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ctor Availability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'Dashboard'!$A$1:$L$35</definedName>
    <definedName name="_xlnm.Print_Area" localSheetId="1">'Tractor Availability'!$A$1:$X$505</definedName>
    <definedName name="_xlnm.Print_Area" localSheetId="2">'Settings'!$A$1:$K$11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 h:mm AM/PM"/>
    <numFmt numFmtId="165" formatCode="m/d/yyyy"/>
    <numFmt numFmtId="166" formatCode="#,##0;[Red]-#,##0"/>
    <numFmt numFmtId="167" formatCode="0.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123B52"/>
      <sz val="11"/>
    </font>
    <font>
      <name val="Aptos"/>
      <b val="1"/>
      <color rgb="00FFFFFF"/>
      <sz val="10"/>
    </font>
    <font>
      <name val="Aptos"/>
      <color rgb="001F2937"/>
      <sz val="10"/>
    </font>
    <font>
      <name val="Aptos"/>
      <b val="1"/>
      <color rgb="001F2937"/>
      <sz val="10"/>
    </font>
    <font>
      <name val="Aptos Display"/>
      <b val="1"/>
      <color rgb="00123B52"/>
      <sz val="22"/>
    </font>
    <font>
      <name val="Aptos"/>
      <i val="1"/>
      <color rgb="00123B52"/>
      <sz val="9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F97316"/>
      </patternFill>
    </fill>
    <fill>
      <patternFill patternType="solid">
        <fgColor rgb="00FFF4CC"/>
      </patternFill>
    </fill>
    <fill>
      <patternFill patternType="solid">
        <fgColor rgb="00E8EEF1"/>
      </patternFill>
    </fill>
    <fill>
      <patternFill patternType="solid">
        <fgColor rgb="00E0F3EF"/>
      </patternFill>
    </fill>
  </fills>
  <borders count="3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 style="medium">
        <color rgb="00123B52"/>
      </left>
      <right style="medium">
        <color rgb="00123B52"/>
      </right>
      <top style="medium">
        <color rgb="00123B52"/>
      </top>
      <bottom style="medium">
        <color rgb="00123B52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Continuous" vertical="center"/>
    </xf>
    <xf numFmtId="0" fontId="0" fillId="3" borderId="0" pivotButton="0" quotePrefix="0" xfId="0"/>
    <xf numFmtId="0" fontId="5" fillId="0" borderId="0" pivotButton="0" quotePrefix="0" xfId="0"/>
    <xf numFmtId="164" fontId="0" fillId="7" borderId="1" pivotButton="0" quotePrefix="0" xfId="0"/>
    <xf numFmtId="9" fontId="0" fillId="7" borderId="1" pivotButton="0" quotePrefix="0" xfId="0"/>
    <xf numFmtId="0" fontId="3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center" vertical="center"/>
    </xf>
    <xf numFmtId="1" fontId="6" fillId="3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9" fontId="6" fillId="3" borderId="2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/>
    </xf>
    <xf numFmtId="9" fontId="4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/>
    </xf>
    <xf numFmtId="9" fontId="5" fillId="8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/>
    </xf>
    <xf numFmtId="9" fontId="5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Continuous" vertical="center" wrapText="1"/>
    </xf>
    <xf numFmtId="0" fontId="0" fillId="3" borderId="1" pivotButton="0" quotePrefix="0" xfId="0"/>
    <xf numFmtId="0" fontId="2" fillId="3" borderId="0" applyAlignment="1" pivotButton="0" quotePrefix="0" xfId="0">
      <alignment horizontal="centerContinuous" vertical="center" wrapText="1"/>
    </xf>
    <xf numFmtId="0" fontId="5" fillId="6" borderId="1" applyAlignment="1" pivotButton="0" quotePrefix="0" xfId="0">
      <alignment horizontal="center" vertical="center"/>
    </xf>
    <xf numFmtId="0" fontId="4" fillId="0" borderId="0" pivotButton="0" quotePrefix="0" xfId="0"/>
    <xf numFmtId="0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9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3" fillId="4" borderId="1" pivotButton="0" quotePrefix="0" xfId="0"/>
    <xf numFmtId="164" fontId="0" fillId="7" borderId="1" pivotButton="0" quotePrefix="0" xfId="0"/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216E39"/>
        <sz val="10"/>
      </font>
      <fill>
        <patternFill patternType="solid">
          <fgColor rgb="00D9EAD3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9C5700"/>
        <sz val="10"/>
      </font>
      <fill>
        <patternFill patternType="solid">
          <fgColor rgb="00FCE5CD"/>
        </patternFill>
      </fill>
    </dxf>
    <dxf>
      <font>
        <name val="Aptos"/>
        <b val="1"/>
        <color rgb="00FFFFFF"/>
        <sz val="10"/>
      </font>
      <fill>
        <patternFill patternType="solid">
          <fgColor rgb="005B9BD5"/>
        </patternFill>
      </fill>
    </dxf>
    <dxf>
      <font>
        <name val="Aptos"/>
        <b val="1"/>
        <color rgb="001F2937"/>
        <sz val="10"/>
      </font>
      <fill>
        <patternFill patternType="solid">
          <fgColor rgb="00DDEBF7"/>
        </patternFill>
      </fill>
    </dxf>
    <dxf>
      <font>
        <name val="Aptos"/>
        <b val="1"/>
        <color rgb="00FFFFFF"/>
        <sz val="10"/>
      </font>
      <fill>
        <patternFill patternType="solid">
          <fgColor rgb="008E7C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Tractors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'Dashboard'!B10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'Dashboard'!$A$11:$A$16</f>
            </numRef>
          </cat>
          <val>
            <numRef>
              <f>'Dashboard'!$B$11:$B$16</f>
            </numRef>
          </val>
        </ser>
        <dLbls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Tractor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Current 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ractors" displayName="tblTractors" ref="A5:X15" headerRowCount="1">
  <autoFilter ref="A5:X15"/>
  <tableColumns count="24">
    <tableColumn id="1" name="Unit ID"/>
    <tableColumn id="2" name="Year"/>
    <tableColumn id="3" name="Make"/>
    <tableColumn id="4" name="Model"/>
    <tableColumn id="5" name="VIN Last 8"/>
    <tableColumn id="6" name="Home Terminal"/>
    <tableColumn id="7" name="Current Location"/>
    <tableColumn id="8" name="Current Status"/>
    <tableColumn id="9" name="Assigned Driver"/>
    <tableColumn id="10" name="Load / Route"/>
    <tableColumn id="11" name="Expected Available"/>
    <tableColumn id="12" name="Odometer"/>
    <tableColumn id="13" name="Fuel Level"/>
    <tableColumn id="14" name="Next PM Due Miles"/>
    <tableColumn id="15" name="Next PM Due Date"/>
    <tableColumn id="16" name="Safety Hold?"/>
    <tableColumn id="17" name="Open Issue / Hold Reason"/>
    <tableColumn id="18" name="Last Updated"/>
    <tableColumn id="19" name="Miles to PM"/>
    <tableColumn id="20" name="Days Until Available"/>
    <tableColumn id="21" name="PM Status"/>
    <tableColumn id="22" name="Dispatch Ready?"/>
    <tableColumn id="23" name="Availability Bucket"/>
    <tableColumn id="24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L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13" customWidth="1" min="4" max="4"/>
    <col width="21" customWidth="1" min="5" max="5"/>
    <col width="14" customWidth="1" min="6" max="6"/>
    <col width="18" customWidth="1" min="7" max="7"/>
    <col width="13" customWidth="1" min="8" max="8"/>
    <col width="24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Tractor Availability Dashboard</t>
        </is>
      </c>
    </row>
    <row r="2" ht="24" customHeight="1">
      <c r="A2" s="2" t="inlineStr">
        <is>
          <t>Current tractor readiness and return-to-service outlook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As of:</t>
        </is>
      </c>
      <c r="B3" s="48">
        <f>IFERROR('Settings'!$B$4,"")</f>
        <v/>
      </c>
      <c r="E3" s="4" t="inlineStr">
        <is>
          <t>Dispatch-Ready Target:</t>
        </is>
      </c>
      <c r="F3" s="6">
        <f>IFERROR('Settings'!$B$9,0)</f>
        <v/>
      </c>
    </row>
    <row r="4"/>
    <row r="5" ht="25" customHeight="1">
      <c r="A5" s="7" t="inlineStr">
        <is>
          <t>Total Tractors</t>
        </is>
      </c>
      <c r="B5" s="8" t="n"/>
      <c r="C5" s="7" t="inlineStr">
        <is>
          <t>Dispatch Ready</t>
        </is>
      </c>
      <c r="D5" s="8" t="n"/>
      <c r="E5" s="7" t="inlineStr">
        <is>
          <t>Dispatch-Ready Rate</t>
        </is>
      </c>
      <c r="F5" s="8" t="n"/>
      <c r="G5" s="7" t="inlineStr">
        <is>
          <t>Assigned / In Transit</t>
        </is>
      </c>
      <c r="H5" s="8" t="n"/>
      <c r="I5" s="7" t="inlineStr">
        <is>
          <t>Maintenance / Out of Service</t>
        </is>
      </c>
      <c r="J5" s="8" t="n"/>
    </row>
    <row r="6" ht="30" customHeight="1">
      <c r="A6" s="9">
        <f>IFERROR(COUNTA('Tractor Availability'!$A$6:$A$505),0)</f>
        <v/>
      </c>
      <c r="B6" s="10" t="n"/>
      <c r="C6" s="9">
        <f>IFERROR(COUNTIF('Tractor Availability'!$V$6:$V$505,"Yes"),0)</f>
        <v/>
      </c>
      <c r="D6" s="10" t="n"/>
      <c r="E6" s="11">
        <f>IFERROR(C6/A6,0)</f>
        <v/>
      </c>
      <c r="F6" s="10" t="n"/>
      <c r="G6" s="9">
        <f>IFERROR(COUNTIF('Tractor Availability'!$H$6:$H$505,"Assigned")+COUNTIF('Tractor Availability'!$H$6:$H$505,"In Transit"),0)</f>
        <v/>
      </c>
      <c r="H6" s="10" t="n"/>
      <c r="I6" s="9">
        <f>IFERROR(COUNTIF('Tractor Availability'!$H$6:$H$505,"Maintenance")+COUNTIF('Tractor Availability'!$H$6:$H$505,"Out of Service"),0)</f>
        <v/>
      </c>
      <c r="J6" s="10" t="n"/>
    </row>
    <row r="7" ht="12" customHeight="1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</row>
    <row r="8"/>
    <row r="9">
      <c r="A9" s="12" t="inlineStr">
        <is>
          <t>Fleet Status Summary</t>
        </is>
      </c>
      <c r="B9" s="12" t="n"/>
      <c r="C9" s="12" t="n"/>
      <c r="E9" s="12" t="inlineStr">
        <is>
          <t>Availability Outlook</t>
        </is>
      </c>
      <c r="F9" s="12" t="n"/>
      <c r="G9" s="12" t="n"/>
      <c r="I9" s="12" t="inlineStr">
        <is>
          <t>Attention Needed</t>
        </is>
      </c>
      <c r="J9" s="12" t="n"/>
      <c r="K9" s="12" t="n"/>
      <c r="L9" s="12" t="n"/>
    </row>
    <row r="10">
      <c r="A10" s="13" t="inlineStr">
        <is>
          <t>Current Status</t>
        </is>
      </c>
      <c r="B10" s="13" t="inlineStr">
        <is>
          <t>Tractor Count</t>
        </is>
      </c>
      <c r="C10" s="13" t="inlineStr">
        <is>
          <t>Percent of Fleet</t>
        </is>
      </c>
      <c r="E10" s="13" t="inlineStr">
        <is>
          <t>Availability Window</t>
        </is>
      </c>
      <c r="F10" s="13" t="inlineStr">
        <is>
          <t>Tractor Count</t>
        </is>
      </c>
      <c r="G10" s="13" t="inlineStr">
        <is>
          <t>Percent of Fleet</t>
        </is>
      </c>
      <c r="I10" s="14" t="inlineStr">
        <is>
          <t>Issue</t>
        </is>
      </c>
      <c r="J10" s="14" t="inlineStr">
        <is>
          <t>Count</t>
        </is>
      </c>
      <c r="K10" s="14" t="n"/>
      <c r="L10" s="14" t="n"/>
    </row>
    <row r="11">
      <c r="A11" s="15" t="inlineStr">
        <is>
          <t>Available</t>
        </is>
      </c>
      <c r="B11" s="16">
        <f>IFERROR(COUNTIF('Tractor Availability'!$H$6:$H$505,A11),0)</f>
        <v/>
      </c>
      <c r="C11" s="17">
        <f>IFERROR(B11/$A$6,0)</f>
        <v/>
      </c>
      <c r="E11" s="15" t="inlineStr">
        <is>
          <t>Available Now</t>
        </is>
      </c>
      <c r="F11" s="16">
        <f>IFERROR(COUNTIF('Tractor Availability'!$W$6:$W$505,E11),0)</f>
        <v/>
      </c>
      <c r="G11" s="17">
        <f>IFERROR(F11/$A$6,0)</f>
        <v/>
      </c>
      <c r="I11" s="15" t="inlineStr">
        <is>
          <t>Overdue PM</t>
        </is>
      </c>
      <c r="J11" s="16">
        <f>IFERROR(COUNTIF('Tractor Availability'!$U$6:$U$505,"Overdue"),0)</f>
        <v/>
      </c>
    </row>
    <row r="12">
      <c r="A12" s="15" t="inlineStr">
        <is>
          <t>Assigned</t>
        </is>
      </c>
      <c r="B12" s="16">
        <f>IFERROR(COUNTIF('Tractor Availability'!$H$6:$H$505,A12),0)</f>
        <v/>
      </c>
      <c r="C12" s="17">
        <f>IFERROR(B12/$A$6,0)</f>
        <v/>
      </c>
      <c r="E12" s="15" t="inlineStr">
        <is>
          <t>Within 24 Hours</t>
        </is>
      </c>
      <c r="F12" s="16">
        <f>IFERROR(COUNTIF('Tractor Availability'!$W$6:$W$505,E12),0)</f>
        <v/>
      </c>
      <c r="G12" s="17">
        <f>IFERROR(F12/$A$6,0)</f>
        <v/>
      </c>
      <c r="I12" s="15" t="inlineStr">
        <is>
          <t>PM Due Soon</t>
        </is>
      </c>
      <c r="J12" s="16">
        <f>IFERROR(COUNTIF('Tractor Availability'!$U$6:$U$505,"Due Soon"),0)</f>
        <v/>
      </c>
    </row>
    <row r="13">
      <c r="A13" s="15" t="inlineStr">
        <is>
          <t>In Transit</t>
        </is>
      </c>
      <c r="B13" s="16">
        <f>IFERROR(COUNTIF('Tractor Availability'!$H$6:$H$505,A13),0)</f>
        <v/>
      </c>
      <c r="C13" s="17">
        <f>IFERROR(B13/$A$6,0)</f>
        <v/>
      </c>
      <c r="E13" s="15" t="inlineStr">
        <is>
          <t>2–3 Days</t>
        </is>
      </c>
      <c r="F13" s="16">
        <f>IFERROR(COUNTIF('Tractor Availability'!$W$6:$W$505,E13),0)</f>
        <v/>
      </c>
      <c r="G13" s="17">
        <f>IFERROR(F13/$A$6,0)</f>
        <v/>
      </c>
      <c r="I13" s="15" t="inlineStr">
        <is>
          <t>Past Due ETA</t>
        </is>
      </c>
      <c r="J13" s="16">
        <f>IFERROR(COUNTIF('Tractor Availability'!$W$6:$W$505,"Past Due ETA"),0)</f>
        <v/>
      </c>
    </row>
    <row r="14">
      <c r="A14" s="15" t="inlineStr">
        <is>
          <t>Maintenance</t>
        </is>
      </c>
      <c r="B14" s="16">
        <f>IFERROR(COUNTIF('Tractor Availability'!$H$6:$H$505,A14),0)</f>
        <v/>
      </c>
      <c r="C14" s="17">
        <f>IFERROR(B14/$A$6,0)</f>
        <v/>
      </c>
      <c r="E14" s="15" t="inlineStr">
        <is>
          <t>4–7 Days</t>
        </is>
      </c>
      <c r="F14" s="16">
        <f>IFERROR(COUNTIF('Tractor Availability'!$W$6:$W$505,E14),0)</f>
        <v/>
      </c>
      <c r="G14" s="17">
        <f>IFERROR(F14/$A$6,0)</f>
        <v/>
      </c>
      <c r="I14" s="15" t="inlineStr">
        <is>
          <t>No ETA</t>
        </is>
      </c>
      <c r="J14" s="16">
        <f>IFERROR(COUNTIF('Tractor Availability'!$W$6:$W$505,"No ETA"),0)</f>
        <v/>
      </c>
    </row>
    <row r="15">
      <c r="A15" s="15" t="inlineStr">
        <is>
          <t>Out of Service</t>
        </is>
      </c>
      <c r="B15" s="16">
        <f>IFERROR(COUNTIF('Tractor Availability'!$H$6:$H$505,A15),0)</f>
        <v/>
      </c>
      <c r="C15" s="17">
        <f>IFERROR(B15/$A$6,0)</f>
        <v/>
      </c>
      <c r="E15" s="15" t="inlineStr">
        <is>
          <t>More Than 7 Days</t>
        </is>
      </c>
      <c r="F15" s="16">
        <f>IFERROR(COUNTIF('Tractor Availability'!$W$6:$W$505,E15),0)</f>
        <v/>
      </c>
      <c r="G15" s="17">
        <f>IFERROR(F15/$A$6,0)</f>
        <v/>
      </c>
      <c r="I15" s="15" t="inlineStr">
        <is>
          <t>Safety Holds</t>
        </is>
      </c>
      <c r="J15" s="16">
        <f>IFERROR(COUNTIF('Tractor Availability'!$P$6:$P$505,"Yes"),0)</f>
        <v/>
      </c>
    </row>
    <row r="16">
      <c r="A16" s="15" t="inlineStr">
        <is>
          <t>Reserved</t>
        </is>
      </c>
      <c r="B16" s="16">
        <f>IFERROR(COUNTIF('Tractor Availability'!$H$6:$H$505,A16),0)</f>
        <v/>
      </c>
      <c r="C16" s="17">
        <f>IFERROR(B16/$A$6,0)</f>
        <v/>
      </c>
      <c r="E16" s="15" t="inlineStr">
        <is>
          <t>Past Due ETA</t>
        </is>
      </c>
      <c r="F16" s="16">
        <f>IFERROR(COUNTIF('Tractor Availability'!$W$6:$W$505,E16),0)</f>
        <v/>
      </c>
      <c r="G16" s="17">
        <f>IFERROR(F16/$A$6,0)</f>
        <v/>
      </c>
      <c r="I16" s="15" t="inlineStr">
        <is>
          <t>Low Fuel - Available</t>
        </is>
      </c>
      <c r="J16" s="16">
        <f>IFERROR(COUNTIFS('Tractor Availability'!$H$6:$H$505,"Available",'Tractor Availability'!$M$6:$M$505,"&lt;"&amp;'Settings'!$B$7),0)</f>
        <v/>
      </c>
    </row>
    <row r="17">
      <c r="A17" s="18" t="inlineStr">
        <is>
          <t>Total</t>
        </is>
      </c>
      <c r="B17" s="19">
        <f>IFERROR(SUM(B11:B16),0)</f>
        <v/>
      </c>
      <c r="C17" s="20">
        <f>IFERROR(B17/$A$6,0)</f>
        <v/>
      </c>
      <c r="E17" s="21" t="inlineStr">
        <is>
          <t>No ETA</t>
        </is>
      </c>
      <c r="F17" s="22">
        <f>IFERROR(COUNTIF('Tractor Availability'!$W$6:$W$505,E17),0)</f>
        <v/>
      </c>
      <c r="G17" s="23">
        <f>IFERROR(F17/$A$6,0)</f>
        <v/>
      </c>
      <c r="I17" s="21" t="inlineStr">
        <is>
          <t>Stale Updates</t>
        </is>
      </c>
      <c r="J17" s="22">
        <f>IFERROR(COUNTIFS('Tractor Availability'!$A$6:$A$505,"&lt;&gt;",'Tractor Availability'!$R$6:$R$505,"&lt;&gt;",'Tractor Availability'!$R$6:$R$505,"&lt;"&amp;'Settings'!$B$4-'Settings'!$B$8),0)</f>
        <v/>
      </c>
    </row>
    <row r="18">
      <c r="F18">
        <f>""</f>
        <v/>
      </c>
      <c r="G18">
        <f>""</f>
        <v/>
      </c>
      <c r="I18" s="15" t="inlineStr">
        <is>
          <t>Data Check Exceptions</t>
        </is>
      </c>
      <c r="J18" s="16">
        <f>IFERROR(COUNTIFS('Tractor Availability'!$A$6:$A$505,"&lt;&gt;",'Tractor Availability'!$X$6:$X$505,"&lt;&gt;OK"),0)</f>
        <v/>
      </c>
    </row>
    <row r="19">
      <c r="F19">
        <f>""</f>
        <v/>
      </c>
      <c r="G19">
        <f>""</f>
        <v/>
      </c>
      <c r="J19">
        <f>""</f>
        <v/>
      </c>
    </row>
    <row r="20">
      <c r="A20" s="12" t="inlineStr">
        <is>
          <t>Availability by Home Terminal</t>
        </is>
      </c>
      <c r="B20" s="12" t="n"/>
      <c r="C20" s="12" t="n"/>
      <c r="D20" s="12" t="n"/>
      <c r="F20">
        <f>""</f>
        <v/>
      </c>
      <c r="G20">
        <f>""</f>
        <v/>
      </c>
      <c r="J20">
        <f>""</f>
        <v/>
      </c>
    </row>
    <row r="21">
      <c r="A21" s="13" t="inlineStr">
        <is>
          <t>Home Terminal</t>
        </is>
      </c>
      <c r="B21" s="13" t="inlineStr">
        <is>
          <t>Total</t>
        </is>
      </c>
      <c r="C21" s="13" t="inlineStr">
        <is>
          <t>Dispatch Ready</t>
        </is>
      </c>
      <c r="D21" s="13" t="inlineStr">
        <is>
          <t>Ready Rate</t>
        </is>
      </c>
      <c r="F21">
        <f>""</f>
        <v/>
      </c>
      <c r="G21">
        <f>""</f>
        <v/>
      </c>
      <c r="J21">
        <f>""</f>
        <v/>
      </c>
    </row>
    <row r="22">
      <c r="A22" s="15">
        <f>IFERROR('Settings'!$E$4,"")</f>
        <v/>
      </c>
      <c r="B22" s="16">
        <f>IFERROR(COUNTIF('Tractor Availability'!$F$6:$F$505,A22),0)</f>
        <v/>
      </c>
      <c r="C22" s="16">
        <f>IFERROR(COUNTIFS('Tractor Availability'!$F$6:$F$505,A22,'Tractor Availability'!$V$6:$V$505,"Yes"),0)</f>
        <v/>
      </c>
      <c r="D22" s="17">
        <f>IFERROR(C22/B22,0)</f>
        <v/>
      </c>
      <c r="F22">
        <f>""</f>
        <v/>
      </c>
      <c r="G22">
        <f>""</f>
        <v/>
      </c>
      <c r="J22">
        <f>""</f>
        <v/>
      </c>
    </row>
    <row r="23">
      <c r="A23" s="15">
        <f>IFERROR('Settings'!$E$5,"")</f>
        <v/>
      </c>
      <c r="B23" s="16">
        <f>IFERROR(COUNTIF('Tractor Availability'!$F$6:$F$505,A23),0)</f>
        <v/>
      </c>
      <c r="C23" s="16">
        <f>IFERROR(COUNTIFS('Tractor Availability'!$F$6:$F$505,A23,'Tractor Availability'!$V$6:$V$505,"Yes"),0)</f>
        <v/>
      </c>
      <c r="D23" s="17">
        <f>IFERROR(C23/B23,0)</f>
        <v/>
      </c>
      <c r="F23">
        <f>""</f>
        <v/>
      </c>
      <c r="G23">
        <f>""</f>
        <v/>
      </c>
      <c r="J23">
        <f>""</f>
        <v/>
      </c>
    </row>
    <row r="24">
      <c r="A24" s="15">
        <f>IFERROR('Settings'!$E$6,"")</f>
        <v/>
      </c>
      <c r="B24" s="16">
        <f>IFERROR(COUNTIF('Tractor Availability'!$F$6:$F$505,A24),0)</f>
        <v/>
      </c>
      <c r="C24" s="16">
        <f>IFERROR(COUNTIFS('Tractor Availability'!$F$6:$F$505,A24,'Tractor Availability'!$V$6:$V$505,"Yes"),0)</f>
        <v/>
      </c>
      <c r="D24" s="17">
        <f>IFERROR(C24/B24,0)</f>
        <v/>
      </c>
      <c r="F24">
        <f>""</f>
        <v/>
      </c>
      <c r="G24">
        <f>""</f>
        <v/>
      </c>
      <c r="J24">
        <f>""</f>
        <v/>
      </c>
    </row>
    <row r="25">
      <c r="A25" s="15">
        <f>IFERROR('Settings'!$E$7,"")</f>
        <v/>
      </c>
      <c r="B25" s="16">
        <f>IFERROR(COUNTIF('Tractor Availability'!$F$6:$F$505,A25),0)</f>
        <v/>
      </c>
      <c r="C25" s="16">
        <f>IFERROR(COUNTIFS('Tractor Availability'!$F$6:$F$505,A25,'Tractor Availability'!$V$6:$V$505,"Yes"),0)</f>
        <v/>
      </c>
      <c r="D25" s="17">
        <f>IFERROR(C25/B25,0)</f>
        <v/>
      </c>
      <c r="F25">
        <f>""</f>
        <v/>
      </c>
      <c r="G25">
        <f>""</f>
        <v/>
      </c>
      <c r="J25">
        <f>""</f>
        <v/>
      </c>
    </row>
    <row r="26">
      <c r="A26" s="15">
        <f>IFERROR('Settings'!$E$8,"")</f>
        <v/>
      </c>
      <c r="B26" s="16">
        <f>IFERROR(COUNTIF('Tractor Availability'!$F$6:$F$505,A26),0)</f>
        <v/>
      </c>
      <c r="C26" s="16">
        <f>IFERROR(COUNTIFS('Tractor Availability'!$F$6:$F$505,A26,'Tractor Availability'!$V$6:$V$505,"Yes"),0)</f>
        <v/>
      </c>
      <c r="D26" s="17">
        <f>IFERROR(C26/B26,0)</f>
        <v/>
      </c>
      <c r="F26">
        <f>""</f>
        <v/>
      </c>
      <c r="G26">
        <f>""</f>
        <v/>
      </c>
      <c r="J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F27">
        <f>""</f>
        <v/>
      </c>
      <c r="G27">
        <f>""</f>
        <v/>
      </c>
      <c r="J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F28">
        <f>""</f>
        <v/>
      </c>
      <c r="G28">
        <f>""</f>
        <v/>
      </c>
      <c r="J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F29">
        <f>""</f>
        <v/>
      </c>
      <c r="G29">
        <f>""</f>
        <v/>
      </c>
      <c r="J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F30">
        <f>""</f>
        <v/>
      </c>
      <c r="G30">
        <f>""</f>
        <v/>
      </c>
      <c r="J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F31">
        <f>""</f>
        <v/>
      </c>
      <c r="G31">
        <f>""</f>
        <v/>
      </c>
      <c r="J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F32">
        <f>""</f>
        <v/>
      </c>
      <c r="G32">
        <f>""</f>
        <v/>
      </c>
      <c r="J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F33">
        <f>""</f>
        <v/>
      </c>
      <c r="G33">
        <f>""</f>
        <v/>
      </c>
      <c r="J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F34">
        <f>""</f>
        <v/>
      </c>
      <c r="G34">
        <f>""</f>
        <v/>
      </c>
      <c r="J34">
        <f>""</f>
        <v/>
      </c>
    </row>
    <row r="35" ht="30" customHeight="1">
      <c r="A35" s="24" t="inlineStr">
        <is>
          <t>Update yellow input cells on Tractor Availability and orange assumption cells on Settings. Dashboard results recalculate from the current fleet snapshot.</t>
        </is>
      </c>
      <c r="B35" s="25">
        <f>""</f>
        <v/>
      </c>
      <c r="C35" s="25">
        <f>""</f>
        <v/>
      </c>
      <c r="D35" s="25">
        <f>""</f>
        <v/>
      </c>
      <c r="E35" s="25" t="n"/>
      <c r="F35" s="25">
        <f>""</f>
        <v/>
      </c>
      <c r="G35" s="25">
        <f>""</f>
        <v/>
      </c>
      <c r="H35" s="25" t="n"/>
      <c r="I35" s="25" t="n"/>
      <c r="J35" s="25">
        <f>""</f>
        <v/>
      </c>
      <c r="K35" s="25" t="n"/>
      <c r="L35" s="25" t="n"/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F36">
        <f>""</f>
        <v/>
      </c>
      <c r="G36">
        <f>""</f>
        <v/>
      </c>
      <c r="J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F37">
        <f>""</f>
        <v/>
      </c>
      <c r="G37">
        <f>""</f>
        <v/>
      </c>
      <c r="J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F38">
        <f>""</f>
        <v/>
      </c>
      <c r="G38">
        <f>""</f>
        <v/>
      </c>
      <c r="J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F39">
        <f>""</f>
        <v/>
      </c>
      <c r="G39">
        <f>""</f>
        <v/>
      </c>
      <c r="J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F40">
        <f>""</f>
        <v/>
      </c>
      <c r="G40">
        <f>""</f>
        <v/>
      </c>
      <c r="J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F41">
        <f>""</f>
        <v/>
      </c>
      <c r="G41">
        <f>""</f>
        <v/>
      </c>
      <c r="J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F42">
        <f>""</f>
        <v/>
      </c>
      <c r="G42">
        <f>""</f>
        <v/>
      </c>
      <c r="J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F43">
        <f>""</f>
        <v/>
      </c>
      <c r="G43">
        <f>""</f>
        <v/>
      </c>
      <c r="J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F44">
        <f>""</f>
        <v/>
      </c>
      <c r="G44">
        <f>""</f>
        <v/>
      </c>
      <c r="J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F45">
        <f>""</f>
        <v/>
      </c>
      <c r="G45">
        <f>""</f>
        <v/>
      </c>
      <c r="J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F46">
        <f>""</f>
        <v/>
      </c>
      <c r="G46">
        <f>""</f>
        <v/>
      </c>
      <c r="J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F47">
        <f>""</f>
        <v/>
      </c>
      <c r="G47">
        <f>""</f>
        <v/>
      </c>
      <c r="J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F48">
        <f>""</f>
        <v/>
      </c>
      <c r="G48">
        <f>""</f>
        <v/>
      </c>
      <c r="J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F49">
        <f>""</f>
        <v/>
      </c>
      <c r="G49">
        <f>""</f>
        <v/>
      </c>
      <c r="J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F50">
        <f>""</f>
        <v/>
      </c>
      <c r="G50">
        <f>""</f>
        <v/>
      </c>
      <c r="J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F51">
        <f>""</f>
        <v/>
      </c>
      <c r="G51">
        <f>""</f>
        <v/>
      </c>
      <c r="J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F52">
        <f>""</f>
        <v/>
      </c>
      <c r="G52">
        <f>""</f>
        <v/>
      </c>
      <c r="J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F53">
        <f>""</f>
        <v/>
      </c>
      <c r="G53">
        <f>""</f>
        <v/>
      </c>
      <c r="J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F54">
        <f>""</f>
        <v/>
      </c>
      <c r="G54">
        <f>""</f>
        <v/>
      </c>
      <c r="J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F55">
        <f>""</f>
        <v/>
      </c>
      <c r="G55">
        <f>""</f>
        <v/>
      </c>
      <c r="J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F56">
        <f>""</f>
        <v/>
      </c>
      <c r="G56">
        <f>""</f>
        <v/>
      </c>
      <c r="J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F57">
        <f>""</f>
        <v/>
      </c>
      <c r="G57">
        <f>""</f>
        <v/>
      </c>
      <c r="J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F58">
        <f>""</f>
        <v/>
      </c>
      <c r="G58">
        <f>""</f>
        <v/>
      </c>
      <c r="J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F59">
        <f>""</f>
        <v/>
      </c>
      <c r="G59">
        <f>""</f>
        <v/>
      </c>
      <c r="J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F60">
        <f>""</f>
        <v/>
      </c>
      <c r="G60">
        <f>""</f>
        <v/>
      </c>
      <c r="J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F61">
        <f>""</f>
        <v/>
      </c>
      <c r="G61">
        <f>""</f>
        <v/>
      </c>
      <c r="J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F62">
        <f>""</f>
        <v/>
      </c>
      <c r="G62">
        <f>""</f>
        <v/>
      </c>
      <c r="J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F63">
        <f>""</f>
        <v/>
      </c>
      <c r="G63">
        <f>""</f>
        <v/>
      </c>
      <c r="J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F64">
        <f>""</f>
        <v/>
      </c>
      <c r="G64">
        <f>""</f>
        <v/>
      </c>
      <c r="J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F65">
        <f>""</f>
        <v/>
      </c>
      <c r="G65">
        <f>""</f>
        <v/>
      </c>
      <c r="J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F66">
        <f>""</f>
        <v/>
      </c>
      <c r="G66">
        <f>""</f>
        <v/>
      </c>
      <c r="J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F67">
        <f>""</f>
        <v/>
      </c>
      <c r="G67">
        <f>""</f>
        <v/>
      </c>
      <c r="J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F68">
        <f>""</f>
        <v/>
      </c>
      <c r="G68">
        <f>""</f>
        <v/>
      </c>
      <c r="J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F69">
        <f>""</f>
        <v/>
      </c>
      <c r="G69">
        <f>""</f>
        <v/>
      </c>
      <c r="J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F70">
        <f>""</f>
        <v/>
      </c>
      <c r="G70">
        <f>""</f>
        <v/>
      </c>
      <c r="J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F71">
        <f>""</f>
        <v/>
      </c>
      <c r="G71">
        <f>""</f>
        <v/>
      </c>
      <c r="J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F72">
        <f>""</f>
        <v/>
      </c>
      <c r="G72">
        <f>""</f>
        <v/>
      </c>
      <c r="J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F73">
        <f>""</f>
        <v/>
      </c>
      <c r="G73">
        <f>""</f>
        <v/>
      </c>
      <c r="J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F74">
        <f>""</f>
        <v/>
      </c>
      <c r="G74">
        <f>""</f>
        <v/>
      </c>
      <c r="J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F75">
        <f>""</f>
        <v/>
      </c>
      <c r="G75">
        <f>""</f>
        <v/>
      </c>
      <c r="J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F76">
        <f>""</f>
        <v/>
      </c>
      <c r="G76">
        <f>""</f>
        <v/>
      </c>
      <c r="J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F77">
        <f>""</f>
        <v/>
      </c>
      <c r="G77">
        <f>""</f>
        <v/>
      </c>
      <c r="J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F78">
        <f>""</f>
        <v/>
      </c>
      <c r="G78">
        <f>""</f>
        <v/>
      </c>
      <c r="J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F79">
        <f>""</f>
        <v/>
      </c>
      <c r="G79">
        <f>""</f>
        <v/>
      </c>
      <c r="J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F80">
        <f>""</f>
        <v/>
      </c>
      <c r="G80">
        <f>""</f>
        <v/>
      </c>
      <c r="J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F81">
        <f>""</f>
        <v/>
      </c>
      <c r="G81">
        <f>""</f>
        <v/>
      </c>
      <c r="J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F82">
        <f>""</f>
        <v/>
      </c>
      <c r="G82">
        <f>""</f>
        <v/>
      </c>
      <c r="J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F83">
        <f>""</f>
        <v/>
      </c>
      <c r="G83">
        <f>""</f>
        <v/>
      </c>
      <c r="J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F84">
        <f>""</f>
        <v/>
      </c>
      <c r="G84">
        <f>""</f>
        <v/>
      </c>
      <c r="J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F85">
        <f>""</f>
        <v/>
      </c>
      <c r="G85">
        <f>""</f>
        <v/>
      </c>
      <c r="J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F86">
        <f>""</f>
        <v/>
      </c>
      <c r="G86">
        <f>""</f>
        <v/>
      </c>
      <c r="J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F87">
        <f>""</f>
        <v/>
      </c>
      <c r="G87">
        <f>""</f>
        <v/>
      </c>
      <c r="J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F88">
        <f>""</f>
        <v/>
      </c>
      <c r="G88">
        <f>""</f>
        <v/>
      </c>
      <c r="J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F89">
        <f>""</f>
        <v/>
      </c>
      <c r="G89">
        <f>""</f>
        <v/>
      </c>
      <c r="J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F90">
        <f>""</f>
        <v/>
      </c>
      <c r="G90">
        <f>""</f>
        <v/>
      </c>
      <c r="J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F91">
        <f>""</f>
        <v/>
      </c>
      <c r="G91">
        <f>""</f>
        <v/>
      </c>
      <c r="J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F92">
        <f>""</f>
        <v/>
      </c>
      <c r="G92">
        <f>""</f>
        <v/>
      </c>
      <c r="J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F93">
        <f>""</f>
        <v/>
      </c>
      <c r="G93">
        <f>""</f>
        <v/>
      </c>
      <c r="J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F94">
        <f>""</f>
        <v/>
      </c>
      <c r="G94">
        <f>""</f>
        <v/>
      </c>
      <c r="J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F95">
        <f>""</f>
        <v/>
      </c>
      <c r="G95">
        <f>""</f>
        <v/>
      </c>
      <c r="J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F96">
        <f>""</f>
        <v/>
      </c>
      <c r="G96">
        <f>""</f>
        <v/>
      </c>
      <c r="J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F97">
        <f>""</f>
        <v/>
      </c>
      <c r="G97">
        <f>""</f>
        <v/>
      </c>
      <c r="J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F98">
        <f>""</f>
        <v/>
      </c>
      <c r="G98">
        <f>""</f>
        <v/>
      </c>
      <c r="J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F99">
        <f>""</f>
        <v/>
      </c>
      <c r="G99">
        <f>""</f>
        <v/>
      </c>
      <c r="J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F100">
        <f>""</f>
        <v/>
      </c>
      <c r="G100">
        <f>""</f>
        <v/>
      </c>
      <c r="J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F101">
        <f>""</f>
        <v/>
      </c>
      <c r="G101">
        <f>""</f>
        <v/>
      </c>
      <c r="J101">
        <f>""</f>
        <v/>
      </c>
    </row>
  </sheetData>
  <mergeCells count="1">
    <mergeCell ref="A1:L1"/>
  </mergeCells>
  <conditionalFormatting sqref="E6">
    <cfRule type="expression" priority="1" dxfId="0" stopIfTrue="1">
      <formula>$E$6&gt;='Settings'!$B$9</formula>
    </cfRule>
    <cfRule type="expression" priority="2" dxfId="1">
      <formula>$E$6&lt;'Settings'!$B$9</formula>
    </cfRule>
  </conditionalFormatting>
  <conditionalFormatting sqref="J11">
    <cfRule type="expression" priority="3" dxfId="1">
      <formula>$J$11&gt;0</formula>
    </cfRule>
  </conditionalFormatting>
  <conditionalFormatting sqref="J13">
    <cfRule type="expression" priority="4" dxfId="1">
      <formula>$J$13&gt;0</formula>
    </cfRule>
  </conditionalFormatting>
  <conditionalFormatting sqref="J18">
    <cfRule type="expression" priority="5" dxfId="1">
      <formula>$J$18&gt;0</formula>
    </cfRule>
  </conditionalFormatting>
  <conditionalFormatting sqref="J12">
    <cfRule type="expression" priority="6" dxfId="2">
      <formula>$J$12&gt;0</formula>
    </cfRule>
  </conditionalFormatting>
  <conditionalFormatting sqref="J14">
    <cfRule type="expression" priority="7" dxfId="2">
      <formula>$J$14&gt;0</formula>
    </cfRule>
  </conditionalFormatting>
  <conditionalFormatting sqref="J15">
    <cfRule type="expression" priority="8" dxfId="2">
      <formula>$J$15&gt;0</formula>
    </cfRule>
  </conditionalFormatting>
  <conditionalFormatting sqref="J16">
    <cfRule type="expression" priority="9" dxfId="2">
      <formula>$J$16&gt;0</formula>
    </cfRule>
  </conditionalFormatting>
  <conditionalFormatting sqref="J17">
    <cfRule type="expression" priority="10" dxfId="2">
      <formula>$J$17&gt;0</formula>
    </cfRule>
  </conditionalFormatting>
  <pageMargins left="0.25" right="0.25" top="0.5" bottom="0.5" header="0.2" footer="0.2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autoPageBreaks="0" fitToPage="1"/>
  </sheetPr>
  <dimension ref="A1:X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16" customWidth="1" min="4" max="4"/>
    <col width="12" customWidth="1" min="5" max="5"/>
    <col width="14" customWidth="1" min="6" max="6"/>
    <col width="24" customWidth="1" min="7" max="7"/>
    <col width="16" customWidth="1" min="8" max="8"/>
    <col width="18" customWidth="1" min="9" max="9"/>
    <col width="20" customWidth="1" min="10" max="10"/>
    <col width="21" customWidth="1" min="11" max="11"/>
    <col width="13" customWidth="1" min="12" max="12"/>
    <col width="11" customWidth="1" min="13" max="13"/>
    <col width="17" customWidth="1" min="14" max="14"/>
    <col width="16" customWidth="1" min="15" max="15"/>
    <col width="13" customWidth="1" min="16" max="16"/>
    <col width="32" customWidth="1" min="17" max="17"/>
    <col width="21" customWidth="1" min="18" max="18"/>
    <col width="13" customWidth="1" min="19" max="19"/>
    <col width="18" customWidth="1" min="20" max="20"/>
    <col width="15" customWidth="1" min="21" max="21"/>
    <col width="16" customWidth="1" min="22" max="22"/>
    <col width="19" customWidth="1" min="23" max="23"/>
    <col width="25" customWidth="1" min="24" max="24"/>
  </cols>
  <sheetData>
    <row r="1" ht="28" customHeight="1">
      <c r="A1" s="1" t="inlineStr">
        <is>
          <t>Tractor Availability</t>
        </is>
      </c>
    </row>
    <row r="2" ht="34" customHeight="1">
      <c r="A2" s="26" t="inlineStr">
        <is>
          <t>Enter one current row per tractor. Yellow cells are user inputs; gray cells are calculated. Update status, expected availability, fuel, holds, and last-updated time whenever the operating condition changes.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</row>
    <row r="3">
      <c r="A3" s="27" t="inlineStr">
        <is>
          <t>Input</t>
        </is>
      </c>
      <c r="C3" s="22" t="inlineStr">
        <is>
          <t>Calculated</t>
        </is>
      </c>
      <c r="E3" s="4" t="inlineStr">
        <is>
          <t>Prepared Rows</t>
        </is>
      </c>
      <c r="F3" s="28" t="inlineStr">
        <is>
          <t>6 through 505</t>
        </is>
      </c>
    </row>
    <row r="5" ht="42" customHeight="1">
      <c r="A5" s="13" t="inlineStr">
        <is>
          <t>Unit ID</t>
        </is>
      </c>
      <c r="B5" s="13" t="inlineStr">
        <is>
          <t>Year</t>
        </is>
      </c>
      <c r="C5" s="13" t="inlineStr">
        <is>
          <t>Make</t>
        </is>
      </c>
      <c r="D5" s="13" t="inlineStr">
        <is>
          <t>Model</t>
        </is>
      </c>
      <c r="E5" s="13" t="inlineStr">
        <is>
          <t>VIN Last 8</t>
        </is>
      </c>
      <c r="F5" s="13" t="inlineStr">
        <is>
          <t>Home Terminal</t>
        </is>
      </c>
      <c r="G5" s="13" t="inlineStr">
        <is>
          <t>Current Location</t>
        </is>
      </c>
      <c r="H5" s="13" t="inlineStr">
        <is>
          <t>Current Status</t>
        </is>
      </c>
      <c r="I5" s="13" t="inlineStr">
        <is>
          <t>Assigned Driver</t>
        </is>
      </c>
      <c r="J5" s="13" t="inlineStr">
        <is>
          <t>Load / Route</t>
        </is>
      </c>
      <c r="K5" s="13" t="inlineStr">
        <is>
          <t>Expected Available</t>
        </is>
      </c>
      <c r="L5" s="13" t="inlineStr">
        <is>
          <t>Odometer</t>
        </is>
      </c>
      <c r="M5" s="13" t="inlineStr">
        <is>
          <t>Fuel Level</t>
        </is>
      </c>
      <c r="N5" s="13" t="inlineStr">
        <is>
          <t>Next PM Due Miles</t>
        </is>
      </c>
      <c r="O5" s="13" t="inlineStr">
        <is>
          <t>Next PM Due Date</t>
        </is>
      </c>
      <c r="P5" s="13" t="inlineStr">
        <is>
          <t>Safety Hold?</t>
        </is>
      </c>
      <c r="Q5" s="13" t="inlineStr">
        <is>
          <t>Open Issue / Hold Reason</t>
        </is>
      </c>
      <c r="R5" s="13" t="inlineStr">
        <is>
          <t>Last Updated</t>
        </is>
      </c>
      <c r="S5" s="13" t="inlineStr">
        <is>
          <t>Miles to PM</t>
        </is>
      </c>
      <c r="T5" s="13" t="inlineStr">
        <is>
          <t>Days Until Available</t>
        </is>
      </c>
      <c r="U5" s="13" t="inlineStr">
        <is>
          <t>PM Status</t>
        </is>
      </c>
      <c r="V5" s="13" t="inlineStr">
        <is>
          <t>Dispatch Ready?</t>
        </is>
      </c>
      <c r="W5" s="13" t="inlineStr">
        <is>
          <t>Availability Bucket</t>
        </is>
      </c>
      <c r="X5" s="13" t="inlineStr">
        <is>
          <t>Data Check</t>
        </is>
      </c>
    </row>
    <row r="6" ht="31" customHeight="1">
      <c r="A6" s="29" t="inlineStr">
        <is>
          <t>T-101</t>
        </is>
      </c>
      <c r="B6" s="30" t="n">
        <v>2022</v>
      </c>
      <c r="C6" s="29" t="inlineStr">
        <is>
          <t>Freightliner</t>
        </is>
      </c>
      <c r="D6" s="29" t="inlineStr">
        <is>
          <t>Cascadia</t>
        </is>
      </c>
      <c r="E6" s="29" t="inlineStr">
        <is>
          <t>NJ421087</t>
        </is>
      </c>
      <c r="F6" s="29" t="inlineStr">
        <is>
          <t>Dallas</t>
        </is>
      </c>
      <c r="G6" s="31" t="inlineStr">
        <is>
          <t>Dallas Yard</t>
        </is>
      </c>
      <c r="H6" s="29" t="inlineStr">
        <is>
          <t>Available</t>
        </is>
      </c>
      <c r="I6" s="31" t="n"/>
      <c r="J6" s="31" t="n"/>
      <c r="K6" s="49" t="n">
        <v>46272.33333333334</v>
      </c>
      <c r="L6" s="33" t="n">
        <v>312450</v>
      </c>
      <c r="M6" s="34" t="n">
        <v>0.68</v>
      </c>
      <c r="N6" s="33" t="n">
        <v>314000</v>
      </c>
      <c r="O6" s="50" t="n">
        <v>46285</v>
      </c>
      <c r="P6" s="29" t="inlineStr">
        <is>
          <t>No</t>
        </is>
      </c>
      <c r="Q6" s="31" t="n"/>
      <c r="R6" s="49" t="n">
        <v>46272.30208333334</v>
      </c>
      <c r="S6" s="51">
        <f>IFERROR(IF($A6="","",IF(OR($L6="",$N6=""),"",$N6-$L6)),"")</f>
        <v/>
      </c>
      <c r="T6" s="52">
        <f>IFERROR(IF($A6="","",IF($H6="Available",0,IF($K6="","",MAX(0,$K6-'Settings'!$B$4)))),"")</f>
        <v/>
      </c>
      <c r="U6" s="38">
        <f>IFERROR(IF($A6="","",IF(OR($S6="",$O6=""),"Missing PM Data",IF(OR($S6&lt;=0,$O6&lt;INT('Settings'!$B$4)),"Overdue",IF(OR($S6&lt;='Settings'!$B$5,$O6&lt;=INT('Settings'!$B$4)+'Settings'!$B$6),"Due Soon","OK")))),"Check PM Data")</f>
        <v/>
      </c>
      <c r="V6" s="16">
        <f>IFERROR(IF($A6="","",IF(AND($H6="Available",$P6="No",$M6&gt;='Settings'!$B$7,OR($U6="OK",$U6="Due Soon")),"Yes","No")),"No")</f>
        <v/>
      </c>
      <c r="W6" s="38">
        <f>IFERROR(IF($A6="","",IF($H6="Available","Available Now",IF($K6="","No ETA",IF($K6&lt;'Settings'!$B$4,"Past Due ETA",IF($K6&lt;='Settings'!$B$4+1,"Within 24 Hours",IF($K6&lt;='Settings'!$B$4+3,"2–3 Days",IF($K6&lt;='Settings'!$B$4+7,"4–7 Days","More Than 7 Days"))))))),"Check ETA")</f>
        <v/>
      </c>
      <c r="X6" s="38">
        <f>IFERROR(IF($A6="","",IF(COUNTIF('Tractor Availability'!$A$6:$A$505,$A6)&gt;1,"Duplicate Unit ID",IF($H6="","Missing status",IF($M6="","Missing fuel level",IF(AND($H6&lt;&gt;"Available",$K6=""),"Missing ETA",IF(AND($P6="Yes",$Q6=""),"Missing hold reason",IF($R6="","Missing update time",IF('Settings'!$B$4-$R6&gt;'Settings'!$B$8,"Stale update",IF(AND($H6="Available",$P6="Yes"),"Available with safety hold","OK"))))))))),"Formula Error")</f>
        <v/>
      </c>
    </row>
    <row r="7" ht="31" customHeight="1">
      <c r="A7" s="29" t="inlineStr">
        <is>
          <t>T-102</t>
        </is>
      </c>
      <c r="B7" s="30" t="n">
        <v>2021</v>
      </c>
      <c r="C7" s="29" t="inlineStr">
        <is>
          <t>Kenworth</t>
        </is>
      </c>
      <c r="D7" s="29" t="inlineStr">
        <is>
          <t>T680</t>
        </is>
      </c>
      <c r="E7" s="29" t="inlineStr">
        <is>
          <t>MJ883214</t>
        </is>
      </c>
      <c r="F7" s="29" t="inlineStr">
        <is>
          <t>Dallas</t>
        </is>
      </c>
      <c r="G7" s="31" t="inlineStr">
        <is>
          <t>Houston Customer</t>
        </is>
      </c>
      <c r="H7" s="29" t="inlineStr">
        <is>
          <t>Assigned</t>
        </is>
      </c>
      <c r="I7" s="31" t="inlineStr">
        <is>
          <t>Maria Lopez</t>
        </is>
      </c>
      <c r="J7" s="31" t="inlineStr">
        <is>
          <t>DFW-HOU-442</t>
        </is>
      </c>
      <c r="K7" s="49" t="n">
        <v>46273.70833333334</v>
      </c>
      <c r="L7" s="33" t="n">
        <v>428900</v>
      </c>
      <c r="M7" s="34" t="n">
        <v>0.52</v>
      </c>
      <c r="N7" s="33" t="n">
        <v>430000</v>
      </c>
      <c r="O7" s="50" t="n">
        <v>46277</v>
      </c>
      <c r="P7" s="29" t="inlineStr">
        <is>
          <t>No</t>
        </is>
      </c>
      <c r="Q7" s="31" t="n"/>
      <c r="R7" s="49" t="n">
        <v>46272.31944444445</v>
      </c>
      <c r="S7" s="51">
        <f>IFERROR(IF($A7="","",IF(OR($L7="",$N7=""),"",$N7-$L7)),"")</f>
        <v/>
      </c>
      <c r="T7" s="52">
        <f>IFERROR(IF($A7="","",IF($H7="Available",0,IF($K7="","",MAX(0,$K7-'Settings'!$B$4)))),"")</f>
        <v/>
      </c>
      <c r="U7" s="38">
        <f>IFERROR(IF($A7="","",IF(OR($S7="",$O7=""),"Missing PM Data",IF(OR($S7&lt;=0,$O7&lt;INT('Settings'!$B$4)),"Overdue",IF(OR($S7&lt;='Settings'!$B$5,$O7&lt;=INT('Settings'!$B$4)+'Settings'!$B$6),"Due Soon","OK")))),"Check PM Data")</f>
        <v/>
      </c>
      <c r="V7" s="16">
        <f>IFERROR(IF($A7="","",IF(AND($H7="Available",$P7="No",$M7&gt;='Settings'!$B$7,OR($U7="OK",$U7="Due Soon")),"Yes","No")),"No")</f>
        <v/>
      </c>
      <c r="W7" s="38">
        <f>IFERROR(IF($A7="","",IF($H7="Available","Available Now",IF($K7="","No ETA",IF($K7&lt;'Settings'!$B$4,"Past Due ETA",IF($K7&lt;='Settings'!$B$4+1,"Within 24 Hours",IF($K7&lt;='Settings'!$B$4+3,"2–3 Days",IF($K7&lt;='Settings'!$B$4+7,"4–7 Days","More Than 7 Days"))))))),"Check ETA")</f>
        <v/>
      </c>
      <c r="X7" s="38">
        <f>IFERROR(IF($A7="","",IF(COUNTIF('Tractor Availability'!$A$6:$A$505,$A7)&gt;1,"Duplicate Unit ID",IF($H7="","Missing status",IF($M7="","Missing fuel level",IF(AND($H7&lt;&gt;"Available",$K7=""),"Missing ETA",IF(AND($P7="Yes",$Q7=""),"Missing hold reason",IF($R7="","Missing update time",IF('Settings'!$B$4-$R7&gt;'Settings'!$B$8,"Stale update",IF(AND($H7="Available",$P7="Yes"),"Available with safety hold","OK"))))))))),"Formula Error")</f>
        <v/>
      </c>
    </row>
    <row r="8" ht="31" customHeight="1">
      <c r="A8" s="29" t="inlineStr">
        <is>
          <t>T-103</t>
        </is>
      </c>
      <c r="B8" s="30" t="n">
        <v>2020</v>
      </c>
      <c r="C8" s="29" t="inlineStr">
        <is>
          <t>Peterbilt</t>
        </is>
      </c>
      <c r="D8" s="29" t="inlineStr">
        <is>
          <t>579</t>
        </is>
      </c>
      <c r="E8" s="29" t="inlineStr">
        <is>
          <t>LJ719405</t>
        </is>
      </c>
      <c r="F8" s="29" t="inlineStr">
        <is>
          <t>Atlanta</t>
        </is>
      </c>
      <c r="G8" s="31" t="inlineStr">
        <is>
          <t>Atlanta Service Bay</t>
        </is>
      </c>
      <c r="H8" s="29" t="inlineStr">
        <is>
          <t>Maintenance</t>
        </is>
      </c>
      <c r="I8" s="31" t="n"/>
      <c r="J8" s="31" t="n"/>
      <c r="K8" s="49" t="n">
        <v>46275.5</v>
      </c>
      <c r="L8" s="33" t="n">
        <v>501240</v>
      </c>
      <c r="M8" s="34" t="n">
        <v>0.47</v>
      </c>
      <c r="N8" s="33" t="n">
        <v>500000</v>
      </c>
      <c r="O8" s="50" t="n">
        <v>46267</v>
      </c>
      <c r="P8" s="29" t="inlineStr">
        <is>
          <t>Yes</t>
        </is>
      </c>
      <c r="Q8" s="31" t="inlineStr">
        <is>
          <t>Brake chamber replacement</t>
        </is>
      </c>
      <c r="R8" s="49" t="n">
        <v>46272.29513888889</v>
      </c>
      <c r="S8" s="51">
        <f>IFERROR(IF($A8="","",IF(OR($L8="",$N8=""),"",$N8-$L8)),"")</f>
        <v/>
      </c>
      <c r="T8" s="52">
        <f>IFERROR(IF($A8="","",IF($H8="Available",0,IF($K8="","",MAX(0,$K8-'Settings'!$B$4)))),"")</f>
        <v/>
      </c>
      <c r="U8" s="38">
        <f>IFERROR(IF($A8="","",IF(OR($S8="",$O8=""),"Missing PM Data",IF(OR($S8&lt;=0,$O8&lt;INT('Settings'!$B$4)),"Overdue",IF(OR($S8&lt;='Settings'!$B$5,$O8&lt;=INT('Settings'!$B$4)+'Settings'!$B$6),"Due Soon","OK")))),"Check PM Data")</f>
        <v/>
      </c>
      <c r="V8" s="16">
        <f>IFERROR(IF($A8="","",IF(AND($H8="Available",$P8="No",$M8&gt;='Settings'!$B$7,OR($U8="OK",$U8="Due Soon")),"Yes","No")),"No")</f>
        <v/>
      </c>
      <c r="W8" s="38">
        <f>IFERROR(IF($A8="","",IF($H8="Available","Available Now",IF($K8="","No ETA",IF($K8&lt;'Settings'!$B$4,"Past Due ETA",IF($K8&lt;='Settings'!$B$4+1,"Within 24 Hours",IF($K8&lt;='Settings'!$B$4+3,"2–3 Days",IF($K8&lt;='Settings'!$B$4+7,"4–7 Days","More Than 7 Days"))))))),"Check ETA")</f>
        <v/>
      </c>
      <c r="X8" s="38">
        <f>IFERROR(IF($A8="","",IF(COUNTIF('Tractor Availability'!$A$6:$A$505,$A8)&gt;1,"Duplicate Unit ID",IF($H8="","Missing status",IF($M8="","Missing fuel level",IF(AND($H8&lt;&gt;"Available",$K8=""),"Missing ETA",IF(AND($P8="Yes",$Q8=""),"Missing hold reason",IF($R8="","Missing update time",IF('Settings'!$B$4-$R8&gt;'Settings'!$B$8,"Stale update",IF(AND($H8="Available",$P8="Yes"),"Available with safety hold","OK"))))))))),"Formula Error")</f>
        <v/>
      </c>
    </row>
    <row r="9" ht="31" customHeight="1">
      <c r="A9" s="29" t="inlineStr">
        <is>
          <t>T-104</t>
        </is>
      </c>
      <c r="B9" s="30" t="n">
        <v>2023</v>
      </c>
      <c r="C9" s="29" t="inlineStr">
        <is>
          <t>Volvo</t>
        </is>
      </c>
      <c r="D9" s="29" t="inlineStr">
        <is>
          <t>VNL 760</t>
        </is>
      </c>
      <c r="E9" s="29" t="inlineStr">
        <is>
          <t>PN560118</t>
        </is>
      </c>
      <c r="F9" s="29" t="inlineStr">
        <is>
          <t>Chicago</t>
        </is>
      </c>
      <c r="G9" s="31" t="inlineStr">
        <is>
          <t>I-55 near Springfield, IL</t>
        </is>
      </c>
      <c r="H9" s="29" t="inlineStr">
        <is>
          <t>In Transit</t>
        </is>
      </c>
      <c r="I9" s="31" t="inlineStr">
        <is>
          <t>James Carter</t>
        </is>
      </c>
      <c r="J9" s="31" t="inlineStr">
        <is>
          <t>CHI-STL-118</t>
        </is>
      </c>
      <c r="K9" s="49" t="n">
        <v>46273.33333333334</v>
      </c>
      <c r="L9" s="33" t="n">
        <v>188760</v>
      </c>
      <c r="M9" s="34" t="n">
        <v>0.61</v>
      </c>
      <c r="N9" s="33" t="n">
        <v>192000</v>
      </c>
      <c r="O9" s="50" t="n">
        <v>46297</v>
      </c>
      <c r="P9" s="29" t="inlineStr">
        <is>
          <t>No</t>
        </is>
      </c>
      <c r="Q9" s="31" t="n"/>
      <c r="R9" s="49" t="n">
        <v>46272.28472222222</v>
      </c>
      <c r="S9" s="51">
        <f>IFERROR(IF($A9="","",IF(OR($L9="",$N9=""),"",$N9-$L9)),"")</f>
        <v/>
      </c>
      <c r="T9" s="52">
        <f>IFERROR(IF($A9="","",IF($H9="Available",0,IF($K9="","",MAX(0,$K9-'Settings'!$B$4)))),"")</f>
        <v/>
      </c>
      <c r="U9" s="38">
        <f>IFERROR(IF($A9="","",IF(OR($S9="",$O9=""),"Missing PM Data",IF(OR($S9&lt;=0,$O9&lt;INT('Settings'!$B$4)),"Overdue",IF(OR($S9&lt;='Settings'!$B$5,$O9&lt;=INT('Settings'!$B$4)+'Settings'!$B$6),"Due Soon","OK")))),"Check PM Data")</f>
        <v/>
      </c>
      <c r="V9" s="16">
        <f>IFERROR(IF($A9="","",IF(AND($H9="Available",$P9="No",$M9&gt;='Settings'!$B$7,OR($U9="OK",$U9="Due Soon")),"Yes","No")),"No")</f>
        <v/>
      </c>
      <c r="W9" s="38">
        <f>IFERROR(IF($A9="","",IF($H9="Available","Available Now",IF($K9="","No ETA",IF($K9&lt;'Settings'!$B$4,"Past Due ETA",IF($K9&lt;='Settings'!$B$4+1,"Within 24 Hours",IF($K9&lt;='Settings'!$B$4+3,"2–3 Days",IF($K9&lt;='Settings'!$B$4+7,"4–7 Days","More Than 7 Days"))))))),"Check ETA")</f>
        <v/>
      </c>
      <c r="X9" s="38">
        <f>IFERROR(IF($A9="","",IF(COUNTIF('Tractor Availability'!$A$6:$A$505,$A9)&gt;1,"Duplicate Unit ID",IF($H9="","Missing status",IF($M9="","Missing fuel level",IF(AND($H9&lt;&gt;"Available",$K9=""),"Missing ETA",IF(AND($P9="Yes",$Q9=""),"Missing hold reason",IF($R9="","Missing update time",IF('Settings'!$B$4-$R9&gt;'Settings'!$B$8,"Stale update",IF(AND($H9="Available",$P9="Yes"),"Available with safety hold","OK"))))))))),"Formula Error")</f>
        <v/>
      </c>
    </row>
    <row r="10" ht="31" customHeight="1">
      <c r="A10" s="29" t="inlineStr">
        <is>
          <t>T-105</t>
        </is>
      </c>
      <c r="B10" s="30" t="n">
        <v>2019</v>
      </c>
      <c r="C10" s="29" t="inlineStr">
        <is>
          <t>International</t>
        </is>
      </c>
      <c r="D10" s="29" t="inlineStr">
        <is>
          <t>LT</t>
        </is>
      </c>
      <c r="E10" s="29" t="inlineStr">
        <is>
          <t>KS440932</t>
        </is>
      </c>
      <c r="F10" s="29" t="inlineStr">
        <is>
          <t>Phoenix</t>
        </is>
      </c>
      <c r="G10" s="31" t="inlineStr">
        <is>
          <t>Phoenix Dealer</t>
        </is>
      </c>
      <c r="H10" s="29" t="inlineStr">
        <is>
          <t>Out of Service</t>
        </is>
      </c>
      <c r="I10" s="31" t="n"/>
      <c r="J10" s="31" t="n"/>
      <c r="K10" s="49" t="n"/>
      <c r="L10" s="33" t="n">
        <v>612430</v>
      </c>
      <c r="M10" s="34" t="n">
        <v>0.34</v>
      </c>
      <c r="N10" s="33" t="n">
        <v>613000</v>
      </c>
      <c r="O10" s="50" t="n">
        <v>46279</v>
      </c>
      <c r="P10" s="29" t="inlineStr">
        <is>
          <t>Yes</t>
        </is>
      </c>
      <c r="Q10" s="31" t="inlineStr">
        <is>
          <t>DPF fault; diagnosis pending</t>
        </is>
      </c>
      <c r="R10" s="49" t="n">
        <v>46268.625</v>
      </c>
      <c r="S10" s="51">
        <f>IFERROR(IF($A10="","",IF(OR($L10="",$N10=""),"",$N10-$L10)),"")</f>
        <v/>
      </c>
      <c r="T10" s="52">
        <f>IFERROR(IF($A10="","",IF($H10="Available",0,IF($K10="","",MAX(0,$K10-'Settings'!$B$4)))),"")</f>
        <v/>
      </c>
      <c r="U10" s="38">
        <f>IFERROR(IF($A10="","",IF(OR($S10="",$O10=""),"Missing PM Data",IF(OR($S10&lt;=0,$O10&lt;INT('Settings'!$B$4)),"Overdue",IF(OR($S10&lt;='Settings'!$B$5,$O10&lt;=INT('Settings'!$B$4)+'Settings'!$B$6),"Due Soon","OK")))),"Check PM Data")</f>
        <v/>
      </c>
      <c r="V10" s="16">
        <f>IFERROR(IF($A10="","",IF(AND($H10="Available",$P10="No",$M10&gt;='Settings'!$B$7,OR($U10="OK",$U10="Due Soon")),"Yes","No")),"No")</f>
        <v/>
      </c>
      <c r="W10" s="38">
        <f>IFERROR(IF($A10="","",IF($H10="Available","Available Now",IF($K10="","No ETA",IF($K10&lt;'Settings'!$B$4,"Past Due ETA",IF($K10&lt;='Settings'!$B$4+1,"Within 24 Hours",IF($K10&lt;='Settings'!$B$4+3,"2–3 Days",IF($K10&lt;='Settings'!$B$4+7,"4–7 Days","More Than 7 Days"))))))),"Check ETA")</f>
        <v/>
      </c>
      <c r="X10" s="38">
        <f>IFERROR(IF($A10="","",IF(COUNTIF('Tractor Availability'!$A$6:$A$505,$A10)&gt;1,"Duplicate Unit ID",IF($H10="","Missing status",IF($M10="","Missing fuel level",IF(AND($H10&lt;&gt;"Available",$K10=""),"Missing ETA",IF(AND($P10="Yes",$Q10=""),"Missing hold reason",IF($R10="","Missing update time",IF('Settings'!$B$4-$R10&gt;'Settings'!$B$8,"Stale update",IF(AND($H10="Available",$P10="Yes"),"Available with safety hold","OK"))))))))),"Formula Error")</f>
        <v/>
      </c>
    </row>
    <row r="11" ht="31" customHeight="1">
      <c r="A11" s="29" t="inlineStr">
        <is>
          <t>T-106</t>
        </is>
      </c>
      <c r="B11" s="30" t="n">
        <v>2022</v>
      </c>
      <c r="C11" s="29" t="inlineStr">
        <is>
          <t>Freightliner</t>
        </is>
      </c>
      <c r="D11" s="29" t="inlineStr">
        <is>
          <t>Cascadia</t>
        </is>
      </c>
      <c r="E11" s="29" t="inlineStr">
        <is>
          <t>NN210664</t>
        </is>
      </c>
      <c r="F11" s="29" t="inlineStr">
        <is>
          <t>Atlanta</t>
        </is>
      </c>
      <c r="G11" s="31" t="inlineStr">
        <is>
          <t>Atlanta Yard</t>
        </is>
      </c>
      <c r="H11" s="29" t="inlineStr">
        <is>
          <t>Available</t>
        </is>
      </c>
      <c r="I11" s="31" t="n"/>
      <c r="J11" s="31" t="n"/>
      <c r="K11" s="49" t="n">
        <v>46272.33333333334</v>
      </c>
      <c r="L11" s="33" t="n">
        <v>276110</v>
      </c>
      <c r="M11" s="34" t="n">
        <v>0.18</v>
      </c>
      <c r="N11" s="33" t="n">
        <v>280000</v>
      </c>
      <c r="O11" s="50" t="n">
        <v>46292</v>
      </c>
      <c r="P11" s="29" t="inlineStr">
        <is>
          <t>No</t>
        </is>
      </c>
      <c r="Q11" s="31" t="inlineStr">
        <is>
          <t>Needs fuel before dispatch</t>
        </is>
      </c>
      <c r="R11" s="49" t="n">
        <v>46272.3125</v>
      </c>
      <c r="S11" s="51">
        <f>IFERROR(IF($A11="","",IF(OR($L11="",$N11=""),"",$N11-$L11)),"")</f>
        <v/>
      </c>
      <c r="T11" s="52">
        <f>IFERROR(IF($A11="","",IF($H11="Available",0,IF($K11="","",MAX(0,$K11-'Settings'!$B$4)))),"")</f>
        <v/>
      </c>
      <c r="U11" s="38">
        <f>IFERROR(IF($A11="","",IF(OR($S11="",$O11=""),"Missing PM Data",IF(OR($S11&lt;=0,$O11&lt;INT('Settings'!$B$4)),"Overdue",IF(OR($S11&lt;='Settings'!$B$5,$O11&lt;=INT('Settings'!$B$4)+'Settings'!$B$6),"Due Soon","OK")))),"Check PM Data")</f>
        <v/>
      </c>
      <c r="V11" s="16">
        <f>IFERROR(IF($A11="","",IF(AND($H11="Available",$P11="No",$M11&gt;='Settings'!$B$7,OR($U11="OK",$U11="Due Soon")),"Yes","No")),"No")</f>
        <v/>
      </c>
      <c r="W11" s="38">
        <f>IFERROR(IF($A11="","",IF($H11="Available","Available Now",IF($K11="","No ETA",IF($K11&lt;'Settings'!$B$4,"Past Due ETA",IF($K11&lt;='Settings'!$B$4+1,"Within 24 Hours",IF($K11&lt;='Settings'!$B$4+3,"2–3 Days",IF($K11&lt;='Settings'!$B$4+7,"4–7 Days","More Than 7 Days"))))))),"Check ETA")</f>
        <v/>
      </c>
      <c r="X11" s="38">
        <f>IFERROR(IF($A11="","",IF(COUNTIF('Tractor Availability'!$A$6:$A$505,$A11)&gt;1,"Duplicate Unit ID",IF($H11="","Missing status",IF($M11="","Missing fuel level",IF(AND($H11&lt;&gt;"Available",$K11=""),"Missing ETA",IF(AND($P11="Yes",$Q11=""),"Missing hold reason",IF($R11="","Missing update time",IF('Settings'!$B$4-$R11&gt;'Settings'!$B$8,"Stale update",IF(AND($H11="Available",$P11="Yes"),"Available with safety hold","OK"))))))))),"Formula Error")</f>
        <v/>
      </c>
    </row>
    <row r="12" ht="31" customHeight="1">
      <c r="A12" s="29" t="inlineStr">
        <is>
          <t>T-107</t>
        </is>
      </c>
      <c r="B12" s="30" t="n">
        <v>2021</v>
      </c>
      <c r="C12" s="29" t="inlineStr">
        <is>
          <t>Mack</t>
        </is>
      </c>
      <c r="D12" s="29" t="inlineStr">
        <is>
          <t>Anthem</t>
        </is>
      </c>
      <c r="E12" s="29" t="inlineStr">
        <is>
          <t>MS781522</t>
        </is>
      </c>
      <c r="F12" s="29" t="inlineStr">
        <is>
          <t>Chicago</t>
        </is>
      </c>
      <c r="G12" s="31" t="inlineStr">
        <is>
          <t>Chicago Yard</t>
        </is>
      </c>
      <c r="H12" s="29" t="inlineStr">
        <is>
          <t>Reserved</t>
        </is>
      </c>
      <c r="I12" s="31" t="inlineStr">
        <is>
          <t>Derrick Wilson</t>
        </is>
      </c>
      <c r="J12" s="31" t="inlineStr">
        <is>
          <t>CHI-MSP-731</t>
        </is>
      </c>
      <c r="K12" s="49" t="n">
        <v>46272.3125</v>
      </c>
      <c r="L12" s="33" t="n">
        <v>355200</v>
      </c>
      <c r="M12" s="34" t="n">
        <v>0.58</v>
      </c>
      <c r="N12" s="33" t="n">
        <v>356000</v>
      </c>
      <c r="O12" s="50" t="n">
        <v>46275</v>
      </c>
      <c r="P12" s="29" t="inlineStr">
        <is>
          <t>No</t>
        </is>
      </c>
      <c r="Q12" s="31" t="inlineStr">
        <is>
          <t>Reserved handoff is late</t>
        </is>
      </c>
      <c r="R12" s="49" t="n">
        <v>46272.28125</v>
      </c>
      <c r="S12" s="51">
        <f>IFERROR(IF($A12="","",IF(OR($L12="",$N12=""),"",$N12-$L12)),"")</f>
        <v/>
      </c>
      <c r="T12" s="52">
        <f>IFERROR(IF($A12="","",IF($H12="Available",0,IF($K12="","",MAX(0,$K12-'Settings'!$B$4)))),"")</f>
        <v/>
      </c>
      <c r="U12" s="38">
        <f>IFERROR(IF($A12="","",IF(OR($S12="",$O12=""),"Missing PM Data",IF(OR($S12&lt;=0,$O12&lt;INT('Settings'!$B$4)),"Overdue",IF(OR($S12&lt;='Settings'!$B$5,$O12&lt;=INT('Settings'!$B$4)+'Settings'!$B$6),"Due Soon","OK")))),"Check PM Data")</f>
        <v/>
      </c>
      <c r="V12" s="16">
        <f>IFERROR(IF($A12="","",IF(AND($H12="Available",$P12="No",$M12&gt;='Settings'!$B$7,OR($U12="OK",$U12="Due Soon")),"Yes","No")),"No")</f>
        <v/>
      </c>
      <c r="W12" s="38">
        <f>IFERROR(IF($A12="","",IF($H12="Available","Available Now",IF($K12="","No ETA",IF($K12&lt;'Settings'!$B$4,"Past Due ETA",IF($K12&lt;='Settings'!$B$4+1,"Within 24 Hours",IF($K12&lt;='Settings'!$B$4+3,"2–3 Days",IF($K12&lt;='Settings'!$B$4+7,"4–7 Days","More Than 7 Days"))))))),"Check ETA")</f>
        <v/>
      </c>
      <c r="X12" s="38">
        <f>IFERROR(IF($A12="","",IF(COUNTIF('Tractor Availability'!$A$6:$A$505,$A12)&gt;1,"Duplicate Unit ID",IF($H12="","Missing status",IF($M12="","Missing fuel level",IF(AND($H12&lt;&gt;"Available",$K12=""),"Missing ETA",IF(AND($P12="Yes",$Q12=""),"Missing hold reason",IF($R12="","Missing update time",IF('Settings'!$B$4-$R12&gt;'Settings'!$B$8,"Stale update",IF(AND($H12="Available",$P12="Yes"),"Available with safety hold","OK"))))))))),"Formula Error")</f>
        <v/>
      </c>
    </row>
    <row r="13" ht="31" customHeight="1">
      <c r="A13" s="29" t="inlineStr">
        <is>
          <t>T-108</t>
        </is>
      </c>
      <c r="B13" s="30" t="n">
        <v>2024</v>
      </c>
      <c r="C13" s="29" t="inlineStr">
        <is>
          <t>Kenworth</t>
        </is>
      </c>
      <c r="D13" s="29" t="inlineStr">
        <is>
          <t>T680</t>
        </is>
      </c>
      <c r="E13" s="29" t="inlineStr">
        <is>
          <t>RN903177</t>
        </is>
      </c>
      <c r="F13" s="29" t="inlineStr">
        <is>
          <t>Dallas</t>
        </is>
      </c>
      <c r="G13" s="31" t="inlineStr">
        <is>
          <t>Dallas Yard</t>
        </is>
      </c>
      <c r="H13" s="29" t="inlineStr">
        <is>
          <t>Available</t>
        </is>
      </c>
      <c r="I13" s="31" t="n"/>
      <c r="J13" s="31" t="n"/>
      <c r="K13" s="49" t="n">
        <v>46272.33333333334</v>
      </c>
      <c r="L13" s="33" t="n">
        <v>91450</v>
      </c>
      <c r="M13" s="34" t="n">
        <v>0.82</v>
      </c>
      <c r="N13" s="33" t="n">
        <v>100000</v>
      </c>
      <c r="O13" s="50" t="n">
        <v>46328</v>
      </c>
      <c r="P13" s="29" t="inlineStr">
        <is>
          <t>No</t>
        </is>
      </c>
      <c r="Q13" s="31" t="n"/>
      <c r="R13" s="49" t="n">
        <v>46272.32986111111</v>
      </c>
      <c r="S13" s="51">
        <f>IFERROR(IF($A13="","",IF(OR($L13="",$N13=""),"",$N13-$L13)),"")</f>
        <v/>
      </c>
      <c r="T13" s="52">
        <f>IFERROR(IF($A13="","",IF($H13="Available",0,IF($K13="","",MAX(0,$K13-'Settings'!$B$4)))),"")</f>
        <v/>
      </c>
      <c r="U13" s="38">
        <f>IFERROR(IF($A13="","",IF(OR($S13="",$O13=""),"Missing PM Data",IF(OR($S13&lt;=0,$O13&lt;INT('Settings'!$B$4)),"Overdue",IF(OR($S13&lt;='Settings'!$B$5,$O13&lt;=INT('Settings'!$B$4)+'Settings'!$B$6),"Due Soon","OK")))),"Check PM Data")</f>
        <v/>
      </c>
      <c r="V13" s="16">
        <f>IFERROR(IF($A13="","",IF(AND($H13="Available",$P13="No",$M13&gt;='Settings'!$B$7,OR($U13="OK",$U13="Due Soon")),"Yes","No")),"No")</f>
        <v/>
      </c>
      <c r="W13" s="38">
        <f>IFERROR(IF($A13="","",IF($H13="Available","Available Now",IF($K13="","No ETA",IF($K13&lt;'Settings'!$B$4,"Past Due ETA",IF($K13&lt;='Settings'!$B$4+1,"Within 24 Hours",IF($K13&lt;='Settings'!$B$4+3,"2–3 Days",IF($K13&lt;='Settings'!$B$4+7,"4–7 Days","More Than 7 Days"))))))),"Check ETA")</f>
        <v/>
      </c>
      <c r="X13" s="38">
        <f>IFERROR(IF($A13="","",IF(COUNTIF('Tractor Availability'!$A$6:$A$505,$A13)&gt;1,"Duplicate Unit ID",IF($H13="","Missing status",IF($M13="","Missing fuel level",IF(AND($H13&lt;&gt;"Available",$K13=""),"Missing ETA",IF(AND($P13="Yes",$Q13=""),"Missing hold reason",IF($R13="","Missing update time",IF('Settings'!$B$4-$R13&gt;'Settings'!$B$8,"Stale update",IF(AND($H13="Available",$P13="Yes"),"Available with safety hold","OK"))))))))),"Formula Error")</f>
        <v/>
      </c>
    </row>
    <row r="14" ht="31" customHeight="1">
      <c r="A14" s="29" t="inlineStr">
        <is>
          <t>T-109</t>
        </is>
      </c>
      <c r="B14" s="30" t="n">
        <v>2020</v>
      </c>
      <c r="C14" s="29" t="inlineStr">
        <is>
          <t>Volvo</t>
        </is>
      </c>
      <c r="D14" s="29" t="inlineStr">
        <is>
          <t>VNL 760</t>
        </is>
      </c>
      <c r="E14" s="29" t="inlineStr">
        <is>
          <t>LN622845</t>
        </is>
      </c>
      <c r="F14" s="29" t="inlineStr">
        <is>
          <t>Phoenix</t>
        </is>
      </c>
      <c r="G14" s="31" t="inlineStr">
        <is>
          <t>Phoenix Tire Shop</t>
        </is>
      </c>
      <c r="H14" s="29" t="inlineStr">
        <is>
          <t>Maintenance</t>
        </is>
      </c>
      <c r="I14" s="31" t="n"/>
      <c r="J14" s="31" t="n"/>
      <c r="K14" s="49" t="n">
        <v>46274.66666666666</v>
      </c>
      <c r="L14" s="33" t="n">
        <v>467880</v>
      </c>
      <c r="M14" s="34" t="n">
        <v>0.41</v>
      </c>
      <c r="N14" s="33" t="n">
        <v>469000</v>
      </c>
      <c r="O14" s="50" t="n">
        <v>46282</v>
      </c>
      <c r="P14" s="29" t="inlineStr">
        <is>
          <t>Yes</t>
        </is>
      </c>
      <c r="Q14" s="31" t="inlineStr">
        <is>
          <t>Steer tire replacement</t>
        </is>
      </c>
      <c r="R14" s="49" t="n">
        <v>46272.29861111111</v>
      </c>
      <c r="S14" s="51">
        <f>IFERROR(IF($A14="","",IF(OR($L14="",$N14=""),"",$N14-$L14)),"")</f>
        <v/>
      </c>
      <c r="T14" s="52">
        <f>IFERROR(IF($A14="","",IF($H14="Available",0,IF($K14="","",MAX(0,$K14-'Settings'!$B$4)))),"")</f>
        <v/>
      </c>
      <c r="U14" s="38">
        <f>IFERROR(IF($A14="","",IF(OR($S14="",$O14=""),"Missing PM Data",IF(OR($S14&lt;=0,$O14&lt;INT('Settings'!$B$4)),"Overdue",IF(OR($S14&lt;='Settings'!$B$5,$O14&lt;=INT('Settings'!$B$4)+'Settings'!$B$6),"Due Soon","OK")))),"Check PM Data")</f>
        <v/>
      </c>
      <c r="V14" s="16">
        <f>IFERROR(IF($A14="","",IF(AND($H14="Available",$P14="No",$M14&gt;='Settings'!$B$7,OR($U14="OK",$U14="Due Soon")),"Yes","No")),"No")</f>
        <v/>
      </c>
      <c r="W14" s="38">
        <f>IFERROR(IF($A14="","",IF($H14="Available","Available Now",IF($K14="","No ETA",IF($K14&lt;'Settings'!$B$4,"Past Due ETA",IF($K14&lt;='Settings'!$B$4+1,"Within 24 Hours",IF($K14&lt;='Settings'!$B$4+3,"2–3 Days",IF($K14&lt;='Settings'!$B$4+7,"4–7 Days","More Than 7 Days"))))))),"Check ETA")</f>
        <v/>
      </c>
      <c r="X14" s="38">
        <f>IFERROR(IF($A14="","",IF(COUNTIF('Tractor Availability'!$A$6:$A$505,$A14)&gt;1,"Duplicate Unit ID",IF($H14="","Missing status",IF($M14="","Missing fuel level",IF(AND($H14&lt;&gt;"Available",$K14=""),"Missing ETA",IF(AND($P14="Yes",$Q14=""),"Missing hold reason",IF($R14="","Missing update time",IF('Settings'!$B$4-$R14&gt;'Settings'!$B$8,"Stale update",IF(AND($H14="Available",$P14="Yes"),"Available with safety hold","OK"))))))))),"Formula Error")</f>
        <v/>
      </c>
    </row>
    <row r="15" ht="31" customHeight="1">
      <c r="A15" s="29" t="inlineStr">
        <is>
          <t>T-110</t>
        </is>
      </c>
      <c r="B15" s="30" t="n">
        <v>2023</v>
      </c>
      <c r="C15" s="29" t="inlineStr">
        <is>
          <t>Peterbilt</t>
        </is>
      </c>
      <c r="D15" s="29" t="inlineStr">
        <is>
          <t>579</t>
        </is>
      </c>
      <c r="E15" s="29" t="inlineStr">
        <is>
          <t>PD114906</t>
        </is>
      </c>
      <c r="F15" s="29" t="inlineStr">
        <is>
          <t>Atlanta</t>
        </is>
      </c>
      <c r="G15" s="31" t="inlineStr">
        <is>
          <t>I-85 near Charlotte, NC</t>
        </is>
      </c>
      <c r="H15" s="29" t="inlineStr">
        <is>
          <t>In Transit</t>
        </is>
      </c>
      <c r="I15" s="31" t="inlineStr">
        <is>
          <t>Alicia Brown</t>
        </is>
      </c>
      <c r="J15" s="31" t="inlineStr">
        <is>
          <t>ATL-RIC-294</t>
        </is>
      </c>
      <c r="K15" s="49" t="n">
        <v>46281.375</v>
      </c>
      <c r="L15" s="33" t="n">
        <v>221340</v>
      </c>
      <c r="M15" s="34" t="n">
        <v>0.66</v>
      </c>
      <c r="N15" s="33" t="n">
        <v>224000</v>
      </c>
      <c r="O15" s="50" t="n">
        <v>46287</v>
      </c>
      <c r="P15" s="29" t="inlineStr">
        <is>
          <t>No</t>
        </is>
      </c>
      <c r="Q15" s="31" t="inlineStr">
        <is>
          <t>Extended customer hold</t>
        </is>
      </c>
      <c r="R15" s="49" t="n">
        <v>46272.27083333334</v>
      </c>
      <c r="S15" s="51">
        <f>IFERROR(IF($A15="","",IF(OR($L15="",$N15=""),"",$N15-$L15)),"")</f>
        <v/>
      </c>
      <c r="T15" s="52">
        <f>IFERROR(IF($A15="","",IF($H15="Available",0,IF($K15="","",MAX(0,$K15-'Settings'!$B$4)))),"")</f>
        <v/>
      </c>
      <c r="U15" s="38">
        <f>IFERROR(IF($A15="","",IF(OR($S15="",$O15=""),"Missing PM Data",IF(OR($S15&lt;=0,$O15&lt;INT('Settings'!$B$4)),"Overdue",IF(OR($S15&lt;='Settings'!$B$5,$O15&lt;=INT('Settings'!$B$4)+'Settings'!$B$6),"Due Soon","OK")))),"Check PM Data")</f>
        <v/>
      </c>
      <c r="V15" s="16">
        <f>IFERROR(IF($A15="","",IF(AND($H15="Available",$P15="No",$M15&gt;='Settings'!$B$7,OR($U15="OK",$U15="Due Soon")),"Yes","No")),"No")</f>
        <v/>
      </c>
      <c r="W15" s="38">
        <f>IFERROR(IF($A15="","",IF($H15="Available","Available Now",IF($K15="","No ETA",IF($K15&lt;'Settings'!$B$4,"Past Due ETA",IF($K15&lt;='Settings'!$B$4+1,"Within 24 Hours",IF($K15&lt;='Settings'!$B$4+3,"2–3 Days",IF($K15&lt;='Settings'!$B$4+7,"4–7 Days","More Than 7 Days"))))))),"Check ETA")</f>
        <v/>
      </c>
      <c r="X15" s="38">
        <f>IFERROR(IF($A15="","",IF(COUNTIF('Tractor Availability'!$A$6:$A$505,$A15)&gt;1,"Duplicate Unit ID",IF($H15="","Missing status",IF($M15="","Missing fuel level",IF(AND($H15&lt;&gt;"Available",$K15=""),"Missing ETA",IF(AND($P15="Yes",$Q15=""),"Missing hold reason",IF($R15="","Missing update time",IF('Settings'!$B$4-$R15&gt;'Settings'!$B$8,"Stale update",IF(AND($H15="Available",$P15="Yes"),"Available with safety hold","OK"))))))))),"Formula Error")</f>
        <v/>
      </c>
    </row>
    <row r="16" ht="22" customHeight="1">
      <c r="A16" s="29" t="n"/>
      <c r="B16" s="30" t="n"/>
      <c r="C16" s="29" t="n"/>
      <c r="D16" s="29" t="n"/>
      <c r="E16" s="29" t="n"/>
      <c r="F16" s="29" t="n"/>
      <c r="G16" s="31" t="n"/>
      <c r="H16" s="29" t="n"/>
      <c r="I16" s="31" t="n"/>
      <c r="J16" s="31" t="n"/>
      <c r="K16" s="49" t="n"/>
      <c r="L16" s="33" t="n"/>
      <c r="M16" s="34" t="n"/>
      <c r="N16" s="33" t="n"/>
      <c r="O16" s="50" t="n"/>
      <c r="P16" s="29" t="n"/>
      <c r="Q16" s="31" t="n"/>
      <c r="R16" s="49" t="n"/>
      <c r="S16" s="51">
        <f>IFERROR(IF($A16="","",IF(OR($L16="",$N16=""),"",$N16-$L16)),"")</f>
        <v/>
      </c>
      <c r="T16" s="52">
        <f>IFERROR(IF($A16="","",IF($H16="Available",0,IF($K16="","",MAX(0,$K16-'Settings'!$B$4)))),"")</f>
        <v/>
      </c>
      <c r="U16" s="38">
        <f>IFERROR(IF($A16="","",IF(OR($S16="",$O16=""),"Missing PM Data",IF(OR($S16&lt;=0,$O16&lt;INT('Settings'!$B$4)),"Overdue",IF(OR($S16&lt;='Settings'!$B$5,$O16&lt;=INT('Settings'!$B$4)+'Settings'!$B$6),"Due Soon","OK")))),"Check PM Data")</f>
        <v/>
      </c>
      <c r="V16" s="16">
        <f>IFERROR(IF($A16="","",IF(AND($H16="Available",$P16="No",$M16&gt;='Settings'!$B$7,OR($U16="OK",$U16="Due Soon")),"Yes","No")),"No")</f>
        <v/>
      </c>
      <c r="W16" s="38">
        <f>IFERROR(IF($A16="","",IF($H16="Available","Available Now",IF($K16="","No ETA",IF($K16&lt;'Settings'!$B$4,"Past Due ETA",IF($K16&lt;='Settings'!$B$4+1,"Within 24 Hours",IF($K16&lt;='Settings'!$B$4+3,"2–3 Days",IF($K16&lt;='Settings'!$B$4+7,"4–7 Days","More Than 7 Days"))))))),"Check ETA")</f>
        <v/>
      </c>
      <c r="X16" s="38">
        <f>IFERROR(IF($A16="","",IF(COUNTIF('Tractor Availability'!$A$6:$A$505,$A16)&gt;1,"Duplicate Unit ID",IF($H16="","Missing status",IF($M16="","Missing fuel level",IF(AND($H16&lt;&gt;"Available",$K16=""),"Missing ETA",IF(AND($P16="Yes",$Q16=""),"Missing hold reason",IF($R16="","Missing update time",IF('Settings'!$B$4-$R16&gt;'Settings'!$B$8,"Stale update",IF(AND($H16="Available",$P16="Yes"),"Available with safety hold","OK"))))))))),"Formula Error")</f>
        <v/>
      </c>
    </row>
    <row r="17" ht="22" customHeight="1">
      <c r="A17" s="29" t="n"/>
      <c r="B17" s="30" t="n"/>
      <c r="C17" s="29" t="n"/>
      <c r="D17" s="29" t="n"/>
      <c r="E17" s="29" t="n"/>
      <c r="F17" s="29" t="n"/>
      <c r="G17" s="31" t="n"/>
      <c r="H17" s="29" t="n"/>
      <c r="I17" s="31" t="n"/>
      <c r="J17" s="31" t="n"/>
      <c r="K17" s="49" t="n"/>
      <c r="L17" s="33" t="n"/>
      <c r="M17" s="34" t="n"/>
      <c r="N17" s="33" t="n"/>
      <c r="O17" s="50" t="n"/>
      <c r="P17" s="29" t="n"/>
      <c r="Q17" s="31" t="n"/>
      <c r="R17" s="49" t="n"/>
      <c r="S17" s="51">
        <f>IFERROR(IF($A17="","",IF(OR($L17="",$N17=""),"",$N17-$L17)),"")</f>
        <v/>
      </c>
      <c r="T17" s="52">
        <f>IFERROR(IF($A17="","",IF($H17="Available",0,IF($K17="","",MAX(0,$K17-'Settings'!$B$4)))),"")</f>
        <v/>
      </c>
      <c r="U17" s="38">
        <f>IFERROR(IF($A17="","",IF(OR($S17="",$O17=""),"Missing PM Data",IF(OR($S17&lt;=0,$O17&lt;INT('Settings'!$B$4)),"Overdue",IF(OR($S17&lt;='Settings'!$B$5,$O17&lt;=INT('Settings'!$B$4)+'Settings'!$B$6),"Due Soon","OK")))),"Check PM Data")</f>
        <v/>
      </c>
      <c r="V17" s="16">
        <f>IFERROR(IF($A17="","",IF(AND($H17="Available",$P17="No",$M17&gt;='Settings'!$B$7,OR($U17="OK",$U17="Due Soon")),"Yes","No")),"No")</f>
        <v/>
      </c>
      <c r="W17" s="38">
        <f>IFERROR(IF($A17="","",IF($H17="Available","Available Now",IF($K17="","No ETA",IF($K17&lt;'Settings'!$B$4,"Past Due ETA",IF($K17&lt;='Settings'!$B$4+1,"Within 24 Hours",IF($K17&lt;='Settings'!$B$4+3,"2–3 Days",IF($K17&lt;='Settings'!$B$4+7,"4–7 Days","More Than 7 Days"))))))),"Check ETA")</f>
        <v/>
      </c>
      <c r="X17" s="38">
        <f>IFERROR(IF($A17="","",IF(COUNTIF('Tractor Availability'!$A$6:$A$505,$A17)&gt;1,"Duplicate Unit ID",IF($H17="","Missing status",IF($M17="","Missing fuel level",IF(AND($H17&lt;&gt;"Available",$K17=""),"Missing ETA",IF(AND($P17="Yes",$Q17=""),"Missing hold reason",IF($R17="","Missing update time",IF('Settings'!$B$4-$R17&gt;'Settings'!$B$8,"Stale update",IF(AND($H17="Available",$P17="Yes"),"Available with safety hold","OK"))))))))),"Formula Error")</f>
        <v/>
      </c>
    </row>
    <row r="18" ht="22" customHeight="1">
      <c r="A18" s="29" t="n"/>
      <c r="B18" s="30" t="n"/>
      <c r="C18" s="29" t="n"/>
      <c r="D18" s="29" t="n"/>
      <c r="E18" s="29" t="n"/>
      <c r="F18" s="29" t="n"/>
      <c r="G18" s="31" t="n"/>
      <c r="H18" s="29" t="n"/>
      <c r="I18" s="31" t="n"/>
      <c r="J18" s="31" t="n"/>
      <c r="K18" s="49" t="n"/>
      <c r="L18" s="33" t="n"/>
      <c r="M18" s="34" t="n"/>
      <c r="N18" s="33" t="n"/>
      <c r="O18" s="50" t="n"/>
      <c r="P18" s="29" t="n"/>
      <c r="Q18" s="31" t="n"/>
      <c r="R18" s="49" t="n"/>
      <c r="S18" s="51">
        <f>IFERROR(IF($A18="","",IF(OR($L18="",$N18=""),"",$N18-$L18)),"")</f>
        <v/>
      </c>
      <c r="T18" s="52">
        <f>IFERROR(IF($A18="","",IF($H18="Available",0,IF($K18="","",MAX(0,$K18-'Settings'!$B$4)))),"")</f>
        <v/>
      </c>
      <c r="U18" s="38">
        <f>IFERROR(IF($A18="","",IF(OR($S18="",$O18=""),"Missing PM Data",IF(OR($S18&lt;=0,$O18&lt;INT('Settings'!$B$4)),"Overdue",IF(OR($S18&lt;='Settings'!$B$5,$O18&lt;=INT('Settings'!$B$4)+'Settings'!$B$6),"Due Soon","OK")))),"Check PM Data")</f>
        <v/>
      </c>
      <c r="V18" s="16">
        <f>IFERROR(IF($A18="","",IF(AND($H18="Available",$P18="No",$M18&gt;='Settings'!$B$7,OR($U18="OK",$U18="Due Soon")),"Yes","No")),"No")</f>
        <v/>
      </c>
      <c r="W18" s="38">
        <f>IFERROR(IF($A18="","",IF($H18="Available","Available Now",IF($K18="","No ETA",IF($K18&lt;'Settings'!$B$4,"Past Due ETA",IF($K18&lt;='Settings'!$B$4+1,"Within 24 Hours",IF($K18&lt;='Settings'!$B$4+3,"2–3 Days",IF($K18&lt;='Settings'!$B$4+7,"4–7 Days","More Than 7 Days"))))))),"Check ETA")</f>
        <v/>
      </c>
      <c r="X18" s="38">
        <f>IFERROR(IF($A18="","",IF(COUNTIF('Tractor Availability'!$A$6:$A$505,$A18)&gt;1,"Duplicate Unit ID",IF($H18="","Missing status",IF($M18="","Missing fuel level",IF(AND($H18&lt;&gt;"Available",$K18=""),"Missing ETA",IF(AND($P18="Yes",$Q18=""),"Missing hold reason",IF($R18="","Missing update time",IF('Settings'!$B$4-$R18&gt;'Settings'!$B$8,"Stale update",IF(AND($H18="Available",$P18="Yes"),"Available with safety hold","OK"))))))))),"Formula Error")</f>
        <v/>
      </c>
    </row>
    <row r="19" ht="22" customHeight="1">
      <c r="A19" s="29" t="n"/>
      <c r="B19" s="30" t="n"/>
      <c r="C19" s="29" t="n"/>
      <c r="D19" s="29" t="n"/>
      <c r="E19" s="29" t="n"/>
      <c r="F19" s="29" t="n"/>
      <c r="G19" s="31" t="n"/>
      <c r="H19" s="29" t="n"/>
      <c r="I19" s="31" t="n"/>
      <c r="J19" s="31" t="n"/>
      <c r="K19" s="49" t="n"/>
      <c r="L19" s="33" t="n"/>
      <c r="M19" s="34" t="n"/>
      <c r="N19" s="33" t="n"/>
      <c r="O19" s="50" t="n"/>
      <c r="P19" s="29" t="n"/>
      <c r="Q19" s="31" t="n"/>
      <c r="R19" s="49" t="n"/>
      <c r="S19" s="51">
        <f>IFERROR(IF($A19="","",IF(OR($L19="",$N19=""),"",$N19-$L19)),"")</f>
        <v/>
      </c>
      <c r="T19" s="52">
        <f>IFERROR(IF($A19="","",IF($H19="Available",0,IF($K19="","",MAX(0,$K19-'Settings'!$B$4)))),"")</f>
        <v/>
      </c>
      <c r="U19" s="38">
        <f>IFERROR(IF($A19="","",IF(OR($S19="",$O19=""),"Missing PM Data",IF(OR($S19&lt;=0,$O19&lt;INT('Settings'!$B$4)),"Overdue",IF(OR($S19&lt;='Settings'!$B$5,$O19&lt;=INT('Settings'!$B$4)+'Settings'!$B$6),"Due Soon","OK")))),"Check PM Data")</f>
        <v/>
      </c>
      <c r="V19" s="16">
        <f>IFERROR(IF($A19="","",IF(AND($H19="Available",$P19="No",$M19&gt;='Settings'!$B$7,OR($U19="OK",$U19="Due Soon")),"Yes","No")),"No")</f>
        <v/>
      </c>
      <c r="W19" s="38">
        <f>IFERROR(IF($A19="","",IF($H19="Available","Available Now",IF($K19="","No ETA",IF($K19&lt;'Settings'!$B$4,"Past Due ETA",IF($K19&lt;='Settings'!$B$4+1,"Within 24 Hours",IF($K19&lt;='Settings'!$B$4+3,"2–3 Days",IF($K19&lt;='Settings'!$B$4+7,"4–7 Days","More Than 7 Days"))))))),"Check ETA")</f>
        <v/>
      </c>
      <c r="X19" s="38">
        <f>IFERROR(IF($A19="","",IF(COUNTIF('Tractor Availability'!$A$6:$A$505,$A19)&gt;1,"Duplicate Unit ID",IF($H19="","Missing status",IF($M19="","Missing fuel level",IF(AND($H19&lt;&gt;"Available",$K19=""),"Missing ETA",IF(AND($P19="Yes",$Q19=""),"Missing hold reason",IF($R19="","Missing update time",IF('Settings'!$B$4-$R19&gt;'Settings'!$B$8,"Stale update",IF(AND($H19="Available",$P19="Yes"),"Available with safety hold","OK"))))))))),"Formula Error")</f>
        <v/>
      </c>
    </row>
    <row r="20" ht="22" customHeight="1">
      <c r="A20" s="29" t="n"/>
      <c r="B20" s="30" t="n"/>
      <c r="C20" s="29" t="n"/>
      <c r="D20" s="29" t="n"/>
      <c r="E20" s="29" t="n"/>
      <c r="F20" s="29" t="n"/>
      <c r="G20" s="31" t="n"/>
      <c r="H20" s="29" t="n"/>
      <c r="I20" s="31" t="n"/>
      <c r="J20" s="31" t="n"/>
      <c r="K20" s="49" t="n"/>
      <c r="L20" s="33" t="n"/>
      <c r="M20" s="34" t="n"/>
      <c r="N20" s="33" t="n"/>
      <c r="O20" s="50" t="n"/>
      <c r="P20" s="29" t="n"/>
      <c r="Q20" s="31" t="n"/>
      <c r="R20" s="49" t="n"/>
      <c r="S20" s="51">
        <f>IFERROR(IF($A20="","",IF(OR($L20="",$N20=""),"",$N20-$L20)),"")</f>
        <v/>
      </c>
      <c r="T20" s="52">
        <f>IFERROR(IF($A20="","",IF($H20="Available",0,IF($K20="","",MAX(0,$K20-'Settings'!$B$4)))),"")</f>
        <v/>
      </c>
      <c r="U20" s="38">
        <f>IFERROR(IF($A20="","",IF(OR($S20="",$O20=""),"Missing PM Data",IF(OR($S20&lt;=0,$O20&lt;INT('Settings'!$B$4)),"Overdue",IF(OR($S20&lt;='Settings'!$B$5,$O20&lt;=INT('Settings'!$B$4)+'Settings'!$B$6),"Due Soon","OK")))),"Check PM Data")</f>
        <v/>
      </c>
      <c r="V20" s="16">
        <f>IFERROR(IF($A20="","",IF(AND($H20="Available",$P20="No",$M20&gt;='Settings'!$B$7,OR($U20="OK",$U20="Due Soon")),"Yes","No")),"No")</f>
        <v/>
      </c>
      <c r="W20" s="38">
        <f>IFERROR(IF($A20="","",IF($H20="Available","Available Now",IF($K20="","No ETA",IF($K20&lt;'Settings'!$B$4,"Past Due ETA",IF($K20&lt;='Settings'!$B$4+1,"Within 24 Hours",IF($K20&lt;='Settings'!$B$4+3,"2–3 Days",IF($K20&lt;='Settings'!$B$4+7,"4–7 Days","More Than 7 Days"))))))),"Check ETA")</f>
        <v/>
      </c>
      <c r="X20" s="38">
        <f>IFERROR(IF($A20="","",IF(COUNTIF('Tractor Availability'!$A$6:$A$505,$A20)&gt;1,"Duplicate Unit ID",IF($H20="","Missing status",IF($M20="","Missing fuel level",IF(AND($H20&lt;&gt;"Available",$K20=""),"Missing ETA",IF(AND($P20="Yes",$Q20=""),"Missing hold reason",IF($R20="","Missing update time",IF('Settings'!$B$4-$R20&gt;'Settings'!$B$8,"Stale update",IF(AND($H20="Available",$P20="Yes"),"Available with safety hold","OK"))))))))),"Formula Error")</f>
        <v/>
      </c>
    </row>
    <row r="21" ht="22" customHeight="1">
      <c r="A21" s="29" t="n"/>
      <c r="B21" s="30" t="n"/>
      <c r="C21" s="29" t="n"/>
      <c r="D21" s="29" t="n"/>
      <c r="E21" s="29" t="n"/>
      <c r="F21" s="29" t="n"/>
      <c r="G21" s="31" t="n"/>
      <c r="H21" s="29" t="n"/>
      <c r="I21" s="31" t="n"/>
      <c r="J21" s="31" t="n"/>
      <c r="K21" s="49" t="n"/>
      <c r="L21" s="33" t="n"/>
      <c r="M21" s="34" t="n"/>
      <c r="N21" s="33" t="n"/>
      <c r="O21" s="50" t="n"/>
      <c r="P21" s="29" t="n"/>
      <c r="Q21" s="31" t="n"/>
      <c r="R21" s="49" t="n"/>
      <c r="S21" s="51">
        <f>IFERROR(IF($A21="","",IF(OR($L21="",$N21=""),"",$N21-$L21)),"")</f>
        <v/>
      </c>
      <c r="T21" s="52">
        <f>IFERROR(IF($A21="","",IF($H21="Available",0,IF($K21="","",MAX(0,$K21-'Settings'!$B$4)))),"")</f>
        <v/>
      </c>
      <c r="U21" s="38">
        <f>IFERROR(IF($A21="","",IF(OR($S21="",$O21=""),"Missing PM Data",IF(OR($S21&lt;=0,$O21&lt;INT('Settings'!$B$4)),"Overdue",IF(OR($S21&lt;='Settings'!$B$5,$O21&lt;=INT('Settings'!$B$4)+'Settings'!$B$6),"Due Soon","OK")))),"Check PM Data")</f>
        <v/>
      </c>
      <c r="V21" s="16">
        <f>IFERROR(IF($A21="","",IF(AND($H21="Available",$P21="No",$M21&gt;='Settings'!$B$7,OR($U21="OK",$U21="Due Soon")),"Yes","No")),"No")</f>
        <v/>
      </c>
      <c r="W21" s="38">
        <f>IFERROR(IF($A21="","",IF($H21="Available","Available Now",IF($K21="","No ETA",IF($K21&lt;'Settings'!$B$4,"Past Due ETA",IF($K21&lt;='Settings'!$B$4+1,"Within 24 Hours",IF($K21&lt;='Settings'!$B$4+3,"2–3 Days",IF($K21&lt;='Settings'!$B$4+7,"4–7 Days","More Than 7 Days"))))))),"Check ETA")</f>
        <v/>
      </c>
      <c r="X21" s="38">
        <f>IFERROR(IF($A21="","",IF(COUNTIF('Tractor Availability'!$A$6:$A$505,$A21)&gt;1,"Duplicate Unit ID",IF($H21="","Missing status",IF($M21="","Missing fuel level",IF(AND($H21&lt;&gt;"Available",$K21=""),"Missing ETA",IF(AND($P21="Yes",$Q21=""),"Missing hold reason",IF($R21="","Missing update time",IF('Settings'!$B$4-$R21&gt;'Settings'!$B$8,"Stale update",IF(AND($H21="Available",$P21="Yes"),"Available with safety hold","OK"))))))))),"Formula Error")</f>
        <v/>
      </c>
    </row>
    <row r="22" ht="22" customHeight="1">
      <c r="A22" s="29" t="n"/>
      <c r="B22" s="30" t="n"/>
      <c r="C22" s="29" t="n"/>
      <c r="D22" s="29" t="n"/>
      <c r="E22" s="29" t="n"/>
      <c r="F22" s="29" t="n"/>
      <c r="G22" s="31" t="n"/>
      <c r="H22" s="29" t="n"/>
      <c r="I22" s="31" t="n"/>
      <c r="J22" s="31" t="n"/>
      <c r="K22" s="49" t="n"/>
      <c r="L22" s="33" t="n"/>
      <c r="M22" s="34" t="n"/>
      <c r="N22" s="33" t="n"/>
      <c r="O22" s="50" t="n"/>
      <c r="P22" s="29" t="n"/>
      <c r="Q22" s="31" t="n"/>
      <c r="R22" s="49" t="n"/>
      <c r="S22" s="51">
        <f>IFERROR(IF($A22="","",IF(OR($L22="",$N22=""),"",$N22-$L22)),"")</f>
        <v/>
      </c>
      <c r="T22" s="52">
        <f>IFERROR(IF($A22="","",IF($H22="Available",0,IF($K22="","",MAX(0,$K22-'Settings'!$B$4)))),"")</f>
        <v/>
      </c>
      <c r="U22" s="38">
        <f>IFERROR(IF($A22="","",IF(OR($S22="",$O22=""),"Missing PM Data",IF(OR($S22&lt;=0,$O22&lt;INT('Settings'!$B$4)),"Overdue",IF(OR($S22&lt;='Settings'!$B$5,$O22&lt;=INT('Settings'!$B$4)+'Settings'!$B$6),"Due Soon","OK")))),"Check PM Data")</f>
        <v/>
      </c>
      <c r="V22" s="16">
        <f>IFERROR(IF($A22="","",IF(AND($H22="Available",$P22="No",$M22&gt;='Settings'!$B$7,OR($U22="OK",$U22="Due Soon")),"Yes","No")),"No")</f>
        <v/>
      </c>
      <c r="W22" s="38">
        <f>IFERROR(IF($A22="","",IF($H22="Available","Available Now",IF($K22="","No ETA",IF($K22&lt;'Settings'!$B$4,"Past Due ETA",IF($K22&lt;='Settings'!$B$4+1,"Within 24 Hours",IF($K22&lt;='Settings'!$B$4+3,"2–3 Days",IF($K22&lt;='Settings'!$B$4+7,"4–7 Days","More Than 7 Days"))))))),"Check ETA")</f>
        <v/>
      </c>
      <c r="X22" s="38">
        <f>IFERROR(IF($A22="","",IF(COUNTIF('Tractor Availability'!$A$6:$A$505,$A22)&gt;1,"Duplicate Unit ID",IF($H22="","Missing status",IF($M22="","Missing fuel level",IF(AND($H22&lt;&gt;"Available",$K22=""),"Missing ETA",IF(AND($P22="Yes",$Q22=""),"Missing hold reason",IF($R22="","Missing update time",IF('Settings'!$B$4-$R22&gt;'Settings'!$B$8,"Stale update",IF(AND($H22="Available",$P22="Yes"),"Available with safety hold","OK"))))))))),"Formula Error")</f>
        <v/>
      </c>
    </row>
    <row r="23" ht="22" customHeight="1">
      <c r="A23" s="29" t="n"/>
      <c r="B23" s="30" t="n"/>
      <c r="C23" s="29" t="n"/>
      <c r="D23" s="29" t="n"/>
      <c r="E23" s="29" t="n"/>
      <c r="F23" s="29" t="n"/>
      <c r="G23" s="31" t="n"/>
      <c r="H23" s="29" t="n"/>
      <c r="I23" s="31" t="n"/>
      <c r="J23" s="31" t="n"/>
      <c r="K23" s="49" t="n"/>
      <c r="L23" s="33" t="n"/>
      <c r="M23" s="34" t="n"/>
      <c r="N23" s="33" t="n"/>
      <c r="O23" s="50" t="n"/>
      <c r="P23" s="29" t="n"/>
      <c r="Q23" s="31" t="n"/>
      <c r="R23" s="49" t="n"/>
      <c r="S23" s="51">
        <f>IFERROR(IF($A23="","",IF(OR($L23="",$N23=""),"",$N23-$L23)),"")</f>
        <v/>
      </c>
      <c r="T23" s="52">
        <f>IFERROR(IF($A23="","",IF($H23="Available",0,IF($K23="","",MAX(0,$K23-'Settings'!$B$4)))),"")</f>
        <v/>
      </c>
      <c r="U23" s="38">
        <f>IFERROR(IF($A23="","",IF(OR($S23="",$O23=""),"Missing PM Data",IF(OR($S23&lt;=0,$O23&lt;INT('Settings'!$B$4)),"Overdue",IF(OR($S23&lt;='Settings'!$B$5,$O23&lt;=INT('Settings'!$B$4)+'Settings'!$B$6),"Due Soon","OK")))),"Check PM Data")</f>
        <v/>
      </c>
      <c r="V23" s="16">
        <f>IFERROR(IF($A23="","",IF(AND($H23="Available",$P23="No",$M23&gt;='Settings'!$B$7,OR($U23="OK",$U23="Due Soon")),"Yes","No")),"No")</f>
        <v/>
      </c>
      <c r="W23" s="38">
        <f>IFERROR(IF($A23="","",IF($H23="Available","Available Now",IF($K23="","No ETA",IF($K23&lt;'Settings'!$B$4,"Past Due ETA",IF($K23&lt;='Settings'!$B$4+1,"Within 24 Hours",IF($K23&lt;='Settings'!$B$4+3,"2–3 Days",IF($K23&lt;='Settings'!$B$4+7,"4–7 Days","More Than 7 Days"))))))),"Check ETA")</f>
        <v/>
      </c>
      <c r="X23" s="38">
        <f>IFERROR(IF($A23="","",IF(COUNTIF('Tractor Availability'!$A$6:$A$505,$A23)&gt;1,"Duplicate Unit ID",IF($H23="","Missing status",IF($M23="","Missing fuel level",IF(AND($H23&lt;&gt;"Available",$K23=""),"Missing ETA",IF(AND($P23="Yes",$Q23=""),"Missing hold reason",IF($R23="","Missing update time",IF('Settings'!$B$4-$R23&gt;'Settings'!$B$8,"Stale update",IF(AND($H23="Available",$P23="Yes"),"Available with safety hold","OK"))))))))),"Formula Error")</f>
        <v/>
      </c>
    </row>
    <row r="24" ht="22" customHeight="1">
      <c r="A24" s="29" t="n"/>
      <c r="B24" s="30" t="n"/>
      <c r="C24" s="29" t="n"/>
      <c r="D24" s="29" t="n"/>
      <c r="E24" s="29" t="n"/>
      <c r="F24" s="29" t="n"/>
      <c r="G24" s="31" t="n"/>
      <c r="H24" s="29" t="n"/>
      <c r="I24" s="31" t="n"/>
      <c r="J24" s="31" t="n"/>
      <c r="K24" s="49" t="n"/>
      <c r="L24" s="33" t="n"/>
      <c r="M24" s="34" t="n"/>
      <c r="N24" s="33" t="n"/>
      <c r="O24" s="50" t="n"/>
      <c r="P24" s="29" t="n"/>
      <c r="Q24" s="31" t="n"/>
      <c r="R24" s="49" t="n"/>
      <c r="S24" s="51">
        <f>IFERROR(IF($A24="","",IF(OR($L24="",$N24=""),"",$N24-$L24)),"")</f>
        <v/>
      </c>
      <c r="T24" s="52">
        <f>IFERROR(IF($A24="","",IF($H24="Available",0,IF($K24="","",MAX(0,$K24-'Settings'!$B$4)))),"")</f>
        <v/>
      </c>
      <c r="U24" s="38">
        <f>IFERROR(IF($A24="","",IF(OR($S24="",$O24=""),"Missing PM Data",IF(OR($S24&lt;=0,$O24&lt;INT('Settings'!$B$4)),"Overdue",IF(OR($S24&lt;='Settings'!$B$5,$O24&lt;=INT('Settings'!$B$4)+'Settings'!$B$6),"Due Soon","OK")))),"Check PM Data")</f>
        <v/>
      </c>
      <c r="V24" s="16">
        <f>IFERROR(IF($A24="","",IF(AND($H24="Available",$P24="No",$M24&gt;='Settings'!$B$7,OR($U24="OK",$U24="Due Soon")),"Yes","No")),"No")</f>
        <v/>
      </c>
      <c r="W24" s="38">
        <f>IFERROR(IF($A24="","",IF($H24="Available","Available Now",IF($K24="","No ETA",IF($K24&lt;'Settings'!$B$4,"Past Due ETA",IF($K24&lt;='Settings'!$B$4+1,"Within 24 Hours",IF($K24&lt;='Settings'!$B$4+3,"2–3 Days",IF($K24&lt;='Settings'!$B$4+7,"4–7 Days","More Than 7 Days"))))))),"Check ETA")</f>
        <v/>
      </c>
      <c r="X24" s="38">
        <f>IFERROR(IF($A24="","",IF(COUNTIF('Tractor Availability'!$A$6:$A$505,$A24)&gt;1,"Duplicate Unit ID",IF($H24="","Missing status",IF($M24="","Missing fuel level",IF(AND($H24&lt;&gt;"Available",$K24=""),"Missing ETA",IF(AND($P24="Yes",$Q24=""),"Missing hold reason",IF($R24="","Missing update time",IF('Settings'!$B$4-$R24&gt;'Settings'!$B$8,"Stale update",IF(AND($H24="Available",$P24="Yes"),"Available with safety hold","OK"))))))))),"Formula Error")</f>
        <v/>
      </c>
    </row>
    <row r="25" ht="22" customHeight="1">
      <c r="A25" s="29" t="n"/>
      <c r="B25" s="30" t="n"/>
      <c r="C25" s="29" t="n"/>
      <c r="D25" s="29" t="n"/>
      <c r="E25" s="29" t="n"/>
      <c r="F25" s="29" t="n"/>
      <c r="G25" s="31" t="n"/>
      <c r="H25" s="29" t="n"/>
      <c r="I25" s="31" t="n"/>
      <c r="J25" s="31" t="n"/>
      <c r="K25" s="49" t="n"/>
      <c r="L25" s="33" t="n"/>
      <c r="M25" s="34" t="n"/>
      <c r="N25" s="33" t="n"/>
      <c r="O25" s="50" t="n"/>
      <c r="P25" s="29" t="n"/>
      <c r="Q25" s="31" t="n"/>
      <c r="R25" s="49" t="n"/>
      <c r="S25" s="51">
        <f>IFERROR(IF($A25="","",IF(OR($L25="",$N25=""),"",$N25-$L25)),"")</f>
        <v/>
      </c>
      <c r="T25" s="52">
        <f>IFERROR(IF($A25="","",IF($H25="Available",0,IF($K25="","",MAX(0,$K25-'Settings'!$B$4)))),"")</f>
        <v/>
      </c>
      <c r="U25" s="38">
        <f>IFERROR(IF($A25="","",IF(OR($S25="",$O25=""),"Missing PM Data",IF(OR($S25&lt;=0,$O25&lt;INT('Settings'!$B$4)),"Overdue",IF(OR($S25&lt;='Settings'!$B$5,$O25&lt;=INT('Settings'!$B$4)+'Settings'!$B$6),"Due Soon","OK")))),"Check PM Data")</f>
        <v/>
      </c>
      <c r="V25" s="16">
        <f>IFERROR(IF($A25="","",IF(AND($H25="Available",$P25="No",$M25&gt;='Settings'!$B$7,OR($U25="OK",$U25="Due Soon")),"Yes","No")),"No")</f>
        <v/>
      </c>
      <c r="W25" s="38">
        <f>IFERROR(IF($A25="","",IF($H25="Available","Available Now",IF($K25="","No ETA",IF($K25&lt;'Settings'!$B$4,"Past Due ETA",IF($K25&lt;='Settings'!$B$4+1,"Within 24 Hours",IF($K25&lt;='Settings'!$B$4+3,"2–3 Days",IF($K25&lt;='Settings'!$B$4+7,"4–7 Days","More Than 7 Days"))))))),"Check ETA")</f>
        <v/>
      </c>
      <c r="X25" s="38">
        <f>IFERROR(IF($A25="","",IF(COUNTIF('Tractor Availability'!$A$6:$A$505,$A25)&gt;1,"Duplicate Unit ID",IF($H25="","Missing status",IF($M25="","Missing fuel level",IF(AND($H25&lt;&gt;"Available",$K25=""),"Missing ETA",IF(AND($P25="Yes",$Q25=""),"Missing hold reason",IF($R25="","Missing update time",IF('Settings'!$B$4-$R25&gt;'Settings'!$B$8,"Stale update",IF(AND($H25="Available",$P25="Yes"),"Available with safety hold","OK"))))))))),"Formula Error")</f>
        <v/>
      </c>
    </row>
    <row r="26" ht="22" customHeight="1">
      <c r="A26" s="29" t="n"/>
      <c r="B26" s="30" t="n"/>
      <c r="C26" s="29" t="n"/>
      <c r="D26" s="29" t="n"/>
      <c r="E26" s="29" t="n"/>
      <c r="F26" s="29" t="n"/>
      <c r="G26" s="31" t="n"/>
      <c r="H26" s="29" t="n"/>
      <c r="I26" s="31" t="n"/>
      <c r="J26" s="31" t="n"/>
      <c r="K26" s="49" t="n"/>
      <c r="L26" s="33" t="n"/>
      <c r="M26" s="34" t="n"/>
      <c r="N26" s="33" t="n"/>
      <c r="O26" s="50" t="n"/>
      <c r="P26" s="29" t="n"/>
      <c r="Q26" s="31" t="n"/>
      <c r="R26" s="49" t="n"/>
      <c r="S26" s="51">
        <f>IFERROR(IF($A26="","",IF(OR($L26="",$N26=""),"",$N26-$L26)),"")</f>
        <v/>
      </c>
      <c r="T26" s="52">
        <f>IFERROR(IF($A26="","",IF($H26="Available",0,IF($K26="","",MAX(0,$K26-'Settings'!$B$4)))),"")</f>
        <v/>
      </c>
      <c r="U26" s="38">
        <f>IFERROR(IF($A26="","",IF(OR($S26="",$O26=""),"Missing PM Data",IF(OR($S26&lt;=0,$O26&lt;INT('Settings'!$B$4)),"Overdue",IF(OR($S26&lt;='Settings'!$B$5,$O26&lt;=INT('Settings'!$B$4)+'Settings'!$B$6),"Due Soon","OK")))),"Check PM Data")</f>
        <v/>
      </c>
      <c r="V26" s="16">
        <f>IFERROR(IF($A26="","",IF(AND($H26="Available",$P26="No",$M26&gt;='Settings'!$B$7,OR($U26="OK",$U26="Due Soon")),"Yes","No")),"No")</f>
        <v/>
      </c>
      <c r="W26" s="38">
        <f>IFERROR(IF($A26="","",IF($H26="Available","Available Now",IF($K26="","No ETA",IF($K26&lt;'Settings'!$B$4,"Past Due ETA",IF($K26&lt;='Settings'!$B$4+1,"Within 24 Hours",IF($K26&lt;='Settings'!$B$4+3,"2–3 Days",IF($K26&lt;='Settings'!$B$4+7,"4–7 Days","More Than 7 Days"))))))),"Check ETA")</f>
        <v/>
      </c>
      <c r="X26" s="38">
        <f>IFERROR(IF($A26="","",IF(COUNTIF('Tractor Availability'!$A$6:$A$505,$A26)&gt;1,"Duplicate Unit ID",IF($H26="","Missing status",IF($M26="","Missing fuel level",IF(AND($H26&lt;&gt;"Available",$K26=""),"Missing ETA",IF(AND($P26="Yes",$Q26=""),"Missing hold reason",IF($R26="","Missing update time",IF('Settings'!$B$4-$R26&gt;'Settings'!$B$8,"Stale update",IF(AND($H26="Available",$P26="Yes"),"Available with safety hold","OK"))))))))),"Formula Error")</f>
        <v/>
      </c>
    </row>
    <row r="27" ht="22" customHeight="1">
      <c r="A27" s="29" t="n"/>
      <c r="B27" s="30" t="n"/>
      <c r="C27" s="29" t="n"/>
      <c r="D27" s="29" t="n"/>
      <c r="E27" s="29" t="n"/>
      <c r="F27" s="29" t="n"/>
      <c r="G27" s="31" t="n"/>
      <c r="H27" s="29" t="n"/>
      <c r="I27" s="31" t="n"/>
      <c r="J27" s="31" t="n"/>
      <c r="K27" s="49" t="n"/>
      <c r="L27" s="33" t="n"/>
      <c r="M27" s="34" t="n"/>
      <c r="N27" s="33" t="n"/>
      <c r="O27" s="50" t="n"/>
      <c r="P27" s="29" t="n"/>
      <c r="Q27" s="31" t="n"/>
      <c r="R27" s="49" t="n"/>
      <c r="S27" s="51">
        <f>IFERROR(IF($A27="","",IF(OR($L27="",$N27=""),"",$N27-$L27)),"")</f>
        <v/>
      </c>
      <c r="T27" s="52">
        <f>IFERROR(IF($A27="","",IF($H27="Available",0,IF($K27="","",MAX(0,$K27-'Settings'!$B$4)))),"")</f>
        <v/>
      </c>
      <c r="U27" s="38">
        <f>IFERROR(IF($A27="","",IF(OR($S27="",$O27=""),"Missing PM Data",IF(OR($S27&lt;=0,$O27&lt;INT('Settings'!$B$4)),"Overdue",IF(OR($S27&lt;='Settings'!$B$5,$O27&lt;=INT('Settings'!$B$4)+'Settings'!$B$6),"Due Soon","OK")))),"Check PM Data")</f>
        <v/>
      </c>
      <c r="V27" s="16">
        <f>IFERROR(IF($A27="","",IF(AND($H27="Available",$P27="No",$M27&gt;='Settings'!$B$7,OR($U27="OK",$U27="Due Soon")),"Yes","No")),"No")</f>
        <v/>
      </c>
      <c r="W27" s="38">
        <f>IFERROR(IF($A27="","",IF($H27="Available","Available Now",IF($K27="","No ETA",IF($K27&lt;'Settings'!$B$4,"Past Due ETA",IF($K27&lt;='Settings'!$B$4+1,"Within 24 Hours",IF($K27&lt;='Settings'!$B$4+3,"2–3 Days",IF($K27&lt;='Settings'!$B$4+7,"4–7 Days","More Than 7 Days"))))))),"Check ETA")</f>
        <v/>
      </c>
      <c r="X27" s="38">
        <f>IFERROR(IF($A27="","",IF(COUNTIF('Tractor Availability'!$A$6:$A$505,$A27)&gt;1,"Duplicate Unit ID",IF($H27="","Missing status",IF($M27="","Missing fuel level",IF(AND($H27&lt;&gt;"Available",$K27=""),"Missing ETA",IF(AND($P27="Yes",$Q27=""),"Missing hold reason",IF($R27="","Missing update time",IF('Settings'!$B$4-$R27&gt;'Settings'!$B$8,"Stale update",IF(AND($H27="Available",$P27="Yes"),"Available with safety hold","OK"))))))))),"Formula Error")</f>
        <v/>
      </c>
    </row>
    <row r="28" ht="22" customHeight="1">
      <c r="A28" s="29" t="n"/>
      <c r="B28" s="30" t="n"/>
      <c r="C28" s="29" t="n"/>
      <c r="D28" s="29" t="n"/>
      <c r="E28" s="29" t="n"/>
      <c r="F28" s="29" t="n"/>
      <c r="G28" s="31" t="n"/>
      <c r="H28" s="29" t="n"/>
      <c r="I28" s="31" t="n"/>
      <c r="J28" s="31" t="n"/>
      <c r="K28" s="49" t="n"/>
      <c r="L28" s="33" t="n"/>
      <c r="M28" s="34" t="n"/>
      <c r="N28" s="33" t="n"/>
      <c r="O28" s="50" t="n"/>
      <c r="P28" s="29" t="n"/>
      <c r="Q28" s="31" t="n"/>
      <c r="R28" s="49" t="n"/>
      <c r="S28" s="51">
        <f>IFERROR(IF($A28="","",IF(OR($L28="",$N28=""),"",$N28-$L28)),"")</f>
        <v/>
      </c>
      <c r="T28" s="52">
        <f>IFERROR(IF($A28="","",IF($H28="Available",0,IF($K28="","",MAX(0,$K28-'Settings'!$B$4)))),"")</f>
        <v/>
      </c>
      <c r="U28" s="38">
        <f>IFERROR(IF($A28="","",IF(OR($S28="",$O28=""),"Missing PM Data",IF(OR($S28&lt;=0,$O28&lt;INT('Settings'!$B$4)),"Overdue",IF(OR($S28&lt;='Settings'!$B$5,$O28&lt;=INT('Settings'!$B$4)+'Settings'!$B$6),"Due Soon","OK")))),"Check PM Data")</f>
        <v/>
      </c>
      <c r="V28" s="16">
        <f>IFERROR(IF($A28="","",IF(AND($H28="Available",$P28="No",$M28&gt;='Settings'!$B$7,OR($U28="OK",$U28="Due Soon")),"Yes","No")),"No")</f>
        <v/>
      </c>
      <c r="W28" s="38">
        <f>IFERROR(IF($A28="","",IF($H28="Available","Available Now",IF($K28="","No ETA",IF($K28&lt;'Settings'!$B$4,"Past Due ETA",IF($K28&lt;='Settings'!$B$4+1,"Within 24 Hours",IF($K28&lt;='Settings'!$B$4+3,"2–3 Days",IF($K28&lt;='Settings'!$B$4+7,"4–7 Days","More Than 7 Days"))))))),"Check ETA")</f>
        <v/>
      </c>
      <c r="X28" s="38">
        <f>IFERROR(IF($A28="","",IF(COUNTIF('Tractor Availability'!$A$6:$A$505,$A28)&gt;1,"Duplicate Unit ID",IF($H28="","Missing status",IF($M28="","Missing fuel level",IF(AND($H28&lt;&gt;"Available",$K28=""),"Missing ETA",IF(AND($P28="Yes",$Q28=""),"Missing hold reason",IF($R28="","Missing update time",IF('Settings'!$B$4-$R28&gt;'Settings'!$B$8,"Stale update",IF(AND($H28="Available",$P28="Yes"),"Available with safety hold","OK"))))))))),"Formula Error")</f>
        <v/>
      </c>
    </row>
    <row r="29" ht="22" customHeight="1">
      <c r="A29" s="29" t="n"/>
      <c r="B29" s="30" t="n"/>
      <c r="C29" s="29" t="n"/>
      <c r="D29" s="29" t="n"/>
      <c r="E29" s="29" t="n"/>
      <c r="F29" s="29" t="n"/>
      <c r="G29" s="31" t="n"/>
      <c r="H29" s="29" t="n"/>
      <c r="I29" s="31" t="n"/>
      <c r="J29" s="31" t="n"/>
      <c r="K29" s="49" t="n"/>
      <c r="L29" s="33" t="n"/>
      <c r="M29" s="34" t="n"/>
      <c r="N29" s="33" t="n"/>
      <c r="O29" s="50" t="n"/>
      <c r="P29" s="29" t="n"/>
      <c r="Q29" s="31" t="n"/>
      <c r="R29" s="49" t="n"/>
      <c r="S29" s="51">
        <f>IFERROR(IF($A29="","",IF(OR($L29="",$N29=""),"",$N29-$L29)),"")</f>
        <v/>
      </c>
      <c r="T29" s="52">
        <f>IFERROR(IF($A29="","",IF($H29="Available",0,IF($K29="","",MAX(0,$K29-'Settings'!$B$4)))),"")</f>
        <v/>
      </c>
      <c r="U29" s="38">
        <f>IFERROR(IF($A29="","",IF(OR($S29="",$O29=""),"Missing PM Data",IF(OR($S29&lt;=0,$O29&lt;INT('Settings'!$B$4)),"Overdue",IF(OR($S29&lt;='Settings'!$B$5,$O29&lt;=INT('Settings'!$B$4)+'Settings'!$B$6),"Due Soon","OK")))),"Check PM Data")</f>
        <v/>
      </c>
      <c r="V29" s="16">
        <f>IFERROR(IF($A29="","",IF(AND($H29="Available",$P29="No",$M29&gt;='Settings'!$B$7,OR($U29="OK",$U29="Due Soon")),"Yes","No")),"No")</f>
        <v/>
      </c>
      <c r="W29" s="38">
        <f>IFERROR(IF($A29="","",IF($H29="Available","Available Now",IF($K29="","No ETA",IF($K29&lt;'Settings'!$B$4,"Past Due ETA",IF($K29&lt;='Settings'!$B$4+1,"Within 24 Hours",IF($K29&lt;='Settings'!$B$4+3,"2–3 Days",IF($K29&lt;='Settings'!$B$4+7,"4–7 Days","More Than 7 Days"))))))),"Check ETA")</f>
        <v/>
      </c>
      <c r="X29" s="38">
        <f>IFERROR(IF($A29="","",IF(COUNTIF('Tractor Availability'!$A$6:$A$505,$A29)&gt;1,"Duplicate Unit ID",IF($H29="","Missing status",IF($M29="","Missing fuel level",IF(AND($H29&lt;&gt;"Available",$K29=""),"Missing ETA",IF(AND($P29="Yes",$Q29=""),"Missing hold reason",IF($R29="","Missing update time",IF('Settings'!$B$4-$R29&gt;'Settings'!$B$8,"Stale update",IF(AND($H29="Available",$P29="Yes"),"Available with safety hold","OK"))))))))),"Formula Error")</f>
        <v/>
      </c>
    </row>
    <row r="30" ht="22" customHeight="1">
      <c r="A30" s="29" t="n"/>
      <c r="B30" s="30" t="n"/>
      <c r="C30" s="29" t="n"/>
      <c r="D30" s="29" t="n"/>
      <c r="E30" s="29" t="n"/>
      <c r="F30" s="29" t="n"/>
      <c r="G30" s="31" t="n"/>
      <c r="H30" s="29" t="n"/>
      <c r="I30" s="31" t="n"/>
      <c r="J30" s="31" t="n"/>
      <c r="K30" s="49" t="n"/>
      <c r="L30" s="33" t="n"/>
      <c r="M30" s="34" t="n"/>
      <c r="N30" s="33" t="n"/>
      <c r="O30" s="50" t="n"/>
      <c r="P30" s="29" t="n"/>
      <c r="Q30" s="31" t="n"/>
      <c r="R30" s="49" t="n"/>
      <c r="S30" s="51">
        <f>IFERROR(IF($A30="","",IF(OR($L30="",$N30=""),"",$N30-$L30)),"")</f>
        <v/>
      </c>
      <c r="T30" s="52">
        <f>IFERROR(IF($A30="","",IF($H30="Available",0,IF($K30="","",MAX(0,$K30-'Settings'!$B$4)))),"")</f>
        <v/>
      </c>
      <c r="U30" s="38">
        <f>IFERROR(IF($A30="","",IF(OR($S30="",$O30=""),"Missing PM Data",IF(OR($S30&lt;=0,$O30&lt;INT('Settings'!$B$4)),"Overdue",IF(OR($S30&lt;='Settings'!$B$5,$O30&lt;=INT('Settings'!$B$4)+'Settings'!$B$6),"Due Soon","OK")))),"Check PM Data")</f>
        <v/>
      </c>
      <c r="V30" s="16">
        <f>IFERROR(IF($A30="","",IF(AND($H30="Available",$P30="No",$M30&gt;='Settings'!$B$7,OR($U30="OK",$U30="Due Soon")),"Yes","No")),"No")</f>
        <v/>
      </c>
      <c r="W30" s="38">
        <f>IFERROR(IF($A30="","",IF($H30="Available","Available Now",IF($K30="","No ETA",IF($K30&lt;'Settings'!$B$4,"Past Due ETA",IF($K30&lt;='Settings'!$B$4+1,"Within 24 Hours",IF($K30&lt;='Settings'!$B$4+3,"2–3 Days",IF($K30&lt;='Settings'!$B$4+7,"4–7 Days","More Than 7 Days"))))))),"Check ETA")</f>
        <v/>
      </c>
      <c r="X30" s="38">
        <f>IFERROR(IF($A30="","",IF(COUNTIF('Tractor Availability'!$A$6:$A$505,$A30)&gt;1,"Duplicate Unit ID",IF($H30="","Missing status",IF($M30="","Missing fuel level",IF(AND($H30&lt;&gt;"Available",$K30=""),"Missing ETA",IF(AND($P30="Yes",$Q30=""),"Missing hold reason",IF($R30="","Missing update time",IF('Settings'!$B$4-$R30&gt;'Settings'!$B$8,"Stale update",IF(AND($H30="Available",$P30="Yes"),"Available with safety hold","OK"))))))))),"Formula Error")</f>
        <v/>
      </c>
    </row>
    <row r="31" ht="22" customHeight="1">
      <c r="A31" s="29" t="n"/>
      <c r="B31" s="30" t="n"/>
      <c r="C31" s="29" t="n"/>
      <c r="D31" s="29" t="n"/>
      <c r="E31" s="29" t="n"/>
      <c r="F31" s="29" t="n"/>
      <c r="G31" s="31" t="n"/>
      <c r="H31" s="29" t="n"/>
      <c r="I31" s="31" t="n"/>
      <c r="J31" s="31" t="n"/>
      <c r="K31" s="49" t="n"/>
      <c r="L31" s="33" t="n"/>
      <c r="M31" s="34" t="n"/>
      <c r="N31" s="33" t="n"/>
      <c r="O31" s="50" t="n"/>
      <c r="P31" s="29" t="n"/>
      <c r="Q31" s="31" t="n"/>
      <c r="R31" s="49" t="n"/>
      <c r="S31" s="51">
        <f>IFERROR(IF($A31="","",IF(OR($L31="",$N31=""),"",$N31-$L31)),"")</f>
        <v/>
      </c>
      <c r="T31" s="52">
        <f>IFERROR(IF($A31="","",IF($H31="Available",0,IF($K31="","",MAX(0,$K31-'Settings'!$B$4)))),"")</f>
        <v/>
      </c>
      <c r="U31" s="38">
        <f>IFERROR(IF($A31="","",IF(OR($S31="",$O31=""),"Missing PM Data",IF(OR($S31&lt;=0,$O31&lt;INT('Settings'!$B$4)),"Overdue",IF(OR($S31&lt;='Settings'!$B$5,$O31&lt;=INT('Settings'!$B$4)+'Settings'!$B$6),"Due Soon","OK")))),"Check PM Data")</f>
        <v/>
      </c>
      <c r="V31" s="16">
        <f>IFERROR(IF($A31="","",IF(AND($H31="Available",$P31="No",$M31&gt;='Settings'!$B$7,OR($U31="OK",$U31="Due Soon")),"Yes","No")),"No")</f>
        <v/>
      </c>
      <c r="W31" s="38">
        <f>IFERROR(IF($A31="","",IF($H31="Available","Available Now",IF($K31="","No ETA",IF($K31&lt;'Settings'!$B$4,"Past Due ETA",IF($K31&lt;='Settings'!$B$4+1,"Within 24 Hours",IF($K31&lt;='Settings'!$B$4+3,"2–3 Days",IF($K31&lt;='Settings'!$B$4+7,"4–7 Days","More Than 7 Days"))))))),"Check ETA")</f>
        <v/>
      </c>
      <c r="X31" s="38">
        <f>IFERROR(IF($A31="","",IF(COUNTIF('Tractor Availability'!$A$6:$A$505,$A31)&gt;1,"Duplicate Unit ID",IF($H31="","Missing status",IF($M31="","Missing fuel level",IF(AND($H31&lt;&gt;"Available",$K31=""),"Missing ETA",IF(AND($P31="Yes",$Q31=""),"Missing hold reason",IF($R31="","Missing update time",IF('Settings'!$B$4-$R31&gt;'Settings'!$B$8,"Stale update",IF(AND($H31="Available",$P31="Yes"),"Available with safety hold","OK"))))))))),"Formula Error")</f>
        <v/>
      </c>
    </row>
    <row r="32" ht="22" customHeight="1">
      <c r="A32" s="29" t="n"/>
      <c r="B32" s="30" t="n"/>
      <c r="C32" s="29" t="n"/>
      <c r="D32" s="29" t="n"/>
      <c r="E32" s="29" t="n"/>
      <c r="F32" s="29" t="n"/>
      <c r="G32" s="31" t="n"/>
      <c r="H32" s="29" t="n"/>
      <c r="I32" s="31" t="n"/>
      <c r="J32" s="31" t="n"/>
      <c r="K32" s="49" t="n"/>
      <c r="L32" s="33" t="n"/>
      <c r="M32" s="34" t="n"/>
      <c r="N32" s="33" t="n"/>
      <c r="O32" s="50" t="n"/>
      <c r="P32" s="29" t="n"/>
      <c r="Q32" s="31" t="n"/>
      <c r="R32" s="49" t="n"/>
      <c r="S32" s="51">
        <f>IFERROR(IF($A32="","",IF(OR($L32="",$N32=""),"",$N32-$L32)),"")</f>
        <v/>
      </c>
      <c r="T32" s="52">
        <f>IFERROR(IF($A32="","",IF($H32="Available",0,IF($K32="","",MAX(0,$K32-'Settings'!$B$4)))),"")</f>
        <v/>
      </c>
      <c r="U32" s="38">
        <f>IFERROR(IF($A32="","",IF(OR($S32="",$O32=""),"Missing PM Data",IF(OR($S32&lt;=0,$O32&lt;INT('Settings'!$B$4)),"Overdue",IF(OR($S32&lt;='Settings'!$B$5,$O32&lt;=INT('Settings'!$B$4)+'Settings'!$B$6),"Due Soon","OK")))),"Check PM Data")</f>
        <v/>
      </c>
      <c r="V32" s="16">
        <f>IFERROR(IF($A32="","",IF(AND($H32="Available",$P32="No",$M32&gt;='Settings'!$B$7,OR($U32="OK",$U32="Due Soon")),"Yes","No")),"No")</f>
        <v/>
      </c>
      <c r="W32" s="38">
        <f>IFERROR(IF($A32="","",IF($H32="Available","Available Now",IF($K32="","No ETA",IF($K32&lt;'Settings'!$B$4,"Past Due ETA",IF($K32&lt;='Settings'!$B$4+1,"Within 24 Hours",IF($K32&lt;='Settings'!$B$4+3,"2–3 Days",IF($K32&lt;='Settings'!$B$4+7,"4–7 Days","More Than 7 Days"))))))),"Check ETA")</f>
        <v/>
      </c>
      <c r="X32" s="38">
        <f>IFERROR(IF($A32="","",IF(COUNTIF('Tractor Availability'!$A$6:$A$505,$A32)&gt;1,"Duplicate Unit ID",IF($H32="","Missing status",IF($M32="","Missing fuel level",IF(AND($H32&lt;&gt;"Available",$K32=""),"Missing ETA",IF(AND($P32="Yes",$Q32=""),"Missing hold reason",IF($R32="","Missing update time",IF('Settings'!$B$4-$R32&gt;'Settings'!$B$8,"Stale update",IF(AND($H32="Available",$P32="Yes"),"Available with safety hold","OK"))))))))),"Formula Error")</f>
        <v/>
      </c>
    </row>
    <row r="33" ht="22" customHeight="1">
      <c r="A33" s="29" t="n"/>
      <c r="B33" s="30" t="n"/>
      <c r="C33" s="29" t="n"/>
      <c r="D33" s="29" t="n"/>
      <c r="E33" s="29" t="n"/>
      <c r="F33" s="29" t="n"/>
      <c r="G33" s="31" t="n"/>
      <c r="H33" s="29" t="n"/>
      <c r="I33" s="31" t="n"/>
      <c r="J33" s="31" t="n"/>
      <c r="K33" s="49" t="n"/>
      <c r="L33" s="33" t="n"/>
      <c r="M33" s="34" t="n"/>
      <c r="N33" s="33" t="n"/>
      <c r="O33" s="50" t="n"/>
      <c r="P33" s="29" t="n"/>
      <c r="Q33" s="31" t="n"/>
      <c r="R33" s="49" t="n"/>
      <c r="S33" s="51">
        <f>IFERROR(IF($A33="","",IF(OR($L33="",$N33=""),"",$N33-$L33)),"")</f>
        <v/>
      </c>
      <c r="T33" s="52">
        <f>IFERROR(IF($A33="","",IF($H33="Available",0,IF($K33="","",MAX(0,$K33-'Settings'!$B$4)))),"")</f>
        <v/>
      </c>
      <c r="U33" s="38">
        <f>IFERROR(IF($A33="","",IF(OR($S33="",$O33=""),"Missing PM Data",IF(OR($S33&lt;=0,$O33&lt;INT('Settings'!$B$4)),"Overdue",IF(OR($S33&lt;='Settings'!$B$5,$O33&lt;=INT('Settings'!$B$4)+'Settings'!$B$6),"Due Soon","OK")))),"Check PM Data")</f>
        <v/>
      </c>
      <c r="V33" s="16">
        <f>IFERROR(IF($A33="","",IF(AND($H33="Available",$P33="No",$M33&gt;='Settings'!$B$7,OR($U33="OK",$U33="Due Soon")),"Yes","No")),"No")</f>
        <v/>
      </c>
      <c r="W33" s="38">
        <f>IFERROR(IF($A33="","",IF($H33="Available","Available Now",IF($K33="","No ETA",IF($K33&lt;'Settings'!$B$4,"Past Due ETA",IF($K33&lt;='Settings'!$B$4+1,"Within 24 Hours",IF($K33&lt;='Settings'!$B$4+3,"2–3 Days",IF($K33&lt;='Settings'!$B$4+7,"4–7 Days","More Than 7 Days"))))))),"Check ETA")</f>
        <v/>
      </c>
      <c r="X33" s="38">
        <f>IFERROR(IF($A33="","",IF(COUNTIF('Tractor Availability'!$A$6:$A$505,$A33)&gt;1,"Duplicate Unit ID",IF($H33="","Missing status",IF($M33="","Missing fuel level",IF(AND($H33&lt;&gt;"Available",$K33=""),"Missing ETA",IF(AND($P33="Yes",$Q33=""),"Missing hold reason",IF($R33="","Missing update time",IF('Settings'!$B$4-$R33&gt;'Settings'!$B$8,"Stale update",IF(AND($H33="Available",$P33="Yes"),"Available with safety hold","OK"))))))))),"Formula Error")</f>
        <v/>
      </c>
    </row>
    <row r="34" ht="22" customHeight="1">
      <c r="A34" s="29" t="n"/>
      <c r="B34" s="30" t="n"/>
      <c r="C34" s="29" t="n"/>
      <c r="D34" s="29" t="n"/>
      <c r="E34" s="29" t="n"/>
      <c r="F34" s="29" t="n"/>
      <c r="G34" s="31" t="n"/>
      <c r="H34" s="29" t="n"/>
      <c r="I34" s="31" t="n"/>
      <c r="J34" s="31" t="n"/>
      <c r="K34" s="49" t="n"/>
      <c r="L34" s="33" t="n"/>
      <c r="M34" s="34" t="n"/>
      <c r="N34" s="33" t="n"/>
      <c r="O34" s="50" t="n"/>
      <c r="P34" s="29" t="n"/>
      <c r="Q34" s="31" t="n"/>
      <c r="R34" s="49" t="n"/>
      <c r="S34" s="51">
        <f>IFERROR(IF($A34="","",IF(OR($L34="",$N34=""),"",$N34-$L34)),"")</f>
        <v/>
      </c>
      <c r="T34" s="52">
        <f>IFERROR(IF($A34="","",IF($H34="Available",0,IF($K34="","",MAX(0,$K34-'Settings'!$B$4)))),"")</f>
        <v/>
      </c>
      <c r="U34" s="38">
        <f>IFERROR(IF($A34="","",IF(OR($S34="",$O34=""),"Missing PM Data",IF(OR($S34&lt;=0,$O34&lt;INT('Settings'!$B$4)),"Overdue",IF(OR($S34&lt;='Settings'!$B$5,$O34&lt;=INT('Settings'!$B$4)+'Settings'!$B$6),"Due Soon","OK")))),"Check PM Data")</f>
        <v/>
      </c>
      <c r="V34" s="16">
        <f>IFERROR(IF($A34="","",IF(AND($H34="Available",$P34="No",$M34&gt;='Settings'!$B$7,OR($U34="OK",$U34="Due Soon")),"Yes","No")),"No")</f>
        <v/>
      </c>
      <c r="W34" s="38">
        <f>IFERROR(IF($A34="","",IF($H34="Available","Available Now",IF($K34="","No ETA",IF($K34&lt;'Settings'!$B$4,"Past Due ETA",IF($K34&lt;='Settings'!$B$4+1,"Within 24 Hours",IF($K34&lt;='Settings'!$B$4+3,"2–3 Days",IF($K34&lt;='Settings'!$B$4+7,"4–7 Days","More Than 7 Days"))))))),"Check ETA")</f>
        <v/>
      </c>
      <c r="X34" s="38">
        <f>IFERROR(IF($A34="","",IF(COUNTIF('Tractor Availability'!$A$6:$A$505,$A34)&gt;1,"Duplicate Unit ID",IF($H34="","Missing status",IF($M34="","Missing fuel level",IF(AND($H34&lt;&gt;"Available",$K34=""),"Missing ETA",IF(AND($P34="Yes",$Q34=""),"Missing hold reason",IF($R34="","Missing update time",IF('Settings'!$B$4-$R34&gt;'Settings'!$B$8,"Stale update",IF(AND($H34="Available",$P34="Yes"),"Available with safety hold","OK"))))))))),"Formula Error")</f>
        <v/>
      </c>
    </row>
    <row r="35" ht="22" customHeight="1">
      <c r="A35" s="29" t="n"/>
      <c r="B35" s="30" t="n"/>
      <c r="C35" s="29" t="n"/>
      <c r="D35" s="29" t="n"/>
      <c r="E35" s="29" t="n"/>
      <c r="F35" s="29" t="n"/>
      <c r="G35" s="31" t="n"/>
      <c r="H35" s="29" t="n"/>
      <c r="I35" s="31" t="n"/>
      <c r="J35" s="31" t="n"/>
      <c r="K35" s="49" t="n"/>
      <c r="L35" s="33" t="n"/>
      <c r="M35" s="34" t="n"/>
      <c r="N35" s="33" t="n"/>
      <c r="O35" s="50" t="n"/>
      <c r="P35" s="29" t="n"/>
      <c r="Q35" s="31" t="n"/>
      <c r="R35" s="49" t="n"/>
      <c r="S35" s="51">
        <f>IFERROR(IF($A35="","",IF(OR($L35="",$N35=""),"",$N35-$L35)),"")</f>
        <v/>
      </c>
      <c r="T35" s="52">
        <f>IFERROR(IF($A35="","",IF($H35="Available",0,IF($K35="","",MAX(0,$K35-'Settings'!$B$4)))),"")</f>
        <v/>
      </c>
      <c r="U35" s="38">
        <f>IFERROR(IF($A35="","",IF(OR($S35="",$O35=""),"Missing PM Data",IF(OR($S35&lt;=0,$O35&lt;INT('Settings'!$B$4)),"Overdue",IF(OR($S35&lt;='Settings'!$B$5,$O35&lt;=INT('Settings'!$B$4)+'Settings'!$B$6),"Due Soon","OK")))),"Check PM Data")</f>
        <v/>
      </c>
      <c r="V35" s="16">
        <f>IFERROR(IF($A35="","",IF(AND($H35="Available",$P35="No",$M35&gt;='Settings'!$B$7,OR($U35="OK",$U35="Due Soon")),"Yes","No")),"No")</f>
        <v/>
      </c>
      <c r="W35" s="38">
        <f>IFERROR(IF($A35="","",IF($H35="Available","Available Now",IF($K35="","No ETA",IF($K35&lt;'Settings'!$B$4,"Past Due ETA",IF($K35&lt;='Settings'!$B$4+1,"Within 24 Hours",IF($K35&lt;='Settings'!$B$4+3,"2–3 Days",IF($K35&lt;='Settings'!$B$4+7,"4–7 Days","More Than 7 Days"))))))),"Check ETA")</f>
        <v/>
      </c>
      <c r="X35" s="38">
        <f>IFERROR(IF($A35="","",IF(COUNTIF('Tractor Availability'!$A$6:$A$505,$A35)&gt;1,"Duplicate Unit ID",IF($H35="","Missing status",IF($M35="","Missing fuel level",IF(AND($H35&lt;&gt;"Available",$K35=""),"Missing ETA",IF(AND($P35="Yes",$Q35=""),"Missing hold reason",IF($R35="","Missing update time",IF('Settings'!$B$4-$R35&gt;'Settings'!$B$8,"Stale update",IF(AND($H35="Available",$P35="Yes"),"Available with safety hold","OK"))))))))),"Formula Error")</f>
        <v/>
      </c>
    </row>
    <row r="36" ht="22" customHeight="1">
      <c r="A36" s="29" t="n"/>
      <c r="B36" s="30" t="n"/>
      <c r="C36" s="29" t="n"/>
      <c r="D36" s="29" t="n"/>
      <c r="E36" s="29" t="n"/>
      <c r="F36" s="29" t="n"/>
      <c r="G36" s="31" t="n"/>
      <c r="H36" s="29" t="n"/>
      <c r="I36" s="31" t="n"/>
      <c r="J36" s="31" t="n"/>
      <c r="K36" s="49" t="n"/>
      <c r="L36" s="33" t="n"/>
      <c r="M36" s="34" t="n"/>
      <c r="N36" s="33" t="n"/>
      <c r="O36" s="50" t="n"/>
      <c r="P36" s="29" t="n"/>
      <c r="Q36" s="31" t="n"/>
      <c r="R36" s="49" t="n"/>
      <c r="S36" s="51">
        <f>IFERROR(IF($A36="","",IF(OR($L36="",$N36=""),"",$N36-$L36)),"")</f>
        <v/>
      </c>
      <c r="T36" s="52">
        <f>IFERROR(IF($A36="","",IF($H36="Available",0,IF($K36="","",MAX(0,$K36-'Settings'!$B$4)))),"")</f>
        <v/>
      </c>
      <c r="U36" s="38">
        <f>IFERROR(IF($A36="","",IF(OR($S36="",$O36=""),"Missing PM Data",IF(OR($S36&lt;=0,$O36&lt;INT('Settings'!$B$4)),"Overdue",IF(OR($S36&lt;='Settings'!$B$5,$O36&lt;=INT('Settings'!$B$4)+'Settings'!$B$6),"Due Soon","OK")))),"Check PM Data")</f>
        <v/>
      </c>
      <c r="V36" s="16">
        <f>IFERROR(IF($A36="","",IF(AND($H36="Available",$P36="No",$M36&gt;='Settings'!$B$7,OR($U36="OK",$U36="Due Soon")),"Yes","No")),"No")</f>
        <v/>
      </c>
      <c r="W36" s="38">
        <f>IFERROR(IF($A36="","",IF($H36="Available","Available Now",IF($K36="","No ETA",IF($K36&lt;'Settings'!$B$4,"Past Due ETA",IF($K36&lt;='Settings'!$B$4+1,"Within 24 Hours",IF($K36&lt;='Settings'!$B$4+3,"2–3 Days",IF($K36&lt;='Settings'!$B$4+7,"4–7 Days","More Than 7 Days"))))))),"Check ETA")</f>
        <v/>
      </c>
      <c r="X36" s="38">
        <f>IFERROR(IF($A36="","",IF(COUNTIF('Tractor Availability'!$A$6:$A$505,$A36)&gt;1,"Duplicate Unit ID",IF($H36="","Missing status",IF($M36="","Missing fuel level",IF(AND($H36&lt;&gt;"Available",$K36=""),"Missing ETA",IF(AND($P36="Yes",$Q36=""),"Missing hold reason",IF($R36="","Missing update time",IF('Settings'!$B$4-$R36&gt;'Settings'!$B$8,"Stale update",IF(AND($H36="Available",$P36="Yes"),"Available with safety hold","OK"))))))))),"Formula Error")</f>
        <v/>
      </c>
    </row>
    <row r="37" ht="22" customHeight="1">
      <c r="A37" s="29" t="n"/>
      <c r="B37" s="30" t="n"/>
      <c r="C37" s="29" t="n"/>
      <c r="D37" s="29" t="n"/>
      <c r="E37" s="29" t="n"/>
      <c r="F37" s="29" t="n"/>
      <c r="G37" s="31" t="n"/>
      <c r="H37" s="29" t="n"/>
      <c r="I37" s="31" t="n"/>
      <c r="J37" s="31" t="n"/>
      <c r="K37" s="49" t="n"/>
      <c r="L37" s="33" t="n"/>
      <c r="M37" s="34" t="n"/>
      <c r="N37" s="33" t="n"/>
      <c r="O37" s="50" t="n"/>
      <c r="P37" s="29" t="n"/>
      <c r="Q37" s="31" t="n"/>
      <c r="R37" s="49" t="n"/>
      <c r="S37" s="51">
        <f>IFERROR(IF($A37="","",IF(OR($L37="",$N37=""),"",$N37-$L37)),"")</f>
        <v/>
      </c>
      <c r="T37" s="52">
        <f>IFERROR(IF($A37="","",IF($H37="Available",0,IF($K37="","",MAX(0,$K37-'Settings'!$B$4)))),"")</f>
        <v/>
      </c>
      <c r="U37" s="38">
        <f>IFERROR(IF($A37="","",IF(OR($S37="",$O37=""),"Missing PM Data",IF(OR($S37&lt;=0,$O37&lt;INT('Settings'!$B$4)),"Overdue",IF(OR($S37&lt;='Settings'!$B$5,$O37&lt;=INT('Settings'!$B$4)+'Settings'!$B$6),"Due Soon","OK")))),"Check PM Data")</f>
        <v/>
      </c>
      <c r="V37" s="16">
        <f>IFERROR(IF($A37="","",IF(AND($H37="Available",$P37="No",$M37&gt;='Settings'!$B$7,OR($U37="OK",$U37="Due Soon")),"Yes","No")),"No")</f>
        <v/>
      </c>
      <c r="W37" s="38">
        <f>IFERROR(IF($A37="","",IF($H37="Available","Available Now",IF($K37="","No ETA",IF($K37&lt;'Settings'!$B$4,"Past Due ETA",IF($K37&lt;='Settings'!$B$4+1,"Within 24 Hours",IF($K37&lt;='Settings'!$B$4+3,"2–3 Days",IF($K37&lt;='Settings'!$B$4+7,"4–7 Days","More Than 7 Days"))))))),"Check ETA")</f>
        <v/>
      </c>
      <c r="X37" s="38">
        <f>IFERROR(IF($A37="","",IF(COUNTIF('Tractor Availability'!$A$6:$A$505,$A37)&gt;1,"Duplicate Unit ID",IF($H37="","Missing status",IF($M37="","Missing fuel level",IF(AND($H37&lt;&gt;"Available",$K37=""),"Missing ETA",IF(AND($P37="Yes",$Q37=""),"Missing hold reason",IF($R37="","Missing update time",IF('Settings'!$B$4-$R37&gt;'Settings'!$B$8,"Stale update",IF(AND($H37="Available",$P37="Yes"),"Available with safety hold","OK"))))))))),"Formula Error")</f>
        <v/>
      </c>
    </row>
    <row r="38" ht="22" customHeight="1">
      <c r="A38" s="29" t="n"/>
      <c r="B38" s="30" t="n"/>
      <c r="C38" s="29" t="n"/>
      <c r="D38" s="29" t="n"/>
      <c r="E38" s="29" t="n"/>
      <c r="F38" s="29" t="n"/>
      <c r="G38" s="31" t="n"/>
      <c r="H38" s="29" t="n"/>
      <c r="I38" s="31" t="n"/>
      <c r="J38" s="31" t="n"/>
      <c r="K38" s="49" t="n"/>
      <c r="L38" s="33" t="n"/>
      <c r="M38" s="34" t="n"/>
      <c r="N38" s="33" t="n"/>
      <c r="O38" s="50" t="n"/>
      <c r="P38" s="29" t="n"/>
      <c r="Q38" s="31" t="n"/>
      <c r="R38" s="49" t="n"/>
      <c r="S38" s="51">
        <f>IFERROR(IF($A38="","",IF(OR($L38="",$N38=""),"",$N38-$L38)),"")</f>
        <v/>
      </c>
      <c r="T38" s="52">
        <f>IFERROR(IF($A38="","",IF($H38="Available",0,IF($K38="","",MAX(0,$K38-'Settings'!$B$4)))),"")</f>
        <v/>
      </c>
      <c r="U38" s="38">
        <f>IFERROR(IF($A38="","",IF(OR($S38="",$O38=""),"Missing PM Data",IF(OR($S38&lt;=0,$O38&lt;INT('Settings'!$B$4)),"Overdue",IF(OR($S38&lt;='Settings'!$B$5,$O38&lt;=INT('Settings'!$B$4)+'Settings'!$B$6),"Due Soon","OK")))),"Check PM Data")</f>
        <v/>
      </c>
      <c r="V38" s="16">
        <f>IFERROR(IF($A38="","",IF(AND($H38="Available",$P38="No",$M38&gt;='Settings'!$B$7,OR($U38="OK",$U38="Due Soon")),"Yes","No")),"No")</f>
        <v/>
      </c>
      <c r="W38" s="38">
        <f>IFERROR(IF($A38="","",IF($H38="Available","Available Now",IF($K38="","No ETA",IF($K38&lt;'Settings'!$B$4,"Past Due ETA",IF($K38&lt;='Settings'!$B$4+1,"Within 24 Hours",IF($K38&lt;='Settings'!$B$4+3,"2–3 Days",IF($K38&lt;='Settings'!$B$4+7,"4–7 Days","More Than 7 Days"))))))),"Check ETA")</f>
        <v/>
      </c>
      <c r="X38" s="38">
        <f>IFERROR(IF($A38="","",IF(COUNTIF('Tractor Availability'!$A$6:$A$505,$A38)&gt;1,"Duplicate Unit ID",IF($H38="","Missing status",IF($M38="","Missing fuel level",IF(AND($H38&lt;&gt;"Available",$K38=""),"Missing ETA",IF(AND($P38="Yes",$Q38=""),"Missing hold reason",IF($R38="","Missing update time",IF('Settings'!$B$4-$R38&gt;'Settings'!$B$8,"Stale update",IF(AND($H38="Available",$P38="Yes"),"Available with safety hold","OK"))))))))),"Formula Error")</f>
        <v/>
      </c>
    </row>
    <row r="39" ht="22" customHeight="1">
      <c r="A39" s="29" t="n"/>
      <c r="B39" s="30" t="n"/>
      <c r="C39" s="29" t="n"/>
      <c r="D39" s="29" t="n"/>
      <c r="E39" s="29" t="n"/>
      <c r="F39" s="29" t="n"/>
      <c r="G39" s="31" t="n"/>
      <c r="H39" s="29" t="n"/>
      <c r="I39" s="31" t="n"/>
      <c r="J39" s="31" t="n"/>
      <c r="K39" s="49" t="n"/>
      <c r="L39" s="33" t="n"/>
      <c r="M39" s="34" t="n"/>
      <c r="N39" s="33" t="n"/>
      <c r="O39" s="50" t="n"/>
      <c r="P39" s="29" t="n"/>
      <c r="Q39" s="31" t="n"/>
      <c r="R39" s="49" t="n"/>
      <c r="S39" s="51">
        <f>IFERROR(IF($A39="","",IF(OR($L39="",$N39=""),"",$N39-$L39)),"")</f>
        <v/>
      </c>
      <c r="T39" s="52">
        <f>IFERROR(IF($A39="","",IF($H39="Available",0,IF($K39="","",MAX(0,$K39-'Settings'!$B$4)))),"")</f>
        <v/>
      </c>
      <c r="U39" s="38">
        <f>IFERROR(IF($A39="","",IF(OR($S39="",$O39=""),"Missing PM Data",IF(OR($S39&lt;=0,$O39&lt;INT('Settings'!$B$4)),"Overdue",IF(OR($S39&lt;='Settings'!$B$5,$O39&lt;=INT('Settings'!$B$4)+'Settings'!$B$6),"Due Soon","OK")))),"Check PM Data")</f>
        <v/>
      </c>
      <c r="V39" s="16">
        <f>IFERROR(IF($A39="","",IF(AND($H39="Available",$P39="No",$M39&gt;='Settings'!$B$7,OR($U39="OK",$U39="Due Soon")),"Yes","No")),"No")</f>
        <v/>
      </c>
      <c r="W39" s="38">
        <f>IFERROR(IF($A39="","",IF($H39="Available","Available Now",IF($K39="","No ETA",IF($K39&lt;'Settings'!$B$4,"Past Due ETA",IF($K39&lt;='Settings'!$B$4+1,"Within 24 Hours",IF($K39&lt;='Settings'!$B$4+3,"2–3 Days",IF($K39&lt;='Settings'!$B$4+7,"4–7 Days","More Than 7 Days"))))))),"Check ETA")</f>
        <v/>
      </c>
      <c r="X39" s="38">
        <f>IFERROR(IF($A39="","",IF(COUNTIF('Tractor Availability'!$A$6:$A$505,$A39)&gt;1,"Duplicate Unit ID",IF($H39="","Missing status",IF($M39="","Missing fuel level",IF(AND($H39&lt;&gt;"Available",$K39=""),"Missing ETA",IF(AND($P39="Yes",$Q39=""),"Missing hold reason",IF($R39="","Missing update time",IF('Settings'!$B$4-$R39&gt;'Settings'!$B$8,"Stale update",IF(AND($H39="Available",$P39="Yes"),"Available with safety hold","OK"))))))))),"Formula Error")</f>
        <v/>
      </c>
    </row>
    <row r="40" ht="22" customHeight="1">
      <c r="A40" s="29" t="n"/>
      <c r="B40" s="30" t="n"/>
      <c r="C40" s="29" t="n"/>
      <c r="D40" s="29" t="n"/>
      <c r="E40" s="29" t="n"/>
      <c r="F40" s="29" t="n"/>
      <c r="G40" s="31" t="n"/>
      <c r="H40" s="29" t="n"/>
      <c r="I40" s="31" t="n"/>
      <c r="J40" s="31" t="n"/>
      <c r="K40" s="49" t="n"/>
      <c r="L40" s="33" t="n"/>
      <c r="M40" s="34" t="n"/>
      <c r="N40" s="33" t="n"/>
      <c r="O40" s="50" t="n"/>
      <c r="P40" s="29" t="n"/>
      <c r="Q40" s="31" t="n"/>
      <c r="R40" s="49" t="n"/>
      <c r="S40" s="51">
        <f>IFERROR(IF($A40="","",IF(OR($L40="",$N40=""),"",$N40-$L40)),"")</f>
        <v/>
      </c>
      <c r="T40" s="52">
        <f>IFERROR(IF($A40="","",IF($H40="Available",0,IF($K40="","",MAX(0,$K40-'Settings'!$B$4)))),"")</f>
        <v/>
      </c>
      <c r="U40" s="38">
        <f>IFERROR(IF($A40="","",IF(OR($S40="",$O40=""),"Missing PM Data",IF(OR($S40&lt;=0,$O40&lt;INT('Settings'!$B$4)),"Overdue",IF(OR($S40&lt;='Settings'!$B$5,$O40&lt;=INT('Settings'!$B$4)+'Settings'!$B$6),"Due Soon","OK")))),"Check PM Data")</f>
        <v/>
      </c>
      <c r="V40" s="16">
        <f>IFERROR(IF($A40="","",IF(AND($H40="Available",$P40="No",$M40&gt;='Settings'!$B$7,OR($U40="OK",$U40="Due Soon")),"Yes","No")),"No")</f>
        <v/>
      </c>
      <c r="W40" s="38">
        <f>IFERROR(IF($A40="","",IF($H40="Available","Available Now",IF($K40="","No ETA",IF($K40&lt;'Settings'!$B$4,"Past Due ETA",IF($K40&lt;='Settings'!$B$4+1,"Within 24 Hours",IF($K40&lt;='Settings'!$B$4+3,"2–3 Days",IF($K40&lt;='Settings'!$B$4+7,"4–7 Days","More Than 7 Days"))))))),"Check ETA")</f>
        <v/>
      </c>
      <c r="X40" s="38">
        <f>IFERROR(IF($A40="","",IF(COUNTIF('Tractor Availability'!$A$6:$A$505,$A40)&gt;1,"Duplicate Unit ID",IF($H40="","Missing status",IF($M40="","Missing fuel level",IF(AND($H40&lt;&gt;"Available",$K40=""),"Missing ETA",IF(AND($P40="Yes",$Q40=""),"Missing hold reason",IF($R40="","Missing update time",IF('Settings'!$B$4-$R40&gt;'Settings'!$B$8,"Stale update",IF(AND($H40="Available",$P40="Yes"),"Available with safety hold","OK"))))))))),"Formula Error")</f>
        <v/>
      </c>
    </row>
    <row r="41" ht="22" customHeight="1">
      <c r="A41" s="29" t="n"/>
      <c r="B41" s="30" t="n"/>
      <c r="C41" s="29" t="n"/>
      <c r="D41" s="29" t="n"/>
      <c r="E41" s="29" t="n"/>
      <c r="F41" s="29" t="n"/>
      <c r="G41" s="31" t="n"/>
      <c r="H41" s="29" t="n"/>
      <c r="I41" s="31" t="n"/>
      <c r="J41" s="31" t="n"/>
      <c r="K41" s="49" t="n"/>
      <c r="L41" s="33" t="n"/>
      <c r="M41" s="34" t="n"/>
      <c r="N41" s="33" t="n"/>
      <c r="O41" s="50" t="n"/>
      <c r="P41" s="29" t="n"/>
      <c r="Q41" s="31" t="n"/>
      <c r="R41" s="49" t="n"/>
      <c r="S41" s="51">
        <f>IFERROR(IF($A41="","",IF(OR($L41="",$N41=""),"",$N41-$L41)),"")</f>
        <v/>
      </c>
      <c r="T41" s="52">
        <f>IFERROR(IF($A41="","",IF($H41="Available",0,IF($K41="","",MAX(0,$K41-'Settings'!$B$4)))),"")</f>
        <v/>
      </c>
      <c r="U41" s="38">
        <f>IFERROR(IF($A41="","",IF(OR($S41="",$O41=""),"Missing PM Data",IF(OR($S41&lt;=0,$O41&lt;INT('Settings'!$B$4)),"Overdue",IF(OR($S41&lt;='Settings'!$B$5,$O41&lt;=INT('Settings'!$B$4)+'Settings'!$B$6),"Due Soon","OK")))),"Check PM Data")</f>
        <v/>
      </c>
      <c r="V41" s="16">
        <f>IFERROR(IF($A41="","",IF(AND($H41="Available",$P41="No",$M41&gt;='Settings'!$B$7,OR($U41="OK",$U41="Due Soon")),"Yes","No")),"No")</f>
        <v/>
      </c>
      <c r="W41" s="38">
        <f>IFERROR(IF($A41="","",IF($H41="Available","Available Now",IF($K41="","No ETA",IF($K41&lt;'Settings'!$B$4,"Past Due ETA",IF($K41&lt;='Settings'!$B$4+1,"Within 24 Hours",IF($K41&lt;='Settings'!$B$4+3,"2–3 Days",IF($K41&lt;='Settings'!$B$4+7,"4–7 Days","More Than 7 Days"))))))),"Check ETA")</f>
        <v/>
      </c>
      <c r="X41" s="38">
        <f>IFERROR(IF($A41="","",IF(COUNTIF('Tractor Availability'!$A$6:$A$505,$A41)&gt;1,"Duplicate Unit ID",IF($H41="","Missing status",IF($M41="","Missing fuel level",IF(AND($H41&lt;&gt;"Available",$K41=""),"Missing ETA",IF(AND($P41="Yes",$Q41=""),"Missing hold reason",IF($R41="","Missing update time",IF('Settings'!$B$4-$R41&gt;'Settings'!$B$8,"Stale update",IF(AND($H41="Available",$P41="Yes"),"Available with safety hold","OK"))))))))),"Formula Error")</f>
        <v/>
      </c>
    </row>
    <row r="42" ht="22" customHeight="1">
      <c r="A42" s="29" t="n"/>
      <c r="B42" s="30" t="n"/>
      <c r="C42" s="29" t="n"/>
      <c r="D42" s="29" t="n"/>
      <c r="E42" s="29" t="n"/>
      <c r="F42" s="29" t="n"/>
      <c r="G42" s="31" t="n"/>
      <c r="H42" s="29" t="n"/>
      <c r="I42" s="31" t="n"/>
      <c r="J42" s="31" t="n"/>
      <c r="K42" s="49" t="n"/>
      <c r="L42" s="33" t="n"/>
      <c r="M42" s="34" t="n"/>
      <c r="N42" s="33" t="n"/>
      <c r="O42" s="50" t="n"/>
      <c r="P42" s="29" t="n"/>
      <c r="Q42" s="31" t="n"/>
      <c r="R42" s="49" t="n"/>
      <c r="S42" s="51">
        <f>IFERROR(IF($A42="","",IF(OR($L42="",$N42=""),"",$N42-$L42)),"")</f>
        <v/>
      </c>
      <c r="T42" s="52">
        <f>IFERROR(IF($A42="","",IF($H42="Available",0,IF($K42="","",MAX(0,$K42-'Settings'!$B$4)))),"")</f>
        <v/>
      </c>
      <c r="U42" s="38">
        <f>IFERROR(IF($A42="","",IF(OR($S42="",$O42=""),"Missing PM Data",IF(OR($S42&lt;=0,$O42&lt;INT('Settings'!$B$4)),"Overdue",IF(OR($S42&lt;='Settings'!$B$5,$O42&lt;=INT('Settings'!$B$4)+'Settings'!$B$6),"Due Soon","OK")))),"Check PM Data")</f>
        <v/>
      </c>
      <c r="V42" s="16">
        <f>IFERROR(IF($A42="","",IF(AND($H42="Available",$P42="No",$M42&gt;='Settings'!$B$7,OR($U42="OK",$U42="Due Soon")),"Yes","No")),"No")</f>
        <v/>
      </c>
      <c r="W42" s="38">
        <f>IFERROR(IF($A42="","",IF($H42="Available","Available Now",IF($K42="","No ETA",IF($K42&lt;'Settings'!$B$4,"Past Due ETA",IF($K42&lt;='Settings'!$B$4+1,"Within 24 Hours",IF($K42&lt;='Settings'!$B$4+3,"2–3 Days",IF($K42&lt;='Settings'!$B$4+7,"4–7 Days","More Than 7 Days"))))))),"Check ETA")</f>
        <v/>
      </c>
      <c r="X42" s="38">
        <f>IFERROR(IF($A42="","",IF(COUNTIF('Tractor Availability'!$A$6:$A$505,$A42)&gt;1,"Duplicate Unit ID",IF($H42="","Missing status",IF($M42="","Missing fuel level",IF(AND($H42&lt;&gt;"Available",$K42=""),"Missing ETA",IF(AND($P42="Yes",$Q42=""),"Missing hold reason",IF($R42="","Missing update time",IF('Settings'!$B$4-$R42&gt;'Settings'!$B$8,"Stale update",IF(AND($H42="Available",$P42="Yes"),"Available with safety hold","OK"))))))))),"Formula Error")</f>
        <v/>
      </c>
    </row>
    <row r="43" ht="22" customHeight="1">
      <c r="A43" s="29" t="n"/>
      <c r="B43" s="30" t="n"/>
      <c r="C43" s="29" t="n"/>
      <c r="D43" s="29" t="n"/>
      <c r="E43" s="29" t="n"/>
      <c r="F43" s="29" t="n"/>
      <c r="G43" s="31" t="n"/>
      <c r="H43" s="29" t="n"/>
      <c r="I43" s="31" t="n"/>
      <c r="J43" s="31" t="n"/>
      <c r="K43" s="49" t="n"/>
      <c r="L43" s="33" t="n"/>
      <c r="M43" s="34" t="n"/>
      <c r="N43" s="33" t="n"/>
      <c r="O43" s="50" t="n"/>
      <c r="P43" s="29" t="n"/>
      <c r="Q43" s="31" t="n"/>
      <c r="R43" s="49" t="n"/>
      <c r="S43" s="51">
        <f>IFERROR(IF($A43="","",IF(OR($L43="",$N43=""),"",$N43-$L43)),"")</f>
        <v/>
      </c>
      <c r="T43" s="52">
        <f>IFERROR(IF($A43="","",IF($H43="Available",0,IF($K43="","",MAX(0,$K43-'Settings'!$B$4)))),"")</f>
        <v/>
      </c>
      <c r="U43" s="38">
        <f>IFERROR(IF($A43="","",IF(OR($S43="",$O43=""),"Missing PM Data",IF(OR($S43&lt;=0,$O43&lt;INT('Settings'!$B$4)),"Overdue",IF(OR($S43&lt;='Settings'!$B$5,$O43&lt;=INT('Settings'!$B$4)+'Settings'!$B$6),"Due Soon","OK")))),"Check PM Data")</f>
        <v/>
      </c>
      <c r="V43" s="16">
        <f>IFERROR(IF($A43="","",IF(AND($H43="Available",$P43="No",$M43&gt;='Settings'!$B$7,OR($U43="OK",$U43="Due Soon")),"Yes","No")),"No")</f>
        <v/>
      </c>
      <c r="W43" s="38">
        <f>IFERROR(IF($A43="","",IF($H43="Available","Available Now",IF($K43="","No ETA",IF($K43&lt;'Settings'!$B$4,"Past Due ETA",IF($K43&lt;='Settings'!$B$4+1,"Within 24 Hours",IF($K43&lt;='Settings'!$B$4+3,"2–3 Days",IF($K43&lt;='Settings'!$B$4+7,"4–7 Days","More Than 7 Days"))))))),"Check ETA")</f>
        <v/>
      </c>
      <c r="X43" s="38">
        <f>IFERROR(IF($A43="","",IF(COUNTIF('Tractor Availability'!$A$6:$A$505,$A43)&gt;1,"Duplicate Unit ID",IF($H43="","Missing status",IF($M43="","Missing fuel level",IF(AND($H43&lt;&gt;"Available",$K43=""),"Missing ETA",IF(AND($P43="Yes",$Q43=""),"Missing hold reason",IF($R43="","Missing update time",IF('Settings'!$B$4-$R43&gt;'Settings'!$B$8,"Stale update",IF(AND($H43="Available",$P43="Yes"),"Available with safety hold","OK"))))))))),"Formula Error")</f>
        <v/>
      </c>
    </row>
    <row r="44" ht="22" customHeight="1">
      <c r="A44" s="29" t="n"/>
      <c r="B44" s="30" t="n"/>
      <c r="C44" s="29" t="n"/>
      <c r="D44" s="29" t="n"/>
      <c r="E44" s="29" t="n"/>
      <c r="F44" s="29" t="n"/>
      <c r="G44" s="31" t="n"/>
      <c r="H44" s="29" t="n"/>
      <c r="I44" s="31" t="n"/>
      <c r="J44" s="31" t="n"/>
      <c r="K44" s="49" t="n"/>
      <c r="L44" s="33" t="n"/>
      <c r="M44" s="34" t="n"/>
      <c r="N44" s="33" t="n"/>
      <c r="O44" s="50" t="n"/>
      <c r="P44" s="29" t="n"/>
      <c r="Q44" s="31" t="n"/>
      <c r="R44" s="49" t="n"/>
      <c r="S44" s="51">
        <f>IFERROR(IF($A44="","",IF(OR($L44="",$N44=""),"",$N44-$L44)),"")</f>
        <v/>
      </c>
      <c r="T44" s="52">
        <f>IFERROR(IF($A44="","",IF($H44="Available",0,IF($K44="","",MAX(0,$K44-'Settings'!$B$4)))),"")</f>
        <v/>
      </c>
      <c r="U44" s="38">
        <f>IFERROR(IF($A44="","",IF(OR($S44="",$O44=""),"Missing PM Data",IF(OR($S44&lt;=0,$O44&lt;INT('Settings'!$B$4)),"Overdue",IF(OR($S44&lt;='Settings'!$B$5,$O44&lt;=INT('Settings'!$B$4)+'Settings'!$B$6),"Due Soon","OK")))),"Check PM Data")</f>
        <v/>
      </c>
      <c r="V44" s="16">
        <f>IFERROR(IF($A44="","",IF(AND($H44="Available",$P44="No",$M44&gt;='Settings'!$B$7,OR($U44="OK",$U44="Due Soon")),"Yes","No")),"No")</f>
        <v/>
      </c>
      <c r="W44" s="38">
        <f>IFERROR(IF($A44="","",IF($H44="Available","Available Now",IF($K44="","No ETA",IF($K44&lt;'Settings'!$B$4,"Past Due ETA",IF($K44&lt;='Settings'!$B$4+1,"Within 24 Hours",IF($K44&lt;='Settings'!$B$4+3,"2–3 Days",IF($K44&lt;='Settings'!$B$4+7,"4–7 Days","More Than 7 Days"))))))),"Check ETA")</f>
        <v/>
      </c>
      <c r="X44" s="38">
        <f>IFERROR(IF($A44="","",IF(COUNTIF('Tractor Availability'!$A$6:$A$505,$A44)&gt;1,"Duplicate Unit ID",IF($H44="","Missing status",IF($M44="","Missing fuel level",IF(AND($H44&lt;&gt;"Available",$K44=""),"Missing ETA",IF(AND($P44="Yes",$Q44=""),"Missing hold reason",IF($R44="","Missing update time",IF('Settings'!$B$4-$R44&gt;'Settings'!$B$8,"Stale update",IF(AND($H44="Available",$P44="Yes"),"Available with safety hold","OK"))))))))),"Formula Error")</f>
        <v/>
      </c>
    </row>
    <row r="45" ht="22" customHeight="1">
      <c r="A45" s="29" t="n"/>
      <c r="B45" s="30" t="n"/>
      <c r="C45" s="29" t="n"/>
      <c r="D45" s="29" t="n"/>
      <c r="E45" s="29" t="n"/>
      <c r="F45" s="29" t="n"/>
      <c r="G45" s="31" t="n"/>
      <c r="H45" s="29" t="n"/>
      <c r="I45" s="31" t="n"/>
      <c r="J45" s="31" t="n"/>
      <c r="K45" s="49" t="n"/>
      <c r="L45" s="33" t="n"/>
      <c r="M45" s="34" t="n"/>
      <c r="N45" s="33" t="n"/>
      <c r="O45" s="50" t="n"/>
      <c r="P45" s="29" t="n"/>
      <c r="Q45" s="31" t="n"/>
      <c r="R45" s="49" t="n"/>
      <c r="S45" s="51">
        <f>IFERROR(IF($A45="","",IF(OR($L45="",$N45=""),"",$N45-$L45)),"")</f>
        <v/>
      </c>
      <c r="T45" s="52">
        <f>IFERROR(IF($A45="","",IF($H45="Available",0,IF($K45="","",MAX(0,$K45-'Settings'!$B$4)))),"")</f>
        <v/>
      </c>
      <c r="U45" s="38">
        <f>IFERROR(IF($A45="","",IF(OR($S45="",$O45=""),"Missing PM Data",IF(OR($S45&lt;=0,$O45&lt;INT('Settings'!$B$4)),"Overdue",IF(OR($S45&lt;='Settings'!$B$5,$O45&lt;=INT('Settings'!$B$4)+'Settings'!$B$6),"Due Soon","OK")))),"Check PM Data")</f>
        <v/>
      </c>
      <c r="V45" s="16">
        <f>IFERROR(IF($A45="","",IF(AND($H45="Available",$P45="No",$M45&gt;='Settings'!$B$7,OR($U45="OK",$U45="Due Soon")),"Yes","No")),"No")</f>
        <v/>
      </c>
      <c r="W45" s="38">
        <f>IFERROR(IF($A45="","",IF($H45="Available","Available Now",IF($K45="","No ETA",IF($K45&lt;'Settings'!$B$4,"Past Due ETA",IF($K45&lt;='Settings'!$B$4+1,"Within 24 Hours",IF($K45&lt;='Settings'!$B$4+3,"2–3 Days",IF($K45&lt;='Settings'!$B$4+7,"4–7 Days","More Than 7 Days"))))))),"Check ETA")</f>
        <v/>
      </c>
      <c r="X45" s="38">
        <f>IFERROR(IF($A45="","",IF(COUNTIF('Tractor Availability'!$A$6:$A$505,$A45)&gt;1,"Duplicate Unit ID",IF($H45="","Missing status",IF($M45="","Missing fuel level",IF(AND($H45&lt;&gt;"Available",$K45=""),"Missing ETA",IF(AND($P45="Yes",$Q45=""),"Missing hold reason",IF($R45="","Missing update time",IF('Settings'!$B$4-$R45&gt;'Settings'!$B$8,"Stale update",IF(AND($H45="Available",$P45="Yes"),"Available with safety hold","OK"))))))))),"Formula Error")</f>
        <v/>
      </c>
    </row>
    <row r="46" ht="22" customHeight="1">
      <c r="A46" s="29" t="n"/>
      <c r="B46" s="30" t="n"/>
      <c r="C46" s="29" t="n"/>
      <c r="D46" s="29" t="n"/>
      <c r="E46" s="29" t="n"/>
      <c r="F46" s="29" t="n"/>
      <c r="G46" s="31" t="n"/>
      <c r="H46" s="29" t="n"/>
      <c r="I46" s="31" t="n"/>
      <c r="J46" s="31" t="n"/>
      <c r="K46" s="49" t="n"/>
      <c r="L46" s="33" t="n"/>
      <c r="M46" s="34" t="n"/>
      <c r="N46" s="33" t="n"/>
      <c r="O46" s="50" t="n"/>
      <c r="P46" s="29" t="n"/>
      <c r="Q46" s="31" t="n"/>
      <c r="R46" s="49" t="n"/>
      <c r="S46" s="51">
        <f>IFERROR(IF($A46="","",IF(OR($L46="",$N46=""),"",$N46-$L46)),"")</f>
        <v/>
      </c>
      <c r="T46" s="52">
        <f>IFERROR(IF($A46="","",IF($H46="Available",0,IF($K46="","",MAX(0,$K46-'Settings'!$B$4)))),"")</f>
        <v/>
      </c>
      <c r="U46" s="38">
        <f>IFERROR(IF($A46="","",IF(OR($S46="",$O46=""),"Missing PM Data",IF(OR($S46&lt;=0,$O46&lt;INT('Settings'!$B$4)),"Overdue",IF(OR($S46&lt;='Settings'!$B$5,$O46&lt;=INT('Settings'!$B$4)+'Settings'!$B$6),"Due Soon","OK")))),"Check PM Data")</f>
        <v/>
      </c>
      <c r="V46" s="16">
        <f>IFERROR(IF($A46="","",IF(AND($H46="Available",$P46="No",$M46&gt;='Settings'!$B$7,OR($U46="OK",$U46="Due Soon")),"Yes","No")),"No")</f>
        <v/>
      </c>
      <c r="W46" s="38">
        <f>IFERROR(IF($A46="","",IF($H46="Available","Available Now",IF($K46="","No ETA",IF($K46&lt;'Settings'!$B$4,"Past Due ETA",IF($K46&lt;='Settings'!$B$4+1,"Within 24 Hours",IF($K46&lt;='Settings'!$B$4+3,"2–3 Days",IF($K46&lt;='Settings'!$B$4+7,"4–7 Days","More Than 7 Days"))))))),"Check ETA")</f>
        <v/>
      </c>
      <c r="X46" s="38">
        <f>IFERROR(IF($A46="","",IF(COUNTIF('Tractor Availability'!$A$6:$A$505,$A46)&gt;1,"Duplicate Unit ID",IF($H46="","Missing status",IF($M46="","Missing fuel level",IF(AND($H46&lt;&gt;"Available",$K46=""),"Missing ETA",IF(AND($P46="Yes",$Q46=""),"Missing hold reason",IF($R46="","Missing update time",IF('Settings'!$B$4-$R46&gt;'Settings'!$B$8,"Stale update",IF(AND($H46="Available",$P46="Yes"),"Available with safety hold","OK"))))))))),"Formula Error")</f>
        <v/>
      </c>
    </row>
    <row r="47" ht="22" customHeight="1">
      <c r="A47" s="29" t="n"/>
      <c r="B47" s="30" t="n"/>
      <c r="C47" s="29" t="n"/>
      <c r="D47" s="29" t="n"/>
      <c r="E47" s="29" t="n"/>
      <c r="F47" s="29" t="n"/>
      <c r="G47" s="31" t="n"/>
      <c r="H47" s="29" t="n"/>
      <c r="I47" s="31" t="n"/>
      <c r="J47" s="31" t="n"/>
      <c r="K47" s="49" t="n"/>
      <c r="L47" s="33" t="n"/>
      <c r="M47" s="34" t="n"/>
      <c r="N47" s="33" t="n"/>
      <c r="O47" s="50" t="n"/>
      <c r="P47" s="29" t="n"/>
      <c r="Q47" s="31" t="n"/>
      <c r="R47" s="49" t="n"/>
      <c r="S47" s="51">
        <f>IFERROR(IF($A47="","",IF(OR($L47="",$N47=""),"",$N47-$L47)),"")</f>
        <v/>
      </c>
      <c r="T47" s="52">
        <f>IFERROR(IF($A47="","",IF($H47="Available",0,IF($K47="","",MAX(0,$K47-'Settings'!$B$4)))),"")</f>
        <v/>
      </c>
      <c r="U47" s="38">
        <f>IFERROR(IF($A47="","",IF(OR($S47="",$O47=""),"Missing PM Data",IF(OR($S47&lt;=0,$O47&lt;INT('Settings'!$B$4)),"Overdue",IF(OR($S47&lt;='Settings'!$B$5,$O47&lt;=INT('Settings'!$B$4)+'Settings'!$B$6),"Due Soon","OK")))),"Check PM Data")</f>
        <v/>
      </c>
      <c r="V47" s="16">
        <f>IFERROR(IF($A47="","",IF(AND($H47="Available",$P47="No",$M47&gt;='Settings'!$B$7,OR($U47="OK",$U47="Due Soon")),"Yes","No")),"No")</f>
        <v/>
      </c>
      <c r="W47" s="38">
        <f>IFERROR(IF($A47="","",IF($H47="Available","Available Now",IF($K47="","No ETA",IF($K47&lt;'Settings'!$B$4,"Past Due ETA",IF($K47&lt;='Settings'!$B$4+1,"Within 24 Hours",IF($K47&lt;='Settings'!$B$4+3,"2–3 Days",IF($K47&lt;='Settings'!$B$4+7,"4–7 Days","More Than 7 Days"))))))),"Check ETA")</f>
        <v/>
      </c>
      <c r="X47" s="38">
        <f>IFERROR(IF($A47="","",IF(COUNTIF('Tractor Availability'!$A$6:$A$505,$A47)&gt;1,"Duplicate Unit ID",IF($H47="","Missing status",IF($M47="","Missing fuel level",IF(AND($H47&lt;&gt;"Available",$K47=""),"Missing ETA",IF(AND($P47="Yes",$Q47=""),"Missing hold reason",IF($R47="","Missing update time",IF('Settings'!$B$4-$R47&gt;'Settings'!$B$8,"Stale update",IF(AND($H47="Available",$P47="Yes"),"Available with safety hold","OK"))))))))),"Formula Error")</f>
        <v/>
      </c>
    </row>
    <row r="48" ht="22" customHeight="1">
      <c r="A48" s="29" t="n"/>
      <c r="B48" s="30" t="n"/>
      <c r="C48" s="29" t="n"/>
      <c r="D48" s="29" t="n"/>
      <c r="E48" s="29" t="n"/>
      <c r="F48" s="29" t="n"/>
      <c r="G48" s="31" t="n"/>
      <c r="H48" s="29" t="n"/>
      <c r="I48" s="31" t="n"/>
      <c r="J48" s="31" t="n"/>
      <c r="K48" s="49" t="n"/>
      <c r="L48" s="33" t="n"/>
      <c r="M48" s="34" t="n"/>
      <c r="N48" s="33" t="n"/>
      <c r="O48" s="50" t="n"/>
      <c r="P48" s="29" t="n"/>
      <c r="Q48" s="31" t="n"/>
      <c r="R48" s="49" t="n"/>
      <c r="S48" s="51">
        <f>IFERROR(IF($A48="","",IF(OR($L48="",$N48=""),"",$N48-$L48)),"")</f>
        <v/>
      </c>
      <c r="T48" s="52">
        <f>IFERROR(IF($A48="","",IF($H48="Available",0,IF($K48="","",MAX(0,$K48-'Settings'!$B$4)))),"")</f>
        <v/>
      </c>
      <c r="U48" s="38">
        <f>IFERROR(IF($A48="","",IF(OR($S48="",$O48=""),"Missing PM Data",IF(OR($S48&lt;=0,$O48&lt;INT('Settings'!$B$4)),"Overdue",IF(OR($S48&lt;='Settings'!$B$5,$O48&lt;=INT('Settings'!$B$4)+'Settings'!$B$6),"Due Soon","OK")))),"Check PM Data")</f>
        <v/>
      </c>
      <c r="V48" s="16">
        <f>IFERROR(IF($A48="","",IF(AND($H48="Available",$P48="No",$M48&gt;='Settings'!$B$7,OR($U48="OK",$U48="Due Soon")),"Yes","No")),"No")</f>
        <v/>
      </c>
      <c r="W48" s="38">
        <f>IFERROR(IF($A48="","",IF($H48="Available","Available Now",IF($K48="","No ETA",IF($K48&lt;'Settings'!$B$4,"Past Due ETA",IF($K48&lt;='Settings'!$B$4+1,"Within 24 Hours",IF($K48&lt;='Settings'!$B$4+3,"2–3 Days",IF($K48&lt;='Settings'!$B$4+7,"4–7 Days","More Than 7 Days"))))))),"Check ETA")</f>
        <v/>
      </c>
      <c r="X48" s="38">
        <f>IFERROR(IF($A48="","",IF(COUNTIF('Tractor Availability'!$A$6:$A$505,$A48)&gt;1,"Duplicate Unit ID",IF($H48="","Missing status",IF($M48="","Missing fuel level",IF(AND($H48&lt;&gt;"Available",$K48=""),"Missing ETA",IF(AND($P48="Yes",$Q48=""),"Missing hold reason",IF($R48="","Missing update time",IF('Settings'!$B$4-$R48&gt;'Settings'!$B$8,"Stale update",IF(AND($H48="Available",$P48="Yes"),"Available with safety hold","OK"))))))))),"Formula Error")</f>
        <v/>
      </c>
    </row>
    <row r="49" ht="22" customHeight="1">
      <c r="A49" s="29" t="n"/>
      <c r="B49" s="30" t="n"/>
      <c r="C49" s="29" t="n"/>
      <c r="D49" s="29" t="n"/>
      <c r="E49" s="29" t="n"/>
      <c r="F49" s="29" t="n"/>
      <c r="G49" s="31" t="n"/>
      <c r="H49" s="29" t="n"/>
      <c r="I49" s="31" t="n"/>
      <c r="J49" s="31" t="n"/>
      <c r="K49" s="49" t="n"/>
      <c r="L49" s="33" t="n"/>
      <c r="M49" s="34" t="n"/>
      <c r="N49" s="33" t="n"/>
      <c r="O49" s="50" t="n"/>
      <c r="P49" s="29" t="n"/>
      <c r="Q49" s="31" t="n"/>
      <c r="R49" s="49" t="n"/>
      <c r="S49" s="51">
        <f>IFERROR(IF($A49="","",IF(OR($L49="",$N49=""),"",$N49-$L49)),"")</f>
        <v/>
      </c>
      <c r="T49" s="52">
        <f>IFERROR(IF($A49="","",IF($H49="Available",0,IF($K49="","",MAX(0,$K49-'Settings'!$B$4)))),"")</f>
        <v/>
      </c>
      <c r="U49" s="38">
        <f>IFERROR(IF($A49="","",IF(OR($S49="",$O49=""),"Missing PM Data",IF(OR($S49&lt;=0,$O49&lt;INT('Settings'!$B$4)),"Overdue",IF(OR($S49&lt;='Settings'!$B$5,$O49&lt;=INT('Settings'!$B$4)+'Settings'!$B$6),"Due Soon","OK")))),"Check PM Data")</f>
        <v/>
      </c>
      <c r="V49" s="16">
        <f>IFERROR(IF($A49="","",IF(AND($H49="Available",$P49="No",$M49&gt;='Settings'!$B$7,OR($U49="OK",$U49="Due Soon")),"Yes","No")),"No")</f>
        <v/>
      </c>
      <c r="W49" s="38">
        <f>IFERROR(IF($A49="","",IF($H49="Available","Available Now",IF($K49="","No ETA",IF($K49&lt;'Settings'!$B$4,"Past Due ETA",IF($K49&lt;='Settings'!$B$4+1,"Within 24 Hours",IF($K49&lt;='Settings'!$B$4+3,"2–3 Days",IF($K49&lt;='Settings'!$B$4+7,"4–7 Days","More Than 7 Days"))))))),"Check ETA")</f>
        <v/>
      </c>
      <c r="X49" s="38">
        <f>IFERROR(IF($A49="","",IF(COUNTIF('Tractor Availability'!$A$6:$A$505,$A49)&gt;1,"Duplicate Unit ID",IF($H49="","Missing status",IF($M49="","Missing fuel level",IF(AND($H49&lt;&gt;"Available",$K49=""),"Missing ETA",IF(AND($P49="Yes",$Q49=""),"Missing hold reason",IF($R49="","Missing update time",IF('Settings'!$B$4-$R49&gt;'Settings'!$B$8,"Stale update",IF(AND($H49="Available",$P49="Yes"),"Available with safety hold","OK"))))))))),"Formula Error")</f>
        <v/>
      </c>
    </row>
    <row r="50" ht="22" customHeight="1">
      <c r="A50" s="29" t="n"/>
      <c r="B50" s="30" t="n"/>
      <c r="C50" s="29" t="n"/>
      <c r="D50" s="29" t="n"/>
      <c r="E50" s="29" t="n"/>
      <c r="F50" s="29" t="n"/>
      <c r="G50" s="31" t="n"/>
      <c r="H50" s="29" t="n"/>
      <c r="I50" s="31" t="n"/>
      <c r="J50" s="31" t="n"/>
      <c r="K50" s="49" t="n"/>
      <c r="L50" s="33" t="n"/>
      <c r="M50" s="34" t="n"/>
      <c r="N50" s="33" t="n"/>
      <c r="O50" s="50" t="n"/>
      <c r="P50" s="29" t="n"/>
      <c r="Q50" s="31" t="n"/>
      <c r="R50" s="49" t="n"/>
      <c r="S50" s="51">
        <f>IFERROR(IF($A50="","",IF(OR($L50="",$N50=""),"",$N50-$L50)),"")</f>
        <v/>
      </c>
      <c r="T50" s="52">
        <f>IFERROR(IF($A50="","",IF($H50="Available",0,IF($K50="","",MAX(0,$K50-'Settings'!$B$4)))),"")</f>
        <v/>
      </c>
      <c r="U50" s="38">
        <f>IFERROR(IF($A50="","",IF(OR($S50="",$O50=""),"Missing PM Data",IF(OR($S50&lt;=0,$O50&lt;INT('Settings'!$B$4)),"Overdue",IF(OR($S50&lt;='Settings'!$B$5,$O50&lt;=INT('Settings'!$B$4)+'Settings'!$B$6),"Due Soon","OK")))),"Check PM Data")</f>
        <v/>
      </c>
      <c r="V50" s="16">
        <f>IFERROR(IF($A50="","",IF(AND($H50="Available",$P50="No",$M50&gt;='Settings'!$B$7,OR($U50="OK",$U50="Due Soon")),"Yes","No")),"No")</f>
        <v/>
      </c>
      <c r="W50" s="38">
        <f>IFERROR(IF($A50="","",IF($H50="Available","Available Now",IF($K50="","No ETA",IF($K50&lt;'Settings'!$B$4,"Past Due ETA",IF($K50&lt;='Settings'!$B$4+1,"Within 24 Hours",IF($K50&lt;='Settings'!$B$4+3,"2–3 Days",IF($K50&lt;='Settings'!$B$4+7,"4–7 Days","More Than 7 Days"))))))),"Check ETA")</f>
        <v/>
      </c>
      <c r="X50" s="38">
        <f>IFERROR(IF($A50="","",IF(COUNTIF('Tractor Availability'!$A$6:$A$505,$A50)&gt;1,"Duplicate Unit ID",IF($H50="","Missing status",IF($M50="","Missing fuel level",IF(AND($H50&lt;&gt;"Available",$K50=""),"Missing ETA",IF(AND($P50="Yes",$Q50=""),"Missing hold reason",IF($R50="","Missing update time",IF('Settings'!$B$4-$R50&gt;'Settings'!$B$8,"Stale update",IF(AND($H50="Available",$P50="Yes"),"Available with safety hold","OK"))))))))),"Formula Error")</f>
        <v/>
      </c>
    </row>
    <row r="51" ht="22" customHeight="1">
      <c r="A51" s="29" t="n"/>
      <c r="B51" s="30" t="n"/>
      <c r="C51" s="29" t="n"/>
      <c r="D51" s="29" t="n"/>
      <c r="E51" s="29" t="n"/>
      <c r="F51" s="29" t="n"/>
      <c r="G51" s="31" t="n"/>
      <c r="H51" s="29" t="n"/>
      <c r="I51" s="31" t="n"/>
      <c r="J51" s="31" t="n"/>
      <c r="K51" s="49" t="n"/>
      <c r="L51" s="33" t="n"/>
      <c r="M51" s="34" t="n"/>
      <c r="N51" s="33" t="n"/>
      <c r="O51" s="50" t="n"/>
      <c r="P51" s="29" t="n"/>
      <c r="Q51" s="31" t="n"/>
      <c r="R51" s="49" t="n"/>
      <c r="S51" s="51">
        <f>IFERROR(IF($A51="","",IF(OR($L51="",$N51=""),"",$N51-$L51)),"")</f>
        <v/>
      </c>
      <c r="T51" s="52">
        <f>IFERROR(IF($A51="","",IF($H51="Available",0,IF($K51="","",MAX(0,$K51-'Settings'!$B$4)))),"")</f>
        <v/>
      </c>
      <c r="U51" s="38">
        <f>IFERROR(IF($A51="","",IF(OR($S51="",$O51=""),"Missing PM Data",IF(OR($S51&lt;=0,$O51&lt;INT('Settings'!$B$4)),"Overdue",IF(OR($S51&lt;='Settings'!$B$5,$O51&lt;=INT('Settings'!$B$4)+'Settings'!$B$6),"Due Soon","OK")))),"Check PM Data")</f>
        <v/>
      </c>
      <c r="V51" s="16">
        <f>IFERROR(IF($A51="","",IF(AND($H51="Available",$P51="No",$M51&gt;='Settings'!$B$7,OR($U51="OK",$U51="Due Soon")),"Yes","No")),"No")</f>
        <v/>
      </c>
      <c r="W51" s="38">
        <f>IFERROR(IF($A51="","",IF($H51="Available","Available Now",IF($K51="","No ETA",IF($K51&lt;'Settings'!$B$4,"Past Due ETA",IF($K51&lt;='Settings'!$B$4+1,"Within 24 Hours",IF($K51&lt;='Settings'!$B$4+3,"2–3 Days",IF($K51&lt;='Settings'!$B$4+7,"4–7 Days","More Than 7 Days"))))))),"Check ETA")</f>
        <v/>
      </c>
      <c r="X51" s="38">
        <f>IFERROR(IF($A51="","",IF(COUNTIF('Tractor Availability'!$A$6:$A$505,$A51)&gt;1,"Duplicate Unit ID",IF($H51="","Missing status",IF($M51="","Missing fuel level",IF(AND($H51&lt;&gt;"Available",$K51=""),"Missing ETA",IF(AND($P51="Yes",$Q51=""),"Missing hold reason",IF($R51="","Missing update time",IF('Settings'!$B$4-$R51&gt;'Settings'!$B$8,"Stale update",IF(AND($H51="Available",$P51="Yes"),"Available with safety hold","OK"))))))))),"Formula Error")</f>
        <v/>
      </c>
    </row>
    <row r="52" ht="22" customHeight="1">
      <c r="A52" s="29" t="n"/>
      <c r="B52" s="30" t="n"/>
      <c r="C52" s="29" t="n"/>
      <c r="D52" s="29" t="n"/>
      <c r="E52" s="29" t="n"/>
      <c r="F52" s="29" t="n"/>
      <c r="G52" s="31" t="n"/>
      <c r="H52" s="29" t="n"/>
      <c r="I52" s="31" t="n"/>
      <c r="J52" s="31" t="n"/>
      <c r="K52" s="49" t="n"/>
      <c r="L52" s="33" t="n"/>
      <c r="M52" s="34" t="n"/>
      <c r="N52" s="33" t="n"/>
      <c r="O52" s="50" t="n"/>
      <c r="P52" s="29" t="n"/>
      <c r="Q52" s="31" t="n"/>
      <c r="R52" s="49" t="n"/>
      <c r="S52" s="51">
        <f>IFERROR(IF($A52="","",IF(OR($L52="",$N52=""),"",$N52-$L52)),"")</f>
        <v/>
      </c>
      <c r="T52" s="52">
        <f>IFERROR(IF($A52="","",IF($H52="Available",0,IF($K52="","",MAX(0,$K52-'Settings'!$B$4)))),"")</f>
        <v/>
      </c>
      <c r="U52" s="38">
        <f>IFERROR(IF($A52="","",IF(OR($S52="",$O52=""),"Missing PM Data",IF(OR($S52&lt;=0,$O52&lt;INT('Settings'!$B$4)),"Overdue",IF(OR($S52&lt;='Settings'!$B$5,$O52&lt;=INT('Settings'!$B$4)+'Settings'!$B$6),"Due Soon","OK")))),"Check PM Data")</f>
        <v/>
      </c>
      <c r="V52" s="16">
        <f>IFERROR(IF($A52="","",IF(AND($H52="Available",$P52="No",$M52&gt;='Settings'!$B$7,OR($U52="OK",$U52="Due Soon")),"Yes","No")),"No")</f>
        <v/>
      </c>
      <c r="W52" s="38">
        <f>IFERROR(IF($A52="","",IF($H52="Available","Available Now",IF($K52="","No ETA",IF($K52&lt;'Settings'!$B$4,"Past Due ETA",IF($K52&lt;='Settings'!$B$4+1,"Within 24 Hours",IF($K52&lt;='Settings'!$B$4+3,"2–3 Days",IF($K52&lt;='Settings'!$B$4+7,"4–7 Days","More Than 7 Days"))))))),"Check ETA")</f>
        <v/>
      </c>
      <c r="X52" s="38">
        <f>IFERROR(IF($A52="","",IF(COUNTIF('Tractor Availability'!$A$6:$A$505,$A52)&gt;1,"Duplicate Unit ID",IF($H52="","Missing status",IF($M52="","Missing fuel level",IF(AND($H52&lt;&gt;"Available",$K52=""),"Missing ETA",IF(AND($P52="Yes",$Q52=""),"Missing hold reason",IF($R52="","Missing update time",IF('Settings'!$B$4-$R52&gt;'Settings'!$B$8,"Stale update",IF(AND($H52="Available",$P52="Yes"),"Available with safety hold","OK"))))))))),"Formula Error")</f>
        <v/>
      </c>
    </row>
    <row r="53" ht="22" customHeight="1">
      <c r="A53" s="29" t="n"/>
      <c r="B53" s="30" t="n"/>
      <c r="C53" s="29" t="n"/>
      <c r="D53" s="29" t="n"/>
      <c r="E53" s="29" t="n"/>
      <c r="F53" s="29" t="n"/>
      <c r="G53" s="31" t="n"/>
      <c r="H53" s="29" t="n"/>
      <c r="I53" s="31" t="n"/>
      <c r="J53" s="31" t="n"/>
      <c r="K53" s="49" t="n"/>
      <c r="L53" s="33" t="n"/>
      <c r="M53" s="34" t="n"/>
      <c r="N53" s="33" t="n"/>
      <c r="O53" s="50" t="n"/>
      <c r="P53" s="29" t="n"/>
      <c r="Q53" s="31" t="n"/>
      <c r="R53" s="49" t="n"/>
      <c r="S53" s="51">
        <f>IFERROR(IF($A53="","",IF(OR($L53="",$N53=""),"",$N53-$L53)),"")</f>
        <v/>
      </c>
      <c r="T53" s="52">
        <f>IFERROR(IF($A53="","",IF($H53="Available",0,IF($K53="","",MAX(0,$K53-'Settings'!$B$4)))),"")</f>
        <v/>
      </c>
      <c r="U53" s="38">
        <f>IFERROR(IF($A53="","",IF(OR($S53="",$O53=""),"Missing PM Data",IF(OR($S53&lt;=0,$O53&lt;INT('Settings'!$B$4)),"Overdue",IF(OR($S53&lt;='Settings'!$B$5,$O53&lt;=INT('Settings'!$B$4)+'Settings'!$B$6),"Due Soon","OK")))),"Check PM Data")</f>
        <v/>
      </c>
      <c r="V53" s="16">
        <f>IFERROR(IF($A53="","",IF(AND($H53="Available",$P53="No",$M53&gt;='Settings'!$B$7,OR($U53="OK",$U53="Due Soon")),"Yes","No")),"No")</f>
        <v/>
      </c>
      <c r="W53" s="38">
        <f>IFERROR(IF($A53="","",IF($H53="Available","Available Now",IF($K53="","No ETA",IF($K53&lt;'Settings'!$B$4,"Past Due ETA",IF($K53&lt;='Settings'!$B$4+1,"Within 24 Hours",IF($K53&lt;='Settings'!$B$4+3,"2–3 Days",IF($K53&lt;='Settings'!$B$4+7,"4–7 Days","More Than 7 Days"))))))),"Check ETA")</f>
        <v/>
      </c>
      <c r="X53" s="38">
        <f>IFERROR(IF($A53="","",IF(COUNTIF('Tractor Availability'!$A$6:$A$505,$A53)&gt;1,"Duplicate Unit ID",IF($H53="","Missing status",IF($M53="","Missing fuel level",IF(AND($H53&lt;&gt;"Available",$K53=""),"Missing ETA",IF(AND($P53="Yes",$Q53=""),"Missing hold reason",IF($R53="","Missing update time",IF('Settings'!$B$4-$R53&gt;'Settings'!$B$8,"Stale update",IF(AND($H53="Available",$P53="Yes"),"Available with safety hold","OK"))))))))),"Formula Error")</f>
        <v/>
      </c>
    </row>
    <row r="54" ht="22" customHeight="1">
      <c r="A54" s="29" t="n"/>
      <c r="B54" s="30" t="n"/>
      <c r="C54" s="29" t="n"/>
      <c r="D54" s="29" t="n"/>
      <c r="E54" s="29" t="n"/>
      <c r="F54" s="29" t="n"/>
      <c r="G54" s="31" t="n"/>
      <c r="H54" s="29" t="n"/>
      <c r="I54" s="31" t="n"/>
      <c r="J54" s="31" t="n"/>
      <c r="K54" s="49" t="n"/>
      <c r="L54" s="33" t="n"/>
      <c r="M54" s="34" t="n"/>
      <c r="N54" s="33" t="n"/>
      <c r="O54" s="50" t="n"/>
      <c r="P54" s="29" t="n"/>
      <c r="Q54" s="31" t="n"/>
      <c r="R54" s="49" t="n"/>
      <c r="S54" s="51">
        <f>IFERROR(IF($A54="","",IF(OR($L54="",$N54=""),"",$N54-$L54)),"")</f>
        <v/>
      </c>
      <c r="T54" s="52">
        <f>IFERROR(IF($A54="","",IF($H54="Available",0,IF($K54="","",MAX(0,$K54-'Settings'!$B$4)))),"")</f>
        <v/>
      </c>
      <c r="U54" s="38">
        <f>IFERROR(IF($A54="","",IF(OR($S54="",$O54=""),"Missing PM Data",IF(OR($S54&lt;=0,$O54&lt;INT('Settings'!$B$4)),"Overdue",IF(OR($S54&lt;='Settings'!$B$5,$O54&lt;=INT('Settings'!$B$4)+'Settings'!$B$6),"Due Soon","OK")))),"Check PM Data")</f>
        <v/>
      </c>
      <c r="V54" s="16">
        <f>IFERROR(IF($A54="","",IF(AND($H54="Available",$P54="No",$M54&gt;='Settings'!$B$7,OR($U54="OK",$U54="Due Soon")),"Yes","No")),"No")</f>
        <v/>
      </c>
      <c r="W54" s="38">
        <f>IFERROR(IF($A54="","",IF($H54="Available","Available Now",IF($K54="","No ETA",IF($K54&lt;'Settings'!$B$4,"Past Due ETA",IF($K54&lt;='Settings'!$B$4+1,"Within 24 Hours",IF($K54&lt;='Settings'!$B$4+3,"2–3 Days",IF($K54&lt;='Settings'!$B$4+7,"4–7 Days","More Than 7 Days"))))))),"Check ETA")</f>
        <v/>
      </c>
      <c r="X54" s="38">
        <f>IFERROR(IF($A54="","",IF(COUNTIF('Tractor Availability'!$A$6:$A$505,$A54)&gt;1,"Duplicate Unit ID",IF($H54="","Missing status",IF($M54="","Missing fuel level",IF(AND($H54&lt;&gt;"Available",$K54=""),"Missing ETA",IF(AND($P54="Yes",$Q54=""),"Missing hold reason",IF($R54="","Missing update time",IF('Settings'!$B$4-$R54&gt;'Settings'!$B$8,"Stale update",IF(AND($H54="Available",$P54="Yes"),"Available with safety hold","OK"))))))))),"Formula Error")</f>
        <v/>
      </c>
    </row>
    <row r="55" ht="22" customHeight="1">
      <c r="A55" s="29" t="n"/>
      <c r="B55" s="30" t="n"/>
      <c r="C55" s="29" t="n"/>
      <c r="D55" s="29" t="n"/>
      <c r="E55" s="29" t="n"/>
      <c r="F55" s="29" t="n"/>
      <c r="G55" s="31" t="n"/>
      <c r="H55" s="29" t="n"/>
      <c r="I55" s="31" t="n"/>
      <c r="J55" s="31" t="n"/>
      <c r="K55" s="49" t="n"/>
      <c r="L55" s="33" t="n"/>
      <c r="M55" s="34" t="n"/>
      <c r="N55" s="33" t="n"/>
      <c r="O55" s="50" t="n"/>
      <c r="P55" s="29" t="n"/>
      <c r="Q55" s="31" t="n"/>
      <c r="R55" s="49" t="n"/>
      <c r="S55" s="51">
        <f>IFERROR(IF($A55="","",IF(OR($L55="",$N55=""),"",$N55-$L55)),"")</f>
        <v/>
      </c>
      <c r="T55" s="52">
        <f>IFERROR(IF($A55="","",IF($H55="Available",0,IF($K55="","",MAX(0,$K55-'Settings'!$B$4)))),"")</f>
        <v/>
      </c>
      <c r="U55" s="38">
        <f>IFERROR(IF($A55="","",IF(OR($S55="",$O55=""),"Missing PM Data",IF(OR($S55&lt;=0,$O55&lt;INT('Settings'!$B$4)),"Overdue",IF(OR($S55&lt;='Settings'!$B$5,$O55&lt;=INT('Settings'!$B$4)+'Settings'!$B$6),"Due Soon","OK")))),"Check PM Data")</f>
        <v/>
      </c>
      <c r="V55" s="16">
        <f>IFERROR(IF($A55="","",IF(AND($H55="Available",$P55="No",$M55&gt;='Settings'!$B$7,OR($U55="OK",$U55="Due Soon")),"Yes","No")),"No")</f>
        <v/>
      </c>
      <c r="W55" s="38">
        <f>IFERROR(IF($A55="","",IF($H55="Available","Available Now",IF($K55="","No ETA",IF($K55&lt;'Settings'!$B$4,"Past Due ETA",IF($K55&lt;='Settings'!$B$4+1,"Within 24 Hours",IF($K55&lt;='Settings'!$B$4+3,"2–3 Days",IF($K55&lt;='Settings'!$B$4+7,"4–7 Days","More Than 7 Days"))))))),"Check ETA")</f>
        <v/>
      </c>
      <c r="X55" s="38">
        <f>IFERROR(IF($A55="","",IF(COUNTIF('Tractor Availability'!$A$6:$A$505,$A55)&gt;1,"Duplicate Unit ID",IF($H55="","Missing status",IF($M55="","Missing fuel level",IF(AND($H55&lt;&gt;"Available",$K55=""),"Missing ETA",IF(AND($P55="Yes",$Q55=""),"Missing hold reason",IF($R55="","Missing update time",IF('Settings'!$B$4-$R55&gt;'Settings'!$B$8,"Stale update",IF(AND($H55="Available",$P55="Yes"),"Available with safety hold","OK"))))))))),"Formula Error")</f>
        <v/>
      </c>
    </row>
    <row r="56" ht="22" customHeight="1">
      <c r="A56" s="29" t="n"/>
      <c r="B56" s="30" t="n"/>
      <c r="C56" s="29" t="n"/>
      <c r="D56" s="29" t="n"/>
      <c r="E56" s="29" t="n"/>
      <c r="F56" s="29" t="n"/>
      <c r="G56" s="31" t="n"/>
      <c r="H56" s="29" t="n"/>
      <c r="I56" s="31" t="n"/>
      <c r="J56" s="31" t="n"/>
      <c r="K56" s="49" t="n"/>
      <c r="L56" s="33" t="n"/>
      <c r="M56" s="34" t="n"/>
      <c r="N56" s="33" t="n"/>
      <c r="O56" s="50" t="n"/>
      <c r="P56" s="29" t="n"/>
      <c r="Q56" s="31" t="n"/>
      <c r="R56" s="49" t="n"/>
      <c r="S56" s="51">
        <f>IFERROR(IF($A56="","",IF(OR($L56="",$N56=""),"",$N56-$L56)),"")</f>
        <v/>
      </c>
      <c r="T56" s="52">
        <f>IFERROR(IF($A56="","",IF($H56="Available",0,IF($K56="","",MAX(0,$K56-'Settings'!$B$4)))),"")</f>
        <v/>
      </c>
      <c r="U56" s="38">
        <f>IFERROR(IF($A56="","",IF(OR($S56="",$O56=""),"Missing PM Data",IF(OR($S56&lt;=0,$O56&lt;INT('Settings'!$B$4)),"Overdue",IF(OR($S56&lt;='Settings'!$B$5,$O56&lt;=INT('Settings'!$B$4)+'Settings'!$B$6),"Due Soon","OK")))),"Check PM Data")</f>
        <v/>
      </c>
      <c r="V56" s="16">
        <f>IFERROR(IF($A56="","",IF(AND($H56="Available",$P56="No",$M56&gt;='Settings'!$B$7,OR($U56="OK",$U56="Due Soon")),"Yes","No")),"No")</f>
        <v/>
      </c>
      <c r="W56" s="38">
        <f>IFERROR(IF($A56="","",IF($H56="Available","Available Now",IF($K56="","No ETA",IF($K56&lt;'Settings'!$B$4,"Past Due ETA",IF($K56&lt;='Settings'!$B$4+1,"Within 24 Hours",IF($K56&lt;='Settings'!$B$4+3,"2–3 Days",IF($K56&lt;='Settings'!$B$4+7,"4–7 Days","More Than 7 Days"))))))),"Check ETA")</f>
        <v/>
      </c>
      <c r="X56" s="38">
        <f>IFERROR(IF($A56="","",IF(COUNTIF('Tractor Availability'!$A$6:$A$505,$A56)&gt;1,"Duplicate Unit ID",IF($H56="","Missing status",IF($M56="","Missing fuel level",IF(AND($H56&lt;&gt;"Available",$K56=""),"Missing ETA",IF(AND($P56="Yes",$Q56=""),"Missing hold reason",IF($R56="","Missing update time",IF('Settings'!$B$4-$R56&gt;'Settings'!$B$8,"Stale update",IF(AND($H56="Available",$P56="Yes"),"Available with safety hold","OK"))))))))),"Formula Error")</f>
        <v/>
      </c>
    </row>
    <row r="57" ht="22" customHeight="1">
      <c r="A57" s="29" t="n"/>
      <c r="B57" s="30" t="n"/>
      <c r="C57" s="29" t="n"/>
      <c r="D57" s="29" t="n"/>
      <c r="E57" s="29" t="n"/>
      <c r="F57" s="29" t="n"/>
      <c r="G57" s="31" t="n"/>
      <c r="H57" s="29" t="n"/>
      <c r="I57" s="31" t="n"/>
      <c r="J57" s="31" t="n"/>
      <c r="K57" s="49" t="n"/>
      <c r="L57" s="33" t="n"/>
      <c r="M57" s="34" t="n"/>
      <c r="N57" s="33" t="n"/>
      <c r="O57" s="50" t="n"/>
      <c r="P57" s="29" t="n"/>
      <c r="Q57" s="31" t="n"/>
      <c r="R57" s="49" t="n"/>
      <c r="S57" s="51">
        <f>IFERROR(IF($A57="","",IF(OR($L57="",$N57=""),"",$N57-$L57)),"")</f>
        <v/>
      </c>
      <c r="T57" s="52">
        <f>IFERROR(IF($A57="","",IF($H57="Available",0,IF($K57="","",MAX(0,$K57-'Settings'!$B$4)))),"")</f>
        <v/>
      </c>
      <c r="U57" s="38">
        <f>IFERROR(IF($A57="","",IF(OR($S57="",$O57=""),"Missing PM Data",IF(OR($S57&lt;=0,$O57&lt;INT('Settings'!$B$4)),"Overdue",IF(OR($S57&lt;='Settings'!$B$5,$O57&lt;=INT('Settings'!$B$4)+'Settings'!$B$6),"Due Soon","OK")))),"Check PM Data")</f>
        <v/>
      </c>
      <c r="V57" s="16">
        <f>IFERROR(IF($A57="","",IF(AND($H57="Available",$P57="No",$M57&gt;='Settings'!$B$7,OR($U57="OK",$U57="Due Soon")),"Yes","No")),"No")</f>
        <v/>
      </c>
      <c r="W57" s="38">
        <f>IFERROR(IF($A57="","",IF($H57="Available","Available Now",IF($K57="","No ETA",IF($K57&lt;'Settings'!$B$4,"Past Due ETA",IF($K57&lt;='Settings'!$B$4+1,"Within 24 Hours",IF($K57&lt;='Settings'!$B$4+3,"2–3 Days",IF($K57&lt;='Settings'!$B$4+7,"4–7 Days","More Than 7 Days"))))))),"Check ETA")</f>
        <v/>
      </c>
      <c r="X57" s="38">
        <f>IFERROR(IF($A57="","",IF(COUNTIF('Tractor Availability'!$A$6:$A$505,$A57)&gt;1,"Duplicate Unit ID",IF($H57="","Missing status",IF($M57="","Missing fuel level",IF(AND($H57&lt;&gt;"Available",$K57=""),"Missing ETA",IF(AND($P57="Yes",$Q57=""),"Missing hold reason",IF($R57="","Missing update time",IF('Settings'!$B$4-$R57&gt;'Settings'!$B$8,"Stale update",IF(AND($H57="Available",$P57="Yes"),"Available with safety hold","OK"))))))))),"Formula Error")</f>
        <v/>
      </c>
    </row>
    <row r="58" ht="22" customHeight="1">
      <c r="A58" s="29" t="n"/>
      <c r="B58" s="30" t="n"/>
      <c r="C58" s="29" t="n"/>
      <c r="D58" s="29" t="n"/>
      <c r="E58" s="29" t="n"/>
      <c r="F58" s="29" t="n"/>
      <c r="G58" s="31" t="n"/>
      <c r="H58" s="29" t="n"/>
      <c r="I58" s="31" t="n"/>
      <c r="J58" s="31" t="n"/>
      <c r="K58" s="49" t="n"/>
      <c r="L58" s="33" t="n"/>
      <c r="M58" s="34" t="n"/>
      <c r="N58" s="33" t="n"/>
      <c r="O58" s="50" t="n"/>
      <c r="P58" s="29" t="n"/>
      <c r="Q58" s="31" t="n"/>
      <c r="R58" s="49" t="n"/>
      <c r="S58" s="51">
        <f>IFERROR(IF($A58="","",IF(OR($L58="",$N58=""),"",$N58-$L58)),"")</f>
        <v/>
      </c>
      <c r="T58" s="52">
        <f>IFERROR(IF($A58="","",IF($H58="Available",0,IF($K58="","",MAX(0,$K58-'Settings'!$B$4)))),"")</f>
        <v/>
      </c>
      <c r="U58" s="38">
        <f>IFERROR(IF($A58="","",IF(OR($S58="",$O58=""),"Missing PM Data",IF(OR($S58&lt;=0,$O58&lt;INT('Settings'!$B$4)),"Overdue",IF(OR($S58&lt;='Settings'!$B$5,$O58&lt;=INT('Settings'!$B$4)+'Settings'!$B$6),"Due Soon","OK")))),"Check PM Data")</f>
        <v/>
      </c>
      <c r="V58" s="16">
        <f>IFERROR(IF($A58="","",IF(AND($H58="Available",$P58="No",$M58&gt;='Settings'!$B$7,OR($U58="OK",$U58="Due Soon")),"Yes","No")),"No")</f>
        <v/>
      </c>
      <c r="W58" s="38">
        <f>IFERROR(IF($A58="","",IF($H58="Available","Available Now",IF($K58="","No ETA",IF($K58&lt;'Settings'!$B$4,"Past Due ETA",IF($K58&lt;='Settings'!$B$4+1,"Within 24 Hours",IF($K58&lt;='Settings'!$B$4+3,"2–3 Days",IF($K58&lt;='Settings'!$B$4+7,"4–7 Days","More Than 7 Days"))))))),"Check ETA")</f>
        <v/>
      </c>
      <c r="X58" s="38">
        <f>IFERROR(IF($A58="","",IF(COUNTIF('Tractor Availability'!$A$6:$A$505,$A58)&gt;1,"Duplicate Unit ID",IF($H58="","Missing status",IF($M58="","Missing fuel level",IF(AND($H58&lt;&gt;"Available",$K58=""),"Missing ETA",IF(AND($P58="Yes",$Q58=""),"Missing hold reason",IF($R58="","Missing update time",IF('Settings'!$B$4-$R58&gt;'Settings'!$B$8,"Stale update",IF(AND($H58="Available",$P58="Yes"),"Available with safety hold","OK"))))))))),"Formula Error")</f>
        <v/>
      </c>
    </row>
    <row r="59" ht="22" customHeight="1">
      <c r="A59" s="29" t="n"/>
      <c r="B59" s="30" t="n"/>
      <c r="C59" s="29" t="n"/>
      <c r="D59" s="29" t="n"/>
      <c r="E59" s="29" t="n"/>
      <c r="F59" s="29" t="n"/>
      <c r="G59" s="31" t="n"/>
      <c r="H59" s="29" t="n"/>
      <c r="I59" s="31" t="n"/>
      <c r="J59" s="31" t="n"/>
      <c r="K59" s="49" t="n"/>
      <c r="L59" s="33" t="n"/>
      <c r="M59" s="34" t="n"/>
      <c r="N59" s="33" t="n"/>
      <c r="O59" s="50" t="n"/>
      <c r="P59" s="29" t="n"/>
      <c r="Q59" s="31" t="n"/>
      <c r="R59" s="49" t="n"/>
      <c r="S59" s="51">
        <f>IFERROR(IF($A59="","",IF(OR($L59="",$N59=""),"",$N59-$L59)),"")</f>
        <v/>
      </c>
      <c r="T59" s="52">
        <f>IFERROR(IF($A59="","",IF($H59="Available",0,IF($K59="","",MAX(0,$K59-'Settings'!$B$4)))),"")</f>
        <v/>
      </c>
      <c r="U59" s="38">
        <f>IFERROR(IF($A59="","",IF(OR($S59="",$O59=""),"Missing PM Data",IF(OR($S59&lt;=0,$O59&lt;INT('Settings'!$B$4)),"Overdue",IF(OR($S59&lt;='Settings'!$B$5,$O59&lt;=INT('Settings'!$B$4)+'Settings'!$B$6),"Due Soon","OK")))),"Check PM Data")</f>
        <v/>
      </c>
      <c r="V59" s="16">
        <f>IFERROR(IF($A59="","",IF(AND($H59="Available",$P59="No",$M59&gt;='Settings'!$B$7,OR($U59="OK",$U59="Due Soon")),"Yes","No")),"No")</f>
        <v/>
      </c>
      <c r="W59" s="38">
        <f>IFERROR(IF($A59="","",IF($H59="Available","Available Now",IF($K59="","No ETA",IF($K59&lt;'Settings'!$B$4,"Past Due ETA",IF($K59&lt;='Settings'!$B$4+1,"Within 24 Hours",IF($K59&lt;='Settings'!$B$4+3,"2–3 Days",IF($K59&lt;='Settings'!$B$4+7,"4–7 Days","More Than 7 Days"))))))),"Check ETA")</f>
        <v/>
      </c>
      <c r="X59" s="38">
        <f>IFERROR(IF($A59="","",IF(COUNTIF('Tractor Availability'!$A$6:$A$505,$A59)&gt;1,"Duplicate Unit ID",IF($H59="","Missing status",IF($M59="","Missing fuel level",IF(AND($H59&lt;&gt;"Available",$K59=""),"Missing ETA",IF(AND($P59="Yes",$Q59=""),"Missing hold reason",IF($R59="","Missing update time",IF('Settings'!$B$4-$R59&gt;'Settings'!$B$8,"Stale update",IF(AND($H59="Available",$P59="Yes"),"Available with safety hold","OK"))))))))),"Formula Error")</f>
        <v/>
      </c>
    </row>
    <row r="60" ht="22" customHeight="1">
      <c r="A60" s="29" t="n"/>
      <c r="B60" s="30" t="n"/>
      <c r="C60" s="29" t="n"/>
      <c r="D60" s="29" t="n"/>
      <c r="E60" s="29" t="n"/>
      <c r="F60" s="29" t="n"/>
      <c r="G60" s="31" t="n"/>
      <c r="H60" s="29" t="n"/>
      <c r="I60" s="31" t="n"/>
      <c r="J60" s="31" t="n"/>
      <c r="K60" s="49" t="n"/>
      <c r="L60" s="33" t="n"/>
      <c r="M60" s="34" t="n"/>
      <c r="N60" s="33" t="n"/>
      <c r="O60" s="50" t="n"/>
      <c r="P60" s="29" t="n"/>
      <c r="Q60" s="31" t="n"/>
      <c r="R60" s="49" t="n"/>
      <c r="S60" s="51">
        <f>IFERROR(IF($A60="","",IF(OR($L60="",$N60=""),"",$N60-$L60)),"")</f>
        <v/>
      </c>
      <c r="T60" s="52">
        <f>IFERROR(IF($A60="","",IF($H60="Available",0,IF($K60="","",MAX(0,$K60-'Settings'!$B$4)))),"")</f>
        <v/>
      </c>
      <c r="U60" s="38">
        <f>IFERROR(IF($A60="","",IF(OR($S60="",$O60=""),"Missing PM Data",IF(OR($S60&lt;=0,$O60&lt;INT('Settings'!$B$4)),"Overdue",IF(OR($S60&lt;='Settings'!$B$5,$O60&lt;=INT('Settings'!$B$4)+'Settings'!$B$6),"Due Soon","OK")))),"Check PM Data")</f>
        <v/>
      </c>
      <c r="V60" s="16">
        <f>IFERROR(IF($A60="","",IF(AND($H60="Available",$P60="No",$M60&gt;='Settings'!$B$7,OR($U60="OK",$U60="Due Soon")),"Yes","No")),"No")</f>
        <v/>
      </c>
      <c r="W60" s="38">
        <f>IFERROR(IF($A60="","",IF($H60="Available","Available Now",IF($K60="","No ETA",IF($K60&lt;'Settings'!$B$4,"Past Due ETA",IF($K60&lt;='Settings'!$B$4+1,"Within 24 Hours",IF($K60&lt;='Settings'!$B$4+3,"2–3 Days",IF($K60&lt;='Settings'!$B$4+7,"4–7 Days","More Than 7 Days"))))))),"Check ETA")</f>
        <v/>
      </c>
      <c r="X60" s="38">
        <f>IFERROR(IF($A60="","",IF(COUNTIF('Tractor Availability'!$A$6:$A$505,$A60)&gt;1,"Duplicate Unit ID",IF($H60="","Missing status",IF($M60="","Missing fuel level",IF(AND($H60&lt;&gt;"Available",$K60=""),"Missing ETA",IF(AND($P60="Yes",$Q60=""),"Missing hold reason",IF($R60="","Missing update time",IF('Settings'!$B$4-$R60&gt;'Settings'!$B$8,"Stale update",IF(AND($H60="Available",$P60="Yes"),"Available with safety hold","OK"))))))))),"Formula Error")</f>
        <v/>
      </c>
    </row>
    <row r="61" ht="22" customHeight="1">
      <c r="A61" s="29" t="n"/>
      <c r="B61" s="30" t="n"/>
      <c r="C61" s="29" t="n"/>
      <c r="D61" s="29" t="n"/>
      <c r="E61" s="29" t="n"/>
      <c r="F61" s="29" t="n"/>
      <c r="G61" s="31" t="n"/>
      <c r="H61" s="29" t="n"/>
      <c r="I61" s="31" t="n"/>
      <c r="J61" s="31" t="n"/>
      <c r="K61" s="49" t="n"/>
      <c r="L61" s="33" t="n"/>
      <c r="M61" s="34" t="n"/>
      <c r="N61" s="33" t="n"/>
      <c r="O61" s="50" t="n"/>
      <c r="P61" s="29" t="n"/>
      <c r="Q61" s="31" t="n"/>
      <c r="R61" s="49" t="n"/>
      <c r="S61" s="51">
        <f>IFERROR(IF($A61="","",IF(OR($L61="",$N61=""),"",$N61-$L61)),"")</f>
        <v/>
      </c>
      <c r="T61" s="52">
        <f>IFERROR(IF($A61="","",IF($H61="Available",0,IF($K61="","",MAX(0,$K61-'Settings'!$B$4)))),"")</f>
        <v/>
      </c>
      <c r="U61" s="38">
        <f>IFERROR(IF($A61="","",IF(OR($S61="",$O61=""),"Missing PM Data",IF(OR($S61&lt;=0,$O61&lt;INT('Settings'!$B$4)),"Overdue",IF(OR($S61&lt;='Settings'!$B$5,$O61&lt;=INT('Settings'!$B$4)+'Settings'!$B$6),"Due Soon","OK")))),"Check PM Data")</f>
        <v/>
      </c>
      <c r="V61" s="16">
        <f>IFERROR(IF($A61="","",IF(AND($H61="Available",$P61="No",$M61&gt;='Settings'!$B$7,OR($U61="OK",$U61="Due Soon")),"Yes","No")),"No")</f>
        <v/>
      </c>
      <c r="W61" s="38">
        <f>IFERROR(IF($A61="","",IF($H61="Available","Available Now",IF($K61="","No ETA",IF($K61&lt;'Settings'!$B$4,"Past Due ETA",IF($K61&lt;='Settings'!$B$4+1,"Within 24 Hours",IF($K61&lt;='Settings'!$B$4+3,"2–3 Days",IF($K61&lt;='Settings'!$B$4+7,"4–7 Days","More Than 7 Days"))))))),"Check ETA")</f>
        <v/>
      </c>
      <c r="X61" s="38">
        <f>IFERROR(IF($A61="","",IF(COUNTIF('Tractor Availability'!$A$6:$A$505,$A61)&gt;1,"Duplicate Unit ID",IF($H61="","Missing status",IF($M61="","Missing fuel level",IF(AND($H61&lt;&gt;"Available",$K61=""),"Missing ETA",IF(AND($P61="Yes",$Q61=""),"Missing hold reason",IF($R61="","Missing update time",IF('Settings'!$B$4-$R61&gt;'Settings'!$B$8,"Stale update",IF(AND($H61="Available",$P61="Yes"),"Available with safety hold","OK"))))))))),"Formula Error")</f>
        <v/>
      </c>
    </row>
    <row r="62" ht="22" customHeight="1">
      <c r="A62" s="29" t="n"/>
      <c r="B62" s="30" t="n"/>
      <c r="C62" s="29" t="n"/>
      <c r="D62" s="29" t="n"/>
      <c r="E62" s="29" t="n"/>
      <c r="F62" s="29" t="n"/>
      <c r="G62" s="31" t="n"/>
      <c r="H62" s="29" t="n"/>
      <c r="I62" s="31" t="n"/>
      <c r="J62" s="31" t="n"/>
      <c r="K62" s="49" t="n"/>
      <c r="L62" s="33" t="n"/>
      <c r="M62" s="34" t="n"/>
      <c r="N62" s="33" t="n"/>
      <c r="O62" s="50" t="n"/>
      <c r="P62" s="29" t="n"/>
      <c r="Q62" s="31" t="n"/>
      <c r="R62" s="49" t="n"/>
      <c r="S62" s="51">
        <f>IFERROR(IF($A62="","",IF(OR($L62="",$N62=""),"",$N62-$L62)),"")</f>
        <v/>
      </c>
      <c r="T62" s="52">
        <f>IFERROR(IF($A62="","",IF($H62="Available",0,IF($K62="","",MAX(0,$K62-'Settings'!$B$4)))),"")</f>
        <v/>
      </c>
      <c r="U62" s="38">
        <f>IFERROR(IF($A62="","",IF(OR($S62="",$O62=""),"Missing PM Data",IF(OR($S62&lt;=0,$O62&lt;INT('Settings'!$B$4)),"Overdue",IF(OR($S62&lt;='Settings'!$B$5,$O62&lt;=INT('Settings'!$B$4)+'Settings'!$B$6),"Due Soon","OK")))),"Check PM Data")</f>
        <v/>
      </c>
      <c r="V62" s="16">
        <f>IFERROR(IF($A62="","",IF(AND($H62="Available",$P62="No",$M62&gt;='Settings'!$B$7,OR($U62="OK",$U62="Due Soon")),"Yes","No")),"No")</f>
        <v/>
      </c>
      <c r="W62" s="38">
        <f>IFERROR(IF($A62="","",IF($H62="Available","Available Now",IF($K62="","No ETA",IF($K62&lt;'Settings'!$B$4,"Past Due ETA",IF($K62&lt;='Settings'!$B$4+1,"Within 24 Hours",IF($K62&lt;='Settings'!$B$4+3,"2–3 Days",IF($K62&lt;='Settings'!$B$4+7,"4–7 Days","More Than 7 Days"))))))),"Check ETA")</f>
        <v/>
      </c>
      <c r="X62" s="38">
        <f>IFERROR(IF($A62="","",IF(COUNTIF('Tractor Availability'!$A$6:$A$505,$A62)&gt;1,"Duplicate Unit ID",IF($H62="","Missing status",IF($M62="","Missing fuel level",IF(AND($H62&lt;&gt;"Available",$K62=""),"Missing ETA",IF(AND($P62="Yes",$Q62=""),"Missing hold reason",IF($R62="","Missing update time",IF('Settings'!$B$4-$R62&gt;'Settings'!$B$8,"Stale update",IF(AND($H62="Available",$P62="Yes"),"Available with safety hold","OK"))))))))),"Formula Error")</f>
        <v/>
      </c>
    </row>
    <row r="63" ht="22" customHeight="1">
      <c r="A63" s="29" t="n"/>
      <c r="B63" s="30" t="n"/>
      <c r="C63" s="29" t="n"/>
      <c r="D63" s="29" t="n"/>
      <c r="E63" s="29" t="n"/>
      <c r="F63" s="29" t="n"/>
      <c r="G63" s="31" t="n"/>
      <c r="H63" s="29" t="n"/>
      <c r="I63" s="31" t="n"/>
      <c r="J63" s="31" t="n"/>
      <c r="K63" s="49" t="n"/>
      <c r="L63" s="33" t="n"/>
      <c r="M63" s="34" t="n"/>
      <c r="N63" s="33" t="n"/>
      <c r="O63" s="50" t="n"/>
      <c r="P63" s="29" t="n"/>
      <c r="Q63" s="31" t="n"/>
      <c r="R63" s="49" t="n"/>
      <c r="S63" s="51">
        <f>IFERROR(IF($A63="","",IF(OR($L63="",$N63=""),"",$N63-$L63)),"")</f>
        <v/>
      </c>
      <c r="T63" s="52">
        <f>IFERROR(IF($A63="","",IF($H63="Available",0,IF($K63="","",MAX(0,$K63-'Settings'!$B$4)))),"")</f>
        <v/>
      </c>
      <c r="U63" s="38">
        <f>IFERROR(IF($A63="","",IF(OR($S63="",$O63=""),"Missing PM Data",IF(OR($S63&lt;=0,$O63&lt;INT('Settings'!$B$4)),"Overdue",IF(OR($S63&lt;='Settings'!$B$5,$O63&lt;=INT('Settings'!$B$4)+'Settings'!$B$6),"Due Soon","OK")))),"Check PM Data")</f>
        <v/>
      </c>
      <c r="V63" s="16">
        <f>IFERROR(IF($A63="","",IF(AND($H63="Available",$P63="No",$M63&gt;='Settings'!$B$7,OR($U63="OK",$U63="Due Soon")),"Yes","No")),"No")</f>
        <v/>
      </c>
      <c r="W63" s="38">
        <f>IFERROR(IF($A63="","",IF($H63="Available","Available Now",IF($K63="","No ETA",IF($K63&lt;'Settings'!$B$4,"Past Due ETA",IF($K63&lt;='Settings'!$B$4+1,"Within 24 Hours",IF($K63&lt;='Settings'!$B$4+3,"2–3 Days",IF($K63&lt;='Settings'!$B$4+7,"4–7 Days","More Than 7 Days"))))))),"Check ETA")</f>
        <v/>
      </c>
      <c r="X63" s="38">
        <f>IFERROR(IF($A63="","",IF(COUNTIF('Tractor Availability'!$A$6:$A$505,$A63)&gt;1,"Duplicate Unit ID",IF($H63="","Missing status",IF($M63="","Missing fuel level",IF(AND($H63&lt;&gt;"Available",$K63=""),"Missing ETA",IF(AND($P63="Yes",$Q63=""),"Missing hold reason",IF($R63="","Missing update time",IF('Settings'!$B$4-$R63&gt;'Settings'!$B$8,"Stale update",IF(AND($H63="Available",$P63="Yes"),"Available with safety hold","OK"))))))))),"Formula Error")</f>
        <v/>
      </c>
    </row>
    <row r="64" ht="22" customHeight="1">
      <c r="A64" s="29" t="n"/>
      <c r="B64" s="30" t="n"/>
      <c r="C64" s="29" t="n"/>
      <c r="D64" s="29" t="n"/>
      <c r="E64" s="29" t="n"/>
      <c r="F64" s="29" t="n"/>
      <c r="G64" s="31" t="n"/>
      <c r="H64" s="29" t="n"/>
      <c r="I64" s="31" t="n"/>
      <c r="J64" s="31" t="n"/>
      <c r="K64" s="49" t="n"/>
      <c r="L64" s="33" t="n"/>
      <c r="M64" s="34" t="n"/>
      <c r="N64" s="33" t="n"/>
      <c r="O64" s="50" t="n"/>
      <c r="P64" s="29" t="n"/>
      <c r="Q64" s="31" t="n"/>
      <c r="R64" s="49" t="n"/>
      <c r="S64" s="51">
        <f>IFERROR(IF($A64="","",IF(OR($L64="",$N64=""),"",$N64-$L64)),"")</f>
        <v/>
      </c>
      <c r="T64" s="52">
        <f>IFERROR(IF($A64="","",IF($H64="Available",0,IF($K64="","",MAX(0,$K64-'Settings'!$B$4)))),"")</f>
        <v/>
      </c>
      <c r="U64" s="38">
        <f>IFERROR(IF($A64="","",IF(OR($S64="",$O64=""),"Missing PM Data",IF(OR($S64&lt;=0,$O64&lt;INT('Settings'!$B$4)),"Overdue",IF(OR($S64&lt;='Settings'!$B$5,$O64&lt;=INT('Settings'!$B$4)+'Settings'!$B$6),"Due Soon","OK")))),"Check PM Data")</f>
        <v/>
      </c>
      <c r="V64" s="16">
        <f>IFERROR(IF($A64="","",IF(AND($H64="Available",$P64="No",$M64&gt;='Settings'!$B$7,OR($U64="OK",$U64="Due Soon")),"Yes","No")),"No")</f>
        <v/>
      </c>
      <c r="W64" s="38">
        <f>IFERROR(IF($A64="","",IF($H64="Available","Available Now",IF($K64="","No ETA",IF($K64&lt;'Settings'!$B$4,"Past Due ETA",IF($K64&lt;='Settings'!$B$4+1,"Within 24 Hours",IF($K64&lt;='Settings'!$B$4+3,"2–3 Days",IF($K64&lt;='Settings'!$B$4+7,"4–7 Days","More Than 7 Days"))))))),"Check ETA")</f>
        <v/>
      </c>
      <c r="X64" s="38">
        <f>IFERROR(IF($A64="","",IF(COUNTIF('Tractor Availability'!$A$6:$A$505,$A64)&gt;1,"Duplicate Unit ID",IF($H64="","Missing status",IF($M64="","Missing fuel level",IF(AND($H64&lt;&gt;"Available",$K64=""),"Missing ETA",IF(AND($P64="Yes",$Q64=""),"Missing hold reason",IF($R64="","Missing update time",IF('Settings'!$B$4-$R64&gt;'Settings'!$B$8,"Stale update",IF(AND($H64="Available",$P64="Yes"),"Available with safety hold","OK"))))))))),"Formula Error")</f>
        <v/>
      </c>
    </row>
    <row r="65" ht="22" customHeight="1">
      <c r="A65" s="29" t="n"/>
      <c r="B65" s="30" t="n"/>
      <c r="C65" s="29" t="n"/>
      <c r="D65" s="29" t="n"/>
      <c r="E65" s="29" t="n"/>
      <c r="F65" s="29" t="n"/>
      <c r="G65" s="31" t="n"/>
      <c r="H65" s="29" t="n"/>
      <c r="I65" s="31" t="n"/>
      <c r="J65" s="31" t="n"/>
      <c r="K65" s="49" t="n"/>
      <c r="L65" s="33" t="n"/>
      <c r="M65" s="34" t="n"/>
      <c r="N65" s="33" t="n"/>
      <c r="O65" s="50" t="n"/>
      <c r="P65" s="29" t="n"/>
      <c r="Q65" s="31" t="n"/>
      <c r="R65" s="49" t="n"/>
      <c r="S65" s="51">
        <f>IFERROR(IF($A65="","",IF(OR($L65="",$N65=""),"",$N65-$L65)),"")</f>
        <v/>
      </c>
      <c r="T65" s="52">
        <f>IFERROR(IF($A65="","",IF($H65="Available",0,IF($K65="","",MAX(0,$K65-'Settings'!$B$4)))),"")</f>
        <v/>
      </c>
      <c r="U65" s="38">
        <f>IFERROR(IF($A65="","",IF(OR($S65="",$O65=""),"Missing PM Data",IF(OR($S65&lt;=0,$O65&lt;INT('Settings'!$B$4)),"Overdue",IF(OR($S65&lt;='Settings'!$B$5,$O65&lt;=INT('Settings'!$B$4)+'Settings'!$B$6),"Due Soon","OK")))),"Check PM Data")</f>
        <v/>
      </c>
      <c r="V65" s="16">
        <f>IFERROR(IF($A65="","",IF(AND($H65="Available",$P65="No",$M65&gt;='Settings'!$B$7,OR($U65="OK",$U65="Due Soon")),"Yes","No")),"No")</f>
        <v/>
      </c>
      <c r="W65" s="38">
        <f>IFERROR(IF($A65="","",IF($H65="Available","Available Now",IF($K65="","No ETA",IF($K65&lt;'Settings'!$B$4,"Past Due ETA",IF($K65&lt;='Settings'!$B$4+1,"Within 24 Hours",IF($K65&lt;='Settings'!$B$4+3,"2–3 Days",IF($K65&lt;='Settings'!$B$4+7,"4–7 Days","More Than 7 Days"))))))),"Check ETA")</f>
        <v/>
      </c>
      <c r="X65" s="38">
        <f>IFERROR(IF($A65="","",IF(COUNTIF('Tractor Availability'!$A$6:$A$505,$A65)&gt;1,"Duplicate Unit ID",IF($H65="","Missing status",IF($M65="","Missing fuel level",IF(AND($H65&lt;&gt;"Available",$K65=""),"Missing ETA",IF(AND($P65="Yes",$Q65=""),"Missing hold reason",IF($R65="","Missing update time",IF('Settings'!$B$4-$R65&gt;'Settings'!$B$8,"Stale update",IF(AND($H65="Available",$P65="Yes"),"Available with safety hold","OK"))))))))),"Formula Error")</f>
        <v/>
      </c>
    </row>
    <row r="66" ht="22" customHeight="1">
      <c r="A66" s="29" t="n"/>
      <c r="B66" s="30" t="n"/>
      <c r="C66" s="29" t="n"/>
      <c r="D66" s="29" t="n"/>
      <c r="E66" s="29" t="n"/>
      <c r="F66" s="29" t="n"/>
      <c r="G66" s="31" t="n"/>
      <c r="H66" s="29" t="n"/>
      <c r="I66" s="31" t="n"/>
      <c r="J66" s="31" t="n"/>
      <c r="K66" s="49" t="n"/>
      <c r="L66" s="33" t="n"/>
      <c r="M66" s="34" t="n"/>
      <c r="N66" s="33" t="n"/>
      <c r="O66" s="50" t="n"/>
      <c r="P66" s="29" t="n"/>
      <c r="Q66" s="31" t="n"/>
      <c r="R66" s="49" t="n"/>
      <c r="S66" s="51">
        <f>IFERROR(IF($A66="","",IF(OR($L66="",$N66=""),"",$N66-$L66)),"")</f>
        <v/>
      </c>
      <c r="T66" s="52">
        <f>IFERROR(IF($A66="","",IF($H66="Available",0,IF($K66="","",MAX(0,$K66-'Settings'!$B$4)))),"")</f>
        <v/>
      </c>
      <c r="U66" s="38">
        <f>IFERROR(IF($A66="","",IF(OR($S66="",$O66=""),"Missing PM Data",IF(OR($S66&lt;=0,$O66&lt;INT('Settings'!$B$4)),"Overdue",IF(OR($S66&lt;='Settings'!$B$5,$O66&lt;=INT('Settings'!$B$4)+'Settings'!$B$6),"Due Soon","OK")))),"Check PM Data")</f>
        <v/>
      </c>
      <c r="V66" s="16">
        <f>IFERROR(IF($A66="","",IF(AND($H66="Available",$P66="No",$M66&gt;='Settings'!$B$7,OR($U66="OK",$U66="Due Soon")),"Yes","No")),"No")</f>
        <v/>
      </c>
      <c r="W66" s="38">
        <f>IFERROR(IF($A66="","",IF($H66="Available","Available Now",IF($K66="","No ETA",IF($K66&lt;'Settings'!$B$4,"Past Due ETA",IF($K66&lt;='Settings'!$B$4+1,"Within 24 Hours",IF($K66&lt;='Settings'!$B$4+3,"2–3 Days",IF($K66&lt;='Settings'!$B$4+7,"4–7 Days","More Than 7 Days"))))))),"Check ETA")</f>
        <v/>
      </c>
      <c r="X66" s="38">
        <f>IFERROR(IF($A66="","",IF(COUNTIF('Tractor Availability'!$A$6:$A$505,$A66)&gt;1,"Duplicate Unit ID",IF($H66="","Missing status",IF($M66="","Missing fuel level",IF(AND($H66&lt;&gt;"Available",$K66=""),"Missing ETA",IF(AND($P66="Yes",$Q66=""),"Missing hold reason",IF($R66="","Missing update time",IF('Settings'!$B$4-$R66&gt;'Settings'!$B$8,"Stale update",IF(AND($H66="Available",$P66="Yes"),"Available with safety hold","OK"))))))))),"Formula Error")</f>
        <v/>
      </c>
    </row>
    <row r="67" ht="22" customHeight="1">
      <c r="A67" s="29" t="n"/>
      <c r="B67" s="30" t="n"/>
      <c r="C67" s="29" t="n"/>
      <c r="D67" s="29" t="n"/>
      <c r="E67" s="29" t="n"/>
      <c r="F67" s="29" t="n"/>
      <c r="G67" s="31" t="n"/>
      <c r="H67" s="29" t="n"/>
      <c r="I67" s="31" t="n"/>
      <c r="J67" s="31" t="n"/>
      <c r="K67" s="49" t="n"/>
      <c r="L67" s="33" t="n"/>
      <c r="M67" s="34" t="n"/>
      <c r="N67" s="33" t="n"/>
      <c r="O67" s="50" t="n"/>
      <c r="P67" s="29" t="n"/>
      <c r="Q67" s="31" t="n"/>
      <c r="R67" s="49" t="n"/>
      <c r="S67" s="51">
        <f>IFERROR(IF($A67="","",IF(OR($L67="",$N67=""),"",$N67-$L67)),"")</f>
        <v/>
      </c>
      <c r="T67" s="52">
        <f>IFERROR(IF($A67="","",IF($H67="Available",0,IF($K67="","",MAX(0,$K67-'Settings'!$B$4)))),"")</f>
        <v/>
      </c>
      <c r="U67" s="38">
        <f>IFERROR(IF($A67="","",IF(OR($S67="",$O67=""),"Missing PM Data",IF(OR($S67&lt;=0,$O67&lt;INT('Settings'!$B$4)),"Overdue",IF(OR($S67&lt;='Settings'!$B$5,$O67&lt;=INT('Settings'!$B$4)+'Settings'!$B$6),"Due Soon","OK")))),"Check PM Data")</f>
        <v/>
      </c>
      <c r="V67" s="16">
        <f>IFERROR(IF($A67="","",IF(AND($H67="Available",$P67="No",$M67&gt;='Settings'!$B$7,OR($U67="OK",$U67="Due Soon")),"Yes","No")),"No")</f>
        <v/>
      </c>
      <c r="W67" s="38">
        <f>IFERROR(IF($A67="","",IF($H67="Available","Available Now",IF($K67="","No ETA",IF($K67&lt;'Settings'!$B$4,"Past Due ETA",IF($K67&lt;='Settings'!$B$4+1,"Within 24 Hours",IF($K67&lt;='Settings'!$B$4+3,"2–3 Days",IF($K67&lt;='Settings'!$B$4+7,"4–7 Days","More Than 7 Days"))))))),"Check ETA")</f>
        <v/>
      </c>
      <c r="X67" s="38">
        <f>IFERROR(IF($A67="","",IF(COUNTIF('Tractor Availability'!$A$6:$A$505,$A67)&gt;1,"Duplicate Unit ID",IF($H67="","Missing status",IF($M67="","Missing fuel level",IF(AND($H67&lt;&gt;"Available",$K67=""),"Missing ETA",IF(AND($P67="Yes",$Q67=""),"Missing hold reason",IF($R67="","Missing update time",IF('Settings'!$B$4-$R67&gt;'Settings'!$B$8,"Stale update",IF(AND($H67="Available",$P67="Yes"),"Available with safety hold","OK"))))))))),"Formula Error")</f>
        <v/>
      </c>
    </row>
    <row r="68" ht="22" customHeight="1">
      <c r="A68" s="29" t="n"/>
      <c r="B68" s="30" t="n"/>
      <c r="C68" s="29" t="n"/>
      <c r="D68" s="29" t="n"/>
      <c r="E68" s="29" t="n"/>
      <c r="F68" s="29" t="n"/>
      <c r="G68" s="31" t="n"/>
      <c r="H68" s="29" t="n"/>
      <c r="I68" s="31" t="n"/>
      <c r="J68" s="31" t="n"/>
      <c r="K68" s="49" t="n"/>
      <c r="L68" s="33" t="n"/>
      <c r="M68" s="34" t="n"/>
      <c r="N68" s="33" t="n"/>
      <c r="O68" s="50" t="n"/>
      <c r="P68" s="29" t="n"/>
      <c r="Q68" s="31" t="n"/>
      <c r="R68" s="49" t="n"/>
      <c r="S68" s="51">
        <f>IFERROR(IF($A68="","",IF(OR($L68="",$N68=""),"",$N68-$L68)),"")</f>
        <v/>
      </c>
      <c r="T68" s="52">
        <f>IFERROR(IF($A68="","",IF($H68="Available",0,IF($K68="","",MAX(0,$K68-'Settings'!$B$4)))),"")</f>
        <v/>
      </c>
      <c r="U68" s="38">
        <f>IFERROR(IF($A68="","",IF(OR($S68="",$O68=""),"Missing PM Data",IF(OR($S68&lt;=0,$O68&lt;INT('Settings'!$B$4)),"Overdue",IF(OR($S68&lt;='Settings'!$B$5,$O68&lt;=INT('Settings'!$B$4)+'Settings'!$B$6),"Due Soon","OK")))),"Check PM Data")</f>
        <v/>
      </c>
      <c r="V68" s="16">
        <f>IFERROR(IF($A68="","",IF(AND($H68="Available",$P68="No",$M68&gt;='Settings'!$B$7,OR($U68="OK",$U68="Due Soon")),"Yes","No")),"No")</f>
        <v/>
      </c>
      <c r="W68" s="38">
        <f>IFERROR(IF($A68="","",IF($H68="Available","Available Now",IF($K68="","No ETA",IF($K68&lt;'Settings'!$B$4,"Past Due ETA",IF($K68&lt;='Settings'!$B$4+1,"Within 24 Hours",IF($K68&lt;='Settings'!$B$4+3,"2–3 Days",IF($K68&lt;='Settings'!$B$4+7,"4–7 Days","More Than 7 Days"))))))),"Check ETA")</f>
        <v/>
      </c>
      <c r="X68" s="38">
        <f>IFERROR(IF($A68="","",IF(COUNTIF('Tractor Availability'!$A$6:$A$505,$A68)&gt;1,"Duplicate Unit ID",IF($H68="","Missing status",IF($M68="","Missing fuel level",IF(AND($H68&lt;&gt;"Available",$K68=""),"Missing ETA",IF(AND($P68="Yes",$Q68=""),"Missing hold reason",IF($R68="","Missing update time",IF('Settings'!$B$4-$R68&gt;'Settings'!$B$8,"Stale update",IF(AND($H68="Available",$P68="Yes"),"Available with safety hold","OK"))))))))),"Formula Error")</f>
        <v/>
      </c>
    </row>
    <row r="69" ht="22" customHeight="1">
      <c r="A69" s="29" t="n"/>
      <c r="B69" s="30" t="n"/>
      <c r="C69" s="29" t="n"/>
      <c r="D69" s="29" t="n"/>
      <c r="E69" s="29" t="n"/>
      <c r="F69" s="29" t="n"/>
      <c r="G69" s="31" t="n"/>
      <c r="H69" s="29" t="n"/>
      <c r="I69" s="31" t="n"/>
      <c r="J69" s="31" t="n"/>
      <c r="K69" s="49" t="n"/>
      <c r="L69" s="33" t="n"/>
      <c r="M69" s="34" t="n"/>
      <c r="N69" s="33" t="n"/>
      <c r="O69" s="50" t="n"/>
      <c r="P69" s="29" t="n"/>
      <c r="Q69" s="31" t="n"/>
      <c r="R69" s="49" t="n"/>
      <c r="S69" s="51">
        <f>IFERROR(IF($A69="","",IF(OR($L69="",$N69=""),"",$N69-$L69)),"")</f>
        <v/>
      </c>
      <c r="T69" s="52">
        <f>IFERROR(IF($A69="","",IF($H69="Available",0,IF($K69="","",MAX(0,$K69-'Settings'!$B$4)))),"")</f>
        <v/>
      </c>
      <c r="U69" s="38">
        <f>IFERROR(IF($A69="","",IF(OR($S69="",$O69=""),"Missing PM Data",IF(OR($S69&lt;=0,$O69&lt;INT('Settings'!$B$4)),"Overdue",IF(OR($S69&lt;='Settings'!$B$5,$O69&lt;=INT('Settings'!$B$4)+'Settings'!$B$6),"Due Soon","OK")))),"Check PM Data")</f>
        <v/>
      </c>
      <c r="V69" s="16">
        <f>IFERROR(IF($A69="","",IF(AND($H69="Available",$P69="No",$M69&gt;='Settings'!$B$7,OR($U69="OK",$U69="Due Soon")),"Yes","No")),"No")</f>
        <v/>
      </c>
      <c r="W69" s="38">
        <f>IFERROR(IF($A69="","",IF($H69="Available","Available Now",IF($K69="","No ETA",IF($K69&lt;'Settings'!$B$4,"Past Due ETA",IF($K69&lt;='Settings'!$B$4+1,"Within 24 Hours",IF($K69&lt;='Settings'!$B$4+3,"2–3 Days",IF($K69&lt;='Settings'!$B$4+7,"4–7 Days","More Than 7 Days"))))))),"Check ETA")</f>
        <v/>
      </c>
      <c r="X69" s="38">
        <f>IFERROR(IF($A69="","",IF(COUNTIF('Tractor Availability'!$A$6:$A$505,$A69)&gt;1,"Duplicate Unit ID",IF($H69="","Missing status",IF($M69="","Missing fuel level",IF(AND($H69&lt;&gt;"Available",$K69=""),"Missing ETA",IF(AND($P69="Yes",$Q69=""),"Missing hold reason",IF($R69="","Missing update time",IF('Settings'!$B$4-$R69&gt;'Settings'!$B$8,"Stale update",IF(AND($H69="Available",$P69="Yes"),"Available with safety hold","OK"))))))))),"Formula Error")</f>
        <v/>
      </c>
    </row>
    <row r="70" ht="22" customHeight="1">
      <c r="A70" s="29" t="n"/>
      <c r="B70" s="30" t="n"/>
      <c r="C70" s="29" t="n"/>
      <c r="D70" s="29" t="n"/>
      <c r="E70" s="29" t="n"/>
      <c r="F70" s="29" t="n"/>
      <c r="G70" s="31" t="n"/>
      <c r="H70" s="29" t="n"/>
      <c r="I70" s="31" t="n"/>
      <c r="J70" s="31" t="n"/>
      <c r="K70" s="49" t="n"/>
      <c r="L70" s="33" t="n"/>
      <c r="M70" s="34" t="n"/>
      <c r="N70" s="33" t="n"/>
      <c r="O70" s="50" t="n"/>
      <c r="P70" s="29" t="n"/>
      <c r="Q70" s="31" t="n"/>
      <c r="R70" s="49" t="n"/>
      <c r="S70" s="51">
        <f>IFERROR(IF($A70="","",IF(OR($L70="",$N70=""),"",$N70-$L70)),"")</f>
        <v/>
      </c>
      <c r="T70" s="52">
        <f>IFERROR(IF($A70="","",IF($H70="Available",0,IF($K70="","",MAX(0,$K70-'Settings'!$B$4)))),"")</f>
        <v/>
      </c>
      <c r="U70" s="38">
        <f>IFERROR(IF($A70="","",IF(OR($S70="",$O70=""),"Missing PM Data",IF(OR($S70&lt;=0,$O70&lt;INT('Settings'!$B$4)),"Overdue",IF(OR($S70&lt;='Settings'!$B$5,$O70&lt;=INT('Settings'!$B$4)+'Settings'!$B$6),"Due Soon","OK")))),"Check PM Data")</f>
        <v/>
      </c>
      <c r="V70" s="16">
        <f>IFERROR(IF($A70="","",IF(AND($H70="Available",$P70="No",$M70&gt;='Settings'!$B$7,OR($U70="OK",$U70="Due Soon")),"Yes","No")),"No")</f>
        <v/>
      </c>
      <c r="W70" s="38">
        <f>IFERROR(IF($A70="","",IF($H70="Available","Available Now",IF($K70="","No ETA",IF($K70&lt;'Settings'!$B$4,"Past Due ETA",IF($K70&lt;='Settings'!$B$4+1,"Within 24 Hours",IF($K70&lt;='Settings'!$B$4+3,"2–3 Days",IF($K70&lt;='Settings'!$B$4+7,"4–7 Days","More Than 7 Days"))))))),"Check ETA")</f>
        <v/>
      </c>
      <c r="X70" s="38">
        <f>IFERROR(IF($A70="","",IF(COUNTIF('Tractor Availability'!$A$6:$A$505,$A70)&gt;1,"Duplicate Unit ID",IF($H70="","Missing status",IF($M70="","Missing fuel level",IF(AND($H70&lt;&gt;"Available",$K70=""),"Missing ETA",IF(AND($P70="Yes",$Q70=""),"Missing hold reason",IF($R70="","Missing update time",IF('Settings'!$B$4-$R70&gt;'Settings'!$B$8,"Stale update",IF(AND($H70="Available",$P70="Yes"),"Available with safety hold","OK"))))))))),"Formula Error")</f>
        <v/>
      </c>
    </row>
    <row r="71" ht="22" customHeight="1">
      <c r="A71" s="29" t="n"/>
      <c r="B71" s="30" t="n"/>
      <c r="C71" s="29" t="n"/>
      <c r="D71" s="29" t="n"/>
      <c r="E71" s="29" t="n"/>
      <c r="F71" s="29" t="n"/>
      <c r="G71" s="31" t="n"/>
      <c r="H71" s="29" t="n"/>
      <c r="I71" s="31" t="n"/>
      <c r="J71" s="31" t="n"/>
      <c r="K71" s="49" t="n"/>
      <c r="L71" s="33" t="n"/>
      <c r="M71" s="34" t="n"/>
      <c r="N71" s="33" t="n"/>
      <c r="O71" s="50" t="n"/>
      <c r="P71" s="29" t="n"/>
      <c r="Q71" s="31" t="n"/>
      <c r="R71" s="49" t="n"/>
      <c r="S71" s="51">
        <f>IFERROR(IF($A71="","",IF(OR($L71="",$N71=""),"",$N71-$L71)),"")</f>
        <v/>
      </c>
      <c r="T71" s="52">
        <f>IFERROR(IF($A71="","",IF($H71="Available",0,IF($K71="","",MAX(0,$K71-'Settings'!$B$4)))),"")</f>
        <v/>
      </c>
      <c r="U71" s="38">
        <f>IFERROR(IF($A71="","",IF(OR($S71="",$O71=""),"Missing PM Data",IF(OR($S71&lt;=0,$O71&lt;INT('Settings'!$B$4)),"Overdue",IF(OR($S71&lt;='Settings'!$B$5,$O71&lt;=INT('Settings'!$B$4)+'Settings'!$B$6),"Due Soon","OK")))),"Check PM Data")</f>
        <v/>
      </c>
      <c r="V71" s="16">
        <f>IFERROR(IF($A71="","",IF(AND($H71="Available",$P71="No",$M71&gt;='Settings'!$B$7,OR($U71="OK",$U71="Due Soon")),"Yes","No")),"No")</f>
        <v/>
      </c>
      <c r="W71" s="38">
        <f>IFERROR(IF($A71="","",IF($H71="Available","Available Now",IF($K71="","No ETA",IF($K71&lt;'Settings'!$B$4,"Past Due ETA",IF($K71&lt;='Settings'!$B$4+1,"Within 24 Hours",IF($K71&lt;='Settings'!$B$4+3,"2–3 Days",IF($K71&lt;='Settings'!$B$4+7,"4–7 Days","More Than 7 Days"))))))),"Check ETA")</f>
        <v/>
      </c>
      <c r="X71" s="38">
        <f>IFERROR(IF($A71="","",IF(COUNTIF('Tractor Availability'!$A$6:$A$505,$A71)&gt;1,"Duplicate Unit ID",IF($H71="","Missing status",IF($M71="","Missing fuel level",IF(AND($H71&lt;&gt;"Available",$K71=""),"Missing ETA",IF(AND($P71="Yes",$Q71=""),"Missing hold reason",IF($R71="","Missing update time",IF('Settings'!$B$4-$R71&gt;'Settings'!$B$8,"Stale update",IF(AND($H71="Available",$P71="Yes"),"Available with safety hold","OK"))))))))),"Formula Error")</f>
        <v/>
      </c>
    </row>
    <row r="72" ht="22" customHeight="1">
      <c r="A72" s="29" t="n"/>
      <c r="B72" s="30" t="n"/>
      <c r="C72" s="29" t="n"/>
      <c r="D72" s="29" t="n"/>
      <c r="E72" s="29" t="n"/>
      <c r="F72" s="29" t="n"/>
      <c r="G72" s="31" t="n"/>
      <c r="H72" s="29" t="n"/>
      <c r="I72" s="31" t="n"/>
      <c r="J72" s="31" t="n"/>
      <c r="K72" s="49" t="n"/>
      <c r="L72" s="33" t="n"/>
      <c r="M72" s="34" t="n"/>
      <c r="N72" s="33" t="n"/>
      <c r="O72" s="50" t="n"/>
      <c r="P72" s="29" t="n"/>
      <c r="Q72" s="31" t="n"/>
      <c r="R72" s="49" t="n"/>
      <c r="S72" s="51">
        <f>IFERROR(IF($A72="","",IF(OR($L72="",$N72=""),"",$N72-$L72)),"")</f>
        <v/>
      </c>
      <c r="T72" s="52">
        <f>IFERROR(IF($A72="","",IF($H72="Available",0,IF($K72="","",MAX(0,$K72-'Settings'!$B$4)))),"")</f>
        <v/>
      </c>
      <c r="U72" s="38">
        <f>IFERROR(IF($A72="","",IF(OR($S72="",$O72=""),"Missing PM Data",IF(OR($S72&lt;=0,$O72&lt;INT('Settings'!$B$4)),"Overdue",IF(OR($S72&lt;='Settings'!$B$5,$O72&lt;=INT('Settings'!$B$4)+'Settings'!$B$6),"Due Soon","OK")))),"Check PM Data")</f>
        <v/>
      </c>
      <c r="V72" s="16">
        <f>IFERROR(IF($A72="","",IF(AND($H72="Available",$P72="No",$M72&gt;='Settings'!$B$7,OR($U72="OK",$U72="Due Soon")),"Yes","No")),"No")</f>
        <v/>
      </c>
      <c r="W72" s="38">
        <f>IFERROR(IF($A72="","",IF($H72="Available","Available Now",IF($K72="","No ETA",IF($K72&lt;'Settings'!$B$4,"Past Due ETA",IF($K72&lt;='Settings'!$B$4+1,"Within 24 Hours",IF($K72&lt;='Settings'!$B$4+3,"2–3 Days",IF($K72&lt;='Settings'!$B$4+7,"4–7 Days","More Than 7 Days"))))))),"Check ETA")</f>
        <v/>
      </c>
      <c r="X72" s="38">
        <f>IFERROR(IF($A72="","",IF(COUNTIF('Tractor Availability'!$A$6:$A$505,$A72)&gt;1,"Duplicate Unit ID",IF($H72="","Missing status",IF($M72="","Missing fuel level",IF(AND($H72&lt;&gt;"Available",$K72=""),"Missing ETA",IF(AND($P72="Yes",$Q72=""),"Missing hold reason",IF($R72="","Missing update time",IF('Settings'!$B$4-$R72&gt;'Settings'!$B$8,"Stale update",IF(AND($H72="Available",$P72="Yes"),"Available with safety hold","OK"))))))))),"Formula Error")</f>
        <v/>
      </c>
    </row>
    <row r="73" ht="22" customHeight="1">
      <c r="A73" s="29" t="n"/>
      <c r="B73" s="30" t="n"/>
      <c r="C73" s="29" t="n"/>
      <c r="D73" s="29" t="n"/>
      <c r="E73" s="29" t="n"/>
      <c r="F73" s="29" t="n"/>
      <c r="G73" s="31" t="n"/>
      <c r="H73" s="29" t="n"/>
      <c r="I73" s="31" t="n"/>
      <c r="J73" s="31" t="n"/>
      <c r="K73" s="49" t="n"/>
      <c r="L73" s="33" t="n"/>
      <c r="M73" s="34" t="n"/>
      <c r="N73" s="33" t="n"/>
      <c r="O73" s="50" t="n"/>
      <c r="P73" s="29" t="n"/>
      <c r="Q73" s="31" t="n"/>
      <c r="R73" s="49" t="n"/>
      <c r="S73" s="51">
        <f>IFERROR(IF($A73="","",IF(OR($L73="",$N73=""),"",$N73-$L73)),"")</f>
        <v/>
      </c>
      <c r="T73" s="52">
        <f>IFERROR(IF($A73="","",IF($H73="Available",0,IF($K73="","",MAX(0,$K73-'Settings'!$B$4)))),"")</f>
        <v/>
      </c>
      <c r="U73" s="38">
        <f>IFERROR(IF($A73="","",IF(OR($S73="",$O73=""),"Missing PM Data",IF(OR($S73&lt;=0,$O73&lt;INT('Settings'!$B$4)),"Overdue",IF(OR($S73&lt;='Settings'!$B$5,$O73&lt;=INT('Settings'!$B$4)+'Settings'!$B$6),"Due Soon","OK")))),"Check PM Data")</f>
        <v/>
      </c>
      <c r="V73" s="16">
        <f>IFERROR(IF($A73="","",IF(AND($H73="Available",$P73="No",$M73&gt;='Settings'!$B$7,OR($U73="OK",$U73="Due Soon")),"Yes","No")),"No")</f>
        <v/>
      </c>
      <c r="W73" s="38">
        <f>IFERROR(IF($A73="","",IF($H73="Available","Available Now",IF($K73="","No ETA",IF($K73&lt;'Settings'!$B$4,"Past Due ETA",IF($K73&lt;='Settings'!$B$4+1,"Within 24 Hours",IF($K73&lt;='Settings'!$B$4+3,"2–3 Days",IF($K73&lt;='Settings'!$B$4+7,"4–7 Days","More Than 7 Days"))))))),"Check ETA")</f>
        <v/>
      </c>
      <c r="X73" s="38">
        <f>IFERROR(IF($A73="","",IF(COUNTIF('Tractor Availability'!$A$6:$A$505,$A73)&gt;1,"Duplicate Unit ID",IF($H73="","Missing status",IF($M73="","Missing fuel level",IF(AND($H73&lt;&gt;"Available",$K73=""),"Missing ETA",IF(AND($P73="Yes",$Q73=""),"Missing hold reason",IF($R73="","Missing update time",IF('Settings'!$B$4-$R73&gt;'Settings'!$B$8,"Stale update",IF(AND($H73="Available",$P73="Yes"),"Available with safety hold","OK"))))))))),"Formula Error")</f>
        <v/>
      </c>
    </row>
    <row r="74" ht="22" customHeight="1">
      <c r="A74" s="29" t="n"/>
      <c r="B74" s="30" t="n"/>
      <c r="C74" s="29" t="n"/>
      <c r="D74" s="29" t="n"/>
      <c r="E74" s="29" t="n"/>
      <c r="F74" s="29" t="n"/>
      <c r="G74" s="31" t="n"/>
      <c r="H74" s="29" t="n"/>
      <c r="I74" s="31" t="n"/>
      <c r="J74" s="31" t="n"/>
      <c r="K74" s="49" t="n"/>
      <c r="L74" s="33" t="n"/>
      <c r="M74" s="34" t="n"/>
      <c r="N74" s="33" t="n"/>
      <c r="O74" s="50" t="n"/>
      <c r="P74" s="29" t="n"/>
      <c r="Q74" s="31" t="n"/>
      <c r="R74" s="49" t="n"/>
      <c r="S74" s="51">
        <f>IFERROR(IF($A74="","",IF(OR($L74="",$N74=""),"",$N74-$L74)),"")</f>
        <v/>
      </c>
      <c r="T74" s="52">
        <f>IFERROR(IF($A74="","",IF($H74="Available",0,IF($K74="","",MAX(0,$K74-'Settings'!$B$4)))),"")</f>
        <v/>
      </c>
      <c r="U74" s="38">
        <f>IFERROR(IF($A74="","",IF(OR($S74="",$O74=""),"Missing PM Data",IF(OR($S74&lt;=0,$O74&lt;INT('Settings'!$B$4)),"Overdue",IF(OR($S74&lt;='Settings'!$B$5,$O74&lt;=INT('Settings'!$B$4)+'Settings'!$B$6),"Due Soon","OK")))),"Check PM Data")</f>
        <v/>
      </c>
      <c r="V74" s="16">
        <f>IFERROR(IF($A74="","",IF(AND($H74="Available",$P74="No",$M74&gt;='Settings'!$B$7,OR($U74="OK",$U74="Due Soon")),"Yes","No")),"No")</f>
        <v/>
      </c>
      <c r="W74" s="38">
        <f>IFERROR(IF($A74="","",IF($H74="Available","Available Now",IF($K74="","No ETA",IF($K74&lt;'Settings'!$B$4,"Past Due ETA",IF($K74&lt;='Settings'!$B$4+1,"Within 24 Hours",IF($K74&lt;='Settings'!$B$4+3,"2–3 Days",IF($K74&lt;='Settings'!$B$4+7,"4–7 Days","More Than 7 Days"))))))),"Check ETA")</f>
        <v/>
      </c>
      <c r="X74" s="38">
        <f>IFERROR(IF($A74="","",IF(COUNTIF('Tractor Availability'!$A$6:$A$505,$A74)&gt;1,"Duplicate Unit ID",IF($H74="","Missing status",IF($M74="","Missing fuel level",IF(AND($H74&lt;&gt;"Available",$K74=""),"Missing ETA",IF(AND($P74="Yes",$Q74=""),"Missing hold reason",IF($R74="","Missing update time",IF('Settings'!$B$4-$R74&gt;'Settings'!$B$8,"Stale update",IF(AND($H74="Available",$P74="Yes"),"Available with safety hold","OK"))))))))),"Formula Error")</f>
        <v/>
      </c>
    </row>
    <row r="75" ht="22" customHeight="1">
      <c r="A75" s="29" t="n"/>
      <c r="B75" s="30" t="n"/>
      <c r="C75" s="29" t="n"/>
      <c r="D75" s="29" t="n"/>
      <c r="E75" s="29" t="n"/>
      <c r="F75" s="29" t="n"/>
      <c r="G75" s="31" t="n"/>
      <c r="H75" s="29" t="n"/>
      <c r="I75" s="31" t="n"/>
      <c r="J75" s="31" t="n"/>
      <c r="K75" s="49" t="n"/>
      <c r="L75" s="33" t="n"/>
      <c r="M75" s="34" t="n"/>
      <c r="N75" s="33" t="n"/>
      <c r="O75" s="50" t="n"/>
      <c r="P75" s="29" t="n"/>
      <c r="Q75" s="31" t="n"/>
      <c r="R75" s="49" t="n"/>
      <c r="S75" s="51">
        <f>IFERROR(IF($A75="","",IF(OR($L75="",$N75=""),"",$N75-$L75)),"")</f>
        <v/>
      </c>
      <c r="T75" s="52">
        <f>IFERROR(IF($A75="","",IF($H75="Available",0,IF($K75="","",MAX(0,$K75-'Settings'!$B$4)))),"")</f>
        <v/>
      </c>
      <c r="U75" s="38">
        <f>IFERROR(IF($A75="","",IF(OR($S75="",$O75=""),"Missing PM Data",IF(OR($S75&lt;=0,$O75&lt;INT('Settings'!$B$4)),"Overdue",IF(OR($S75&lt;='Settings'!$B$5,$O75&lt;=INT('Settings'!$B$4)+'Settings'!$B$6),"Due Soon","OK")))),"Check PM Data")</f>
        <v/>
      </c>
      <c r="V75" s="16">
        <f>IFERROR(IF($A75="","",IF(AND($H75="Available",$P75="No",$M75&gt;='Settings'!$B$7,OR($U75="OK",$U75="Due Soon")),"Yes","No")),"No")</f>
        <v/>
      </c>
      <c r="W75" s="38">
        <f>IFERROR(IF($A75="","",IF($H75="Available","Available Now",IF($K75="","No ETA",IF($K75&lt;'Settings'!$B$4,"Past Due ETA",IF($K75&lt;='Settings'!$B$4+1,"Within 24 Hours",IF($K75&lt;='Settings'!$B$4+3,"2–3 Days",IF($K75&lt;='Settings'!$B$4+7,"4–7 Days","More Than 7 Days"))))))),"Check ETA")</f>
        <v/>
      </c>
      <c r="X75" s="38">
        <f>IFERROR(IF($A75="","",IF(COUNTIF('Tractor Availability'!$A$6:$A$505,$A75)&gt;1,"Duplicate Unit ID",IF($H75="","Missing status",IF($M75="","Missing fuel level",IF(AND($H75&lt;&gt;"Available",$K75=""),"Missing ETA",IF(AND($P75="Yes",$Q75=""),"Missing hold reason",IF($R75="","Missing update time",IF('Settings'!$B$4-$R75&gt;'Settings'!$B$8,"Stale update",IF(AND($H75="Available",$P75="Yes"),"Available with safety hold","OK"))))))))),"Formula Error")</f>
        <v/>
      </c>
    </row>
    <row r="76" ht="22" customHeight="1">
      <c r="A76" s="29" t="n"/>
      <c r="B76" s="30" t="n"/>
      <c r="C76" s="29" t="n"/>
      <c r="D76" s="29" t="n"/>
      <c r="E76" s="29" t="n"/>
      <c r="F76" s="29" t="n"/>
      <c r="G76" s="31" t="n"/>
      <c r="H76" s="29" t="n"/>
      <c r="I76" s="31" t="n"/>
      <c r="J76" s="31" t="n"/>
      <c r="K76" s="49" t="n"/>
      <c r="L76" s="33" t="n"/>
      <c r="M76" s="34" t="n"/>
      <c r="N76" s="33" t="n"/>
      <c r="O76" s="50" t="n"/>
      <c r="P76" s="29" t="n"/>
      <c r="Q76" s="31" t="n"/>
      <c r="R76" s="49" t="n"/>
      <c r="S76" s="51">
        <f>IFERROR(IF($A76="","",IF(OR($L76="",$N76=""),"",$N76-$L76)),"")</f>
        <v/>
      </c>
      <c r="T76" s="52">
        <f>IFERROR(IF($A76="","",IF($H76="Available",0,IF($K76="","",MAX(0,$K76-'Settings'!$B$4)))),"")</f>
        <v/>
      </c>
      <c r="U76" s="38">
        <f>IFERROR(IF($A76="","",IF(OR($S76="",$O76=""),"Missing PM Data",IF(OR($S76&lt;=0,$O76&lt;INT('Settings'!$B$4)),"Overdue",IF(OR($S76&lt;='Settings'!$B$5,$O76&lt;=INT('Settings'!$B$4)+'Settings'!$B$6),"Due Soon","OK")))),"Check PM Data")</f>
        <v/>
      </c>
      <c r="V76" s="16">
        <f>IFERROR(IF($A76="","",IF(AND($H76="Available",$P76="No",$M76&gt;='Settings'!$B$7,OR($U76="OK",$U76="Due Soon")),"Yes","No")),"No")</f>
        <v/>
      </c>
      <c r="W76" s="38">
        <f>IFERROR(IF($A76="","",IF($H76="Available","Available Now",IF($K76="","No ETA",IF($K76&lt;'Settings'!$B$4,"Past Due ETA",IF($K76&lt;='Settings'!$B$4+1,"Within 24 Hours",IF($K76&lt;='Settings'!$B$4+3,"2–3 Days",IF($K76&lt;='Settings'!$B$4+7,"4–7 Days","More Than 7 Days"))))))),"Check ETA")</f>
        <v/>
      </c>
      <c r="X76" s="38">
        <f>IFERROR(IF($A76="","",IF(COUNTIF('Tractor Availability'!$A$6:$A$505,$A76)&gt;1,"Duplicate Unit ID",IF($H76="","Missing status",IF($M76="","Missing fuel level",IF(AND($H76&lt;&gt;"Available",$K76=""),"Missing ETA",IF(AND($P76="Yes",$Q76=""),"Missing hold reason",IF($R76="","Missing update time",IF('Settings'!$B$4-$R76&gt;'Settings'!$B$8,"Stale update",IF(AND($H76="Available",$P76="Yes"),"Available with safety hold","OK"))))))))),"Formula Error")</f>
        <v/>
      </c>
    </row>
    <row r="77" ht="22" customHeight="1">
      <c r="A77" s="29" t="n"/>
      <c r="B77" s="30" t="n"/>
      <c r="C77" s="29" t="n"/>
      <c r="D77" s="29" t="n"/>
      <c r="E77" s="29" t="n"/>
      <c r="F77" s="29" t="n"/>
      <c r="G77" s="31" t="n"/>
      <c r="H77" s="29" t="n"/>
      <c r="I77" s="31" t="n"/>
      <c r="J77" s="31" t="n"/>
      <c r="K77" s="49" t="n"/>
      <c r="L77" s="33" t="n"/>
      <c r="M77" s="34" t="n"/>
      <c r="N77" s="33" t="n"/>
      <c r="O77" s="50" t="n"/>
      <c r="P77" s="29" t="n"/>
      <c r="Q77" s="31" t="n"/>
      <c r="R77" s="49" t="n"/>
      <c r="S77" s="51">
        <f>IFERROR(IF($A77="","",IF(OR($L77="",$N77=""),"",$N77-$L77)),"")</f>
        <v/>
      </c>
      <c r="T77" s="52">
        <f>IFERROR(IF($A77="","",IF($H77="Available",0,IF($K77="","",MAX(0,$K77-'Settings'!$B$4)))),"")</f>
        <v/>
      </c>
      <c r="U77" s="38">
        <f>IFERROR(IF($A77="","",IF(OR($S77="",$O77=""),"Missing PM Data",IF(OR($S77&lt;=0,$O77&lt;INT('Settings'!$B$4)),"Overdue",IF(OR($S77&lt;='Settings'!$B$5,$O77&lt;=INT('Settings'!$B$4)+'Settings'!$B$6),"Due Soon","OK")))),"Check PM Data")</f>
        <v/>
      </c>
      <c r="V77" s="16">
        <f>IFERROR(IF($A77="","",IF(AND($H77="Available",$P77="No",$M77&gt;='Settings'!$B$7,OR($U77="OK",$U77="Due Soon")),"Yes","No")),"No")</f>
        <v/>
      </c>
      <c r="W77" s="38">
        <f>IFERROR(IF($A77="","",IF($H77="Available","Available Now",IF($K77="","No ETA",IF($K77&lt;'Settings'!$B$4,"Past Due ETA",IF($K77&lt;='Settings'!$B$4+1,"Within 24 Hours",IF($K77&lt;='Settings'!$B$4+3,"2–3 Days",IF($K77&lt;='Settings'!$B$4+7,"4–7 Days","More Than 7 Days"))))))),"Check ETA")</f>
        <v/>
      </c>
      <c r="X77" s="38">
        <f>IFERROR(IF($A77="","",IF(COUNTIF('Tractor Availability'!$A$6:$A$505,$A77)&gt;1,"Duplicate Unit ID",IF($H77="","Missing status",IF($M77="","Missing fuel level",IF(AND($H77&lt;&gt;"Available",$K77=""),"Missing ETA",IF(AND($P77="Yes",$Q77=""),"Missing hold reason",IF($R77="","Missing update time",IF('Settings'!$B$4-$R77&gt;'Settings'!$B$8,"Stale update",IF(AND($H77="Available",$P77="Yes"),"Available with safety hold","OK"))))))))),"Formula Error")</f>
        <v/>
      </c>
    </row>
    <row r="78" ht="22" customHeight="1">
      <c r="A78" s="29" t="n"/>
      <c r="B78" s="30" t="n"/>
      <c r="C78" s="29" t="n"/>
      <c r="D78" s="29" t="n"/>
      <c r="E78" s="29" t="n"/>
      <c r="F78" s="29" t="n"/>
      <c r="G78" s="31" t="n"/>
      <c r="H78" s="29" t="n"/>
      <c r="I78" s="31" t="n"/>
      <c r="J78" s="31" t="n"/>
      <c r="K78" s="49" t="n"/>
      <c r="L78" s="33" t="n"/>
      <c r="M78" s="34" t="n"/>
      <c r="N78" s="33" t="n"/>
      <c r="O78" s="50" t="n"/>
      <c r="P78" s="29" t="n"/>
      <c r="Q78" s="31" t="n"/>
      <c r="R78" s="49" t="n"/>
      <c r="S78" s="51">
        <f>IFERROR(IF($A78="","",IF(OR($L78="",$N78=""),"",$N78-$L78)),"")</f>
        <v/>
      </c>
      <c r="T78" s="52">
        <f>IFERROR(IF($A78="","",IF($H78="Available",0,IF($K78="","",MAX(0,$K78-'Settings'!$B$4)))),"")</f>
        <v/>
      </c>
      <c r="U78" s="38">
        <f>IFERROR(IF($A78="","",IF(OR($S78="",$O78=""),"Missing PM Data",IF(OR($S78&lt;=0,$O78&lt;INT('Settings'!$B$4)),"Overdue",IF(OR($S78&lt;='Settings'!$B$5,$O78&lt;=INT('Settings'!$B$4)+'Settings'!$B$6),"Due Soon","OK")))),"Check PM Data")</f>
        <v/>
      </c>
      <c r="V78" s="16">
        <f>IFERROR(IF($A78="","",IF(AND($H78="Available",$P78="No",$M78&gt;='Settings'!$B$7,OR($U78="OK",$U78="Due Soon")),"Yes","No")),"No")</f>
        <v/>
      </c>
      <c r="W78" s="38">
        <f>IFERROR(IF($A78="","",IF($H78="Available","Available Now",IF($K78="","No ETA",IF($K78&lt;'Settings'!$B$4,"Past Due ETA",IF($K78&lt;='Settings'!$B$4+1,"Within 24 Hours",IF($K78&lt;='Settings'!$B$4+3,"2–3 Days",IF($K78&lt;='Settings'!$B$4+7,"4–7 Days","More Than 7 Days"))))))),"Check ETA")</f>
        <v/>
      </c>
      <c r="X78" s="38">
        <f>IFERROR(IF($A78="","",IF(COUNTIF('Tractor Availability'!$A$6:$A$505,$A78)&gt;1,"Duplicate Unit ID",IF($H78="","Missing status",IF($M78="","Missing fuel level",IF(AND($H78&lt;&gt;"Available",$K78=""),"Missing ETA",IF(AND($P78="Yes",$Q78=""),"Missing hold reason",IF($R78="","Missing update time",IF('Settings'!$B$4-$R78&gt;'Settings'!$B$8,"Stale update",IF(AND($H78="Available",$P78="Yes"),"Available with safety hold","OK"))))))))),"Formula Error")</f>
        <v/>
      </c>
    </row>
    <row r="79" ht="22" customHeight="1">
      <c r="A79" s="29" t="n"/>
      <c r="B79" s="30" t="n"/>
      <c r="C79" s="29" t="n"/>
      <c r="D79" s="29" t="n"/>
      <c r="E79" s="29" t="n"/>
      <c r="F79" s="29" t="n"/>
      <c r="G79" s="31" t="n"/>
      <c r="H79" s="29" t="n"/>
      <c r="I79" s="31" t="n"/>
      <c r="J79" s="31" t="n"/>
      <c r="K79" s="49" t="n"/>
      <c r="L79" s="33" t="n"/>
      <c r="M79" s="34" t="n"/>
      <c r="N79" s="33" t="n"/>
      <c r="O79" s="50" t="n"/>
      <c r="P79" s="29" t="n"/>
      <c r="Q79" s="31" t="n"/>
      <c r="R79" s="49" t="n"/>
      <c r="S79" s="51">
        <f>IFERROR(IF($A79="","",IF(OR($L79="",$N79=""),"",$N79-$L79)),"")</f>
        <v/>
      </c>
      <c r="T79" s="52">
        <f>IFERROR(IF($A79="","",IF($H79="Available",0,IF($K79="","",MAX(0,$K79-'Settings'!$B$4)))),"")</f>
        <v/>
      </c>
      <c r="U79" s="38">
        <f>IFERROR(IF($A79="","",IF(OR($S79="",$O79=""),"Missing PM Data",IF(OR($S79&lt;=0,$O79&lt;INT('Settings'!$B$4)),"Overdue",IF(OR($S79&lt;='Settings'!$B$5,$O79&lt;=INT('Settings'!$B$4)+'Settings'!$B$6),"Due Soon","OK")))),"Check PM Data")</f>
        <v/>
      </c>
      <c r="V79" s="16">
        <f>IFERROR(IF($A79="","",IF(AND($H79="Available",$P79="No",$M79&gt;='Settings'!$B$7,OR($U79="OK",$U79="Due Soon")),"Yes","No")),"No")</f>
        <v/>
      </c>
      <c r="W79" s="38">
        <f>IFERROR(IF($A79="","",IF($H79="Available","Available Now",IF($K79="","No ETA",IF($K79&lt;'Settings'!$B$4,"Past Due ETA",IF($K79&lt;='Settings'!$B$4+1,"Within 24 Hours",IF($K79&lt;='Settings'!$B$4+3,"2–3 Days",IF($K79&lt;='Settings'!$B$4+7,"4–7 Days","More Than 7 Days"))))))),"Check ETA")</f>
        <v/>
      </c>
      <c r="X79" s="38">
        <f>IFERROR(IF($A79="","",IF(COUNTIF('Tractor Availability'!$A$6:$A$505,$A79)&gt;1,"Duplicate Unit ID",IF($H79="","Missing status",IF($M79="","Missing fuel level",IF(AND($H79&lt;&gt;"Available",$K79=""),"Missing ETA",IF(AND($P79="Yes",$Q79=""),"Missing hold reason",IF($R79="","Missing update time",IF('Settings'!$B$4-$R79&gt;'Settings'!$B$8,"Stale update",IF(AND($H79="Available",$P79="Yes"),"Available with safety hold","OK"))))))))),"Formula Error")</f>
        <v/>
      </c>
    </row>
    <row r="80" ht="22" customHeight="1">
      <c r="A80" s="29" t="n"/>
      <c r="B80" s="30" t="n"/>
      <c r="C80" s="29" t="n"/>
      <c r="D80" s="29" t="n"/>
      <c r="E80" s="29" t="n"/>
      <c r="F80" s="29" t="n"/>
      <c r="G80" s="31" t="n"/>
      <c r="H80" s="29" t="n"/>
      <c r="I80" s="31" t="n"/>
      <c r="J80" s="31" t="n"/>
      <c r="K80" s="49" t="n"/>
      <c r="L80" s="33" t="n"/>
      <c r="M80" s="34" t="n"/>
      <c r="N80" s="33" t="n"/>
      <c r="O80" s="50" t="n"/>
      <c r="P80" s="29" t="n"/>
      <c r="Q80" s="31" t="n"/>
      <c r="R80" s="49" t="n"/>
      <c r="S80" s="51">
        <f>IFERROR(IF($A80="","",IF(OR($L80="",$N80=""),"",$N80-$L80)),"")</f>
        <v/>
      </c>
      <c r="T80" s="52">
        <f>IFERROR(IF($A80="","",IF($H80="Available",0,IF($K80="","",MAX(0,$K80-'Settings'!$B$4)))),"")</f>
        <v/>
      </c>
      <c r="U80" s="38">
        <f>IFERROR(IF($A80="","",IF(OR($S80="",$O80=""),"Missing PM Data",IF(OR($S80&lt;=0,$O80&lt;INT('Settings'!$B$4)),"Overdue",IF(OR($S80&lt;='Settings'!$B$5,$O80&lt;=INT('Settings'!$B$4)+'Settings'!$B$6),"Due Soon","OK")))),"Check PM Data")</f>
        <v/>
      </c>
      <c r="V80" s="16">
        <f>IFERROR(IF($A80="","",IF(AND($H80="Available",$P80="No",$M80&gt;='Settings'!$B$7,OR($U80="OK",$U80="Due Soon")),"Yes","No")),"No")</f>
        <v/>
      </c>
      <c r="W80" s="38">
        <f>IFERROR(IF($A80="","",IF($H80="Available","Available Now",IF($K80="","No ETA",IF($K80&lt;'Settings'!$B$4,"Past Due ETA",IF($K80&lt;='Settings'!$B$4+1,"Within 24 Hours",IF($K80&lt;='Settings'!$B$4+3,"2–3 Days",IF($K80&lt;='Settings'!$B$4+7,"4–7 Days","More Than 7 Days"))))))),"Check ETA")</f>
        <v/>
      </c>
      <c r="X80" s="38">
        <f>IFERROR(IF($A80="","",IF(COUNTIF('Tractor Availability'!$A$6:$A$505,$A80)&gt;1,"Duplicate Unit ID",IF($H80="","Missing status",IF($M80="","Missing fuel level",IF(AND($H80&lt;&gt;"Available",$K80=""),"Missing ETA",IF(AND($P80="Yes",$Q80=""),"Missing hold reason",IF($R80="","Missing update time",IF('Settings'!$B$4-$R80&gt;'Settings'!$B$8,"Stale update",IF(AND($H80="Available",$P80="Yes"),"Available with safety hold","OK"))))))))),"Formula Error")</f>
        <v/>
      </c>
    </row>
    <row r="81" ht="22" customHeight="1">
      <c r="A81" s="29" t="n"/>
      <c r="B81" s="30" t="n"/>
      <c r="C81" s="29" t="n"/>
      <c r="D81" s="29" t="n"/>
      <c r="E81" s="29" t="n"/>
      <c r="F81" s="29" t="n"/>
      <c r="G81" s="31" t="n"/>
      <c r="H81" s="29" t="n"/>
      <c r="I81" s="31" t="n"/>
      <c r="J81" s="31" t="n"/>
      <c r="K81" s="49" t="n"/>
      <c r="L81" s="33" t="n"/>
      <c r="M81" s="34" t="n"/>
      <c r="N81" s="33" t="n"/>
      <c r="O81" s="50" t="n"/>
      <c r="P81" s="29" t="n"/>
      <c r="Q81" s="31" t="n"/>
      <c r="R81" s="49" t="n"/>
      <c r="S81" s="51">
        <f>IFERROR(IF($A81="","",IF(OR($L81="",$N81=""),"",$N81-$L81)),"")</f>
        <v/>
      </c>
      <c r="T81" s="52">
        <f>IFERROR(IF($A81="","",IF($H81="Available",0,IF($K81="","",MAX(0,$K81-'Settings'!$B$4)))),"")</f>
        <v/>
      </c>
      <c r="U81" s="38">
        <f>IFERROR(IF($A81="","",IF(OR($S81="",$O81=""),"Missing PM Data",IF(OR($S81&lt;=0,$O81&lt;INT('Settings'!$B$4)),"Overdue",IF(OR($S81&lt;='Settings'!$B$5,$O81&lt;=INT('Settings'!$B$4)+'Settings'!$B$6),"Due Soon","OK")))),"Check PM Data")</f>
        <v/>
      </c>
      <c r="V81" s="16">
        <f>IFERROR(IF($A81="","",IF(AND($H81="Available",$P81="No",$M81&gt;='Settings'!$B$7,OR($U81="OK",$U81="Due Soon")),"Yes","No")),"No")</f>
        <v/>
      </c>
      <c r="W81" s="38">
        <f>IFERROR(IF($A81="","",IF($H81="Available","Available Now",IF($K81="","No ETA",IF($K81&lt;'Settings'!$B$4,"Past Due ETA",IF($K81&lt;='Settings'!$B$4+1,"Within 24 Hours",IF($K81&lt;='Settings'!$B$4+3,"2–3 Days",IF($K81&lt;='Settings'!$B$4+7,"4–7 Days","More Than 7 Days"))))))),"Check ETA")</f>
        <v/>
      </c>
      <c r="X81" s="38">
        <f>IFERROR(IF($A81="","",IF(COUNTIF('Tractor Availability'!$A$6:$A$505,$A81)&gt;1,"Duplicate Unit ID",IF($H81="","Missing status",IF($M81="","Missing fuel level",IF(AND($H81&lt;&gt;"Available",$K81=""),"Missing ETA",IF(AND($P81="Yes",$Q81=""),"Missing hold reason",IF($R81="","Missing update time",IF('Settings'!$B$4-$R81&gt;'Settings'!$B$8,"Stale update",IF(AND($H81="Available",$P81="Yes"),"Available with safety hold","OK"))))))))),"Formula Error")</f>
        <v/>
      </c>
    </row>
    <row r="82" ht="22" customHeight="1">
      <c r="A82" s="29" t="n"/>
      <c r="B82" s="30" t="n"/>
      <c r="C82" s="29" t="n"/>
      <c r="D82" s="29" t="n"/>
      <c r="E82" s="29" t="n"/>
      <c r="F82" s="29" t="n"/>
      <c r="G82" s="31" t="n"/>
      <c r="H82" s="29" t="n"/>
      <c r="I82" s="31" t="n"/>
      <c r="J82" s="31" t="n"/>
      <c r="K82" s="49" t="n"/>
      <c r="L82" s="33" t="n"/>
      <c r="M82" s="34" t="n"/>
      <c r="N82" s="33" t="n"/>
      <c r="O82" s="50" t="n"/>
      <c r="P82" s="29" t="n"/>
      <c r="Q82" s="31" t="n"/>
      <c r="R82" s="49" t="n"/>
      <c r="S82" s="51">
        <f>IFERROR(IF($A82="","",IF(OR($L82="",$N82=""),"",$N82-$L82)),"")</f>
        <v/>
      </c>
      <c r="T82" s="52">
        <f>IFERROR(IF($A82="","",IF($H82="Available",0,IF($K82="","",MAX(0,$K82-'Settings'!$B$4)))),"")</f>
        <v/>
      </c>
      <c r="U82" s="38">
        <f>IFERROR(IF($A82="","",IF(OR($S82="",$O82=""),"Missing PM Data",IF(OR($S82&lt;=0,$O82&lt;INT('Settings'!$B$4)),"Overdue",IF(OR($S82&lt;='Settings'!$B$5,$O82&lt;=INT('Settings'!$B$4)+'Settings'!$B$6),"Due Soon","OK")))),"Check PM Data")</f>
        <v/>
      </c>
      <c r="V82" s="16">
        <f>IFERROR(IF($A82="","",IF(AND($H82="Available",$P82="No",$M82&gt;='Settings'!$B$7,OR($U82="OK",$U82="Due Soon")),"Yes","No")),"No")</f>
        <v/>
      </c>
      <c r="W82" s="38">
        <f>IFERROR(IF($A82="","",IF($H82="Available","Available Now",IF($K82="","No ETA",IF($K82&lt;'Settings'!$B$4,"Past Due ETA",IF($K82&lt;='Settings'!$B$4+1,"Within 24 Hours",IF($K82&lt;='Settings'!$B$4+3,"2–3 Days",IF($K82&lt;='Settings'!$B$4+7,"4–7 Days","More Than 7 Days"))))))),"Check ETA")</f>
        <v/>
      </c>
      <c r="X82" s="38">
        <f>IFERROR(IF($A82="","",IF(COUNTIF('Tractor Availability'!$A$6:$A$505,$A82)&gt;1,"Duplicate Unit ID",IF($H82="","Missing status",IF($M82="","Missing fuel level",IF(AND($H82&lt;&gt;"Available",$K82=""),"Missing ETA",IF(AND($P82="Yes",$Q82=""),"Missing hold reason",IF($R82="","Missing update time",IF('Settings'!$B$4-$R82&gt;'Settings'!$B$8,"Stale update",IF(AND($H82="Available",$P82="Yes"),"Available with safety hold","OK"))))))))),"Formula Error")</f>
        <v/>
      </c>
    </row>
    <row r="83" ht="22" customHeight="1">
      <c r="A83" s="29" t="n"/>
      <c r="B83" s="30" t="n"/>
      <c r="C83" s="29" t="n"/>
      <c r="D83" s="29" t="n"/>
      <c r="E83" s="29" t="n"/>
      <c r="F83" s="29" t="n"/>
      <c r="G83" s="31" t="n"/>
      <c r="H83" s="29" t="n"/>
      <c r="I83" s="31" t="n"/>
      <c r="J83" s="31" t="n"/>
      <c r="K83" s="49" t="n"/>
      <c r="L83" s="33" t="n"/>
      <c r="M83" s="34" t="n"/>
      <c r="N83" s="33" t="n"/>
      <c r="O83" s="50" t="n"/>
      <c r="P83" s="29" t="n"/>
      <c r="Q83" s="31" t="n"/>
      <c r="R83" s="49" t="n"/>
      <c r="S83" s="51">
        <f>IFERROR(IF($A83="","",IF(OR($L83="",$N83=""),"",$N83-$L83)),"")</f>
        <v/>
      </c>
      <c r="T83" s="52">
        <f>IFERROR(IF($A83="","",IF($H83="Available",0,IF($K83="","",MAX(0,$K83-'Settings'!$B$4)))),"")</f>
        <v/>
      </c>
      <c r="U83" s="38">
        <f>IFERROR(IF($A83="","",IF(OR($S83="",$O83=""),"Missing PM Data",IF(OR($S83&lt;=0,$O83&lt;INT('Settings'!$B$4)),"Overdue",IF(OR($S83&lt;='Settings'!$B$5,$O83&lt;=INT('Settings'!$B$4)+'Settings'!$B$6),"Due Soon","OK")))),"Check PM Data")</f>
        <v/>
      </c>
      <c r="V83" s="16">
        <f>IFERROR(IF($A83="","",IF(AND($H83="Available",$P83="No",$M83&gt;='Settings'!$B$7,OR($U83="OK",$U83="Due Soon")),"Yes","No")),"No")</f>
        <v/>
      </c>
      <c r="W83" s="38">
        <f>IFERROR(IF($A83="","",IF($H83="Available","Available Now",IF($K83="","No ETA",IF($K83&lt;'Settings'!$B$4,"Past Due ETA",IF($K83&lt;='Settings'!$B$4+1,"Within 24 Hours",IF($K83&lt;='Settings'!$B$4+3,"2–3 Days",IF($K83&lt;='Settings'!$B$4+7,"4–7 Days","More Than 7 Days"))))))),"Check ETA")</f>
        <v/>
      </c>
      <c r="X83" s="38">
        <f>IFERROR(IF($A83="","",IF(COUNTIF('Tractor Availability'!$A$6:$A$505,$A83)&gt;1,"Duplicate Unit ID",IF($H83="","Missing status",IF($M83="","Missing fuel level",IF(AND($H83&lt;&gt;"Available",$K83=""),"Missing ETA",IF(AND($P83="Yes",$Q83=""),"Missing hold reason",IF($R83="","Missing update time",IF('Settings'!$B$4-$R83&gt;'Settings'!$B$8,"Stale update",IF(AND($H83="Available",$P83="Yes"),"Available with safety hold","OK"))))))))),"Formula Error")</f>
        <v/>
      </c>
    </row>
    <row r="84" ht="22" customHeight="1">
      <c r="A84" s="29" t="n"/>
      <c r="B84" s="30" t="n"/>
      <c r="C84" s="29" t="n"/>
      <c r="D84" s="29" t="n"/>
      <c r="E84" s="29" t="n"/>
      <c r="F84" s="29" t="n"/>
      <c r="G84" s="31" t="n"/>
      <c r="H84" s="29" t="n"/>
      <c r="I84" s="31" t="n"/>
      <c r="J84" s="31" t="n"/>
      <c r="K84" s="49" t="n"/>
      <c r="L84" s="33" t="n"/>
      <c r="M84" s="34" t="n"/>
      <c r="N84" s="33" t="n"/>
      <c r="O84" s="50" t="n"/>
      <c r="P84" s="29" t="n"/>
      <c r="Q84" s="31" t="n"/>
      <c r="R84" s="49" t="n"/>
      <c r="S84" s="51">
        <f>IFERROR(IF($A84="","",IF(OR($L84="",$N84=""),"",$N84-$L84)),"")</f>
        <v/>
      </c>
      <c r="T84" s="52">
        <f>IFERROR(IF($A84="","",IF($H84="Available",0,IF($K84="","",MAX(0,$K84-'Settings'!$B$4)))),"")</f>
        <v/>
      </c>
      <c r="U84" s="38">
        <f>IFERROR(IF($A84="","",IF(OR($S84="",$O84=""),"Missing PM Data",IF(OR($S84&lt;=0,$O84&lt;INT('Settings'!$B$4)),"Overdue",IF(OR($S84&lt;='Settings'!$B$5,$O84&lt;=INT('Settings'!$B$4)+'Settings'!$B$6),"Due Soon","OK")))),"Check PM Data")</f>
        <v/>
      </c>
      <c r="V84" s="16">
        <f>IFERROR(IF($A84="","",IF(AND($H84="Available",$P84="No",$M84&gt;='Settings'!$B$7,OR($U84="OK",$U84="Due Soon")),"Yes","No")),"No")</f>
        <v/>
      </c>
      <c r="W84" s="38">
        <f>IFERROR(IF($A84="","",IF($H84="Available","Available Now",IF($K84="","No ETA",IF($K84&lt;'Settings'!$B$4,"Past Due ETA",IF($K84&lt;='Settings'!$B$4+1,"Within 24 Hours",IF($K84&lt;='Settings'!$B$4+3,"2–3 Days",IF($K84&lt;='Settings'!$B$4+7,"4–7 Days","More Than 7 Days"))))))),"Check ETA")</f>
        <v/>
      </c>
      <c r="X84" s="38">
        <f>IFERROR(IF($A84="","",IF(COUNTIF('Tractor Availability'!$A$6:$A$505,$A84)&gt;1,"Duplicate Unit ID",IF($H84="","Missing status",IF($M84="","Missing fuel level",IF(AND($H84&lt;&gt;"Available",$K84=""),"Missing ETA",IF(AND($P84="Yes",$Q84=""),"Missing hold reason",IF($R84="","Missing update time",IF('Settings'!$B$4-$R84&gt;'Settings'!$B$8,"Stale update",IF(AND($H84="Available",$P84="Yes"),"Available with safety hold","OK"))))))))),"Formula Error")</f>
        <v/>
      </c>
    </row>
    <row r="85" ht="22" customHeight="1">
      <c r="A85" s="29" t="n"/>
      <c r="B85" s="30" t="n"/>
      <c r="C85" s="29" t="n"/>
      <c r="D85" s="29" t="n"/>
      <c r="E85" s="29" t="n"/>
      <c r="F85" s="29" t="n"/>
      <c r="G85" s="31" t="n"/>
      <c r="H85" s="29" t="n"/>
      <c r="I85" s="31" t="n"/>
      <c r="J85" s="31" t="n"/>
      <c r="K85" s="49" t="n"/>
      <c r="L85" s="33" t="n"/>
      <c r="M85" s="34" t="n"/>
      <c r="N85" s="33" t="n"/>
      <c r="O85" s="50" t="n"/>
      <c r="P85" s="29" t="n"/>
      <c r="Q85" s="31" t="n"/>
      <c r="R85" s="49" t="n"/>
      <c r="S85" s="51">
        <f>IFERROR(IF($A85="","",IF(OR($L85="",$N85=""),"",$N85-$L85)),"")</f>
        <v/>
      </c>
      <c r="T85" s="52">
        <f>IFERROR(IF($A85="","",IF($H85="Available",0,IF($K85="","",MAX(0,$K85-'Settings'!$B$4)))),"")</f>
        <v/>
      </c>
      <c r="U85" s="38">
        <f>IFERROR(IF($A85="","",IF(OR($S85="",$O85=""),"Missing PM Data",IF(OR($S85&lt;=0,$O85&lt;INT('Settings'!$B$4)),"Overdue",IF(OR($S85&lt;='Settings'!$B$5,$O85&lt;=INT('Settings'!$B$4)+'Settings'!$B$6),"Due Soon","OK")))),"Check PM Data")</f>
        <v/>
      </c>
      <c r="V85" s="16">
        <f>IFERROR(IF($A85="","",IF(AND($H85="Available",$P85="No",$M85&gt;='Settings'!$B$7,OR($U85="OK",$U85="Due Soon")),"Yes","No")),"No")</f>
        <v/>
      </c>
      <c r="W85" s="38">
        <f>IFERROR(IF($A85="","",IF($H85="Available","Available Now",IF($K85="","No ETA",IF($K85&lt;'Settings'!$B$4,"Past Due ETA",IF($K85&lt;='Settings'!$B$4+1,"Within 24 Hours",IF($K85&lt;='Settings'!$B$4+3,"2–3 Days",IF($K85&lt;='Settings'!$B$4+7,"4–7 Days","More Than 7 Days"))))))),"Check ETA")</f>
        <v/>
      </c>
      <c r="X85" s="38">
        <f>IFERROR(IF($A85="","",IF(COUNTIF('Tractor Availability'!$A$6:$A$505,$A85)&gt;1,"Duplicate Unit ID",IF($H85="","Missing status",IF($M85="","Missing fuel level",IF(AND($H85&lt;&gt;"Available",$K85=""),"Missing ETA",IF(AND($P85="Yes",$Q85=""),"Missing hold reason",IF($R85="","Missing update time",IF('Settings'!$B$4-$R85&gt;'Settings'!$B$8,"Stale update",IF(AND($H85="Available",$P85="Yes"),"Available with safety hold","OK"))))))))),"Formula Error")</f>
        <v/>
      </c>
    </row>
    <row r="86" ht="22" customHeight="1">
      <c r="A86" s="29" t="n"/>
      <c r="B86" s="30" t="n"/>
      <c r="C86" s="29" t="n"/>
      <c r="D86" s="29" t="n"/>
      <c r="E86" s="29" t="n"/>
      <c r="F86" s="29" t="n"/>
      <c r="G86" s="31" t="n"/>
      <c r="H86" s="29" t="n"/>
      <c r="I86" s="31" t="n"/>
      <c r="J86" s="31" t="n"/>
      <c r="K86" s="49" t="n"/>
      <c r="L86" s="33" t="n"/>
      <c r="M86" s="34" t="n"/>
      <c r="N86" s="33" t="n"/>
      <c r="O86" s="50" t="n"/>
      <c r="P86" s="29" t="n"/>
      <c r="Q86" s="31" t="n"/>
      <c r="R86" s="49" t="n"/>
      <c r="S86" s="51">
        <f>IFERROR(IF($A86="","",IF(OR($L86="",$N86=""),"",$N86-$L86)),"")</f>
        <v/>
      </c>
      <c r="T86" s="52">
        <f>IFERROR(IF($A86="","",IF($H86="Available",0,IF($K86="","",MAX(0,$K86-'Settings'!$B$4)))),"")</f>
        <v/>
      </c>
      <c r="U86" s="38">
        <f>IFERROR(IF($A86="","",IF(OR($S86="",$O86=""),"Missing PM Data",IF(OR($S86&lt;=0,$O86&lt;INT('Settings'!$B$4)),"Overdue",IF(OR($S86&lt;='Settings'!$B$5,$O86&lt;=INT('Settings'!$B$4)+'Settings'!$B$6),"Due Soon","OK")))),"Check PM Data")</f>
        <v/>
      </c>
      <c r="V86" s="16">
        <f>IFERROR(IF($A86="","",IF(AND($H86="Available",$P86="No",$M86&gt;='Settings'!$B$7,OR($U86="OK",$U86="Due Soon")),"Yes","No")),"No")</f>
        <v/>
      </c>
      <c r="W86" s="38">
        <f>IFERROR(IF($A86="","",IF($H86="Available","Available Now",IF($K86="","No ETA",IF($K86&lt;'Settings'!$B$4,"Past Due ETA",IF($K86&lt;='Settings'!$B$4+1,"Within 24 Hours",IF($K86&lt;='Settings'!$B$4+3,"2–3 Days",IF($K86&lt;='Settings'!$B$4+7,"4–7 Days","More Than 7 Days"))))))),"Check ETA")</f>
        <v/>
      </c>
      <c r="X86" s="38">
        <f>IFERROR(IF($A86="","",IF(COUNTIF('Tractor Availability'!$A$6:$A$505,$A86)&gt;1,"Duplicate Unit ID",IF($H86="","Missing status",IF($M86="","Missing fuel level",IF(AND($H86&lt;&gt;"Available",$K86=""),"Missing ETA",IF(AND($P86="Yes",$Q86=""),"Missing hold reason",IF($R86="","Missing update time",IF('Settings'!$B$4-$R86&gt;'Settings'!$B$8,"Stale update",IF(AND($H86="Available",$P86="Yes"),"Available with safety hold","OK"))))))))),"Formula Error")</f>
        <v/>
      </c>
    </row>
    <row r="87" ht="22" customHeight="1">
      <c r="A87" s="29" t="n"/>
      <c r="B87" s="30" t="n"/>
      <c r="C87" s="29" t="n"/>
      <c r="D87" s="29" t="n"/>
      <c r="E87" s="29" t="n"/>
      <c r="F87" s="29" t="n"/>
      <c r="G87" s="31" t="n"/>
      <c r="H87" s="29" t="n"/>
      <c r="I87" s="31" t="n"/>
      <c r="J87" s="31" t="n"/>
      <c r="K87" s="49" t="n"/>
      <c r="L87" s="33" t="n"/>
      <c r="M87" s="34" t="n"/>
      <c r="N87" s="33" t="n"/>
      <c r="O87" s="50" t="n"/>
      <c r="P87" s="29" t="n"/>
      <c r="Q87" s="31" t="n"/>
      <c r="R87" s="49" t="n"/>
      <c r="S87" s="51">
        <f>IFERROR(IF($A87="","",IF(OR($L87="",$N87=""),"",$N87-$L87)),"")</f>
        <v/>
      </c>
      <c r="T87" s="52">
        <f>IFERROR(IF($A87="","",IF($H87="Available",0,IF($K87="","",MAX(0,$K87-'Settings'!$B$4)))),"")</f>
        <v/>
      </c>
      <c r="U87" s="38">
        <f>IFERROR(IF($A87="","",IF(OR($S87="",$O87=""),"Missing PM Data",IF(OR($S87&lt;=0,$O87&lt;INT('Settings'!$B$4)),"Overdue",IF(OR($S87&lt;='Settings'!$B$5,$O87&lt;=INT('Settings'!$B$4)+'Settings'!$B$6),"Due Soon","OK")))),"Check PM Data")</f>
        <v/>
      </c>
      <c r="V87" s="16">
        <f>IFERROR(IF($A87="","",IF(AND($H87="Available",$P87="No",$M87&gt;='Settings'!$B$7,OR($U87="OK",$U87="Due Soon")),"Yes","No")),"No")</f>
        <v/>
      </c>
      <c r="W87" s="38">
        <f>IFERROR(IF($A87="","",IF($H87="Available","Available Now",IF($K87="","No ETA",IF($K87&lt;'Settings'!$B$4,"Past Due ETA",IF($K87&lt;='Settings'!$B$4+1,"Within 24 Hours",IF($K87&lt;='Settings'!$B$4+3,"2–3 Days",IF($K87&lt;='Settings'!$B$4+7,"4–7 Days","More Than 7 Days"))))))),"Check ETA")</f>
        <v/>
      </c>
      <c r="X87" s="38">
        <f>IFERROR(IF($A87="","",IF(COUNTIF('Tractor Availability'!$A$6:$A$505,$A87)&gt;1,"Duplicate Unit ID",IF($H87="","Missing status",IF($M87="","Missing fuel level",IF(AND($H87&lt;&gt;"Available",$K87=""),"Missing ETA",IF(AND($P87="Yes",$Q87=""),"Missing hold reason",IF($R87="","Missing update time",IF('Settings'!$B$4-$R87&gt;'Settings'!$B$8,"Stale update",IF(AND($H87="Available",$P87="Yes"),"Available with safety hold","OK"))))))))),"Formula Error")</f>
        <v/>
      </c>
    </row>
    <row r="88" ht="22" customHeight="1">
      <c r="A88" s="29" t="n"/>
      <c r="B88" s="30" t="n"/>
      <c r="C88" s="29" t="n"/>
      <c r="D88" s="29" t="n"/>
      <c r="E88" s="29" t="n"/>
      <c r="F88" s="29" t="n"/>
      <c r="G88" s="31" t="n"/>
      <c r="H88" s="29" t="n"/>
      <c r="I88" s="31" t="n"/>
      <c r="J88" s="31" t="n"/>
      <c r="K88" s="49" t="n"/>
      <c r="L88" s="33" t="n"/>
      <c r="M88" s="34" t="n"/>
      <c r="N88" s="33" t="n"/>
      <c r="O88" s="50" t="n"/>
      <c r="P88" s="29" t="n"/>
      <c r="Q88" s="31" t="n"/>
      <c r="R88" s="49" t="n"/>
      <c r="S88" s="51">
        <f>IFERROR(IF($A88="","",IF(OR($L88="",$N88=""),"",$N88-$L88)),"")</f>
        <v/>
      </c>
      <c r="T88" s="52">
        <f>IFERROR(IF($A88="","",IF($H88="Available",0,IF($K88="","",MAX(0,$K88-'Settings'!$B$4)))),"")</f>
        <v/>
      </c>
      <c r="U88" s="38">
        <f>IFERROR(IF($A88="","",IF(OR($S88="",$O88=""),"Missing PM Data",IF(OR($S88&lt;=0,$O88&lt;INT('Settings'!$B$4)),"Overdue",IF(OR($S88&lt;='Settings'!$B$5,$O88&lt;=INT('Settings'!$B$4)+'Settings'!$B$6),"Due Soon","OK")))),"Check PM Data")</f>
        <v/>
      </c>
      <c r="V88" s="16">
        <f>IFERROR(IF($A88="","",IF(AND($H88="Available",$P88="No",$M88&gt;='Settings'!$B$7,OR($U88="OK",$U88="Due Soon")),"Yes","No")),"No")</f>
        <v/>
      </c>
      <c r="W88" s="38">
        <f>IFERROR(IF($A88="","",IF($H88="Available","Available Now",IF($K88="","No ETA",IF($K88&lt;'Settings'!$B$4,"Past Due ETA",IF($K88&lt;='Settings'!$B$4+1,"Within 24 Hours",IF($K88&lt;='Settings'!$B$4+3,"2–3 Days",IF($K88&lt;='Settings'!$B$4+7,"4–7 Days","More Than 7 Days"))))))),"Check ETA")</f>
        <v/>
      </c>
      <c r="X88" s="38">
        <f>IFERROR(IF($A88="","",IF(COUNTIF('Tractor Availability'!$A$6:$A$505,$A88)&gt;1,"Duplicate Unit ID",IF($H88="","Missing status",IF($M88="","Missing fuel level",IF(AND($H88&lt;&gt;"Available",$K88=""),"Missing ETA",IF(AND($P88="Yes",$Q88=""),"Missing hold reason",IF($R88="","Missing update time",IF('Settings'!$B$4-$R88&gt;'Settings'!$B$8,"Stale update",IF(AND($H88="Available",$P88="Yes"),"Available with safety hold","OK"))))))))),"Formula Error")</f>
        <v/>
      </c>
    </row>
    <row r="89" ht="22" customHeight="1">
      <c r="A89" s="29" t="n"/>
      <c r="B89" s="30" t="n"/>
      <c r="C89" s="29" t="n"/>
      <c r="D89" s="29" t="n"/>
      <c r="E89" s="29" t="n"/>
      <c r="F89" s="29" t="n"/>
      <c r="G89" s="31" t="n"/>
      <c r="H89" s="29" t="n"/>
      <c r="I89" s="31" t="n"/>
      <c r="J89" s="31" t="n"/>
      <c r="K89" s="49" t="n"/>
      <c r="L89" s="33" t="n"/>
      <c r="M89" s="34" t="n"/>
      <c r="N89" s="33" t="n"/>
      <c r="O89" s="50" t="n"/>
      <c r="P89" s="29" t="n"/>
      <c r="Q89" s="31" t="n"/>
      <c r="R89" s="49" t="n"/>
      <c r="S89" s="51">
        <f>IFERROR(IF($A89="","",IF(OR($L89="",$N89=""),"",$N89-$L89)),"")</f>
        <v/>
      </c>
      <c r="T89" s="52">
        <f>IFERROR(IF($A89="","",IF($H89="Available",0,IF($K89="","",MAX(0,$K89-'Settings'!$B$4)))),"")</f>
        <v/>
      </c>
      <c r="U89" s="38">
        <f>IFERROR(IF($A89="","",IF(OR($S89="",$O89=""),"Missing PM Data",IF(OR($S89&lt;=0,$O89&lt;INT('Settings'!$B$4)),"Overdue",IF(OR($S89&lt;='Settings'!$B$5,$O89&lt;=INT('Settings'!$B$4)+'Settings'!$B$6),"Due Soon","OK")))),"Check PM Data")</f>
        <v/>
      </c>
      <c r="V89" s="16">
        <f>IFERROR(IF($A89="","",IF(AND($H89="Available",$P89="No",$M89&gt;='Settings'!$B$7,OR($U89="OK",$U89="Due Soon")),"Yes","No")),"No")</f>
        <v/>
      </c>
      <c r="W89" s="38">
        <f>IFERROR(IF($A89="","",IF($H89="Available","Available Now",IF($K89="","No ETA",IF($K89&lt;'Settings'!$B$4,"Past Due ETA",IF($K89&lt;='Settings'!$B$4+1,"Within 24 Hours",IF($K89&lt;='Settings'!$B$4+3,"2–3 Days",IF($K89&lt;='Settings'!$B$4+7,"4–7 Days","More Than 7 Days"))))))),"Check ETA")</f>
        <v/>
      </c>
      <c r="X89" s="38">
        <f>IFERROR(IF($A89="","",IF(COUNTIF('Tractor Availability'!$A$6:$A$505,$A89)&gt;1,"Duplicate Unit ID",IF($H89="","Missing status",IF($M89="","Missing fuel level",IF(AND($H89&lt;&gt;"Available",$K89=""),"Missing ETA",IF(AND($P89="Yes",$Q89=""),"Missing hold reason",IF($R89="","Missing update time",IF('Settings'!$B$4-$R89&gt;'Settings'!$B$8,"Stale update",IF(AND($H89="Available",$P89="Yes"),"Available with safety hold","OK"))))))))),"Formula Error")</f>
        <v/>
      </c>
    </row>
    <row r="90" ht="22" customHeight="1">
      <c r="A90" s="29" t="n"/>
      <c r="B90" s="30" t="n"/>
      <c r="C90" s="29" t="n"/>
      <c r="D90" s="29" t="n"/>
      <c r="E90" s="29" t="n"/>
      <c r="F90" s="29" t="n"/>
      <c r="G90" s="31" t="n"/>
      <c r="H90" s="29" t="n"/>
      <c r="I90" s="31" t="n"/>
      <c r="J90" s="31" t="n"/>
      <c r="K90" s="49" t="n"/>
      <c r="L90" s="33" t="n"/>
      <c r="M90" s="34" t="n"/>
      <c r="N90" s="33" t="n"/>
      <c r="O90" s="50" t="n"/>
      <c r="P90" s="29" t="n"/>
      <c r="Q90" s="31" t="n"/>
      <c r="R90" s="49" t="n"/>
      <c r="S90" s="51">
        <f>IFERROR(IF($A90="","",IF(OR($L90="",$N90=""),"",$N90-$L90)),"")</f>
        <v/>
      </c>
      <c r="T90" s="52">
        <f>IFERROR(IF($A90="","",IF($H90="Available",0,IF($K90="","",MAX(0,$K90-'Settings'!$B$4)))),"")</f>
        <v/>
      </c>
      <c r="U90" s="38">
        <f>IFERROR(IF($A90="","",IF(OR($S90="",$O90=""),"Missing PM Data",IF(OR($S90&lt;=0,$O90&lt;INT('Settings'!$B$4)),"Overdue",IF(OR($S90&lt;='Settings'!$B$5,$O90&lt;=INT('Settings'!$B$4)+'Settings'!$B$6),"Due Soon","OK")))),"Check PM Data")</f>
        <v/>
      </c>
      <c r="V90" s="16">
        <f>IFERROR(IF($A90="","",IF(AND($H90="Available",$P90="No",$M90&gt;='Settings'!$B$7,OR($U90="OK",$U90="Due Soon")),"Yes","No")),"No")</f>
        <v/>
      </c>
      <c r="W90" s="38">
        <f>IFERROR(IF($A90="","",IF($H90="Available","Available Now",IF($K90="","No ETA",IF($K90&lt;'Settings'!$B$4,"Past Due ETA",IF($K90&lt;='Settings'!$B$4+1,"Within 24 Hours",IF($K90&lt;='Settings'!$B$4+3,"2–3 Days",IF($K90&lt;='Settings'!$B$4+7,"4–7 Days","More Than 7 Days"))))))),"Check ETA")</f>
        <v/>
      </c>
      <c r="X90" s="38">
        <f>IFERROR(IF($A90="","",IF(COUNTIF('Tractor Availability'!$A$6:$A$505,$A90)&gt;1,"Duplicate Unit ID",IF($H90="","Missing status",IF($M90="","Missing fuel level",IF(AND($H90&lt;&gt;"Available",$K90=""),"Missing ETA",IF(AND($P90="Yes",$Q90=""),"Missing hold reason",IF($R90="","Missing update time",IF('Settings'!$B$4-$R90&gt;'Settings'!$B$8,"Stale update",IF(AND($H90="Available",$P90="Yes"),"Available with safety hold","OK"))))))))),"Formula Error")</f>
        <v/>
      </c>
    </row>
    <row r="91" ht="22" customHeight="1">
      <c r="A91" s="29" t="n"/>
      <c r="B91" s="30" t="n"/>
      <c r="C91" s="29" t="n"/>
      <c r="D91" s="29" t="n"/>
      <c r="E91" s="29" t="n"/>
      <c r="F91" s="29" t="n"/>
      <c r="G91" s="31" t="n"/>
      <c r="H91" s="29" t="n"/>
      <c r="I91" s="31" t="n"/>
      <c r="J91" s="31" t="n"/>
      <c r="K91" s="49" t="n"/>
      <c r="L91" s="33" t="n"/>
      <c r="M91" s="34" t="n"/>
      <c r="N91" s="33" t="n"/>
      <c r="O91" s="50" t="n"/>
      <c r="P91" s="29" t="n"/>
      <c r="Q91" s="31" t="n"/>
      <c r="R91" s="49" t="n"/>
      <c r="S91" s="51">
        <f>IFERROR(IF($A91="","",IF(OR($L91="",$N91=""),"",$N91-$L91)),"")</f>
        <v/>
      </c>
      <c r="T91" s="52">
        <f>IFERROR(IF($A91="","",IF($H91="Available",0,IF($K91="","",MAX(0,$K91-'Settings'!$B$4)))),"")</f>
        <v/>
      </c>
      <c r="U91" s="38">
        <f>IFERROR(IF($A91="","",IF(OR($S91="",$O91=""),"Missing PM Data",IF(OR($S91&lt;=0,$O91&lt;INT('Settings'!$B$4)),"Overdue",IF(OR($S91&lt;='Settings'!$B$5,$O91&lt;=INT('Settings'!$B$4)+'Settings'!$B$6),"Due Soon","OK")))),"Check PM Data")</f>
        <v/>
      </c>
      <c r="V91" s="16">
        <f>IFERROR(IF($A91="","",IF(AND($H91="Available",$P91="No",$M91&gt;='Settings'!$B$7,OR($U91="OK",$U91="Due Soon")),"Yes","No")),"No")</f>
        <v/>
      </c>
      <c r="W91" s="38">
        <f>IFERROR(IF($A91="","",IF($H91="Available","Available Now",IF($K91="","No ETA",IF($K91&lt;'Settings'!$B$4,"Past Due ETA",IF($K91&lt;='Settings'!$B$4+1,"Within 24 Hours",IF($K91&lt;='Settings'!$B$4+3,"2–3 Days",IF($K91&lt;='Settings'!$B$4+7,"4–7 Days","More Than 7 Days"))))))),"Check ETA")</f>
        <v/>
      </c>
      <c r="X91" s="38">
        <f>IFERROR(IF($A91="","",IF(COUNTIF('Tractor Availability'!$A$6:$A$505,$A91)&gt;1,"Duplicate Unit ID",IF($H91="","Missing status",IF($M91="","Missing fuel level",IF(AND($H91&lt;&gt;"Available",$K91=""),"Missing ETA",IF(AND($P91="Yes",$Q91=""),"Missing hold reason",IF($R91="","Missing update time",IF('Settings'!$B$4-$R91&gt;'Settings'!$B$8,"Stale update",IF(AND($H91="Available",$P91="Yes"),"Available with safety hold","OK"))))))))),"Formula Error")</f>
        <v/>
      </c>
    </row>
    <row r="92" ht="22" customHeight="1">
      <c r="A92" s="29" t="n"/>
      <c r="B92" s="30" t="n"/>
      <c r="C92" s="29" t="n"/>
      <c r="D92" s="29" t="n"/>
      <c r="E92" s="29" t="n"/>
      <c r="F92" s="29" t="n"/>
      <c r="G92" s="31" t="n"/>
      <c r="H92" s="29" t="n"/>
      <c r="I92" s="31" t="n"/>
      <c r="J92" s="31" t="n"/>
      <c r="K92" s="49" t="n"/>
      <c r="L92" s="33" t="n"/>
      <c r="M92" s="34" t="n"/>
      <c r="N92" s="33" t="n"/>
      <c r="O92" s="50" t="n"/>
      <c r="P92" s="29" t="n"/>
      <c r="Q92" s="31" t="n"/>
      <c r="R92" s="49" t="n"/>
      <c r="S92" s="51">
        <f>IFERROR(IF($A92="","",IF(OR($L92="",$N92=""),"",$N92-$L92)),"")</f>
        <v/>
      </c>
      <c r="T92" s="52">
        <f>IFERROR(IF($A92="","",IF($H92="Available",0,IF($K92="","",MAX(0,$K92-'Settings'!$B$4)))),"")</f>
        <v/>
      </c>
      <c r="U92" s="38">
        <f>IFERROR(IF($A92="","",IF(OR($S92="",$O92=""),"Missing PM Data",IF(OR($S92&lt;=0,$O92&lt;INT('Settings'!$B$4)),"Overdue",IF(OR($S92&lt;='Settings'!$B$5,$O92&lt;=INT('Settings'!$B$4)+'Settings'!$B$6),"Due Soon","OK")))),"Check PM Data")</f>
        <v/>
      </c>
      <c r="V92" s="16">
        <f>IFERROR(IF($A92="","",IF(AND($H92="Available",$P92="No",$M92&gt;='Settings'!$B$7,OR($U92="OK",$U92="Due Soon")),"Yes","No")),"No")</f>
        <v/>
      </c>
      <c r="W92" s="38">
        <f>IFERROR(IF($A92="","",IF($H92="Available","Available Now",IF($K92="","No ETA",IF($K92&lt;'Settings'!$B$4,"Past Due ETA",IF($K92&lt;='Settings'!$B$4+1,"Within 24 Hours",IF($K92&lt;='Settings'!$B$4+3,"2–3 Days",IF($K92&lt;='Settings'!$B$4+7,"4–7 Days","More Than 7 Days"))))))),"Check ETA")</f>
        <v/>
      </c>
      <c r="X92" s="38">
        <f>IFERROR(IF($A92="","",IF(COUNTIF('Tractor Availability'!$A$6:$A$505,$A92)&gt;1,"Duplicate Unit ID",IF($H92="","Missing status",IF($M92="","Missing fuel level",IF(AND($H92&lt;&gt;"Available",$K92=""),"Missing ETA",IF(AND($P92="Yes",$Q92=""),"Missing hold reason",IF($R92="","Missing update time",IF('Settings'!$B$4-$R92&gt;'Settings'!$B$8,"Stale update",IF(AND($H92="Available",$P92="Yes"),"Available with safety hold","OK"))))))))),"Formula Error")</f>
        <v/>
      </c>
    </row>
    <row r="93" ht="22" customHeight="1">
      <c r="A93" s="29" t="n"/>
      <c r="B93" s="30" t="n"/>
      <c r="C93" s="29" t="n"/>
      <c r="D93" s="29" t="n"/>
      <c r="E93" s="29" t="n"/>
      <c r="F93" s="29" t="n"/>
      <c r="G93" s="31" t="n"/>
      <c r="H93" s="29" t="n"/>
      <c r="I93" s="31" t="n"/>
      <c r="J93" s="31" t="n"/>
      <c r="K93" s="49" t="n"/>
      <c r="L93" s="33" t="n"/>
      <c r="M93" s="34" t="n"/>
      <c r="N93" s="33" t="n"/>
      <c r="O93" s="50" t="n"/>
      <c r="P93" s="29" t="n"/>
      <c r="Q93" s="31" t="n"/>
      <c r="R93" s="49" t="n"/>
      <c r="S93" s="51">
        <f>IFERROR(IF($A93="","",IF(OR($L93="",$N93=""),"",$N93-$L93)),"")</f>
        <v/>
      </c>
      <c r="T93" s="52">
        <f>IFERROR(IF($A93="","",IF($H93="Available",0,IF($K93="","",MAX(0,$K93-'Settings'!$B$4)))),"")</f>
        <v/>
      </c>
      <c r="U93" s="38">
        <f>IFERROR(IF($A93="","",IF(OR($S93="",$O93=""),"Missing PM Data",IF(OR($S93&lt;=0,$O93&lt;INT('Settings'!$B$4)),"Overdue",IF(OR($S93&lt;='Settings'!$B$5,$O93&lt;=INT('Settings'!$B$4)+'Settings'!$B$6),"Due Soon","OK")))),"Check PM Data")</f>
        <v/>
      </c>
      <c r="V93" s="16">
        <f>IFERROR(IF($A93="","",IF(AND($H93="Available",$P93="No",$M93&gt;='Settings'!$B$7,OR($U93="OK",$U93="Due Soon")),"Yes","No")),"No")</f>
        <v/>
      </c>
      <c r="W93" s="38">
        <f>IFERROR(IF($A93="","",IF($H93="Available","Available Now",IF($K93="","No ETA",IF($K93&lt;'Settings'!$B$4,"Past Due ETA",IF($K93&lt;='Settings'!$B$4+1,"Within 24 Hours",IF($K93&lt;='Settings'!$B$4+3,"2–3 Days",IF($K93&lt;='Settings'!$B$4+7,"4–7 Days","More Than 7 Days"))))))),"Check ETA")</f>
        <v/>
      </c>
      <c r="X93" s="38">
        <f>IFERROR(IF($A93="","",IF(COUNTIF('Tractor Availability'!$A$6:$A$505,$A93)&gt;1,"Duplicate Unit ID",IF($H93="","Missing status",IF($M93="","Missing fuel level",IF(AND($H93&lt;&gt;"Available",$K93=""),"Missing ETA",IF(AND($P93="Yes",$Q93=""),"Missing hold reason",IF($R93="","Missing update time",IF('Settings'!$B$4-$R93&gt;'Settings'!$B$8,"Stale update",IF(AND($H93="Available",$P93="Yes"),"Available with safety hold","OK"))))))))),"Formula Error")</f>
        <v/>
      </c>
    </row>
    <row r="94" ht="22" customHeight="1">
      <c r="A94" s="29" t="n"/>
      <c r="B94" s="30" t="n"/>
      <c r="C94" s="29" t="n"/>
      <c r="D94" s="29" t="n"/>
      <c r="E94" s="29" t="n"/>
      <c r="F94" s="29" t="n"/>
      <c r="G94" s="31" t="n"/>
      <c r="H94" s="29" t="n"/>
      <c r="I94" s="31" t="n"/>
      <c r="J94" s="31" t="n"/>
      <c r="K94" s="49" t="n"/>
      <c r="L94" s="33" t="n"/>
      <c r="M94" s="34" t="n"/>
      <c r="N94" s="33" t="n"/>
      <c r="O94" s="50" t="n"/>
      <c r="P94" s="29" t="n"/>
      <c r="Q94" s="31" t="n"/>
      <c r="R94" s="49" t="n"/>
      <c r="S94" s="51">
        <f>IFERROR(IF($A94="","",IF(OR($L94="",$N94=""),"",$N94-$L94)),"")</f>
        <v/>
      </c>
      <c r="T94" s="52">
        <f>IFERROR(IF($A94="","",IF($H94="Available",0,IF($K94="","",MAX(0,$K94-'Settings'!$B$4)))),"")</f>
        <v/>
      </c>
      <c r="U94" s="38">
        <f>IFERROR(IF($A94="","",IF(OR($S94="",$O94=""),"Missing PM Data",IF(OR($S94&lt;=0,$O94&lt;INT('Settings'!$B$4)),"Overdue",IF(OR($S94&lt;='Settings'!$B$5,$O94&lt;=INT('Settings'!$B$4)+'Settings'!$B$6),"Due Soon","OK")))),"Check PM Data")</f>
        <v/>
      </c>
      <c r="V94" s="16">
        <f>IFERROR(IF($A94="","",IF(AND($H94="Available",$P94="No",$M94&gt;='Settings'!$B$7,OR($U94="OK",$U94="Due Soon")),"Yes","No")),"No")</f>
        <v/>
      </c>
      <c r="W94" s="38">
        <f>IFERROR(IF($A94="","",IF($H94="Available","Available Now",IF($K94="","No ETA",IF($K94&lt;'Settings'!$B$4,"Past Due ETA",IF($K94&lt;='Settings'!$B$4+1,"Within 24 Hours",IF($K94&lt;='Settings'!$B$4+3,"2–3 Days",IF($K94&lt;='Settings'!$B$4+7,"4–7 Days","More Than 7 Days"))))))),"Check ETA")</f>
        <v/>
      </c>
      <c r="X94" s="38">
        <f>IFERROR(IF($A94="","",IF(COUNTIF('Tractor Availability'!$A$6:$A$505,$A94)&gt;1,"Duplicate Unit ID",IF($H94="","Missing status",IF($M94="","Missing fuel level",IF(AND($H94&lt;&gt;"Available",$K94=""),"Missing ETA",IF(AND($P94="Yes",$Q94=""),"Missing hold reason",IF($R94="","Missing update time",IF('Settings'!$B$4-$R94&gt;'Settings'!$B$8,"Stale update",IF(AND($H94="Available",$P94="Yes"),"Available with safety hold","OK"))))))))),"Formula Error")</f>
        <v/>
      </c>
    </row>
    <row r="95" ht="22" customHeight="1">
      <c r="A95" s="29" t="n"/>
      <c r="B95" s="30" t="n"/>
      <c r="C95" s="29" t="n"/>
      <c r="D95" s="29" t="n"/>
      <c r="E95" s="29" t="n"/>
      <c r="F95" s="29" t="n"/>
      <c r="G95" s="31" t="n"/>
      <c r="H95" s="29" t="n"/>
      <c r="I95" s="31" t="n"/>
      <c r="J95" s="31" t="n"/>
      <c r="K95" s="49" t="n"/>
      <c r="L95" s="33" t="n"/>
      <c r="M95" s="34" t="n"/>
      <c r="N95" s="33" t="n"/>
      <c r="O95" s="50" t="n"/>
      <c r="P95" s="29" t="n"/>
      <c r="Q95" s="31" t="n"/>
      <c r="R95" s="49" t="n"/>
      <c r="S95" s="51">
        <f>IFERROR(IF($A95="","",IF(OR($L95="",$N95=""),"",$N95-$L95)),"")</f>
        <v/>
      </c>
      <c r="T95" s="52">
        <f>IFERROR(IF($A95="","",IF($H95="Available",0,IF($K95="","",MAX(0,$K95-'Settings'!$B$4)))),"")</f>
        <v/>
      </c>
      <c r="U95" s="38">
        <f>IFERROR(IF($A95="","",IF(OR($S95="",$O95=""),"Missing PM Data",IF(OR($S95&lt;=0,$O95&lt;INT('Settings'!$B$4)),"Overdue",IF(OR($S95&lt;='Settings'!$B$5,$O95&lt;=INT('Settings'!$B$4)+'Settings'!$B$6),"Due Soon","OK")))),"Check PM Data")</f>
        <v/>
      </c>
      <c r="V95" s="16">
        <f>IFERROR(IF($A95="","",IF(AND($H95="Available",$P95="No",$M95&gt;='Settings'!$B$7,OR($U95="OK",$U95="Due Soon")),"Yes","No")),"No")</f>
        <v/>
      </c>
      <c r="W95" s="38">
        <f>IFERROR(IF($A95="","",IF($H95="Available","Available Now",IF($K95="","No ETA",IF($K95&lt;'Settings'!$B$4,"Past Due ETA",IF($K95&lt;='Settings'!$B$4+1,"Within 24 Hours",IF($K95&lt;='Settings'!$B$4+3,"2–3 Days",IF($K95&lt;='Settings'!$B$4+7,"4–7 Days","More Than 7 Days"))))))),"Check ETA")</f>
        <v/>
      </c>
      <c r="X95" s="38">
        <f>IFERROR(IF($A95="","",IF(COUNTIF('Tractor Availability'!$A$6:$A$505,$A95)&gt;1,"Duplicate Unit ID",IF($H95="","Missing status",IF($M95="","Missing fuel level",IF(AND($H95&lt;&gt;"Available",$K95=""),"Missing ETA",IF(AND($P95="Yes",$Q95=""),"Missing hold reason",IF($R95="","Missing update time",IF('Settings'!$B$4-$R95&gt;'Settings'!$B$8,"Stale update",IF(AND($H95="Available",$P95="Yes"),"Available with safety hold","OK"))))))))),"Formula Error")</f>
        <v/>
      </c>
    </row>
    <row r="96" ht="22" customHeight="1">
      <c r="A96" s="29" t="n"/>
      <c r="B96" s="30" t="n"/>
      <c r="C96" s="29" t="n"/>
      <c r="D96" s="29" t="n"/>
      <c r="E96" s="29" t="n"/>
      <c r="F96" s="29" t="n"/>
      <c r="G96" s="31" t="n"/>
      <c r="H96" s="29" t="n"/>
      <c r="I96" s="31" t="n"/>
      <c r="J96" s="31" t="n"/>
      <c r="K96" s="49" t="n"/>
      <c r="L96" s="33" t="n"/>
      <c r="M96" s="34" t="n"/>
      <c r="N96" s="33" t="n"/>
      <c r="O96" s="50" t="n"/>
      <c r="P96" s="29" t="n"/>
      <c r="Q96" s="31" t="n"/>
      <c r="R96" s="49" t="n"/>
      <c r="S96" s="51">
        <f>IFERROR(IF($A96="","",IF(OR($L96="",$N96=""),"",$N96-$L96)),"")</f>
        <v/>
      </c>
      <c r="T96" s="52">
        <f>IFERROR(IF($A96="","",IF($H96="Available",0,IF($K96="","",MAX(0,$K96-'Settings'!$B$4)))),"")</f>
        <v/>
      </c>
      <c r="U96" s="38">
        <f>IFERROR(IF($A96="","",IF(OR($S96="",$O96=""),"Missing PM Data",IF(OR($S96&lt;=0,$O96&lt;INT('Settings'!$B$4)),"Overdue",IF(OR($S96&lt;='Settings'!$B$5,$O96&lt;=INT('Settings'!$B$4)+'Settings'!$B$6),"Due Soon","OK")))),"Check PM Data")</f>
        <v/>
      </c>
      <c r="V96" s="16">
        <f>IFERROR(IF($A96="","",IF(AND($H96="Available",$P96="No",$M96&gt;='Settings'!$B$7,OR($U96="OK",$U96="Due Soon")),"Yes","No")),"No")</f>
        <v/>
      </c>
      <c r="W96" s="38">
        <f>IFERROR(IF($A96="","",IF($H96="Available","Available Now",IF($K96="","No ETA",IF($K96&lt;'Settings'!$B$4,"Past Due ETA",IF($K96&lt;='Settings'!$B$4+1,"Within 24 Hours",IF($K96&lt;='Settings'!$B$4+3,"2–3 Days",IF($K96&lt;='Settings'!$B$4+7,"4–7 Days","More Than 7 Days"))))))),"Check ETA")</f>
        <v/>
      </c>
      <c r="X96" s="38">
        <f>IFERROR(IF($A96="","",IF(COUNTIF('Tractor Availability'!$A$6:$A$505,$A96)&gt;1,"Duplicate Unit ID",IF($H96="","Missing status",IF($M96="","Missing fuel level",IF(AND($H96&lt;&gt;"Available",$K96=""),"Missing ETA",IF(AND($P96="Yes",$Q96=""),"Missing hold reason",IF($R96="","Missing update time",IF('Settings'!$B$4-$R96&gt;'Settings'!$B$8,"Stale update",IF(AND($H96="Available",$P96="Yes"),"Available with safety hold","OK"))))))))),"Formula Error")</f>
        <v/>
      </c>
    </row>
    <row r="97" ht="22" customHeight="1">
      <c r="A97" s="29" t="n"/>
      <c r="B97" s="30" t="n"/>
      <c r="C97" s="29" t="n"/>
      <c r="D97" s="29" t="n"/>
      <c r="E97" s="29" t="n"/>
      <c r="F97" s="29" t="n"/>
      <c r="G97" s="31" t="n"/>
      <c r="H97" s="29" t="n"/>
      <c r="I97" s="31" t="n"/>
      <c r="J97" s="31" t="n"/>
      <c r="K97" s="49" t="n"/>
      <c r="L97" s="33" t="n"/>
      <c r="M97" s="34" t="n"/>
      <c r="N97" s="33" t="n"/>
      <c r="O97" s="50" t="n"/>
      <c r="P97" s="29" t="n"/>
      <c r="Q97" s="31" t="n"/>
      <c r="R97" s="49" t="n"/>
      <c r="S97" s="51">
        <f>IFERROR(IF($A97="","",IF(OR($L97="",$N97=""),"",$N97-$L97)),"")</f>
        <v/>
      </c>
      <c r="T97" s="52">
        <f>IFERROR(IF($A97="","",IF($H97="Available",0,IF($K97="","",MAX(0,$K97-'Settings'!$B$4)))),"")</f>
        <v/>
      </c>
      <c r="U97" s="38">
        <f>IFERROR(IF($A97="","",IF(OR($S97="",$O97=""),"Missing PM Data",IF(OR($S97&lt;=0,$O97&lt;INT('Settings'!$B$4)),"Overdue",IF(OR($S97&lt;='Settings'!$B$5,$O97&lt;=INT('Settings'!$B$4)+'Settings'!$B$6),"Due Soon","OK")))),"Check PM Data")</f>
        <v/>
      </c>
      <c r="V97" s="16">
        <f>IFERROR(IF($A97="","",IF(AND($H97="Available",$P97="No",$M97&gt;='Settings'!$B$7,OR($U97="OK",$U97="Due Soon")),"Yes","No")),"No")</f>
        <v/>
      </c>
      <c r="W97" s="38">
        <f>IFERROR(IF($A97="","",IF($H97="Available","Available Now",IF($K97="","No ETA",IF($K97&lt;'Settings'!$B$4,"Past Due ETA",IF($K97&lt;='Settings'!$B$4+1,"Within 24 Hours",IF($K97&lt;='Settings'!$B$4+3,"2–3 Days",IF($K97&lt;='Settings'!$B$4+7,"4–7 Days","More Than 7 Days"))))))),"Check ETA")</f>
        <v/>
      </c>
      <c r="X97" s="38">
        <f>IFERROR(IF($A97="","",IF(COUNTIF('Tractor Availability'!$A$6:$A$505,$A97)&gt;1,"Duplicate Unit ID",IF($H97="","Missing status",IF($M97="","Missing fuel level",IF(AND($H97&lt;&gt;"Available",$K97=""),"Missing ETA",IF(AND($P97="Yes",$Q97=""),"Missing hold reason",IF($R97="","Missing update time",IF('Settings'!$B$4-$R97&gt;'Settings'!$B$8,"Stale update",IF(AND($H97="Available",$P97="Yes"),"Available with safety hold","OK"))))))))),"Formula Error")</f>
        <v/>
      </c>
    </row>
    <row r="98" ht="22" customHeight="1">
      <c r="A98" s="29" t="n"/>
      <c r="B98" s="30" t="n"/>
      <c r="C98" s="29" t="n"/>
      <c r="D98" s="29" t="n"/>
      <c r="E98" s="29" t="n"/>
      <c r="F98" s="29" t="n"/>
      <c r="G98" s="31" t="n"/>
      <c r="H98" s="29" t="n"/>
      <c r="I98" s="31" t="n"/>
      <c r="J98" s="31" t="n"/>
      <c r="K98" s="49" t="n"/>
      <c r="L98" s="33" t="n"/>
      <c r="M98" s="34" t="n"/>
      <c r="N98" s="33" t="n"/>
      <c r="O98" s="50" t="n"/>
      <c r="P98" s="29" t="n"/>
      <c r="Q98" s="31" t="n"/>
      <c r="R98" s="49" t="n"/>
      <c r="S98" s="51">
        <f>IFERROR(IF($A98="","",IF(OR($L98="",$N98=""),"",$N98-$L98)),"")</f>
        <v/>
      </c>
      <c r="T98" s="52">
        <f>IFERROR(IF($A98="","",IF($H98="Available",0,IF($K98="","",MAX(0,$K98-'Settings'!$B$4)))),"")</f>
        <v/>
      </c>
      <c r="U98" s="38">
        <f>IFERROR(IF($A98="","",IF(OR($S98="",$O98=""),"Missing PM Data",IF(OR($S98&lt;=0,$O98&lt;INT('Settings'!$B$4)),"Overdue",IF(OR($S98&lt;='Settings'!$B$5,$O98&lt;=INT('Settings'!$B$4)+'Settings'!$B$6),"Due Soon","OK")))),"Check PM Data")</f>
        <v/>
      </c>
      <c r="V98" s="16">
        <f>IFERROR(IF($A98="","",IF(AND($H98="Available",$P98="No",$M98&gt;='Settings'!$B$7,OR($U98="OK",$U98="Due Soon")),"Yes","No")),"No")</f>
        <v/>
      </c>
      <c r="W98" s="38">
        <f>IFERROR(IF($A98="","",IF($H98="Available","Available Now",IF($K98="","No ETA",IF($K98&lt;'Settings'!$B$4,"Past Due ETA",IF($K98&lt;='Settings'!$B$4+1,"Within 24 Hours",IF($K98&lt;='Settings'!$B$4+3,"2–3 Days",IF($K98&lt;='Settings'!$B$4+7,"4–7 Days","More Than 7 Days"))))))),"Check ETA")</f>
        <v/>
      </c>
      <c r="X98" s="38">
        <f>IFERROR(IF($A98="","",IF(COUNTIF('Tractor Availability'!$A$6:$A$505,$A98)&gt;1,"Duplicate Unit ID",IF($H98="","Missing status",IF($M98="","Missing fuel level",IF(AND($H98&lt;&gt;"Available",$K98=""),"Missing ETA",IF(AND($P98="Yes",$Q98=""),"Missing hold reason",IF($R98="","Missing update time",IF('Settings'!$B$4-$R98&gt;'Settings'!$B$8,"Stale update",IF(AND($H98="Available",$P98="Yes"),"Available with safety hold","OK"))))))))),"Formula Error")</f>
        <v/>
      </c>
    </row>
    <row r="99" ht="22" customHeight="1">
      <c r="A99" s="29" t="n"/>
      <c r="B99" s="30" t="n"/>
      <c r="C99" s="29" t="n"/>
      <c r="D99" s="29" t="n"/>
      <c r="E99" s="29" t="n"/>
      <c r="F99" s="29" t="n"/>
      <c r="G99" s="31" t="n"/>
      <c r="H99" s="29" t="n"/>
      <c r="I99" s="31" t="n"/>
      <c r="J99" s="31" t="n"/>
      <c r="K99" s="49" t="n"/>
      <c r="L99" s="33" t="n"/>
      <c r="M99" s="34" t="n"/>
      <c r="N99" s="33" t="n"/>
      <c r="O99" s="50" t="n"/>
      <c r="P99" s="29" t="n"/>
      <c r="Q99" s="31" t="n"/>
      <c r="R99" s="49" t="n"/>
      <c r="S99" s="51">
        <f>IFERROR(IF($A99="","",IF(OR($L99="",$N99=""),"",$N99-$L99)),"")</f>
        <v/>
      </c>
      <c r="T99" s="52">
        <f>IFERROR(IF($A99="","",IF($H99="Available",0,IF($K99="","",MAX(0,$K99-'Settings'!$B$4)))),"")</f>
        <v/>
      </c>
      <c r="U99" s="38">
        <f>IFERROR(IF($A99="","",IF(OR($S99="",$O99=""),"Missing PM Data",IF(OR($S99&lt;=0,$O99&lt;INT('Settings'!$B$4)),"Overdue",IF(OR($S99&lt;='Settings'!$B$5,$O99&lt;=INT('Settings'!$B$4)+'Settings'!$B$6),"Due Soon","OK")))),"Check PM Data")</f>
        <v/>
      </c>
      <c r="V99" s="16">
        <f>IFERROR(IF($A99="","",IF(AND($H99="Available",$P99="No",$M99&gt;='Settings'!$B$7,OR($U99="OK",$U99="Due Soon")),"Yes","No")),"No")</f>
        <v/>
      </c>
      <c r="W99" s="38">
        <f>IFERROR(IF($A99="","",IF($H99="Available","Available Now",IF($K99="","No ETA",IF($K99&lt;'Settings'!$B$4,"Past Due ETA",IF($K99&lt;='Settings'!$B$4+1,"Within 24 Hours",IF($K99&lt;='Settings'!$B$4+3,"2–3 Days",IF($K99&lt;='Settings'!$B$4+7,"4–7 Days","More Than 7 Days"))))))),"Check ETA")</f>
        <v/>
      </c>
      <c r="X99" s="38">
        <f>IFERROR(IF($A99="","",IF(COUNTIF('Tractor Availability'!$A$6:$A$505,$A99)&gt;1,"Duplicate Unit ID",IF($H99="","Missing status",IF($M99="","Missing fuel level",IF(AND($H99&lt;&gt;"Available",$K99=""),"Missing ETA",IF(AND($P99="Yes",$Q99=""),"Missing hold reason",IF($R99="","Missing update time",IF('Settings'!$B$4-$R99&gt;'Settings'!$B$8,"Stale update",IF(AND($H99="Available",$P99="Yes"),"Available with safety hold","OK"))))))))),"Formula Error")</f>
        <v/>
      </c>
    </row>
    <row r="100" ht="22" customHeight="1">
      <c r="A100" s="29" t="n"/>
      <c r="B100" s="30" t="n"/>
      <c r="C100" s="29" t="n"/>
      <c r="D100" s="29" t="n"/>
      <c r="E100" s="29" t="n"/>
      <c r="F100" s="29" t="n"/>
      <c r="G100" s="31" t="n"/>
      <c r="H100" s="29" t="n"/>
      <c r="I100" s="31" t="n"/>
      <c r="J100" s="31" t="n"/>
      <c r="K100" s="49" t="n"/>
      <c r="L100" s="33" t="n"/>
      <c r="M100" s="34" t="n"/>
      <c r="N100" s="33" t="n"/>
      <c r="O100" s="50" t="n"/>
      <c r="P100" s="29" t="n"/>
      <c r="Q100" s="31" t="n"/>
      <c r="R100" s="49" t="n"/>
      <c r="S100" s="51">
        <f>IFERROR(IF($A100="","",IF(OR($L100="",$N100=""),"",$N100-$L100)),"")</f>
        <v/>
      </c>
      <c r="T100" s="52">
        <f>IFERROR(IF($A100="","",IF($H100="Available",0,IF($K100="","",MAX(0,$K100-'Settings'!$B$4)))),"")</f>
        <v/>
      </c>
      <c r="U100" s="38">
        <f>IFERROR(IF($A100="","",IF(OR($S100="",$O100=""),"Missing PM Data",IF(OR($S100&lt;=0,$O100&lt;INT('Settings'!$B$4)),"Overdue",IF(OR($S100&lt;='Settings'!$B$5,$O100&lt;=INT('Settings'!$B$4)+'Settings'!$B$6),"Due Soon","OK")))),"Check PM Data")</f>
        <v/>
      </c>
      <c r="V100" s="16">
        <f>IFERROR(IF($A100="","",IF(AND($H100="Available",$P100="No",$M100&gt;='Settings'!$B$7,OR($U100="OK",$U100="Due Soon")),"Yes","No")),"No")</f>
        <v/>
      </c>
      <c r="W100" s="38">
        <f>IFERROR(IF($A100="","",IF($H100="Available","Available Now",IF($K100="","No ETA",IF($K100&lt;'Settings'!$B$4,"Past Due ETA",IF($K100&lt;='Settings'!$B$4+1,"Within 24 Hours",IF($K100&lt;='Settings'!$B$4+3,"2–3 Days",IF($K100&lt;='Settings'!$B$4+7,"4–7 Days","More Than 7 Days"))))))),"Check ETA")</f>
        <v/>
      </c>
      <c r="X100" s="38">
        <f>IFERROR(IF($A100="","",IF(COUNTIF('Tractor Availability'!$A$6:$A$505,$A100)&gt;1,"Duplicate Unit ID",IF($H100="","Missing status",IF($M100="","Missing fuel level",IF(AND($H100&lt;&gt;"Available",$K100=""),"Missing ETA",IF(AND($P100="Yes",$Q100=""),"Missing hold reason",IF($R100="","Missing update time",IF('Settings'!$B$4-$R100&gt;'Settings'!$B$8,"Stale update",IF(AND($H100="Available",$P100="Yes"),"Available with safety hold","OK"))))))))),"Formula Error")</f>
        <v/>
      </c>
    </row>
    <row r="101" ht="22" customHeight="1">
      <c r="A101" s="29" t="n"/>
      <c r="B101" s="30" t="n"/>
      <c r="C101" s="29" t="n"/>
      <c r="D101" s="29" t="n"/>
      <c r="E101" s="29" t="n"/>
      <c r="F101" s="29" t="n"/>
      <c r="G101" s="31" t="n"/>
      <c r="H101" s="29" t="n"/>
      <c r="I101" s="31" t="n"/>
      <c r="J101" s="31" t="n"/>
      <c r="K101" s="49" t="n"/>
      <c r="L101" s="33" t="n"/>
      <c r="M101" s="34" t="n"/>
      <c r="N101" s="33" t="n"/>
      <c r="O101" s="50" t="n"/>
      <c r="P101" s="29" t="n"/>
      <c r="Q101" s="31" t="n"/>
      <c r="R101" s="49" t="n"/>
      <c r="S101" s="51">
        <f>IFERROR(IF($A101="","",IF(OR($L101="",$N101=""),"",$N101-$L101)),"")</f>
        <v/>
      </c>
      <c r="T101" s="52">
        <f>IFERROR(IF($A101="","",IF($H101="Available",0,IF($K101="","",MAX(0,$K101-'Settings'!$B$4)))),"")</f>
        <v/>
      </c>
      <c r="U101" s="38">
        <f>IFERROR(IF($A101="","",IF(OR($S101="",$O101=""),"Missing PM Data",IF(OR($S101&lt;=0,$O101&lt;INT('Settings'!$B$4)),"Overdue",IF(OR($S101&lt;='Settings'!$B$5,$O101&lt;=INT('Settings'!$B$4)+'Settings'!$B$6),"Due Soon","OK")))),"Check PM Data")</f>
        <v/>
      </c>
      <c r="V101" s="16">
        <f>IFERROR(IF($A101="","",IF(AND($H101="Available",$P101="No",$M101&gt;='Settings'!$B$7,OR($U101="OK",$U101="Due Soon")),"Yes","No")),"No")</f>
        <v/>
      </c>
      <c r="W101" s="38">
        <f>IFERROR(IF($A101="","",IF($H101="Available","Available Now",IF($K101="","No ETA",IF($K101&lt;'Settings'!$B$4,"Past Due ETA",IF($K101&lt;='Settings'!$B$4+1,"Within 24 Hours",IF($K101&lt;='Settings'!$B$4+3,"2–3 Days",IF($K101&lt;='Settings'!$B$4+7,"4–7 Days","More Than 7 Days"))))))),"Check ETA")</f>
        <v/>
      </c>
      <c r="X101" s="38">
        <f>IFERROR(IF($A101="","",IF(COUNTIF('Tractor Availability'!$A$6:$A$505,$A101)&gt;1,"Duplicate Unit ID",IF($H101="","Missing status",IF($M101="","Missing fuel level",IF(AND($H101&lt;&gt;"Available",$K101=""),"Missing ETA",IF(AND($P101="Yes",$Q101=""),"Missing hold reason",IF($R101="","Missing update time",IF('Settings'!$B$4-$R101&gt;'Settings'!$B$8,"Stale update",IF(AND($H101="Available",$P101="Yes"),"Available with safety hold","OK"))))))))),"Formula Error")</f>
        <v/>
      </c>
    </row>
    <row r="102" ht="22" customHeight="1">
      <c r="A102" s="29" t="n"/>
      <c r="B102" s="30" t="n"/>
      <c r="C102" s="29" t="n"/>
      <c r="D102" s="29" t="n"/>
      <c r="E102" s="29" t="n"/>
      <c r="F102" s="29" t="n"/>
      <c r="G102" s="31" t="n"/>
      <c r="H102" s="29" t="n"/>
      <c r="I102" s="31" t="n"/>
      <c r="J102" s="31" t="n"/>
      <c r="K102" s="49" t="n"/>
      <c r="L102" s="33" t="n"/>
      <c r="M102" s="34" t="n"/>
      <c r="N102" s="33" t="n"/>
      <c r="O102" s="50" t="n"/>
      <c r="P102" s="29" t="n"/>
      <c r="Q102" s="31" t="n"/>
      <c r="R102" s="49" t="n"/>
      <c r="S102" s="51">
        <f>IFERROR(IF($A102="","",IF(OR($L102="",$N102=""),"",$N102-$L102)),"")</f>
        <v/>
      </c>
      <c r="T102" s="52">
        <f>IFERROR(IF($A102="","",IF($H102="Available",0,IF($K102="","",MAX(0,$K102-'Settings'!$B$4)))),"")</f>
        <v/>
      </c>
      <c r="U102" s="38">
        <f>IFERROR(IF($A102="","",IF(OR($S102="",$O102=""),"Missing PM Data",IF(OR($S102&lt;=0,$O102&lt;INT('Settings'!$B$4)),"Overdue",IF(OR($S102&lt;='Settings'!$B$5,$O102&lt;=INT('Settings'!$B$4)+'Settings'!$B$6),"Due Soon","OK")))),"Check PM Data")</f>
        <v/>
      </c>
      <c r="V102" s="16">
        <f>IFERROR(IF($A102="","",IF(AND($H102="Available",$P102="No",$M102&gt;='Settings'!$B$7,OR($U102="OK",$U102="Due Soon")),"Yes","No")),"No")</f>
        <v/>
      </c>
      <c r="W102" s="38">
        <f>IFERROR(IF($A102="","",IF($H102="Available","Available Now",IF($K102="","No ETA",IF($K102&lt;'Settings'!$B$4,"Past Due ETA",IF($K102&lt;='Settings'!$B$4+1,"Within 24 Hours",IF($K102&lt;='Settings'!$B$4+3,"2–3 Days",IF($K102&lt;='Settings'!$B$4+7,"4–7 Days","More Than 7 Days"))))))),"Check ETA")</f>
        <v/>
      </c>
      <c r="X102" s="38">
        <f>IFERROR(IF($A102="","",IF(COUNTIF('Tractor Availability'!$A$6:$A$505,$A102)&gt;1,"Duplicate Unit ID",IF($H102="","Missing status",IF($M102="","Missing fuel level",IF(AND($H102&lt;&gt;"Available",$K102=""),"Missing ETA",IF(AND($P102="Yes",$Q102=""),"Missing hold reason",IF($R102="","Missing update time",IF('Settings'!$B$4-$R102&gt;'Settings'!$B$8,"Stale update",IF(AND($H102="Available",$P102="Yes"),"Available with safety hold","OK"))))))))),"Formula Error")</f>
        <v/>
      </c>
    </row>
    <row r="103" ht="22" customHeight="1">
      <c r="A103" s="29" t="n"/>
      <c r="B103" s="30" t="n"/>
      <c r="C103" s="29" t="n"/>
      <c r="D103" s="29" t="n"/>
      <c r="E103" s="29" t="n"/>
      <c r="F103" s="29" t="n"/>
      <c r="G103" s="31" t="n"/>
      <c r="H103" s="29" t="n"/>
      <c r="I103" s="31" t="n"/>
      <c r="J103" s="31" t="n"/>
      <c r="K103" s="49" t="n"/>
      <c r="L103" s="33" t="n"/>
      <c r="M103" s="34" t="n"/>
      <c r="N103" s="33" t="n"/>
      <c r="O103" s="50" t="n"/>
      <c r="P103" s="29" t="n"/>
      <c r="Q103" s="31" t="n"/>
      <c r="R103" s="49" t="n"/>
      <c r="S103" s="51">
        <f>IFERROR(IF($A103="","",IF(OR($L103="",$N103=""),"",$N103-$L103)),"")</f>
        <v/>
      </c>
      <c r="T103" s="52">
        <f>IFERROR(IF($A103="","",IF($H103="Available",0,IF($K103="","",MAX(0,$K103-'Settings'!$B$4)))),"")</f>
        <v/>
      </c>
      <c r="U103" s="38">
        <f>IFERROR(IF($A103="","",IF(OR($S103="",$O103=""),"Missing PM Data",IF(OR($S103&lt;=0,$O103&lt;INT('Settings'!$B$4)),"Overdue",IF(OR($S103&lt;='Settings'!$B$5,$O103&lt;=INT('Settings'!$B$4)+'Settings'!$B$6),"Due Soon","OK")))),"Check PM Data")</f>
        <v/>
      </c>
      <c r="V103" s="16">
        <f>IFERROR(IF($A103="","",IF(AND($H103="Available",$P103="No",$M103&gt;='Settings'!$B$7,OR($U103="OK",$U103="Due Soon")),"Yes","No")),"No")</f>
        <v/>
      </c>
      <c r="W103" s="38">
        <f>IFERROR(IF($A103="","",IF($H103="Available","Available Now",IF($K103="","No ETA",IF($K103&lt;'Settings'!$B$4,"Past Due ETA",IF($K103&lt;='Settings'!$B$4+1,"Within 24 Hours",IF($K103&lt;='Settings'!$B$4+3,"2–3 Days",IF($K103&lt;='Settings'!$B$4+7,"4–7 Days","More Than 7 Days"))))))),"Check ETA")</f>
        <v/>
      </c>
      <c r="X103" s="38">
        <f>IFERROR(IF($A103="","",IF(COUNTIF('Tractor Availability'!$A$6:$A$505,$A103)&gt;1,"Duplicate Unit ID",IF($H103="","Missing status",IF($M103="","Missing fuel level",IF(AND($H103&lt;&gt;"Available",$K103=""),"Missing ETA",IF(AND($P103="Yes",$Q103=""),"Missing hold reason",IF($R103="","Missing update time",IF('Settings'!$B$4-$R103&gt;'Settings'!$B$8,"Stale update",IF(AND($H103="Available",$P103="Yes"),"Available with safety hold","OK"))))))))),"Formula Error")</f>
        <v/>
      </c>
    </row>
    <row r="104" ht="22" customHeight="1">
      <c r="A104" s="29" t="n"/>
      <c r="B104" s="30" t="n"/>
      <c r="C104" s="29" t="n"/>
      <c r="D104" s="29" t="n"/>
      <c r="E104" s="29" t="n"/>
      <c r="F104" s="29" t="n"/>
      <c r="G104" s="31" t="n"/>
      <c r="H104" s="29" t="n"/>
      <c r="I104" s="31" t="n"/>
      <c r="J104" s="31" t="n"/>
      <c r="K104" s="49" t="n"/>
      <c r="L104" s="33" t="n"/>
      <c r="M104" s="34" t="n"/>
      <c r="N104" s="33" t="n"/>
      <c r="O104" s="50" t="n"/>
      <c r="P104" s="29" t="n"/>
      <c r="Q104" s="31" t="n"/>
      <c r="R104" s="49" t="n"/>
      <c r="S104" s="51">
        <f>IFERROR(IF($A104="","",IF(OR($L104="",$N104=""),"",$N104-$L104)),"")</f>
        <v/>
      </c>
      <c r="T104" s="52">
        <f>IFERROR(IF($A104="","",IF($H104="Available",0,IF($K104="","",MAX(0,$K104-'Settings'!$B$4)))),"")</f>
        <v/>
      </c>
      <c r="U104" s="38">
        <f>IFERROR(IF($A104="","",IF(OR($S104="",$O104=""),"Missing PM Data",IF(OR($S104&lt;=0,$O104&lt;INT('Settings'!$B$4)),"Overdue",IF(OR($S104&lt;='Settings'!$B$5,$O104&lt;=INT('Settings'!$B$4)+'Settings'!$B$6),"Due Soon","OK")))),"Check PM Data")</f>
        <v/>
      </c>
      <c r="V104" s="16">
        <f>IFERROR(IF($A104="","",IF(AND($H104="Available",$P104="No",$M104&gt;='Settings'!$B$7,OR($U104="OK",$U104="Due Soon")),"Yes","No")),"No")</f>
        <v/>
      </c>
      <c r="W104" s="38">
        <f>IFERROR(IF($A104="","",IF($H104="Available","Available Now",IF($K104="","No ETA",IF($K104&lt;'Settings'!$B$4,"Past Due ETA",IF($K104&lt;='Settings'!$B$4+1,"Within 24 Hours",IF($K104&lt;='Settings'!$B$4+3,"2–3 Days",IF($K104&lt;='Settings'!$B$4+7,"4–7 Days","More Than 7 Days"))))))),"Check ETA")</f>
        <v/>
      </c>
      <c r="X104" s="38">
        <f>IFERROR(IF($A104="","",IF(COUNTIF('Tractor Availability'!$A$6:$A$505,$A104)&gt;1,"Duplicate Unit ID",IF($H104="","Missing status",IF($M104="","Missing fuel level",IF(AND($H104&lt;&gt;"Available",$K104=""),"Missing ETA",IF(AND($P104="Yes",$Q104=""),"Missing hold reason",IF($R104="","Missing update time",IF('Settings'!$B$4-$R104&gt;'Settings'!$B$8,"Stale update",IF(AND($H104="Available",$P104="Yes"),"Available with safety hold","OK"))))))))),"Formula Error")</f>
        <v/>
      </c>
    </row>
    <row r="105" ht="22" customHeight="1">
      <c r="A105" s="29" t="n"/>
      <c r="B105" s="30" t="n"/>
      <c r="C105" s="29" t="n"/>
      <c r="D105" s="29" t="n"/>
      <c r="E105" s="29" t="n"/>
      <c r="F105" s="29" t="n"/>
      <c r="G105" s="31" t="n"/>
      <c r="H105" s="29" t="n"/>
      <c r="I105" s="31" t="n"/>
      <c r="J105" s="31" t="n"/>
      <c r="K105" s="49" t="n"/>
      <c r="L105" s="33" t="n"/>
      <c r="M105" s="34" t="n"/>
      <c r="N105" s="33" t="n"/>
      <c r="O105" s="50" t="n"/>
      <c r="P105" s="29" t="n"/>
      <c r="Q105" s="31" t="n"/>
      <c r="R105" s="49" t="n"/>
      <c r="S105" s="51">
        <f>IFERROR(IF($A105="","",IF(OR($L105="",$N105=""),"",$N105-$L105)),"")</f>
        <v/>
      </c>
      <c r="T105" s="52">
        <f>IFERROR(IF($A105="","",IF($H105="Available",0,IF($K105="","",MAX(0,$K105-'Settings'!$B$4)))),"")</f>
        <v/>
      </c>
      <c r="U105" s="38">
        <f>IFERROR(IF($A105="","",IF(OR($S105="",$O105=""),"Missing PM Data",IF(OR($S105&lt;=0,$O105&lt;INT('Settings'!$B$4)),"Overdue",IF(OR($S105&lt;='Settings'!$B$5,$O105&lt;=INT('Settings'!$B$4)+'Settings'!$B$6),"Due Soon","OK")))),"Check PM Data")</f>
        <v/>
      </c>
      <c r="V105" s="16">
        <f>IFERROR(IF($A105="","",IF(AND($H105="Available",$P105="No",$M105&gt;='Settings'!$B$7,OR($U105="OK",$U105="Due Soon")),"Yes","No")),"No")</f>
        <v/>
      </c>
      <c r="W105" s="38">
        <f>IFERROR(IF($A105="","",IF($H105="Available","Available Now",IF($K105="","No ETA",IF($K105&lt;'Settings'!$B$4,"Past Due ETA",IF($K105&lt;='Settings'!$B$4+1,"Within 24 Hours",IF($K105&lt;='Settings'!$B$4+3,"2–3 Days",IF($K105&lt;='Settings'!$B$4+7,"4–7 Days","More Than 7 Days"))))))),"Check ETA")</f>
        <v/>
      </c>
      <c r="X105" s="38">
        <f>IFERROR(IF($A105="","",IF(COUNTIF('Tractor Availability'!$A$6:$A$505,$A105)&gt;1,"Duplicate Unit ID",IF($H105="","Missing status",IF($M105="","Missing fuel level",IF(AND($H105&lt;&gt;"Available",$K105=""),"Missing ETA",IF(AND($P105="Yes",$Q105=""),"Missing hold reason",IF($R105="","Missing update time",IF('Settings'!$B$4-$R105&gt;'Settings'!$B$8,"Stale update",IF(AND($H105="Available",$P105="Yes"),"Available with safety hold","OK"))))))))),"Formula Error")</f>
        <v/>
      </c>
    </row>
    <row r="106" ht="22" customHeight="1">
      <c r="A106" s="29" t="n"/>
      <c r="B106" s="30" t="n"/>
      <c r="C106" s="29" t="n"/>
      <c r="D106" s="29" t="n"/>
      <c r="E106" s="29" t="n"/>
      <c r="F106" s="29" t="n"/>
      <c r="G106" s="31" t="n"/>
      <c r="H106" s="29" t="n"/>
      <c r="I106" s="31" t="n"/>
      <c r="J106" s="31" t="n"/>
      <c r="K106" s="49" t="n"/>
      <c r="L106" s="33" t="n"/>
      <c r="M106" s="34" t="n"/>
      <c r="N106" s="33" t="n"/>
      <c r="O106" s="50" t="n"/>
      <c r="P106" s="29" t="n"/>
      <c r="Q106" s="31" t="n"/>
      <c r="R106" s="49" t="n"/>
      <c r="S106" s="51">
        <f>IFERROR(IF($A106="","",IF(OR($L106="",$N106=""),"",$N106-$L106)),"")</f>
        <v/>
      </c>
      <c r="T106" s="52">
        <f>IFERROR(IF($A106="","",IF($H106="Available",0,IF($K106="","",MAX(0,$K106-'Settings'!$B$4)))),"")</f>
        <v/>
      </c>
      <c r="U106" s="38">
        <f>IFERROR(IF($A106="","",IF(OR($S106="",$O106=""),"Missing PM Data",IF(OR($S106&lt;=0,$O106&lt;INT('Settings'!$B$4)),"Overdue",IF(OR($S106&lt;='Settings'!$B$5,$O106&lt;=INT('Settings'!$B$4)+'Settings'!$B$6),"Due Soon","OK")))),"Check PM Data")</f>
        <v/>
      </c>
      <c r="V106" s="16">
        <f>IFERROR(IF($A106="","",IF(AND($H106="Available",$P106="No",$M106&gt;='Settings'!$B$7,OR($U106="OK",$U106="Due Soon")),"Yes","No")),"No")</f>
        <v/>
      </c>
      <c r="W106" s="38">
        <f>IFERROR(IF($A106="","",IF($H106="Available","Available Now",IF($K106="","No ETA",IF($K106&lt;'Settings'!$B$4,"Past Due ETA",IF($K106&lt;='Settings'!$B$4+1,"Within 24 Hours",IF($K106&lt;='Settings'!$B$4+3,"2–3 Days",IF($K106&lt;='Settings'!$B$4+7,"4–7 Days","More Than 7 Days"))))))),"Check ETA")</f>
        <v/>
      </c>
      <c r="X106" s="38">
        <f>IFERROR(IF($A106="","",IF(COUNTIF('Tractor Availability'!$A$6:$A$505,$A106)&gt;1,"Duplicate Unit ID",IF($H106="","Missing status",IF($M106="","Missing fuel level",IF(AND($H106&lt;&gt;"Available",$K106=""),"Missing ETA",IF(AND($P106="Yes",$Q106=""),"Missing hold reason",IF($R106="","Missing update time",IF('Settings'!$B$4-$R106&gt;'Settings'!$B$8,"Stale update",IF(AND($H106="Available",$P106="Yes"),"Available with safety hold","OK"))))))))),"Formula Error")</f>
        <v/>
      </c>
    </row>
    <row r="107" ht="22" customHeight="1">
      <c r="A107" s="29" t="n"/>
      <c r="B107" s="30" t="n"/>
      <c r="C107" s="29" t="n"/>
      <c r="D107" s="29" t="n"/>
      <c r="E107" s="29" t="n"/>
      <c r="F107" s="29" t="n"/>
      <c r="G107" s="31" t="n"/>
      <c r="H107" s="29" t="n"/>
      <c r="I107" s="31" t="n"/>
      <c r="J107" s="31" t="n"/>
      <c r="K107" s="49" t="n"/>
      <c r="L107" s="33" t="n"/>
      <c r="M107" s="34" t="n"/>
      <c r="N107" s="33" t="n"/>
      <c r="O107" s="50" t="n"/>
      <c r="P107" s="29" t="n"/>
      <c r="Q107" s="31" t="n"/>
      <c r="R107" s="49" t="n"/>
      <c r="S107" s="51">
        <f>IFERROR(IF($A107="","",IF(OR($L107="",$N107=""),"",$N107-$L107)),"")</f>
        <v/>
      </c>
      <c r="T107" s="52">
        <f>IFERROR(IF($A107="","",IF($H107="Available",0,IF($K107="","",MAX(0,$K107-'Settings'!$B$4)))),"")</f>
        <v/>
      </c>
      <c r="U107" s="38">
        <f>IFERROR(IF($A107="","",IF(OR($S107="",$O107=""),"Missing PM Data",IF(OR($S107&lt;=0,$O107&lt;INT('Settings'!$B$4)),"Overdue",IF(OR($S107&lt;='Settings'!$B$5,$O107&lt;=INT('Settings'!$B$4)+'Settings'!$B$6),"Due Soon","OK")))),"Check PM Data")</f>
        <v/>
      </c>
      <c r="V107" s="16">
        <f>IFERROR(IF($A107="","",IF(AND($H107="Available",$P107="No",$M107&gt;='Settings'!$B$7,OR($U107="OK",$U107="Due Soon")),"Yes","No")),"No")</f>
        <v/>
      </c>
      <c r="W107" s="38">
        <f>IFERROR(IF($A107="","",IF($H107="Available","Available Now",IF($K107="","No ETA",IF($K107&lt;'Settings'!$B$4,"Past Due ETA",IF($K107&lt;='Settings'!$B$4+1,"Within 24 Hours",IF($K107&lt;='Settings'!$B$4+3,"2–3 Days",IF($K107&lt;='Settings'!$B$4+7,"4–7 Days","More Than 7 Days"))))))),"Check ETA")</f>
        <v/>
      </c>
      <c r="X107" s="38">
        <f>IFERROR(IF($A107="","",IF(COUNTIF('Tractor Availability'!$A$6:$A$505,$A107)&gt;1,"Duplicate Unit ID",IF($H107="","Missing status",IF($M107="","Missing fuel level",IF(AND($H107&lt;&gt;"Available",$K107=""),"Missing ETA",IF(AND($P107="Yes",$Q107=""),"Missing hold reason",IF($R107="","Missing update time",IF('Settings'!$B$4-$R107&gt;'Settings'!$B$8,"Stale update",IF(AND($H107="Available",$P107="Yes"),"Available with safety hold","OK"))))))))),"Formula Error")</f>
        <v/>
      </c>
    </row>
    <row r="108" ht="22" customHeight="1">
      <c r="A108" s="29" t="n"/>
      <c r="B108" s="30" t="n"/>
      <c r="C108" s="29" t="n"/>
      <c r="D108" s="29" t="n"/>
      <c r="E108" s="29" t="n"/>
      <c r="F108" s="29" t="n"/>
      <c r="G108" s="31" t="n"/>
      <c r="H108" s="29" t="n"/>
      <c r="I108" s="31" t="n"/>
      <c r="J108" s="31" t="n"/>
      <c r="K108" s="49" t="n"/>
      <c r="L108" s="33" t="n"/>
      <c r="M108" s="34" t="n"/>
      <c r="N108" s="33" t="n"/>
      <c r="O108" s="50" t="n"/>
      <c r="P108" s="29" t="n"/>
      <c r="Q108" s="31" t="n"/>
      <c r="R108" s="49" t="n"/>
      <c r="S108" s="51">
        <f>IFERROR(IF($A108="","",IF(OR($L108="",$N108=""),"",$N108-$L108)),"")</f>
        <v/>
      </c>
      <c r="T108" s="52">
        <f>IFERROR(IF($A108="","",IF($H108="Available",0,IF($K108="","",MAX(0,$K108-'Settings'!$B$4)))),"")</f>
        <v/>
      </c>
      <c r="U108" s="38">
        <f>IFERROR(IF($A108="","",IF(OR($S108="",$O108=""),"Missing PM Data",IF(OR($S108&lt;=0,$O108&lt;INT('Settings'!$B$4)),"Overdue",IF(OR($S108&lt;='Settings'!$B$5,$O108&lt;=INT('Settings'!$B$4)+'Settings'!$B$6),"Due Soon","OK")))),"Check PM Data")</f>
        <v/>
      </c>
      <c r="V108" s="16">
        <f>IFERROR(IF($A108="","",IF(AND($H108="Available",$P108="No",$M108&gt;='Settings'!$B$7,OR($U108="OK",$U108="Due Soon")),"Yes","No")),"No")</f>
        <v/>
      </c>
      <c r="W108" s="38">
        <f>IFERROR(IF($A108="","",IF($H108="Available","Available Now",IF($K108="","No ETA",IF($K108&lt;'Settings'!$B$4,"Past Due ETA",IF($K108&lt;='Settings'!$B$4+1,"Within 24 Hours",IF($K108&lt;='Settings'!$B$4+3,"2–3 Days",IF($K108&lt;='Settings'!$B$4+7,"4–7 Days","More Than 7 Days"))))))),"Check ETA")</f>
        <v/>
      </c>
      <c r="X108" s="38">
        <f>IFERROR(IF($A108="","",IF(COUNTIF('Tractor Availability'!$A$6:$A$505,$A108)&gt;1,"Duplicate Unit ID",IF($H108="","Missing status",IF($M108="","Missing fuel level",IF(AND($H108&lt;&gt;"Available",$K108=""),"Missing ETA",IF(AND($P108="Yes",$Q108=""),"Missing hold reason",IF($R108="","Missing update time",IF('Settings'!$B$4-$R108&gt;'Settings'!$B$8,"Stale update",IF(AND($H108="Available",$P108="Yes"),"Available with safety hold","OK"))))))))),"Formula Error")</f>
        <v/>
      </c>
    </row>
    <row r="109" ht="22" customHeight="1">
      <c r="A109" s="29" t="n"/>
      <c r="B109" s="30" t="n"/>
      <c r="C109" s="29" t="n"/>
      <c r="D109" s="29" t="n"/>
      <c r="E109" s="29" t="n"/>
      <c r="F109" s="29" t="n"/>
      <c r="G109" s="31" t="n"/>
      <c r="H109" s="29" t="n"/>
      <c r="I109" s="31" t="n"/>
      <c r="J109" s="31" t="n"/>
      <c r="K109" s="49" t="n"/>
      <c r="L109" s="33" t="n"/>
      <c r="M109" s="34" t="n"/>
      <c r="N109" s="33" t="n"/>
      <c r="O109" s="50" t="n"/>
      <c r="P109" s="29" t="n"/>
      <c r="Q109" s="31" t="n"/>
      <c r="R109" s="49" t="n"/>
      <c r="S109" s="51">
        <f>IFERROR(IF($A109="","",IF(OR($L109="",$N109=""),"",$N109-$L109)),"")</f>
        <v/>
      </c>
      <c r="T109" s="52">
        <f>IFERROR(IF($A109="","",IF($H109="Available",0,IF($K109="","",MAX(0,$K109-'Settings'!$B$4)))),"")</f>
        <v/>
      </c>
      <c r="U109" s="38">
        <f>IFERROR(IF($A109="","",IF(OR($S109="",$O109=""),"Missing PM Data",IF(OR($S109&lt;=0,$O109&lt;INT('Settings'!$B$4)),"Overdue",IF(OR($S109&lt;='Settings'!$B$5,$O109&lt;=INT('Settings'!$B$4)+'Settings'!$B$6),"Due Soon","OK")))),"Check PM Data")</f>
        <v/>
      </c>
      <c r="V109" s="16">
        <f>IFERROR(IF($A109="","",IF(AND($H109="Available",$P109="No",$M109&gt;='Settings'!$B$7,OR($U109="OK",$U109="Due Soon")),"Yes","No")),"No")</f>
        <v/>
      </c>
      <c r="W109" s="38">
        <f>IFERROR(IF($A109="","",IF($H109="Available","Available Now",IF($K109="","No ETA",IF($K109&lt;'Settings'!$B$4,"Past Due ETA",IF($K109&lt;='Settings'!$B$4+1,"Within 24 Hours",IF($K109&lt;='Settings'!$B$4+3,"2–3 Days",IF($K109&lt;='Settings'!$B$4+7,"4–7 Days","More Than 7 Days"))))))),"Check ETA")</f>
        <v/>
      </c>
      <c r="X109" s="38">
        <f>IFERROR(IF($A109="","",IF(COUNTIF('Tractor Availability'!$A$6:$A$505,$A109)&gt;1,"Duplicate Unit ID",IF($H109="","Missing status",IF($M109="","Missing fuel level",IF(AND($H109&lt;&gt;"Available",$K109=""),"Missing ETA",IF(AND($P109="Yes",$Q109=""),"Missing hold reason",IF($R109="","Missing update time",IF('Settings'!$B$4-$R109&gt;'Settings'!$B$8,"Stale update",IF(AND($H109="Available",$P109="Yes"),"Available with safety hold","OK"))))))))),"Formula Error")</f>
        <v/>
      </c>
    </row>
    <row r="110" ht="22" customHeight="1">
      <c r="A110" s="29" t="n"/>
      <c r="B110" s="30" t="n"/>
      <c r="C110" s="29" t="n"/>
      <c r="D110" s="29" t="n"/>
      <c r="E110" s="29" t="n"/>
      <c r="F110" s="29" t="n"/>
      <c r="G110" s="31" t="n"/>
      <c r="H110" s="29" t="n"/>
      <c r="I110" s="31" t="n"/>
      <c r="J110" s="31" t="n"/>
      <c r="K110" s="49" t="n"/>
      <c r="L110" s="33" t="n"/>
      <c r="M110" s="34" t="n"/>
      <c r="N110" s="33" t="n"/>
      <c r="O110" s="50" t="n"/>
      <c r="P110" s="29" t="n"/>
      <c r="Q110" s="31" t="n"/>
      <c r="R110" s="49" t="n"/>
      <c r="S110" s="51">
        <f>IFERROR(IF($A110="","",IF(OR($L110="",$N110=""),"",$N110-$L110)),"")</f>
        <v/>
      </c>
      <c r="T110" s="52">
        <f>IFERROR(IF($A110="","",IF($H110="Available",0,IF($K110="","",MAX(0,$K110-'Settings'!$B$4)))),"")</f>
        <v/>
      </c>
      <c r="U110" s="38">
        <f>IFERROR(IF($A110="","",IF(OR($S110="",$O110=""),"Missing PM Data",IF(OR($S110&lt;=0,$O110&lt;INT('Settings'!$B$4)),"Overdue",IF(OR($S110&lt;='Settings'!$B$5,$O110&lt;=INT('Settings'!$B$4)+'Settings'!$B$6),"Due Soon","OK")))),"Check PM Data")</f>
        <v/>
      </c>
      <c r="V110" s="16">
        <f>IFERROR(IF($A110="","",IF(AND($H110="Available",$P110="No",$M110&gt;='Settings'!$B$7,OR($U110="OK",$U110="Due Soon")),"Yes","No")),"No")</f>
        <v/>
      </c>
      <c r="W110" s="38">
        <f>IFERROR(IF($A110="","",IF($H110="Available","Available Now",IF($K110="","No ETA",IF($K110&lt;'Settings'!$B$4,"Past Due ETA",IF($K110&lt;='Settings'!$B$4+1,"Within 24 Hours",IF($K110&lt;='Settings'!$B$4+3,"2–3 Days",IF($K110&lt;='Settings'!$B$4+7,"4–7 Days","More Than 7 Days"))))))),"Check ETA")</f>
        <v/>
      </c>
      <c r="X110" s="38">
        <f>IFERROR(IF($A110="","",IF(COUNTIF('Tractor Availability'!$A$6:$A$505,$A110)&gt;1,"Duplicate Unit ID",IF($H110="","Missing status",IF($M110="","Missing fuel level",IF(AND($H110&lt;&gt;"Available",$K110=""),"Missing ETA",IF(AND($P110="Yes",$Q110=""),"Missing hold reason",IF($R110="","Missing update time",IF('Settings'!$B$4-$R110&gt;'Settings'!$B$8,"Stale update",IF(AND($H110="Available",$P110="Yes"),"Available with safety hold","OK"))))))))),"Formula Error")</f>
        <v/>
      </c>
    </row>
    <row r="111" ht="22" customHeight="1">
      <c r="A111" s="29" t="n"/>
      <c r="B111" s="30" t="n"/>
      <c r="C111" s="29" t="n"/>
      <c r="D111" s="29" t="n"/>
      <c r="E111" s="29" t="n"/>
      <c r="F111" s="29" t="n"/>
      <c r="G111" s="31" t="n"/>
      <c r="H111" s="29" t="n"/>
      <c r="I111" s="31" t="n"/>
      <c r="J111" s="31" t="n"/>
      <c r="K111" s="49" t="n"/>
      <c r="L111" s="33" t="n"/>
      <c r="M111" s="34" t="n"/>
      <c r="N111" s="33" t="n"/>
      <c r="O111" s="50" t="n"/>
      <c r="P111" s="29" t="n"/>
      <c r="Q111" s="31" t="n"/>
      <c r="R111" s="49" t="n"/>
      <c r="S111" s="51">
        <f>IFERROR(IF($A111="","",IF(OR($L111="",$N111=""),"",$N111-$L111)),"")</f>
        <v/>
      </c>
      <c r="T111" s="52">
        <f>IFERROR(IF($A111="","",IF($H111="Available",0,IF($K111="","",MAX(0,$K111-'Settings'!$B$4)))),"")</f>
        <v/>
      </c>
      <c r="U111" s="38">
        <f>IFERROR(IF($A111="","",IF(OR($S111="",$O111=""),"Missing PM Data",IF(OR($S111&lt;=0,$O111&lt;INT('Settings'!$B$4)),"Overdue",IF(OR($S111&lt;='Settings'!$B$5,$O111&lt;=INT('Settings'!$B$4)+'Settings'!$B$6),"Due Soon","OK")))),"Check PM Data")</f>
        <v/>
      </c>
      <c r="V111" s="16">
        <f>IFERROR(IF($A111="","",IF(AND($H111="Available",$P111="No",$M111&gt;='Settings'!$B$7,OR($U111="OK",$U111="Due Soon")),"Yes","No")),"No")</f>
        <v/>
      </c>
      <c r="W111" s="38">
        <f>IFERROR(IF($A111="","",IF($H111="Available","Available Now",IF($K111="","No ETA",IF($K111&lt;'Settings'!$B$4,"Past Due ETA",IF($K111&lt;='Settings'!$B$4+1,"Within 24 Hours",IF($K111&lt;='Settings'!$B$4+3,"2–3 Days",IF($K111&lt;='Settings'!$B$4+7,"4–7 Days","More Than 7 Days"))))))),"Check ETA")</f>
        <v/>
      </c>
      <c r="X111" s="38">
        <f>IFERROR(IF($A111="","",IF(COUNTIF('Tractor Availability'!$A$6:$A$505,$A111)&gt;1,"Duplicate Unit ID",IF($H111="","Missing status",IF($M111="","Missing fuel level",IF(AND($H111&lt;&gt;"Available",$K111=""),"Missing ETA",IF(AND($P111="Yes",$Q111=""),"Missing hold reason",IF($R111="","Missing update time",IF('Settings'!$B$4-$R111&gt;'Settings'!$B$8,"Stale update",IF(AND($H111="Available",$P111="Yes"),"Available with safety hold","OK"))))))))),"Formula Error")</f>
        <v/>
      </c>
    </row>
    <row r="112" ht="22" customHeight="1">
      <c r="A112" s="29" t="n"/>
      <c r="B112" s="30" t="n"/>
      <c r="C112" s="29" t="n"/>
      <c r="D112" s="29" t="n"/>
      <c r="E112" s="29" t="n"/>
      <c r="F112" s="29" t="n"/>
      <c r="G112" s="31" t="n"/>
      <c r="H112" s="29" t="n"/>
      <c r="I112" s="31" t="n"/>
      <c r="J112" s="31" t="n"/>
      <c r="K112" s="49" t="n"/>
      <c r="L112" s="33" t="n"/>
      <c r="M112" s="34" t="n"/>
      <c r="N112" s="33" t="n"/>
      <c r="O112" s="50" t="n"/>
      <c r="P112" s="29" t="n"/>
      <c r="Q112" s="31" t="n"/>
      <c r="R112" s="49" t="n"/>
      <c r="S112" s="51">
        <f>IFERROR(IF($A112="","",IF(OR($L112="",$N112=""),"",$N112-$L112)),"")</f>
        <v/>
      </c>
      <c r="T112" s="52">
        <f>IFERROR(IF($A112="","",IF($H112="Available",0,IF($K112="","",MAX(0,$K112-'Settings'!$B$4)))),"")</f>
        <v/>
      </c>
      <c r="U112" s="38">
        <f>IFERROR(IF($A112="","",IF(OR($S112="",$O112=""),"Missing PM Data",IF(OR($S112&lt;=0,$O112&lt;INT('Settings'!$B$4)),"Overdue",IF(OR($S112&lt;='Settings'!$B$5,$O112&lt;=INT('Settings'!$B$4)+'Settings'!$B$6),"Due Soon","OK")))),"Check PM Data")</f>
        <v/>
      </c>
      <c r="V112" s="16">
        <f>IFERROR(IF($A112="","",IF(AND($H112="Available",$P112="No",$M112&gt;='Settings'!$B$7,OR($U112="OK",$U112="Due Soon")),"Yes","No")),"No")</f>
        <v/>
      </c>
      <c r="W112" s="38">
        <f>IFERROR(IF($A112="","",IF($H112="Available","Available Now",IF($K112="","No ETA",IF($K112&lt;'Settings'!$B$4,"Past Due ETA",IF($K112&lt;='Settings'!$B$4+1,"Within 24 Hours",IF($K112&lt;='Settings'!$B$4+3,"2–3 Days",IF($K112&lt;='Settings'!$B$4+7,"4–7 Days","More Than 7 Days"))))))),"Check ETA")</f>
        <v/>
      </c>
      <c r="X112" s="38">
        <f>IFERROR(IF($A112="","",IF(COUNTIF('Tractor Availability'!$A$6:$A$505,$A112)&gt;1,"Duplicate Unit ID",IF($H112="","Missing status",IF($M112="","Missing fuel level",IF(AND($H112&lt;&gt;"Available",$K112=""),"Missing ETA",IF(AND($P112="Yes",$Q112=""),"Missing hold reason",IF($R112="","Missing update time",IF('Settings'!$B$4-$R112&gt;'Settings'!$B$8,"Stale update",IF(AND($H112="Available",$P112="Yes"),"Available with safety hold","OK"))))))))),"Formula Error")</f>
        <v/>
      </c>
    </row>
    <row r="113" ht="22" customHeight="1">
      <c r="A113" s="29" t="n"/>
      <c r="B113" s="30" t="n"/>
      <c r="C113" s="29" t="n"/>
      <c r="D113" s="29" t="n"/>
      <c r="E113" s="29" t="n"/>
      <c r="F113" s="29" t="n"/>
      <c r="G113" s="31" t="n"/>
      <c r="H113" s="29" t="n"/>
      <c r="I113" s="31" t="n"/>
      <c r="J113" s="31" t="n"/>
      <c r="K113" s="49" t="n"/>
      <c r="L113" s="33" t="n"/>
      <c r="M113" s="34" t="n"/>
      <c r="N113" s="33" t="n"/>
      <c r="O113" s="50" t="n"/>
      <c r="P113" s="29" t="n"/>
      <c r="Q113" s="31" t="n"/>
      <c r="R113" s="49" t="n"/>
      <c r="S113" s="51">
        <f>IFERROR(IF($A113="","",IF(OR($L113="",$N113=""),"",$N113-$L113)),"")</f>
        <v/>
      </c>
      <c r="T113" s="52">
        <f>IFERROR(IF($A113="","",IF($H113="Available",0,IF($K113="","",MAX(0,$K113-'Settings'!$B$4)))),"")</f>
        <v/>
      </c>
      <c r="U113" s="38">
        <f>IFERROR(IF($A113="","",IF(OR($S113="",$O113=""),"Missing PM Data",IF(OR($S113&lt;=0,$O113&lt;INT('Settings'!$B$4)),"Overdue",IF(OR($S113&lt;='Settings'!$B$5,$O113&lt;=INT('Settings'!$B$4)+'Settings'!$B$6),"Due Soon","OK")))),"Check PM Data")</f>
        <v/>
      </c>
      <c r="V113" s="16">
        <f>IFERROR(IF($A113="","",IF(AND($H113="Available",$P113="No",$M113&gt;='Settings'!$B$7,OR($U113="OK",$U113="Due Soon")),"Yes","No")),"No")</f>
        <v/>
      </c>
      <c r="W113" s="38">
        <f>IFERROR(IF($A113="","",IF($H113="Available","Available Now",IF($K113="","No ETA",IF($K113&lt;'Settings'!$B$4,"Past Due ETA",IF($K113&lt;='Settings'!$B$4+1,"Within 24 Hours",IF($K113&lt;='Settings'!$B$4+3,"2–3 Days",IF($K113&lt;='Settings'!$B$4+7,"4–7 Days","More Than 7 Days"))))))),"Check ETA")</f>
        <v/>
      </c>
      <c r="X113" s="38">
        <f>IFERROR(IF($A113="","",IF(COUNTIF('Tractor Availability'!$A$6:$A$505,$A113)&gt;1,"Duplicate Unit ID",IF($H113="","Missing status",IF($M113="","Missing fuel level",IF(AND($H113&lt;&gt;"Available",$K113=""),"Missing ETA",IF(AND($P113="Yes",$Q113=""),"Missing hold reason",IF($R113="","Missing update time",IF('Settings'!$B$4-$R113&gt;'Settings'!$B$8,"Stale update",IF(AND($H113="Available",$P113="Yes"),"Available with safety hold","OK"))))))))),"Formula Error")</f>
        <v/>
      </c>
    </row>
    <row r="114" ht="22" customHeight="1">
      <c r="A114" s="29" t="n"/>
      <c r="B114" s="30" t="n"/>
      <c r="C114" s="29" t="n"/>
      <c r="D114" s="29" t="n"/>
      <c r="E114" s="29" t="n"/>
      <c r="F114" s="29" t="n"/>
      <c r="G114" s="31" t="n"/>
      <c r="H114" s="29" t="n"/>
      <c r="I114" s="31" t="n"/>
      <c r="J114" s="31" t="n"/>
      <c r="K114" s="49" t="n"/>
      <c r="L114" s="33" t="n"/>
      <c r="M114" s="34" t="n"/>
      <c r="N114" s="33" t="n"/>
      <c r="O114" s="50" t="n"/>
      <c r="P114" s="29" t="n"/>
      <c r="Q114" s="31" t="n"/>
      <c r="R114" s="49" t="n"/>
      <c r="S114" s="51">
        <f>IFERROR(IF($A114="","",IF(OR($L114="",$N114=""),"",$N114-$L114)),"")</f>
        <v/>
      </c>
      <c r="T114" s="52">
        <f>IFERROR(IF($A114="","",IF($H114="Available",0,IF($K114="","",MAX(0,$K114-'Settings'!$B$4)))),"")</f>
        <v/>
      </c>
      <c r="U114" s="38">
        <f>IFERROR(IF($A114="","",IF(OR($S114="",$O114=""),"Missing PM Data",IF(OR($S114&lt;=0,$O114&lt;INT('Settings'!$B$4)),"Overdue",IF(OR($S114&lt;='Settings'!$B$5,$O114&lt;=INT('Settings'!$B$4)+'Settings'!$B$6),"Due Soon","OK")))),"Check PM Data")</f>
        <v/>
      </c>
      <c r="V114" s="16">
        <f>IFERROR(IF($A114="","",IF(AND($H114="Available",$P114="No",$M114&gt;='Settings'!$B$7,OR($U114="OK",$U114="Due Soon")),"Yes","No")),"No")</f>
        <v/>
      </c>
      <c r="W114" s="38">
        <f>IFERROR(IF($A114="","",IF($H114="Available","Available Now",IF($K114="","No ETA",IF($K114&lt;'Settings'!$B$4,"Past Due ETA",IF($K114&lt;='Settings'!$B$4+1,"Within 24 Hours",IF($K114&lt;='Settings'!$B$4+3,"2–3 Days",IF($K114&lt;='Settings'!$B$4+7,"4–7 Days","More Than 7 Days"))))))),"Check ETA")</f>
        <v/>
      </c>
      <c r="X114" s="38">
        <f>IFERROR(IF($A114="","",IF(COUNTIF('Tractor Availability'!$A$6:$A$505,$A114)&gt;1,"Duplicate Unit ID",IF($H114="","Missing status",IF($M114="","Missing fuel level",IF(AND($H114&lt;&gt;"Available",$K114=""),"Missing ETA",IF(AND($P114="Yes",$Q114=""),"Missing hold reason",IF($R114="","Missing update time",IF('Settings'!$B$4-$R114&gt;'Settings'!$B$8,"Stale update",IF(AND($H114="Available",$P114="Yes"),"Available with safety hold","OK"))))))))),"Formula Error")</f>
        <v/>
      </c>
    </row>
    <row r="115" ht="22" customHeight="1">
      <c r="A115" s="29" t="n"/>
      <c r="B115" s="30" t="n"/>
      <c r="C115" s="29" t="n"/>
      <c r="D115" s="29" t="n"/>
      <c r="E115" s="29" t="n"/>
      <c r="F115" s="29" t="n"/>
      <c r="G115" s="31" t="n"/>
      <c r="H115" s="29" t="n"/>
      <c r="I115" s="31" t="n"/>
      <c r="J115" s="31" t="n"/>
      <c r="K115" s="49" t="n"/>
      <c r="L115" s="33" t="n"/>
      <c r="M115" s="34" t="n"/>
      <c r="N115" s="33" t="n"/>
      <c r="O115" s="50" t="n"/>
      <c r="P115" s="29" t="n"/>
      <c r="Q115" s="31" t="n"/>
      <c r="R115" s="49" t="n"/>
      <c r="S115" s="51">
        <f>IFERROR(IF($A115="","",IF(OR($L115="",$N115=""),"",$N115-$L115)),"")</f>
        <v/>
      </c>
      <c r="T115" s="52">
        <f>IFERROR(IF($A115="","",IF($H115="Available",0,IF($K115="","",MAX(0,$K115-'Settings'!$B$4)))),"")</f>
        <v/>
      </c>
      <c r="U115" s="38">
        <f>IFERROR(IF($A115="","",IF(OR($S115="",$O115=""),"Missing PM Data",IF(OR($S115&lt;=0,$O115&lt;INT('Settings'!$B$4)),"Overdue",IF(OR($S115&lt;='Settings'!$B$5,$O115&lt;=INT('Settings'!$B$4)+'Settings'!$B$6),"Due Soon","OK")))),"Check PM Data")</f>
        <v/>
      </c>
      <c r="V115" s="16">
        <f>IFERROR(IF($A115="","",IF(AND($H115="Available",$P115="No",$M115&gt;='Settings'!$B$7,OR($U115="OK",$U115="Due Soon")),"Yes","No")),"No")</f>
        <v/>
      </c>
      <c r="W115" s="38">
        <f>IFERROR(IF($A115="","",IF($H115="Available","Available Now",IF($K115="","No ETA",IF($K115&lt;'Settings'!$B$4,"Past Due ETA",IF($K115&lt;='Settings'!$B$4+1,"Within 24 Hours",IF($K115&lt;='Settings'!$B$4+3,"2–3 Days",IF($K115&lt;='Settings'!$B$4+7,"4–7 Days","More Than 7 Days"))))))),"Check ETA")</f>
        <v/>
      </c>
      <c r="X115" s="38">
        <f>IFERROR(IF($A115="","",IF(COUNTIF('Tractor Availability'!$A$6:$A$505,$A115)&gt;1,"Duplicate Unit ID",IF($H115="","Missing status",IF($M115="","Missing fuel level",IF(AND($H115&lt;&gt;"Available",$K115=""),"Missing ETA",IF(AND($P115="Yes",$Q115=""),"Missing hold reason",IF($R115="","Missing update time",IF('Settings'!$B$4-$R115&gt;'Settings'!$B$8,"Stale update",IF(AND($H115="Available",$P115="Yes"),"Available with safety hold","OK"))))))))),"Formula Error")</f>
        <v/>
      </c>
    </row>
    <row r="116" ht="22" customHeight="1">
      <c r="A116" s="29" t="n"/>
      <c r="B116" s="30" t="n"/>
      <c r="C116" s="29" t="n"/>
      <c r="D116" s="29" t="n"/>
      <c r="E116" s="29" t="n"/>
      <c r="F116" s="29" t="n"/>
      <c r="G116" s="31" t="n"/>
      <c r="H116" s="29" t="n"/>
      <c r="I116" s="31" t="n"/>
      <c r="J116" s="31" t="n"/>
      <c r="K116" s="49" t="n"/>
      <c r="L116" s="33" t="n"/>
      <c r="M116" s="34" t="n"/>
      <c r="N116" s="33" t="n"/>
      <c r="O116" s="50" t="n"/>
      <c r="P116" s="29" t="n"/>
      <c r="Q116" s="31" t="n"/>
      <c r="R116" s="49" t="n"/>
      <c r="S116" s="51">
        <f>IFERROR(IF($A116="","",IF(OR($L116="",$N116=""),"",$N116-$L116)),"")</f>
        <v/>
      </c>
      <c r="T116" s="52">
        <f>IFERROR(IF($A116="","",IF($H116="Available",0,IF($K116="","",MAX(0,$K116-'Settings'!$B$4)))),"")</f>
        <v/>
      </c>
      <c r="U116" s="38">
        <f>IFERROR(IF($A116="","",IF(OR($S116="",$O116=""),"Missing PM Data",IF(OR($S116&lt;=0,$O116&lt;INT('Settings'!$B$4)),"Overdue",IF(OR($S116&lt;='Settings'!$B$5,$O116&lt;=INT('Settings'!$B$4)+'Settings'!$B$6),"Due Soon","OK")))),"Check PM Data")</f>
        <v/>
      </c>
      <c r="V116" s="16">
        <f>IFERROR(IF($A116="","",IF(AND($H116="Available",$P116="No",$M116&gt;='Settings'!$B$7,OR($U116="OK",$U116="Due Soon")),"Yes","No")),"No")</f>
        <v/>
      </c>
      <c r="W116" s="38">
        <f>IFERROR(IF($A116="","",IF($H116="Available","Available Now",IF($K116="","No ETA",IF($K116&lt;'Settings'!$B$4,"Past Due ETA",IF($K116&lt;='Settings'!$B$4+1,"Within 24 Hours",IF($K116&lt;='Settings'!$B$4+3,"2–3 Days",IF($K116&lt;='Settings'!$B$4+7,"4–7 Days","More Than 7 Days"))))))),"Check ETA")</f>
        <v/>
      </c>
      <c r="X116" s="38">
        <f>IFERROR(IF($A116="","",IF(COUNTIF('Tractor Availability'!$A$6:$A$505,$A116)&gt;1,"Duplicate Unit ID",IF($H116="","Missing status",IF($M116="","Missing fuel level",IF(AND($H116&lt;&gt;"Available",$K116=""),"Missing ETA",IF(AND($P116="Yes",$Q116=""),"Missing hold reason",IF($R116="","Missing update time",IF('Settings'!$B$4-$R116&gt;'Settings'!$B$8,"Stale update",IF(AND($H116="Available",$P116="Yes"),"Available with safety hold","OK"))))))))),"Formula Error")</f>
        <v/>
      </c>
    </row>
    <row r="117" ht="22" customHeight="1">
      <c r="A117" s="29" t="n"/>
      <c r="B117" s="30" t="n"/>
      <c r="C117" s="29" t="n"/>
      <c r="D117" s="29" t="n"/>
      <c r="E117" s="29" t="n"/>
      <c r="F117" s="29" t="n"/>
      <c r="G117" s="31" t="n"/>
      <c r="H117" s="29" t="n"/>
      <c r="I117" s="31" t="n"/>
      <c r="J117" s="31" t="n"/>
      <c r="K117" s="49" t="n"/>
      <c r="L117" s="33" t="n"/>
      <c r="M117" s="34" t="n"/>
      <c r="N117" s="33" t="n"/>
      <c r="O117" s="50" t="n"/>
      <c r="P117" s="29" t="n"/>
      <c r="Q117" s="31" t="n"/>
      <c r="R117" s="49" t="n"/>
      <c r="S117" s="51">
        <f>IFERROR(IF($A117="","",IF(OR($L117="",$N117=""),"",$N117-$L117)),"")</f>
        <v/>
      </c>
      <c r="T117" s="52">
        <f>IFERROR(IF($A117="","",IF($H117="Available",0,IF($K117="","",MAX(0,$K117-'Settings'!$B$4)))),"")</f>
        <v/>
      </c>
      <c r="U117" s="38">
        <f>IFERROR(IF($A117="","",IF(OR($S117="",$O117=""),"Missing PM Data",IF(OR($S117&lt;=0,$O117&lt;INT('Settings'!$B$4)),"Overdue",IF(OR($S117&lt;='Settings'!$B$5,$O117&lt;=INT('Settings'!$B$4)+'Settings'!$B$6),"Due Soon","OK")))),"Check PM Data")</f>
        <v/>
      </c>
      <c r="V117" s="16">
        <f>IFERROR(IF($A117="","",IF(AND($H117="Available",$P117="No",$M117&gt;='Settings'!$B$7,OR($U117="OK",$U117="Due Soon")),"Yes","No")),"No")</f>
        <v/>
      </c>
      <c r="W117" s="38">
        <f>IFERROR(IF($A117="","",IF($H117="Available","Available Now",IF($K117="","No ETA",IF($K117&lt;'Settings'!$B$4,"Past Due ETA",IF($K117&lt;='Settings'!$B$4+1,"Within 24 Hours",IF($K117&lt;='Settings'!$B$4+3,"2–3 Days",IF($K117&lt;='Settings'!$B$4+7,"4–7 Days","More Than 7 Days"))))))),"Check ETA")</f>
        <v/>
      </c>
      <c r="X117" s="38">
        <f>IFERROR(IF($A117="","",IF(COUNTIF('Tractor Availability'!$A$6:$A$505,$A117)&gt;1,"Duplicate Unit ID",IF($H117="","Missing status",IF($M117="","Missing fuel level",IF(AND($H117&lt;&gt;"Available",$K117=""),"Missing ETA",IF(AND($P117="Yes",$Q117=""),"Missing hold reason",IF($R117="","Missing update time",IF('Settings'!$B$4-$R117&gt;'Settings'!$B$8,"Stale update",IF(AND($H117="Available",$P117="Yes"),"Available with safety hold","OK"))))))))),"Formula Error")</f>
        <v/>
      </c>
    </row>
    <row r="118" ht="22" customHeight="1">
      <c r="A118" s="29" t="n"/>
      <c r="B118" s="30" t="n"/>
      <c r="C118" s="29" t="n"/>
      <c r="D118" s="29" t="n"/>
      <c r="E118" s="29" t="n"/>
      <c r="F118" s="29" t="n"/>
      <c r="G118" s="31" t="n"/>
      <c r="H118" s="29" t="n"/>
      <c r="I118" s="31" t="n"/>
      <c r="J118" s="31" t="n"/>
      <c r="K118" s="49" t="n"/>
      <c r="L118" s="33" t="n"/>
      <c r="M118" s="34" t="n"/>
      <c r="N118" s="33" t="n"/>
      <c r="O118" s="50" t="n"/>
      <c r="P118" s="29" t="n"/>
      <c r="Q118" s="31" t="n"/>
      <c r="R118" s="49" t="n"/>
      <c r="S118" s="51">
        <f>IFERROR(IF($A118="","",IF(OR($L118="",$N118=""),"",$N118-$L118)),"")</f>
        <v/>
      </c>
      <c r="T118" s="52">
        <f>IFERROR(IF($A118="","",IF($H118="Available",0,IF($K118="","",MAX(0,$K118-'Settings'!$B$4)))),"")</f>
        <v/>
      </c>
      <c r="U118" s="38">
        <f>IFERROR(IF($A118="","",IF(OR($S118="",$O118=""),"Missing PM Data",IF(OR($S118&lt;=0,$O118&lt;INT('Settings'!$B$4)),"Overdue",IF(OR($S118&lt;='Settings'!$B$5,$O118&lt;=INT('Settings'!$B$4)+'Settings'!$B$6),"Due Soon","OK")))),"Check PM Data")</f>
        <v/>
      </c>
      <c r="V118" s="16">
        <f>IFERROR(IF($A118="","",IF(AND($H118="Available",$P118="No",$M118&gt;='Settings'!$B$7,OR($U118="OK",$U118="Due Soon")),"Yes","No")),"No")</f>
        <v/>
      </c>
      <c r="W118" s="38">
        <f>IFERROR(IF($A118="","",IF($H118="Available","Available Now",IF($K118="","No ETA",IF($K118&lt;'Settings'!$B$4,"Past Due ETA",IF($K118&lt;='Settings'!$B$4+1,"Within 24 Hours",IF($K118&lt;='Settings'!$B$4+3,"2–3 Days",IF($K118&lt;='Settings'!$B$4+7,"4–7 Days","More Than 7 Days"))))))),"Check ETA")</f>
        <v/>
      </c>
      <c r="X118" s="38">
        <f>IFERROR(IF($A118="","",IF(COUNTIF('Tractor Availability'!$A$6:$A$505,$A118)&gt;1,"Duplicate Unit ID",IF($H118="","Missing status",IF($M118="","Missing fuel level",IF(AND($H118&lt;&gt;"Available",$K118=""),"Missing ETA",IF(AND($P118="Yes",$Q118=""),"Missing hold reason",IF($R118="","Missing update time",IF('Settings'!$B$4-$R118&gt;'Settings'!$B$8,"Stale update",IF(AND($H118="Available",$P118="Yes"),"Available with safety hold","OK"))))))))),"Formula Error")</f>
        <v/>
      </c>
    </row>
    <row r="119" ht="22" customHeight="1">
      <c r="A119" s="29" t="n"/>
      <c r="B119" s="30" t="n"/>
      <c r="C119" s="29" t="n"/>
      <c r="D119" s="29" t="n"/>
      <c r="E119" s="29" t="n"/>
      <c r="F119" s="29" t="n"/>
      <c r="G119" s="31" t="n"/>
      <c r="H119" s="29" t="n"/>
      <c r="I119" s="31" t="n"/>
      <c r="J119" s="31" t="n"/>
      <c r="K119" s="49" t="n"/>
      <c r="L119" s="33" t="n"/>
      <c r="M119" s="34" t="n"/>
      <c r="N119" s="33" t="n"/>
      <c r="O119" s="50" t="n"/>
      <c r="P119" s="29" t="n"/>
      <c r="Q119" s="31" t="n"/>
      <c r="R119" s="49" t="n"/>
      <c r="S119" s="51">
        <f>IFERROR(IF($A119="","",IF(OR($L119="",$N119=""),"",$N119-$L119)),"")</f>
        <v/>
      </c>
      <c r="T119" s="52">
        <f>IFERROR(IF($A119="","",IF($H119="Available",0,IF($K119="","",MAX(0,$K119-'Settings'!$B$4)))),"")</f>
        <v/>
      </c>
      <c r="U119" s="38">
        <f>IFERROR(IF($A119="","",IF(OR($S119="",$O119=""),"Missing PM Data",IF(OR($S119&lt;=0,$O119&lt;INT('Settings'!$B$4)),"Overdue",IF(OR($S119&lt;='Settings'!$B$5,$O119&lt;=INT('Settings'!$B$4)+'Settings'!$B$6),"Due Soon","OK")))),"Check PM Data")</f>
        <v/>
      </c>
      <c r="V119" s="16">
        <f>IFERROR(IF($A119="","",IF(AND($H119="Available",$P119="No",$M119&gt;='Settings'!$B$7,OR($U119="OK",$U119="Due Soon")),"Yes","No")),"No")</f>
        <v/>
      </c>
      <c r="W119" s="38">
        <f>IFERROR(IF($A119="","",IF($H119="Available","Available Now",IF($K119="","No ETA",IF($K119&lt;'Settings'!$B$4,"Past Due ETA",IF($K119&lt;='Settings'!$B$4+1,"Within 24 Hours",IF($K119&lt;='Settings'!$B$4+3,"2–3 Days",IF($K119&lt;='Settings'!$B$4+7,"4–7 Days","More Than 7 Days"))))))),"Check ETA")</f>
        <v/>
      </c>
      <c r="X119" s="38">
        <f>IFERROR(IF($A119="","",IF(COUNTIF('Tractor Availability'!$A$6:$A$505,$A119)&gt;1,"Duplicate Unit ID",IF($H119="","Missing status",IF($M119="","Missing fuel level",IF(AND($H119&lt;&gt;"Available",$K119=""),"Missing ETA",IF(AND($P119="Yes",$Q119=""),"Missing hold reason",IF($R119="","Missing update time",IF('Settings'!$B$4-$R119&gt;'Settings'!$B$8,"Stale update",IF(AND($H119="Available",$P119="Yes"),"Available with safety hold","OK"))))))))),"Formula Error")</f>
        <v/>
      </c>
    </row>
    <row r="120" ht="22" customHeight="1">
      <c r="A120" s="29" t="n"/>
      <c r="B120" s="30" t="n"/>
      <c r="C120" s="29" t="n"/>
      <c r="D120" s="29" t="n"/>
      <c r="E120" s="29" t="n"/>
      <c r="F120" s="29" t="n"/>
      <c r="G120" s="31" t="n"/>
      <c r="H120" s="29" t="n"/>
      <c r="I120" s="31" t="n"/>
      <c r="J120" s="31" t="n"/>
      <c r="K120" s="49" t="n"/>
      <c r="L120" s="33" t="n"/>
      <c r="M120" s="34" t="n"/>
      <c r="N120" s="33" t="n"/>
      <c r="O120" s="50" t="n"/>
      <c r="P120" s="29" t="n"/>
      <c r="Q120" s="31" t="n"/>
      <c r="R120" s="49" t="n"/>
      <c r="S120" s="51">
        <f>IFERROR(IF($A120="","",IF(OR($L120="",$N120=""),"",$N120-$L120)),"")</f>
        <v/>
      </c>
      <c r="T120" s="52">
        <f>IFERROR(IF($A120="","",IF($H120="Available",0,IF($K120="","",MAX(0,$K120-'Settings'!$B$4)))),"")</f>
        <v/>
      </c>
      <c r="U120" s="38">
        <f>IFERROR(IF($A120="","",IF(OR($S120="",$O120=""),"Missing PM Data",IF(OR($S120&lt;=0,$O120&lt;INT('Settings'!$B$4)),"Overdue",IF(OR($S120&lt;='Settings'!$B$5,$O120&lt;=INT('Settings'!$B$4)+'Settings'!$B$6),"Due Soon","OK")))),"Check PM Data")</f>
        <v/>
      </c>
      <c r="V120" s="16">
        <f>IFERROR(IF($A120="","",IF(AND($H120="Available",$P120="No",$M120&gt;='Settings'!$B$7,OR($U120="OK",$U120="Due Soon")),"Yes","No")),"No")</f>
        <v/>
      </c>
      <c r="W120" s="38">
        <f>IFERROR(IF($A120="","",IF($H120="Available","Available Now",IF($K120="","No ETA",IF($K120&lt;'Settings'!$B$4,"Past Due ETA",IF($K120&lt;='Settings'!$B$4+1,"Within 24 Hours",IF($K120&lt;='Settings'!$B$4+3,"2–3 Days",IF($K120&lt;='Settings'!$B$4+7,"4–7 Days","More Than 7 Days"))))))),"Check ETA")</f>
        <v/>
      </c>
      <c r="X120" s="38">
        <f>IFERROR(IF($A120="","",IF(COUNTIF('Tractor Availability'!$A$6:$A$505,$A120)&gt;1,"Duplicate Unit ID",IF($H120="","Missing status",IF($M120="","Missing fuel level",IF(AND($H120&lt;&gt;"Available",$K120=""),"Missing ETA",IF(AND($P120="Yes",$Q120=""),"Missing hold reason",IF($R120="","Missing update time",IF('Settings'!$B$4-$R120&gt;'Settings'!$B$8,"Stale update",IF(AND($H120="Available",$P120="Yes"),"Available with safety hold","OK"))))))))),"Formula Error")</f>
        <v/>
      </c>
    </row>
    <row r="121" ht="22" customHeight="1">
      <c r="A121" s="29" t="n"/>
      <c r="B121" s="30" t="n"/>
      <c r="C121" s="29" t="n"/>
      <c r="D121" s="29" t="n"/>
      <c r="E121" s="29" t="n"/>
      <c r="F121" s="29" t="n"/>
      <c r="G121" s="31" t="n"/>
      <c r="H121" s="29" t="n"/>
      <c r="I121" s="31" t="n"/>
      <c r="J121" s="31" t="n"/>
      <c r="K121" s="49" t="n"/>
      <c r="L121" s="33" t="n"/>
      <c r="M121" s="34" t="n"/>
      <c r="N121" s="33" t="n"/>
      <c r="O121" s="50" t="n"/>
      <c r="P121" s="29" t="n"/>
      <c r="Q121" s="31" t="n"/>
      <c r="R121" s="49" t="n"/>
      <c r="S121" s="51">
        <f>IFERROR(IF($A121="","",IF(OR($L121="",$N121=""),"",$N121-$L121)),"")</f>
        <v/>
      </c>
      <c r="T121" s="52">
        <f>IFERROR(IF($A121="","",IF($H121="Available",0,IF($K121="","",MAX(0,$K121-'Settings'!$B$4)))),"")</f>
        <v/>
      </c>
      <c r="U121" s="38">
        <f>IFERROR(IF($A121="","",IF(OR($S121="",$O121=""),"Missing PM Data",IF(OR($S121&lt;=0,$O121&lt;INT('Settings'!$B$4)),"Overdue",IF(OR($S121&lt;='Settings'!$B$5,$O121&lt;=INT('Settings'!$B$4)+'Settings'!$B$6),"Due Soon","OK")))),"Check PM Data")</f>
        <v/>
      </c>
      <c r="V121" s="16">
        <f>IFERROR(IF($A121="","",IF(AND($H121="Available",$P121="No",$M121&gt;='Settings'!$B$7,OR($U121="OK",$U121="Due Soon")),"Yes","No")),"No")</f>
        <v/>
      </c>
      <c r="W121" s="38">
        <f>IFERROR(IF($A121="","",IF($H121="Available","Available Now",IF($K121="","No ETA",IF($K121&lt;'Settings'!$B$4,"Past Due ETA",IF($K121&lt;='Settings'!$B$4+1,"Within 24 Hours",IF($K121&lt;='Settings'!$B$4+3,"2–3 Days",IF($K121&lt;='Settings'!$B$4+7,"4–7 Days","More Than 7 Days"))))))),"Check ETA")</f>
        <v/>
      </c>
      <c r="X121" s="38">
        <f>IFERROR(IF($A121="","",IF(COUNTIF('Tractor Availability'!$A$6:$A$505,$A121)&gt;1,"Duplicate Unit ID",IF($H121="","Missing status",IF($M121="","Missing fuel level",IF(AND($H121&lt;&gt;"Available",$K121=""),"Missing ETA",IF(AND($P121="Yes",$Q121=""),"Missing hold reason",IF($R121="","Missing update time",IF('Settings'!$B$4-$R121&gt;'Settings'!$B$8,"Stale update",IF(AND($H121="Available",$P121="Yes"),"Available with safety hold","OK"))))))))),"Formula Error")</f>
        <v/>
      </c>
    </row>
    <row r="122" ht="22" customHeight="1">
      <c r="A122" s="29" t="n"/>
      <c r="B122" s="30" t="n"/>
      <c r="C122" s="29" t="n"/>
      <c r="D122" s="29" t="n"/>
      <c r="E122" s="29" t="n"/>
      <c r="F122" s="29" t="n"/>
      <c r="G122" s="31" t="n"/>
      <c r="H122" s="29" t="n"/>
      <c r="I122" s="31" t="n"/>
      <c r="J122" s="31" t="n"/>
      <c r="K122" s="49" t="n"/>
      <c r="L122" s="33" t="n"/>
      <c r="M122" s="34" t="n"/>
      <c r="N122" s="33" t="n"/>
      <c r="O122" s="50" t="n"/>
      <c r="P122" s="29" t="n"/>
      <c r="Q122" s="31" t="n"/>
      <c r="R122" s="49" t="n"/>
      <c r="S122" s="51">
        <f>IFERROR(IF($A122="","",IF(OR($L122="",$N122=""),"",$N122-$L122)),"")</f>
        <v/>
      </c>
      <c r="T122" s="52">
        <f>IFERROR(IF($A122="","",IF($H122="Available",0,IF($K122="","",MAX(0,$K122-'Settings'!$B$4)))),"")</f>
        <v/>
      </c>
      <c r="U122" s="38">
        <f>IFERROR(IF($A122="","",IF(OR($S122="",$O122=""),"Missing PM Data",IF(OR($S122&lt;=0,$O122&lt;INT('Settings'!$B$4)),"Overdue",IF(OR($S122&lt;='Settings'!$B$5,$O122&lt;=INT('Settings'!$B$4)+'Settings'!$B$6),"Due Soon","OK")))),"Check PM Data")</f>
        <v/>
      </c>
      <c r="V122" s="16">
        <f>IFERROR(IF($A122="","",IF(AND($H122="Available",$P122="No",$M122&gt;='Settings'!$B$7,OR($U122="OK",$U122="Due Soon")),"Yes","No")),"No")</f>
        <v/>
      </c>
      <c r="W122" s="38">
        <f>IFERROR(IF($A122="","",IF($H122="Available","Available Now",IF($K122="","No ETA",IF($K122&lt;'Settings'!$B$4,"Past Due ETA",IF($K122&lt;='Settings'!$B$4+1,"Within 24 Hours",IF($K122&lt;='Settings'!$B$4+3,"2–3 Days",IF($K122&lt;='Settings'!$B$4+7,"4–7 Days","More Than 7 Days"))))))),"Check ETA")</f>
        <v/>
      </c>
      <c r="X122" s="38">
        <f>IFERROR(IF($A122="","",IF(COUNTIF('Tractor Availability'!$A$6:$A$505,$A122)&gt;1,"Duplicate Unit ID",IF($H122="","Missing status",IF($M122="","Missing fuel level",IF(AND($H122&lt;&gt;"Available",$K122=""),"Missing ETA",IF(AND($P122="Yes",$Q122=""),"Missing hold reason",IF($R122="","Missing update time",IF('Settings'!$B$4-$R122&gt;'Settings'!$B$8,"Stale update",IF(AND($H122="Available",$P122="Yes"),"Available with safety hold","OK"))))))))),"Formula Error")</f>
        <v/>
      </c>
    </row>
    <row r="123" ht="22" customHeight="1">
      <c r="A123" s="29" t="n"/>
      <c r="B123" s="30" t="n"/>
      <c r="C123" s="29" t="n"/>
      <c r="D123" s="29" t="n"/>
      <c r="E123" s="29" t="n"/>
      <c r="F123" s="29" t="n"/>
      <c r="G123" s="31" t="n"/>
      <c r="H123" s="29" t="n"/>
      <c r="I123" s="31" t="n"/>
      <c r="J123" s="31" t="n"/>
      <c r="K123" s="49" t="n"/>
      <c r="L123" s="33" t="n"/>
      <c r="M123" s="34" t="n"/>
      <c r="N123" s="33" t="n"/>
      <c r="O123" s="50" t="n"/>
      <c r="P123" s="29" t="n"/>
      <c r="Q123" s="31" t="n"/>
      <c r="R123" s="49" t="n"/>
      <c r="S123" s="51">
        <f>IFERROR(IF($A123="","",IF(OR($L123="",$N123=""),"",$N123-$L123)),"")</f>
        <v/>
      </c>
      <c r="T123" s="52">
        <f>IFERROR(IF($A123="","",IF($H123="Available",0,IF($K123="","",MAX(0,$K123-'Settings'!$B$4)))),"")</f>
        <v/>
      </c>
      <c r="U123" s="38">
        <f>IFERROR(IF($A123="","",IF(OR($S123="",$O123=""),"Missing PM Data",IF(OR($S123&lt;=0,$O123&lt;INT('Settings'!$B$4)),"Overdue",IF(OR($S123&lt;='Settings'!$B$5,$O123&lt;=INT('Settings'!$B$4)+'Settings'!$B$6),"Due Soon","OK")))),"Check PM Data")</f>
        <v/>
      </c>
      <c r="V123" s="16">
        <f>IFERROR(IF($A123="","",IF(AND($H123="Available",$P123="No",$M123&gt;='Settings'!$B$7,OR($U123="OK",$U123="Due Soon")),"Yes","No")),"No")</f>
        <v/>
      </c>
      <c r="W123" s="38">
        <f>IFERROR(IF($A123="","",IF($H123="Available","Available Now",IF($K123="","No ETA",IF($K123&lt;'Settings'!$B$4,"Past Due ETA",IF($K123&lt;='Settings'!$B$4+1,"Within 24 Hours",IF($K123&lt;='Settings'!$B$4+3,"2–3 Days",IF($K123&lt;='Settings'!$B$4+7,"4–7 Days","More Than 7 Days"))))))),"Check ETA")</f>
        <v/>
      </c>
      <c r="X123" s="38">
        <f>IFERROR(IF($A123="","",IF(COUNTIF('Tractor Availability'!$A$6:$A$505,$A123)&gt;1,"Duplicate Unit ID",IF($H123="","Missing status",IF($M123="","Missing fuel level",IF(AND($H123&lt;&gt;"Available",$K123=""),"Missing ETA",IF(AND($P123="Yes",$Q123=""),"Missing hold reason",IF($R123="","Missing update time",IF('Settings'!$B$4-$R123&gt;'Settings'!$B$8,"Stale update",IF(AND($H123="Available",$P123="Yes"),"Available with safety hold","OK"))))))))),"Formula Error")</f>
        <v/>
      </c>
    </row>
    <row r="124" ht="22" customHeight="1">
      <c r="A124" s="29" t="n"/>
      <c r="B124" s="30" t="n"/>
      <c r="C124" s="29" t="n"/>
      <c r="D124" s="29" t="n"/>
      <c r="E124" s="29" t="n"/>
      <c r="F124" s="29" t="n"/>
      <c r="G124" s="31" t="n"/>
      <c r="H124" s="29" t="n"/>
      <c r="I124" s="31" t="n"/>
      <c r="J124" s="31" t="n"/>
      <c r="K124" s="49" t="n"/>
      <c r="L124" s="33" t="n"/>
      <c r="M124" s="34" t="n"/>
      <c r="N124" s="33" t="n"/>
      <c r="O124" s="50" t="n"/>
      <c r="P124" s="29" t="n"/>
      <c r="Q124" s="31" t="n"/>
      <c r="R124" s="49" t="n"/>
      <c r="S124" s="51">
        <f>IFERROR(IF($A124="","",IF(OR($L124="",$N124=""),"",$N124-$L124)),"")</f>
        <v/>
      </c>
      <c r="T124" s="52">
        <f>IFERROR(IF($A124="","",IF($H124="Available",0,IF($K124="","",MAX(0,$K124-'Settings'!$B$4)))),"")</f>
        <v/>
      </c>
      <c r="U124" s="38">
        <f>IFERROR(IF($A124="","",IF(OR($S124="",$O124=""),"Missing PM Data",IF(OR($S124&lt;=0,$O124&lt;INT('Settings'!$B$4)),"Overdue",IF(OR($S124&lt;='Settings'!$B$5,$O124&lt;=INT('Settings'!$B$4)+'Settings'!$B$6),"Due Soon","OK")))),"Check PM Data")</f>
        <v/>
      </c>
      <c r="V124" s="16">
        <f>IFERROR(IF($A124="","",IF(AND($H124="Available",$P124="No",$M124&gt;='Settings'!$B$7,OR($U124="OK",$U124="Due Soon")),"Yes","No")),"No")</f>
        <v/>
      </c>
      <c r="W124" s="38">
        <f>IFERROR(IF($A124="","",IF($H124="Available","Available Now",IF($K124="","No ETA",IF($K124&lt;'Settings'!$B$4,"Past Due ETA",IF($K124&lt;='Settings'!$B$4+1,"Within 24 Hours",IF($K124&lt;='Settings'!$B$4+3,"2–3 Days",IF($K124&lt;='Settings'!$B$4+7,"4–7 Days","More Than 7 Days"))))))),"Check ETA")</f>
        <v/>
      </c>
      <c r="X124" s="38">
        <f>IFERROR(IF($A124="","",IF(COUNTIF('Tractor Availability'!$A$6:$A$505,$A124)&gt;1,"Duplicate Unit ID",IF($H124="","Missing status",IF($M124="","Missing fuel level",IF(AND($H124&lt;&gt;"Available",$K124=""),"Missing ETA",IF(AND($P124="Yes",$Q124=""),"Missing hold reason",IF($R124="","Missing update time",IF('Settings'!$B$4-$R124&gt;'Settings'!$B$8,"Stale update",IF(AND($H124="Available",$P124="Yes"),"Available with safety hold","OK"))))))))),"Formula Error")</f>
        <v/>
      </c>
    </row>
    <row r="125" ht="22" customHeight="1">
      <c r="A125" s="29" t="n"/>
      <c r="B125" s="30" t="n"/>
      <c r="C125" s="29" t="n"/>
      <c r="D125" s="29" t="n"/>
      <c r="E125" s="29" t="n"/>
      <c r="F125" s="29" t="n"/>
      <c r="G125" s="31" t="n"/>
      <c r="H125" s="29" t="n"/>
      <c r="I125" s="31" t="n"/>
      <c r="J125" s="31" t="n"/>
      <c r="K125" s="49" t="n"/>
      <c r="L125" s="33" t="n"/>
      <c r="M125" s="34" t="n"/>
      <c r="N125" s="33" t="n"/>
      <c r="O125" s="50" t="n"/>
      <c r="P125" s="29" t="n"/>
      <c r="Q125" s="31" t="n"/>
      <c r="R125" s="49" t="n"/>
      <c r="S125" s="51">
        <f>IFERROR(IF($A125="","",IF(OR($L125="",$N125=""),"",$N125-$L125)),"")</f>
        <v/>
      </c>
      <c r="T125" s="52">
        <f>IFERROR(IF($A125="","",IF($H125="Available",0,IF($K125="","",MAX(0,$K125-'Settings'!$B$4)))),"")</f>
        <v/>
      </c>
      <c r="U125" s="38">
        <f>IFERROR(IF($A125="","",IF(OR($S125="",$O125=""),"Missing PM Data",IF(OR($S125&lt;=0,$O125&lt;INT('Settings'!$B$4)),"Overdue",IF(OR($S125&lt;='Settings'!$B$5,$O125&lt;=INT('Settings'!$B$4)+'Settings'!$B$6),"Due Soon","OK")))),"Check PM Data")</f>
        <v/>
      </c>
      <c r="V125" s="16">
        <f>IFERROR(IF($A125="","",IF(AND($H125="Available",$P125="No",$M125&gt;='Settings'!$B$7,OR($U125="OK",$U125="Due Soon")),"Yes","No")),"No")</f>
        <v/>
      </c>
      <c r="W125" s="38">
        <f>IFERROR(IF($A125="","",IF($H125="Available","Available Now",IF($K125="","No ETA",IF($K125&lt;'Settings'!$B$4,"Past Due ETA",IF($K125&lt;='Settings'!$B$4+1,"Within 24 Hours",IF($K125&lt;='Settings'!$B$4+3,"2–3 Days",IF($K125&lt;='Settings'!$B$4+7,"4–7 Days","More Than 7 Days"))))))),"Check ETA")</f>
        <v/>
      </c>
      <c r="X125" s="38">
        <f>IFERROR(IF($A125="","",IF(COUNTIF('Tractor Availability'!$A$6:$A$505,$A125)&gt;1,"Duplicate Unit ID",IF($H125="","Missing status",IF($M125="","Missing fuel level",IF(AND($H125&lt;&gt;"Available",$K125=""),"Missing ETA",IF(AND($P125="Yes",$Q125=""),"Missing hold reason",IF($R125="","Missing update time",IF('Settings'!$B$4-$R125&gt;'Settings'!$B$8,"Stale update",IF(AND($H125="Available",$P125="Yes"),"Available with safety hold","OK"))))))))),"Formula Error")</f>
        <v/>
      </c>
    </row>
    <row r="126" ht="22" customHeight="1">
      <c r="A126" s="29" t="n"/>
      <c r="B126" s="30" t="n"/>
      <c r="C126" s="29" t="n"/>
      <c r="D126" s="29" t="n"/>
      <c r="E126" s="29" t="n"/>
      <c r="F126" s="29" t="n"/>
      <c r="G126" s="31" t="n"/>
      <c r="H126" s="29" t="n"/>
      <c r="I126" s="31" t="n"/>
      <c r="J126" s="31" t="n"/>
      <c r="K126" s="49" t="n"/>
      <c r="L126" s="33" t="n"/>
      <c r="M126" s="34" t="n"/>
      <c r="N126" s="33" t="n"/>
      <c r="O126" s="50" t="n"/>
      <c r="P126" s="29" t="n"/>
      <c r="Q126" s="31" t="n"/>
      <c r="R126" s="49" t="n"/>
      <c r="S126" s="51">
        <f>IFERROR(IF($A126="","",IF(OR($L126="",$N126=""),"",$N126-$L126)),"")</f>
        <v/>
      </c>
      <c r="T126" s="52">
        <f>IFERROR(IF($A126="","",IF($H126="Available",0,IF($K126="","",MAX(0,$K126-'Settings'!$B$4)))),"")</f>
        <v/>
      </c>
      <c r="U126" s="38">
        <f>IFERROR(IF($A126="","",IF(OR($S126="",$O126=""),"Missing PM Data",IF(OR($S126&lt;=0,$O126&lt;INT('Settings'!$B$4)),"Overdue",IF(OR($S126&lt;='Settings'!$B$5,$O126&lt;=INT('Settings'!$B$4)+'Settings'!$B$6),"Due Soon","OK")))),"Check PM Data")</f>
        <v/>
      </c>
      <c r="V126" s="16">
        <f>IFERROR(IF($A126="","",IF(AND($H126="Available",$P126="No",$M126&gt;='Settings'!$B$7,OR($U126="OK",$U126="Due Soon")),"Yes","No")),"No")</f>
        <v/>
      </c>
      <c r="W126" s="38">
        <f>IFERROR(IF($A126="","",IF($H126="Available","Available Now",IF($K126="","No ETA",IF($K126&lt;'Settings'!$B$4,"Past Due ETA",IF($K126&lt;='Settings'!$B$4+1,"Within 24 Hours",IF($K126&lt;='Settings'!$B$4+3,"2–3 Days",IF($K126&lt;='Settings'!$B$4+7,"4–7 Days","More Than 7 Days"))))))),"Check ETA")</f>
        <v/>
      </c>
      <c r="X126" s="38">
        <f>IFERROR(IF($A126="","",IF(COUNTIF('Tractor Availability'!$A$6:$A$505,$A126)&gt;1,"Duplicate Unit ID",IF($H126="","Missing status",IF($M126="","Missing fuel level",IF(AND($H126&lt;&gt;"Available",$K126=""),"Missing ETA",IF(AND($P126="Yes",$Q126=""),"Missing hold reason",IF($R126="","Missing update time",IF('Settings'!$B$4-$R126&gt;'Settings'!$B$8,"Stale update",IF(AND($H126="Available",$P126="Yes"),"Available with safety hold","OK"))))))))),"Formula Error")</f>
        <v/>
      </c>
    </row>
    <row r="127" ht="22" customHeight="1">
      <c r="A127" s="29" t="n"/>
      <c r="B127" s="30" t="n"/>
      <c r="C127" s="29" t="n"/>
      <c r="D127" s="29" t="n"/>
      <c r="E127" s="29" t="n"/>
      <c r="F127" s="29" t="n"/>
      <c r="G127" s="31" t="n"/>
      <c r="H127" s="29" t="n"/>
      <c r="I127" s="31" t="n"/>
      <c r="J127" s="31" t="n"/>
      <c r="K127" s="49" t="n"/>
      <c r="L127" s="33" t="n"/>
      <c r="M127" s="34" t="n"/>
      <c r="N127" s="33" t="n"/>
      <c r="O127" s="50" t="n"/>
      <c r="P127" s="29" t="n"/>
      <c r="Q127" s="31" t="n"/>
      <c r="R127" s="49" t="n"/>
      <c r="S127" s="51">
        <f>IFERROR(IF($A127="","",IF(OR($L127="",$N127=""),"",$N127-$L127)),"")</f>
        <v/>
      </c>
      <c r="T127" s="52">
        <f>IFERROR(IF($A127="","",IF($H127="Available",0,IF($K127="","",MAX(0,$K127-'Settings'!$B$4)))),"")</f>
        <v/>
      </c>
      <c r="U127" s="38">
        <f>IFERROR(IF($A127="","",IF(OR($S127="",$O127=""),"Missing PM Data",IF(OR($S127&lt;=0,$O127&lt;INT('Settings'!$B$4)),"Overdue",IF(OR($S127&lt;='Settings'!$B$5,$O127&lt;=INT('Settings'!$B$4)+'Settings'!$B$6),"Due Soon","OK")))),"Check PM Data")</f>
        <v/>
      </c>
      <c r="V127" s="16">
        <f>IFERROR(IF($A127="","",IF(AND($H127="Available",$P127="No",$M127&gt;='Settings'!$B$7,OR($U127="OK",$U127="Due Soon")),"Yes","No")),"No")</f>
        <v/>
      </c>
      <c r="W127" s="38">
        <f>IFERROR(IF($A127="","",IF($H127="Available","Available Now",IF($K127="","No ETA",IF($K127&lt;'Settings'!$B$4,"Past Due ETA",IF($K127&lt;='Settings'!$B$4+1,"Within 24 Hours",IF($K127&lt;='Settings'!$B$4+3,"2–3 Days",IF($K127&lt;='Settings'!$B$4+7,"4–7 Days","More Than 7 Days"))))))),"Check ETA")</f>
        <v/>
      </c>
      <c r="X127" s="38">
        <f>IFERROR(IF($A127="","",IF(COUNTIF('Tractor Availability'!$A$6:$A$505,$A127)&gt;1,"Duplicate Unit ID",IF($H127="","Missing status",IF($M127="","Missing fuel level",IF(AND($H127&lt;&gt;"Available",$K127=""),"Missing ETA",IF(AND($P127="Yes",$Q127=""),"Missing hold reason",IF($R127="","Missing update time",IF('Settings'!$B$4-$R127&gt;'Settings'!$B$8,"Stale update",IF(AND($H127="Available",$P127="Yes"),"Available with safety hold","OK"))))))))),"Formula Error")</f>
        <v/>
      </c>
    </row>
    <row r="128" ht="22" customHeight="1">
      <c r="A128" s="29" t="n"/>
      <c r="B128" s="30" t="n"/>
      <c r="C128" s="29" t="n"/>
      <c r="D128" s="29" t="n"/>
      <c r="E128" s="29" t="n"/>
      <c r="F128" s="29" t="n"/>
      <c r="G128" s="31" t="n"/>
      <c r="H128" s="29" t="n"/>
      <c r="I128" s="31" t="n"/>
      <c r="J128" s="31" t="n"/>
      <c r="K128" s="49" t="n"/>
      <c r="L128" s="33" t="n"/>
      <c r="M128" s="34" t="n"/>
      <c r="N128" s="33" t="n"/>
      <c r="O128" s="50" t="n"/>
      <c r="P128" s="29" t="n"/>
      <c r="Q128" s="31" t="n"/>
      <c r="R128" s="49" t="n"/>
      <c r="S128" s="51">
        <f>IFERROR(IF($A128="","",IF(OR($L128="",$N128=""),"",$N128-$L128)),"")</f>
        <v/>
      </c>
      <c r="T128" s="52">
        <f>IFERROR(IF($A128="","",IF($H128="Available",0,IF($K128="","",MAX(0,$K128-'Settings'!$B$4)))),"")</f>
        <v/>
      </c>
      <c r="U128" s="38">
        <f>IFERROR(IF($A128="","",IF(OR($S128="",$O128=""),"Missing PM Data",IF(OR($S128&lt;=0,$O128&lt;INT('Settings'!$B$4)),"Overdue",IF(OR($S128&lt;='Settings'!$B$5,$O128&lt;=INT('Settings'!$B$4)+'Settings'!$B$6),"Due Soon","OK")))),"Check PM Data")</f>
        <v/>
      </c>
      <c r="V128" s="16">
        <f>IFERROR(IF($A128="","",IF(AND($H128="Available",$P128="No",$M128&gt;='Settings'!$B$7,OR($U128="OK",$U128="Due Soon")),"Yes","No")),"No")</f>
        <v/>
      </c>
      <c r="W128" s="38">
        <f>IFERROR(IF($A128="","",IF($H128="Available","Available Now",IF($K128="","No ETA",IF($K128&lt;'Settings'!$B$4,"Past Due ETA",IF($K128&lt;='Settings'!$B$4+1,"Within 24 Hours",IF($K128&lt;='Settings'!$B$4+3,"2–3 Days",IF($K128&lt;='Settings'!$B$4+7,"4–7 Days","More Than 7 Days"))))))),"Check ETA")</f>
        <v/>
      </c>
      <c r="X128" s="38">
        <f>IFERROR(IF($A128="","",IF(COUNTIF('Tractor Availability'!$A$6:$A$505,$A128)&gt;1,"Duplicate Unit ID",IF($H128="","Missing status",IF($M128="","Missing fuel level",IF(AND($H128&lt;&gt;"Available",$K128=""),"Missing ETA",IF(AND($P128="Yes",$Q128=""),"Missing hold reason",IF($R128="","Missing update time",IF('Settings'!$B$4-$R128&gt;'Settings'!$B$8,"Stale update",IF(AND($H128="Available",$P128="Yes"),"Available with safety hold","OK"))))))))),"Formula Error")</f>
        <v/>
      </c>
    </row>
    <row r="129" ht="22" customHeight="1">
      <c r="A129" s="29" t="n"/>
      <c r="B129" s="30" t="n"/>
      <c r="C129" s="29" t="n"/>
      <c r="D129" s="29" t="n"/>
      <c r="E129" s="29" t="n"/>
      <c r="F129" s="29" t="n"/>
      <c r="G129" s="31" t="n"/>
      <c r="H129" s="29" t="n"/>
      <c r="I129" s="31" t="n"/>
      <c r="J129" s="31" t="n"/>
      <c r="K129" s="49" t="n"/>
      <c r="L129" s="33" t="n"/>
      <c r="M129" s="34" t="n"/>
      <c r="N129" s="33" t="n"/>
      <c r="O129" s="50" t="n"/>
      <c r="P129" s="29" t="n"/>
      <c r="Q129" s="31" t="n"/>
      <c r="R129" s="49" t="n"/>
      <c r="S129" s="51">
        <f>IFERROR(IF($A129="","",IF(OR($L129="",$N129=""),"",$N129-$L129)),"")</f>
        <v/>
      </c>
      <c r="T129" s="52">
        <f>IFERROR(IF($A129="","",IF($H129="Available",0,IF($K129="","",MAX(0,$K129-'Settings'!$B$4)))),"")</f>
        <v/>
      </c>
      <c r="U129" s="38">
        <f>IFERROR(IF($A129="","",IF(OR($S129="",$O129=""),"Missing PM Data",IF(OR($S129&lt;=0,$O129&lt;INT('Settings'!$B$4)),"Overdue",IF(OR($S129&lt;='Settings'!$B$5,$O129&lt;=INT('Settings'!$B$4)+'Settings'!$B$6),"Due Soon","OK")))),"Check PM Data")</f>
        <v/>
      </c>
      <c r="V129" s="16">
        <f>IFERROR(IF($A129="","",IF(AND($H129="Available",$P129="No",$M129&gt;='Settings'!$B$7,OR($U129="OK",$U129="Due Soon")),"Yes","No")),"No")</f>
        <v/>
      </c>
      <c r="W129" s="38">
        <f>IFERROR(IF($A129="","",IF($H129="Available","Available Now",IF($K129="","No ETA",IF($K129&lt;'Settings'!$B$4,"Past Due ETA",IF($K129&lt;='Settings'!$B$4+1,"Within 24 Hours",IF($K129&lt;='Settings'!$B$4+3,"2–3 Days",IF($K129&lt;='Settings'!$B$4+7,"4–7 Days","More Than 7 Days"))))))),"Check ETA")</f>
        <v/>
      </c>
      <c r="X129" s="38">
        <f>IFERROR(IF($A129="","",IF(COUNTIF('Tractor Availability'!$A$6:$A$505,$A129)&gt;1,"Duplicate Unit ID",IF($H129="","Missing status",IF($M129="","Missing fuel level",IF(AND($H129&lt;&gt;"Available",$K129=""),"Missing ETA",IF(AND($P129="Yes",$Q129=""),"Missing hold reason",IF($R129="","Missing update time",IF('Settings'!$B$4-$R129&gt;'Settings'!$B$8,"Stale update",IF(AND($H129="Available",$P129="Yes"),"Available with safety hold","OK"))))))))),"Formula Error")</f>
        <v/>
      </c>
    </row>
    <row r="130" ht="22" customHeight="1">
      <c r="A130" s="29" t="n"/>
      <c r="B130" s="30" t="n"/>
      <c r="C130" s="29" t="n"/>
      <c r="D130" s="29" t="n"/>
      <c r="E130" s="29" t="n"/>
      <c r="F130" s="29" t="n"/>
      <c r="G130" s="31" t="n"/>
      <c r="H130" s="29" t="n"/>
      <c r="I130" s="31" t="n"/>
      <c r="J130" s="31" t="n"/>
      <c r="K130" s="49" t="n"/>
      <c r="L130" s="33" t="n"/>
      <c r="M130" s="34" t="n"/>
      <c r="N130" s="33" t="n"/>
      <c r="O130" s="50" t="n"/>
      <c r="P130" s="29" t="n"/>
      <c r="Q130" s="31" t="n"/>
      <c r="R130" s="49" t="n"/>
      <c r="S130" s="51">
        <f>IFERROR(IF($A130="","",IF(OR($L130="",$N130=""),"",$N130-$L130)),"")</f>
        <v/>
      </c>
      <c r="T130" s="52">
        <f>IFERROR(IF($A130="","",IF($H130="Available",0,IF($K130="","",MAX(0,$K130-'Settings'!$B$4)))),"")</f>
        <v/>
      </c>
      <c r="U130" s="38">
        <f>IFERROR(IF($A130="","",IF(OR($S130="",$O130=""),"Missing PM Data",IF(OR($S130&lt;=0,$O130&lt;INT('Settings'!$B$4)),"Overdue",IF(OR($S130&lt;='Settings'!$B$5,$O130&lt;=INT('Settings'!$B$4)+'Settings'!$B$6),"Due Soon","OK")))),"Check PM Data")</f>
        <v/>
      </c>
      <c r="V130" s="16">
        <f>IFERROR(IF($A130="","",IF(AND($H130="Available",$P130="No",$M130&gt;='Settings'!$B$7,OR($U130="OK",$U130="Due Soon")),"Yes","No")),"No")</f>
        <v/>
      </c>
      <c r="W130" s="38">
        <f>IFERROR(IF($A130="","",IF($H130="Available","Available Now",IF($K130="","No ETA",IF($K130&lt;'Settings'!$B$4,"Past Due ETA",IF($K130&lt;='Settings'!$B$4+1,"Within 24 Hours",IF($K130&lt;='Settings'!$B$4+3,"2–3 Days",IF($K130&lt;='Settings'!$B$4+7,"4–7 Days","More Than 7 Days"))))))),"Check ETA")</f>
        <v/>
      </c>
      <c r="X130" s="38">
        <f>IFERROR(IF($A130="","",IF(COUNTIF('Tractor Availability'!$A$6:$A$505,$A130)&gt;1,"Duplicate Unit ID",IF($H130="","Missing status",IF($M130="","Missing fuel level",IF(AND($H130&lt;&gt;"Available",$K130=""),"Missing ETA",IF(AND($P130="Yes",$Q130=""),"Missing hold reason",IF($R130="","Missing update time",IF('Settings'!$B$4-$R130&gt;'Settings'!$B$8,"Stale update",IF(AND($H130="Available",$P130="Yes"),"Available with safety hold","OK"))))))))),"Formula Error")</f>
        <v/>
      </c>
    </row>
    <row r="131" ht="22" customHeight="1">
      <c r="A131" s="29" t="n"/>
      <c r="B131" s="30" t="n"/>
      <c r="C131" s="29" t="n"/>
      <c r="D131" s="29" t="n"/>
      <c r="E131" s="29" t="n"/>
      <c r="F131" s="29" t="n"/>
      <c r="G131" s="31" t="n"/>
      <c r="H131" s="29" t="n"/>
      <c r="I131" s="31" t="n"/>
      <c r="J131" s="31" t="n"/>
      <c r="K131" s="49" t="n"/>
      <c r="L131" s="33" t="n"/>
      <c r="M131" s="34" t="n"/>
      <c r="N131" s="33" t="n"/>
      <c r="O131" s="50" t="n"/>
      <c r="P131" s="29" t="n"/>
      <c r="Q131" s="31" t="n"/>
      <c r="R131" s="49" t="n"/>
      <c r="S131" s="51">
        <f>IFERROR(IF($A131="","",IF(OR($L131="",$N131=""),"",$N131-$L131)),"")</f>
        <v/>
      </c>
      <c r="T131" s="52">
        <f>IFERROR(IF($A131="","",IF($H131="Available",0,IF($K131="","",MAX(0,$K131-'Settings'!$B$4)))),"")</f>
        <v/>
      </c>
      <c r="U131" s="38">
        <f>IFERROR(IF($A131="","",IF(OR($S131="",$O131=""),"Missing PM Data",IF(OR($S131&lt;=0,$O131&lt;INT('Settings'!$B$4)),"Overdue",IF(OR($S131&lt;='Settings'!$B$5,$O131&lt;=INT('Settings'!$B$4)+'Settings'!$B$6),"Due Soon","OK")))),"Check PM Data")</f>
        <v/>
      </c>
      <c r="V131" s="16">
        <f>IFERROR(IF($A131="","",IF(AND($H131="Available",$P131="No",$M131&gt;='Settings'!$B$7,OR($U131="OK",$U131="Due Soon")),"Yes","No")),"No")</f>
        <v/>
      </c>
      <c r="W131" s="38">
        <f>IFERROR(IF($A131="","",IF($H131="Available","Available Now",IF($K131="","No ETA",IF($K131&lt;'Settings'!$B$4,"Past Due ETA",IF($K131&lt;='Settings'!$B$4+1,"Within 24 Hours",IF($K131&lt;='Settings'!$B$4+3,"2–3 Days",IF($K131&lt;='Settings'!$B$4+7,"4–7 Days","More Than 7 Days"))))))),"Check ETA")</f>
        <v/>
      </c>
      <c r="X131" s="38">
        <f>IFERROR(IF($A131="","",IF(COUNTIF('Tractor Availability'!$A$6:$A$505,$A131)&gt;1,"Duplicate Unit ID",IF($H131="","Missing status",IF($M131="","Missing fuel level",IF(AND($H131&lt;&gt;"Available",$K131=""),"Missing ETA",IF(AND($P131="Yes",$Q131=""),"Missing hold reason",IF($R131="","Missing update time",IF('Settings'!$B$4-$R131&gt;'Settings'!$B$8,"Stale update",IF(AND($H131="Available",$P131="Yes"),"Available with safety hold","OK"))))))))),"Formula Error")</f>
        <v/>
      </c>
    </row>
    <row r="132" ht="22" customHeight="1">
      <c r="A132" s="29" t="n"/>
      <c r="B132" s="30" t="n"/>
      <c r="C132" s="29" t="n"/>
      <c r="D132" s="29" t="n"/>
      <c r="E132" s="29" t="n"/>
      <c r="F132" s="29" t="n"/>
      <c r="G132" s="31" t="n"/>
      <c r="H132" s="29" t="n"/>
      <c r="I132" s="31" t="n"/>
      <c r="J132" s="31" t="n"/>
      <c r="K132" s="49" t="n"/>
      <c r="L132" s="33" t="n"/>
      <c r="M132" s="34" t="n"/>
      <c r="N132" s="33" t="n"/>
      <c r="O132" s="50" t="n"/>
      <c r="P132" s="29" t="n"/>
      <c r="Q132" s="31" t="n"/>
      <c r="R132" s="49" t="n"/>
      <c r="S132" s="51">
        <f>IFERROR(IF($A132="","",IF(OR($L132="",$N132=""),"",$N132-$L132)),"")</f>
        <v/>
      </c>
      <c r="T132" s="52">
        <f>IFERROR(IF($A132="","",IF($H132="Available",0,IF($K132="","",MAX(0,$K132-'Settings'!$B$4)))),"")</f>
        <v/>
      </c>
      <c r="U132" s="38">
        <f>IFERROR(IF($A132="","",IF(OR($S132="",$O132=""),"Missing PM Data",IF(OR($S132&lt;=0,$O132&lt;INT('Settings'!$B$4)),"Overdue",IF(OR($S132&lt;='Settings'!$B$5,$O132&lt;=INT('Settings'!$B$4)+'Settings'!$B$6),"Due Soon","OK")))),"Check PM Data")</f>
        <v/>
      </c>
      <c r="V132" s="16">
        <f>IFERROR(IF($A132="","",IF(AND($H132="Available",$P132="No",$M132&gt;='Settings'!$B$7,OR($U132="OK",$U132="Due Soon")),"Yes","No")),"No")</f>
        <v/>
      </c>
      <c r="W132" s="38">
        <f>IFERROR(IF($A132="","",IF($H132="Available","Available Now",IF($K132="","No ETA",IF($K132&lt;'Settings'!$B$4,"Past Due ETA",IF($K132&lt;='Settings'!$B$4+1,"Within 24 Hours",IF($K132&lt;='Settings'!$B$4+3,"2–3 Days",IF($K132&lt;='Settings'!$B$4+7,"4–7 Days","More Than 7 Days"))))))),"Check ETA")</f>
        <v/>
      </c>
      <c r="X132" s="38">
        <f>IFERROR(IF($A132="","",IF(COUNTIF('Tractor Availability'!$A$6:$A$505,$A132)&gt;1,"Duplicate Unit ID",IF($H132="","Missing status",IF($M132="","Missing fuel level",IF(AND($H132&lt;&gt;"Available",$K132=""),"Missing ETA",IF(AND($P132="Yes",$Q132=""),"Missing hold reason",IF($R132="","Missing update time",IF('Settings'!$B$4-$R132&gt;'Settings'!$B$8,"Stale update",IF(AND($H132="Available",$P132="Yes"),"Available with safety hold","OK"))))))))),"Formula Error")</f>
        <v/>
      </c>
    </row>
    <row r="133" ht="22" customHeight="1">
      <c r="A133" s="29" t="n"/>
      <c r="B133" s="30" t="n"/>
      <c r="C133" s="29" t="n"/>
      <c r="D133" s="29" t="n"/>
      <c r="E133" s="29" t="n"/>
      <c r="F133" s="29" t="n"/>
      <c r="G133" s="31" t="n"/>
      <c r="H133" s="29" t="n"/>
      <c r="I133" s="31" t="n"/>
      <c r="J133" s="31" t="n"/>
      <c r="K133" s="49" t="n"/>
      <c r="L133" s="33" t="n"/>
      <c r="M133" s="34" t="n"/>
      <c r="N133" s="33" t="n"/>
      <c r="O133" s="50" t="n"/>
      <c r="P133" s="29" t="n"/>
      <c r="Q133" s="31" t="n"/>
      <c r="R133" s="49" t="n"/>
      <c r="S133" s="51">
        <f>IFERROR(IF($A133="","",IF(OR($L133="",$N133=""),"",$N133-$L133)),"")</f>
        <v/>
      </c>
      <c r="T133" s="52">
        <f>IFERROR(IF($A133="","",IF($H133="Available",0,IF($K133="","",MAX(0,$K133-'Settings'!$B$4)))),"")</f>
        <v/>
      </c>
      <c r="U133" s="38">
        <f>IFERROR(IF($A133="","",IF(OR($S133="",$O133=""),"Missing PM Data",IF(OR($S133&lt;=0,$O133&lt;INT('Settings'!$B$4)),"Overdue",IF(OR($S133&lt;='Settings'!$B$5,$O133&lt;=INT('Settings'!$B$4)+'Settings'!$B$6),"Due Soon","OK")))),"Check PM Data")</f>
        <v/>
      </c>
      <c r="V133" s="16">
        <f>IFERROR(IF($A133="","",IF(AND($H133="Available",$P133="No",$M133&gt;='Settings'!$B$7,OR($U133="OK",$U133="Due Soon")),"Yes","No")),"No")</f>
        <v/>
      </c>
      <c r="W133" s="38">
        <f>IFERROR(IF($A133="","",IF($H133="Available","Available Now",IF($K133="","No ETA",IF($K133&lt;'Settings'!$B$4,"Past Due ETA",IF($K133&lt;='Settings'!$B$4+1,"Within 24 Hours",IF($K133&lt;='Settings'!$B$4+3,"2–3 Days",IF($K133&lt;='Settings'!$B$4+7,"4–7 Days","More Than 7 Days"))))))),"Check ETA")</f>
        <v/>
      </c>
      <c r="X133" s="38">
        <f>IFERROR(IF($A133="","",IF(COUNTIF('Tractor Availability'!$A$6:$A$505,$A133)&gt;1,"Duplicate Unit ID",IF($H133="","Missing status",IF($M133="","Missing fuel level",IF(AND($H133&lt;&gt;"Available",$K133=""),"Missing ETA",IF(AND($P133="Yes",$Q133=""),"Missing hold reason",IF($R133="","Missing update time",IF('Settings'!$B$4-$R133&gt;'Settings'!$B$8,"Stale update",IF(AND($H133="Available",$P133="Yes"),"Available with safety hold","OK"))))))))),"Formula Error")</f>
        <v/>
      </c>
    </row>
    <row r="134" ht="22" customHeight="1">
      <c r="A134" s="29" t="n"/>
      <c r="B134" s="30" t="n"/>
      <c r="C134" s="29" t="n"/>
      <c r="D134" s="29" t="n"/>
      <c r="E134" s="29" t="n"/>
      <c r="F134" s="29" t="n"/>
      <c r="G134" s="31" t="n"/>
      <c r="H134" s="29" t="n"/>
      <c r="I134" s="31" t="n"/>
      <c r="J134" s="31" t="n"/>
      <c r="K134" s="49" t="n"/>
      <c r="L134" s="33" t="n"/>
      <c r="M134" s="34" t="n"/>
      <c r="N134" s="33" t="n"/>
      <c r="O134" s="50" t="n"/>
      <c r="P134" s="29" t="n"/>
      <c r="Q134" s="31" t="n"/>
      <c r="R134" s="49" t="n"/>
      <c r="S134" s="51">
        <f>IFERROR(IF($A134="","",IF(OR($L134="",$N134=""),"",$N134-$L134)),"")</f>
        <v/>
      </c>
      <c r="T134" s="52">
        <f>IFERROR(IF($A134="","",IF($H134="Available",0,IF($K134="","",MAX(0,$K134-'Settings'!$B$4)))),"")</f>
        <v/>
      </c>
      <c r="U134" s="38">
        <f>IFERROR(IF($A134="","",IF(OR($S134="",$O134=""),"Missing PM Data",IF(OR($S134&lt;=0,$O134&lt;INT('Settings'!$B$4)),"Overdue",IF(OR($S134&lt;='Settings'!$B$5,$O134&lt;=INT('Settings'!$B$4)+'Settings'!$B$6),"Due Soon","OK")))),"Check PM Data")</f>
        <v/>
      </c>
      <c r="V134" s="16">
        <f>IFERROR(IF($A134="","",IF(AND($H134="Available",$P134="No",$M134&gt;='Settings'!$B$7,OR($U134="OK",$U134="Due Soon")),"Yes","No")),"No")</f>
        <v/>
      </c>
      <c r="W134" s="38">
        <f>IFERROR(IF($A134="","",IF($H134="Available","Available Now",IF($K134="","No ETA",IF($K134&lt;'Settings'!$B$4,"Past Due ETA",IF($K134&lt;='Settings'!$B$4+1,"Within 24 Hours",IF($K134&lt;='Settings'!$B$4+3,"2–3 Days",IF($K134&lt;='Settings'!$B$4+7,"4–7 Days","More Than 7 Days"))))))),"Check ETA")</f>
        <v/>
      </c>
      <c r="X134" s="38">
        <f>IFERROR(IF($A134="","",IF(COUNTIF('Tractor Availability'!$A$6:$A$505,$A134)&gt;1,"Duplicate Unit ID",IF($H134="","Missing status",IF($M134="","Missing fuel level",IF(AND($H134&lt;&gt;"Available",$K134=""),"Missing ETA",IF(AND($P134="Yes",$Q134=""),"Missing hold reason",IF($R134="","Missing update time",IF('Settings'!$B$4-$R134&gt;'Settings'!$B$8,"Stale update",IF(AND($H134="Available",$P134="Yes"),"Available with safety hold","OK"))))))))),"Formula Error")</f>
        <v/>
      </c>
    </row>
    <row r="135" ht="22" customHeight="1">
      <c r="A135" s="29" t="n"/>
      <c r="B135" s="30" t="n"/>
      <c r="C135" s="29" t="n"/>
      <c r="D135" s="29" t="n"/>
      <c r="E135" s="29" t="n"/>
      <c r="F135" s="29" t="n"/>
      <c r="G135" s="31" t="n"/>
      <c r="H135" s="29" t="n"/>
      <c r="I135" s="31" t="n"/>
      <c r="J135" s="31" t="n"/>
      <c r="K135" s="49" t="n"/>
      <c r="L135" s="33" t="n"/>
      <c r="M135" s="34" t="n"/>
      <c r="N135" s="33" t="n"/>
      <c r="O135" s="50" t="n"/>
      <c r="P135" s="29" t="n"/>
      <c r="Q135" s="31" t="n"/>
      <c r="R135" s="49" t="n"/>
      <c r="S135" s="51">
        <f>IFERROR(IF($A135="","",IF(OR($L135="",$N135=""),"",$N135-$L135)),"")</f>
        <v/>
      </c>
      <c r="T135" s="52">
        <f>IFERROR(IF($A135="","",IF($H135="Available",0,IF($K135="","",MAX(0,$K135-'Settings'!$B$4)))),"")</f>
        <v/>
      </c>
      <c r="U135" s="38">
        <f>IFERROR(IF($A135="","",IF(OR($S135="",$O135=""),"Missing PM Data",IF(OR($S135&lt;=0,$O135&lt;INT('Settings'!$B$4)),"Overdue",IF(OR($S135&lt;='Settings'!$B$5,$O135&lt;=INT('Settings'!$B$4)+'Settings'!$B$6),"Due Soon","OK")))),"Check PM Data")</f>
        <v/>
      </c>
      <c r="V135" s="16">
        <f>IFERROR(IF($A135="","",IF(AND($H135="Available",$P135="No",$M135&gt;='Settings'!$B$7,OR($U135="OK",$U135="Due Soon")),"Yes","No")),"No")</f>
        <v/>
      </c>
      <c r="W135" s="38">
        <f>IFERROR(IF($A135="","",IF($H135="Available","Available Now",IF($K135="","No ETA",IF($K135&lt;'Settings'!$B$4,"Past Due ETA",IF($K135&lt;='Settings'!$B$4+1,"Within 24 Hours",IF($K135&lt;='Settings'!$B$4+3,"2–3 Days",IF($K135&lt;='Settings'!$B$4+7,"4–7 Days","More Than 7 Days"))))))),"Check ETA")</f>
        <v/>
      </c>
      <c r="X135" s="38">
        <f>IFERROR(IF($A135="","",IF(COUNTIF('Tractor Availability'!$A$6:$A$505,$A135)&gt;1,"Duplicate Unit ID",IF($H135="","Missing status",IF($M135="","Missing fuel level",IF(AND($H135&lt;&gt;"Available",$K135=""),"Missing ETA",IF(AND($P135="Yes",$Q135=""),"Missing hold reason",IF($R135="","Missing update time",IF('Settings'!$B$4-$R135&gt;'Settings'!$B$8,"Stale update",IF(AND($H135="Available",$P135="Yes"),"Available with safety hold","OK"))))))))),"Formula Error")</f>
        <v/>
      </c>
    </row>
    <row r="136" ht="22" customHeight="1">
      <c r="A136" s="29" t="n"/>
      <c r="B136" s="30" t="n"/>
      <c r="C136" s="29" t="n"/>
      <c r="D136" s="29" t="n"/>
      <c r="E136" s="29" t="n"/>
      <c r="F136" s="29" t="n"/>
      <c r="G136" s="31" t="n"/>
      <c r="H136" s="29" t="n"/>
      <c r="I136" s="31" t="n"/>
      <c r="J136" s="31" t="n"/>
      <c r="K136" s="49" t="n"/>
      <c r="L136" s="33" t="n"/>
      <c r="M136" s="34" t="n"/>
      <c r="N136" s="33" t="n"/>
      <c r="O136" s="50" t="n"/>
      <c r="P136" s="29" t="n"/>
      <c r="Q136" s="31" t="n"/>
      <c r="R136" s="49" t="n"/>
      <c r="S136" s="51">
        <f>IFERROR(IF($A136="","",IF(OR($L136="",$N136=""),"",$N136-$L136)),"")</f>
        <v/>
      </c>
      <c r="T136" s="52">
        <f>IFERROR(IF($A136="","",IF($H136="Available",0,IF($K136="","",MAX(0,$K136-'Settings'!$B$4)))),"")</f>
        <v/>
      </c>
      <c r="U136" s="38">
        <f>IFERROR(IF($A136="","",IF(OR($S136="",$O136=""),"Missing PM Data",IF(OR($S136&lt;=0,$O136&lt;INT('Settings'!$B$4)),"Overdue",IF(OR($S136&lt;='Settings'!$B$5,$O136&lt;=INT('Settings'!$B$4)+'Settings'!$B$6),"Due Soon","OK")))),"Check PM Data")</f>
        <v/>
      </c>
      <c r="V136" s="16">
        <f>IFERROR(IF($A136="","",IF(AND($H136="Available",$P136="No",$M136&gt;='Settings'!$B$7,OR($U136="OK",$U136="Due Soon")),"Yes","No")),"No")</f>
        <v/>
      </c>
      <c r="W136" s="38">
        <f>IFERROR(IF($A136="","",IF($H136="Available","Available Now",IF($K136="","No ETA",IF($K136&lt;'Settings'!$B$4,"Past Due ETA",IF($K136&lt;='Settings'!$B$4+1,"Within 24 Hours",IF($K136&lt;='Settings'!$B$4+3,"2–3 Days",IF($K136&lt;='Settings'!$B$4+7,"4–7 Days","More Than 7 Days"))))))),"Check ETA")</f>
        <v/>
      </c>
      <c r="X136" s="38">
        <f>IFERROR(IF($A136="","",IF(COUNTIF('Tractor Availability'!$A$6:$A$505,$A136)&gt;1,"Duplicate Unit ID",IF($H136="","Missing status",IF($M136="","Missing fuel level",IF(AND($H136&lt;&gt;"Available",$K136=""),"Missing ETA",IF(AND($P136="Yes",$Q136=""),"Missing hold reason",IF($R136="","Missing update time",IF('Settings'!$B$4-$R136&gt;'Settings'!$B$8,"Stale update",IF(AND($H136="Available",$P136="Yes"),"Available with safety hold","OK"))))))))),"Formula Error")</f>
        <v/>
      </c>
    </row>
    <row r="137" ht="22" customHeight="1">
      <c r="A137" s="29" t="n"/>
      <c r="B137" s="30" t="n"/>
      <c r="C137" s="29" t="n"/>
      <c r="D137" s="29" t="n"/>
      <c r="E137" s="29" t="n"/>
      <c r="F137" s="29" t="n"/>
      <c r="G137" s="31" t="n"/>
      <c r="H137" s="29" t="n"/>
      <c r="I137" s="31" t="n"/>
      <c r="J137" s="31" t="n"/>
      <c r="K137" s="49" t="n"/>
      <c r="L137" s="33" t="n"/>
      <c r="M137" s="34" t="n"/>
      <c r="N137" s="33" t="n"/>
      <c r="O137" s="50" t="n"/>
      <c r="P137" s="29" t="n"/>
      <c r="Q137" s="31" t="n"/>
      <c r="R137" s="49" t="n"/>
      <c r="S137" s="51">
        <f>IFERROR(IF($A137="","",IF(OR($L137="",$N137=""),"",$N137-$L137)),"")</f>
        <v/>
      </c>
      <c r="T137" s="52">
        <f>IFERROR(IF($A137="","",IF($H137="Available",0,IF($K137="","",MAX(0,$K137-'Settings'!$B$4)))),"")</f>
        <v/>
      </c>
      <c r="U137" s="38">
        <f>IFERROR(IF($A137="","",IF(OR($S137="",$O137=""),"Missing PM Data",IF(OR($S137&lt;=0,$O137&lt;INT('Settings'!$B$4)),"Overdue",IF(OR($S137&lt;='Settings'!$B$5,$O137&lt;=INT('Settings'!$B$4)+'Settings'!$B$6),"Due Soon","OK")))),"Check PM Data")</f>
        <v/>
      </c>
      <c r="V137" s="16">
        <f>IFERROR(IF($A137="","",IF(AND($H137="Available",$P137="No",$M137&gt;='Settings'!$B$7,OR($U137="OK",$U137="Due Soon")),"Yes","No")),"No")</f>
        <v/>
      </c>
      <c r="W137" s="38">
        <f>IFERROR(IF($A137="","",IF($H137="Available","Available Now",IF($K137="","No ETA",IF($K137&lt;'Settings'!$B$4,"Past Due ETA",IF($K137&lt;='Settings'!$B$4+1,"Within 24 Hours",IF($K137&lt;='Settings'!$B$4+3,"2–3 Days",IF($K137&lt;='Settings'!$B$4+7,"4–7 Days","More Than 7 Days"))))))),"Check ETA")</f>
        <v/>
      </c>
      <c r="X137" s="38">
        <f>IFERROR(IF($A137="","",IF(COUNTIF('Tractor Availability'!$A$6:$A$505,$A137)&gt;1,"Duplicate Unit ID",IF($H137="","Missing status",IF($M137="","Missing fuel level",IF(AND($H137&lt;&gt;"Available",$K137=""),"Missing ETA",IF(AND($P137="Yes",$Q137=""),"Missing hold reason",IF($R137="","Missing update time",IF('Settings'!$B$4-$R137&gt;'Settings'!$B$8,"Stale update",IF(AND($H137="Available",$P137="Yes"),"Available with safety hold","OK"))))))))),"Formula Error")</f>
        <v/>
      </c>
    </row>
    <row r="138" ht="22" customHeight="1">
      <c r="A138" s="29" t="n"/>
      <c r="B138" s="30" t="n"/>
      <c r="C138" s="29" t="n"/>
      <c r="D138" s="29" t="n"/>
      <c r="E138" s="29" t="n"/>
      <c r="F138" s="29" t="n"/>
      <c r="G138" s="31" t="n"/>
      <c r="H138" s="29" t="n"/>
      <c r="I138" s="31" t="n"/>
      <c r="J138" s="31" t="n"/>
      <c r="K138" s="49" t="n"/>
      <c r="L138" s="33" t="n"/>
      <c r="M138" s="34" t="n"/>
      <c r="N138" s="33" t="n"/>
      <c r="O138" s="50" t="n"/>
      <c r="P138" s="29" t="n"/>
      <c r="Q138" s="31" t="n"/>
      <c r="R138" s="49" t="n"/>
      <c r="S138" s="51">
        <f>IFERROR(IF($A138="","",IF(OR($L138="",$N138=""),"",$N138-$L138)),"")</f>
        <v/>
      </c>
      <c r="T138" s="52">
        <f>IFERROR(IF($A138="","",IF($H138="Available",0,IF($K138="","",MAX(0,$K138-'Settings'!$B$4)))),"")</f>
        <v/>
      </c>
      <c r="U138" s="38">
        <f>IFERROR(IF($A138="","",IF(OR($S138="",$O138=""),"Missing PM Data",IF(OR($S138&lt;=0,$O138&lt;INT('Settings'!$B$4)),"Overdue",IF(OR($S138&lt;='Settings'!$B$5,$O138&lt;=INT('Settings'!$B$4)+'Settings'!$B$6),"Due Soon","OK")))),"Check PM Data")</f>
        <v/>
      </c>
      <c r="V138" s="16">
        <f>IFERROR(IF($A138="","",IF(AND($H138="Available",$P138="No",$M138&gt;='Settings'!$B$7,OR($U138="OK",$U138="Due Soon")),"Yes","No")),"No")</f>
        <v/>
      </c>
      <c r="W138" s="38">
        <f>IFERROR(IF($A138="","",IF($H138="Available","Available Now",IF($K138="","No ETA",IF($K138&lt;'Settings'!$B$4,"Past Due ETA",IF($K138&lt;='Settings'!$B$4+1,"Within 24 Hours",IF($K138&lt;='Settings'!$B$4+3,"2–3 Days",IF($K138&lt;='Settings'!$B$4+7,"4–7 Days","More Than 7 Days"))))))),"Check ETA")</f>
        <v/>
      </c>
      <c r="X138" s="38">
        <f>IFERROR(IF($A138="","",IF(COUNTIF('Tractor Availability'!$A$6:$A$505,$A138)&gt;1,"Duplicate Unit ID",IF($H138="","Missing status",IF($M138="","Missing fuel level",IF(AND($H138&lt;&gt;"Available",$K138=""),"Missing ETA",IF(AND($P138="Yes",$Q138=""),"Missing hold reason",IF($R138="","Missing update time",IF('Settings'!$B$4-$R138&gt;'Settings'!$B$8,"Stale update",IF(AND($H138="Available",$P138="Yes"),"Available with safety hold","OK"))))))))),"Formula Error")</f>
        <v/>
      </c>
    </row>
    <row r="139" ht="22" customHeight="1">
      <c r="A139" s="29" t="n"/>
      <c r="B139" s="30" t="n"/>
      <c r="C139" s="29" t="n"/>
      <c r="D139" s="29" t="n"/>
      <c r="E139" s="29" t="n"/>
      <c r="F139" s="29" t="n"/>
      <c r="G139" s="31" t="n"/>
      <c r="H139" s="29" t="n"/>
      <c r="I139" s="31" t="n"/>
      <c r="J139" s="31" t="n"/>
      <c r="K139" s="49" t="n"/>
      <c r="L139" s="33" t="n"/>
      <c r="M139" s="34" t="n"/>
      <c r="N139" s="33" t="n"/>
      <c r="O139" s="50" t="n"/>
      <c r="P139" s="29" t="n"/>
      <c r="Q139" s="31" t="n"/>
      <c r="R139" s="49" t="n"/>
      <c r="S139" s="51">
        <f>IFERROR(IF($A139="","",IF(OR($L139="",$N139=""),"",$N139-$L139)),"")</f>
        <v/>
      </c>
      <c r="T139" s="52">
        <f>IFERROR(IF($A139="","",IF($H139="Available",0,IF($K139="","",MAX(0,$K139-'Settings'!$B$4)))),"")</f>
        <v/>
      </c>
      <c r="U139" s="38">
        <f>IFERROR(IF($A139="","",IF(OR($S139="",$O139=""),"Missing PM Data",IF(OR($S139&lt;=0,$O139&lt;INT('Settings'!$B$4)),"Overdue",IF(OR($S139&lt;='Settings'!$B$5,$O139&lt;=INT('Settings'!$B$4)+'Settings'!$B$6),"Due Soon","OK")))),"Check PM Data")</f>
        <v/>
      </c>
      <c r="V139" s="16">
        <f>IFERROR(IF($A139="","",IF(AND($H139="Available",$P139="No",$M139&gt;='Settings'!$B$7,OR($U139="OK",$U139="Due Soon")),"Yes","No")),"No")</f>
        <v/>
      </c>
      <c r="W139" s="38">
        <f>IFERROR(IF($A139="","",IF($H139="Available","Available Now",IF($K139="","No ETA",IF($K139&lt;'Settings'!$B$4,"Past Due ETA",IF($K139&lt;='Settings'!$B$4+1,"Within 24 Hours",IF($K139&lt;='Settings'!$B$4+3,"2–3 Days",IF($K139&lt;='Settings'!$B$4+7,"4–7 Days","More Than 7 Days"))))))),"Check ETA")</f>
        <v/>
      </c>
      <c r="X139" s="38">
        <f>IFERROR(IF($A139="","",IF(COUNTIF('Tractor Availability'!$A$6:$A$505,$A139)&gt;1,"Duplicate Unit ID",IF($H139="","Missing status",IF($M139="","Missing fuel level",IF(AND($H139&lt;&gt;"Available",$K139=""),"Missing ETA",IF(AND($P139="Yes",$Q139=""),"Missing hold reason",IF($R139="","Missing update time",IF('Settings'!$B$4-$R139&gt;'Settings'!$B$8,"Stale update",IF(AND($H139="Available",$P139="Yes"),"Available with safety hold","OK"))))))))),"Formula Error")</f>
        <v/>
      </c>
    </row>
    <row r="140" ht="22" customHeight="1">
      <c r="A140" s="29" t="n"/>
      <c r="B140" s="30" t="n"/>
      <c r="C140" s="29" t="n"/>
      <c r="D140" s="29" t="n"/>
      <c r="E140" s="29" t="n"/>
      <c r="F140" s="29" t="n"/>
      <c r="G140" s="31" t="n"/>
      <c r="H140" s="29" t="n"/>
      <c r="I140" s="31" t="n"/>
      <c r="J140" s="31" t="n"/>
      <c r="K140" s="49" t="n"/>
      <c r="L140" s="33" t="n"/>
      <c r="M140" s="34" t="n"/>
      <c r="N140" s="33" t="n"/>
      <c r="O140" s="50" t="n"/>
      <c r="P140" s="29" t="n"/>
      <c r="Q140" s="31" t="n"/>
      <c r="R140" s="49" t="n"/>
      <c r="S140" s="51">
        <f>IFERROR(IF($A140="","",IF(OR($L140="",$N140=""),"",$N140-$L140)),"")</f>
        <v/>
      </c>
      <c r="T140" s="52">
        <f>IFERROR(IF($A140="","",IF($H140="Available",0,IF($K140="","",MAX(0,$K140-'Settings'!$B$4)))),"")</f>
        <v/>
      </c>
      <c r="U140" s="38">
        <f>IFERROR(IF($A140="","",IF(OR($S140="",$O140=""),"Missing PM Data",IF(OR($S140&lt;=0,$O140&lt;INT('Settings'!$B$4)),"Overdue",IF(OR($S140&lt;='Settings'!$B$5,$O140&lt;=INT('Settings'!$B$4)+'Settings'!$B$6),"Due Soon","OK")))),"Check PM Data")</f>
        <v/>
      </c>
      <c r="V140" s="16">
        <f>IFERROR(IF($A140="","",IF(AND($H140="Available",$P140="No",$M140&gt;='Settings'!$B$7,OR($U140="OK",$U140="Due Soon")),"Yes","No")),"No")</f>
        <v/>
      </c>
      <c r="W140" s="38">
        <f>IFERROR(IF($A140="","",IF($H140="Available","Available Now",IF($K140="","No ETA",IF($K140&lt;'Settings'!$B$4,"Past Due ETA",IF($K140&lt;='Settings'!$B$4+1,"Within 24 Hours",IF($K140&lt;='Settings'!$B$4+3,"2–3 Days",IF($K140&lt;='Settings'!$B$4+7,"4–7 Days","More Than 7 Days"))))))),"Check ETA")</f>
        <v/>
      </c>
      <c r="X140" s="38">
        <f>IFERROR(IF($A140="","",IF(COUNTIF('Tractor Availability'!$A$6:$A$505,$A140)&gt;1,"Duplicate Unit ID",IF($H140="","Missing status",IF($M140="","Missing fuel level",IF(AND($H140&lt;&gt;"Available",$K140=""),"Missing ETA",IF(AND($P140="Yes",$Q140=""),"Missing hold reason",IF($R140="","Missing update time",IF('Settings'!$B$4-$R140&gt;'Settings'!$B$8,"Stale update",IF(AND($H140="Available",$P140="Yes"),"Available with safety hold","OK"))))))))),"Formula Error")</f>
        <v/>
      </c>
    </row>
    <row r="141" ht="22" customHeight="1">
      <c r="A141" s="29" t="n"/>
      <c r="B141" s="30" t="n"/>
      <c r="C141" s="29" t="n"/>
      <c r="D141" s="29" t="n"/>
      <c r="E141" s="29" t="n"/>
      <c r="F141" s="29" t="n"/>
      <c r="G141" s="31" t="n"/>
      <c r="H141" s="29" t="n"/>
      <c r="I141" s="31" t="n"/>
      <c r="J141" s="31" t="n"/>
      <c r="K141" s="49" t="n"/>
      <c r="L141" s="33" t="n"/>
      <c r="M141" s="34" t="n"/>
      <c r="N141" s="33" t="n"/>
      <c r="O141" s="50" t="n"/>
      <c r="P141" s="29" t="n"/>
      <c r="Q141" s="31" t="n"/>
      <c r="R141" s="49" t="n"/>
      <c r="S141" s="51">
        <f>IFERROR(IF($A141="","",IF(OR($L141="",$N141=""),"",$N141-$L141)),"")</f>
        <v/>
      </c>
      <c r="T141" s="52">
        <f>IFERROR(IF($A141="","",IF($H141="Available",0,IF($K141="","",MAX(0,$K141-'Settings'!$B$4)))),"")</f>
        <v/>
      </c>
      <c r="U141" s="38">
        <f>IFERROR(IF($A141="","",IF(OR($S141="",$O141=""),"Missing PM Data",IF(OR($S141&lt;=0,$O141&lt;INT('Settings'!$B$4)),"Overdue",IF(OR($S141&lt;='Settings'!$B$5,$O141&lt;=INT('Settings'!$B$4)+'Settings'!$B$6),"Due Soon","OK")))),"Check PM Data")</f>
        <v/>
      </c>
      <c r="V141" s="16">
        <f>IFERROR(IF($A141="","",IF(AND($H141="Available",$P141="No",$M141&gt;='Settings'!$B$7,OR($U141="OK",$U141="Due Soon")),"Yes","No")),"No")</f>
        <v/>
      </c>
      <c r="W141" s="38">
        <f>IFERROR(IF($A141="","",IF($H141="Available","Available Now",IF($K141="","No ETA",IF($K141&lt;'Settings'!$B$4,"Past Due ETA",IF($K141&lt;='Settings'!$B$4+1,"Within 24 Hours",IF($K141&lt;='Settings'!$B$4+3,"2–3 Days",IF($K141&lt;='Settings'!$B$4+7,"4–7 Days","More Than 7 Days"))))))),"Check ETA")</f>
        <v/>
      </c>
      <c r="X141" s="38">
        <f>IFERROR(IF($A141="","",IF(COUNTIF('Tractor Availability'!$A$6:$A$505,$A141)&gt;1,"Duplicate Unit ID",IF($H141="","Missing status",IF($M141="","Missing fuel level",IF(AND($H141&lt;&gt;"Available",$K141=""),"Missing ETA",IF(AND($P141="Yes",$Q141=""),"Missing hold reason",IF($R141="","Missing update time",IF('Settings'!$B$4-$R141&gt;'Settings'!$B$8,"Stale update",IF(AND($H141="Available",$P141="Yes"),"Available with safety hold","OK"))))))))),"Formula Error")</f>
        <v/>
      </c>
    </row>
    <row r="142" ht="22" customHeight="1">
      <c r="A142" s="29" t="n"/>
      <c r="B142" s="30" t="n"/>
      <c r="C142" s="29" t="n"/>
      <c r="D142" s="29" t="n"/>
      <c r="E142" s="29" t="n"/>
      <c r="F142" s="29" t="n"/>
      <c r="G142" s="31" t="n"/>
      <c r="H142" s="29" t="n"/>
      <c r="I142" s="31" t="n"/>
      <c r="J142" s="31" t="n"/>
      <c r="K142" s="49" t="n"/>
      <c r="L142" s="33" t="n"/>
      <c r="M142" s="34" t="n"/>
      <c r="N142" s="33" t="n"/>
      <c r="O142" s="50" t="n"/>
      <c r="P142" s="29" t="n"/>
      <c r="Q142" s="31" t="n"/>
      <c r="R142" s="49" t="n"/>
      <c r="S142" s="51">
        <f>IFERROR(IF($A142="","",IF(OR($L142="",$N142=""),"",$N142-$L142)),"")</f>
        <v/>
      </c>
      <c r="T142" s="52">
        <f>IFERROR(IF($A142="","",IF($H142="Available",0,IF($K142="","",MAX(0,$K142-'Settings'!$B$4)))),"")</f>
        <v/>
      </c>
      <c r="U142" s="38">
        <f>IFERROR(IF($A142="","",IF(OR($S142="",$O142=""),"Missing PM Data",IF(OR($S142&lt;=0,$O142&lt;INT('Settings'!$B$4)),"Overdue",IF(OR($S142&lt;='Settings'!$B$5,$O142&lt;=INT('Settings'!$B$4)+'Settings'!$B$6),"Due Soon","OK")))),"Check PM Data")</f>
        <v/>
      </c>
      <c r="V142" s="16">
        <f>IFERROR(IF($A142="","",IF(AND($H142="Available",$P142="No",$M142&gt;='Settings'!$B$7,OR($U142="OK",$U142="Due Soon")),"Yes","No")),"No")</f>
        <v/>
      </c>
      <c r="W142" s="38">
        <f>IFERROR(IF($A142="","",IF($H142="Available","Available Now",IF($K142="","No ETA",IF($K142&lt;'Settings'!$B$4,"Past Due ETA",IF($K142&lt;='Settings'!$B$4+1,"Within 24 Hours",IF($K142&lt;='Settings'!$B$4+3,"2–3 Days",IF($K142&lt;='Settings'!$B$4+7,"4–7 Days","More Than 7 Days"))))))),"Check ETA")</f>
        <v/>
      </c>
      <c r="X142" s="38">
        <f>IFERROR(IF($A142="","",IF(COUNTIF('Tractor Availability'!$A$6:$A$505,$A142)&gt;1,"Duplicate Unit ID",IF($H142="","Missing status",IF($M142="","Missing fuel level",IF(AND($H142&lt;&gt;"Available",$K142=""),"Missing ETA",IF(AND($P142="Yes",$Q142=""),"Missing hold reason",IF($R142="","Missing update time",IF('Settings'!$B$4-$R142&gt;'Settings'!$B$8,"Stale update",IF(AND($H142="Available",$P142="Yes"),"Available with safety hold","OK"))))))))),"Formula Error")</f>
        <v/>
      </c>
    </row>
    <row r="143" ht="22" customHeight="1">
      <c r="A143" s="29" t="n"/>
      <c r="B143" s="30" t="n"/>
      <c r="C143" s="29" t="n"/>
      <c r="D143" s="29" t="n"/>
      <c r="E143" s="29" t="n"/>
      <c r="F143" s="29" t="n"/>
      <c r="G143" s="31" t="n"/>
      <c r="H143" s="29" t="n"/>
      <c r="I143" s="31" t="n"/>
      <c r="J143" s="31" t="n"/>
      <c r="K143" s="49" t="n"/>
      <c r="L143" s="33" t="n"/>
      <c r="M143" s="34" t="n"/>
      <c r="N143" s="33" t="n"/>
      <c r="O143" s="50" t="n"/>
      <c r="P143" s="29" t="n"/>
      <c r="Q143" s="31" t="n"/>
      <c r="R143" s="49" t="n"/>
      <c r="S143" s="51">
        <f>IFERROR(IF($A143="","",IF(OR($L143="",$N143=""),"",$N143-$L143)),"")</f>
        <v/>
      </c>
      <c r="T143" s="52">
        <f>IFERROR(IF($A143="","",IF($H143="Available",0,IF($K143="","",MAX(0,$K143-'Settings'!$B$4)))),"")</f>
        <v/>
      </c>
      <c r="U143" s="38">
        <f>IFERROR(IF($A143="","",IF(OR($S143="",$O143=""),"Missing PM Data",IF(OR($S143&lt;=0,$O143&lt;INT('Settings'!$B$4)),"Overdue",IF(OR($S143&lt;='Settings'!$B$5,$O143&lt;=INT('Settings'!$B$4)+'Settings'!$B$6),"Due Soon","OK")))),"Check PM Data")</f>
        <v/>
      </c>
      <c r="V143" s="16">
        <f>IFERROR(IF($A143="","",IF(AND($H143="Available",$P143="No",$M143&gt;='Settings'!$B$7,OR($U143="OK",$U143="Due Soon")),"Yes","No")),"No")</f>
        <v/>
      </c>
      <c r="W143" s="38">
        <f>IFERROR(IF($A143="","",IF($H143="Available","Available Now",IF($K143="","No ETA",IF($K143&lt;'Settings'!$B$4,"Past Due ETA",IF($K143&lt;='Settings'!$B$4+1,"Within 24 Hours",IF($K143&lt;='Settings'!$B$4+3,"2–3 Days",IF($K143&lt;='Settings'!$B$4+7,"4–7 Days","More Than 7 Days"))))))),"Check ETA")</f>
        <v/>
      </c>
      <c r="X143" s="38">
        <f>IFERROR(IF($A143="","",IF(COUNTIF('Tractor Availability'!$A$6:$A$505,$A143)&gt;1,"Duplicate Unit ID",IF($H143="","Missing status",IF($M143="","Missing fuel level",IF(AND($H143&lt;&gt;"Available",$K143=""),"Missing ETA",IF(AND($P143="Yes",$Q143=""),"Missing hold reason",IF($R143="","Missing update time",IF('Settings'!$B$4-$R143&gt;'Settings'!$B$8,"Stale update",IF(AND($H143="Available",$P143="Yes"),"Available with safety hold","OK"))))))))),"Formula Error")</f>
        <v/>
      </c>
    </row>
    <row r="144" ht="22" customHeight="1">
      <c r="A144" s="29" t="n"/>
      <c r="B144" s="30" t="n"/>
      <c r="C144" s="29" t="n"/>
      <c r="D144" s="29" t="n"/>
      <c r="E144" s="29" t="n"/>
      <c r="F144" s="29" t="n"/>
      <c r="G144" s="31" t="n"/>
      <c r="H144" s="29" t="n"/>
      <c r="I144" s="31" t="n"/>
      <c r="J144" s="31" t="n"/>
      <c r="K144" s="49" t="n"/>
      <c r="L144" s="33" t="n"/>
      <c r="M144" s="34" t="n"/>
      <c r="N144" s="33" t="n"/>
      <c r="O144" s="50" t="n"/>
      <c r="P144" s="29" t="n"/>
      <c r="Q144" s="31" t="n"/>
      <c r="R144" s="49" t="n"/>
      <c r="S144" s="51">
        <f>IFERROR(IF($A144="","",IF(OR($L144="",$N144=""),"",$N144-$L144)),"")</f>
        <v/>
      </c>
      <c r="T144" s="52">
        <f>IFERROR(IF($A144="","",IF($H144="Available",0,IF($K144="","",MAX(0,$K144-'Settings'!$B$4)))),"")</f>
        <v/>
      </c>
      <c r="U144" s="38">
        <f>IFERROR(IF($A144="","",IF(OR($S144="",$O144=""),"Missing PM Data",IF(OR($S144&lt;=0,$O144&lt;INT('Settings'!$B$4)),"Overdue",IF(OR($S144&lt;='Settings'!$B$5,$O144&lt;=INT('Settings'!$B$4)+'Settings'!$B$6),"Due Soon","OK")))),"Check PM Data")</f>
        <v/>
      </c>
      <c r="V144" s="16">
        <f>IFERROR(IF($A144="","",IF(AND($H144="Available",$P144="No",$M144&gt;='Settings'!$B$7,OR($U144="OK",$U144="Due Soon")),"Yes","No")),"No")</f>
        <v/>
      </c>
      <c r="W144" s="38">
        <f>IFERROR(IF($A144="","",IF($H144="Available","Available Now",IF($K144="","No ETA",IF($K144&lt;'Settings'!$B$4,"Past Due ETA",IF($K144&lt;='Settings'!$B$4+1,"Within 24 Hours",IF($K144&lt;='Settings'!$B$4+3,"2–3 Days",IF($K144&lt;='Settings'!$B$4+7,"4–7 Days","More Than 7 Days"))))))),"Check ETA")</f>
        <v/>
      </c>
      <c r="X144" s="38">
        <f>IFERROR(IF($A144="","",IF(COUNTIF('Tractor Availability'!$A$6:$A$505,$A144)&gt;1,"Duplicate Unit ID",IF($H144="","Missing status",IF($M144="","Missing fuel level",IF(AND($H144&lt;&gt;"Available",$K144=""),"Missing ETA",IF(AND($P144="Yes",$Q144=""),"Missing hold reason",IF($R144="","Missing update time",IF('Settings'!$B$4-$R144&gt;'Settings'!$B$8,"Stale update",IF(AND($H144="Available",$P144="Yes"),"Available with safety hold","OK"))))))))),"Formula Error")</f>
        <v/>
      </c>
    </row>
    <row r="145" ht="22" customHeight="1">
      <c r="A145" s="29" t="n"/>
      <c r="B145" s="30" t="n"/>
      <c r="C145" s="29" t="n"/>
      <c r="D145" s="29" t="n"/>
      <c r="E145" s="29" t="n"/>
      <c r="F145" s="29" t="n"/>
      <c r="G145" s="31" t="n"/>
      <c r="H145" s="29" t="n"/>
      <c r="I145" s="31" t="n"/>
      <c r="J145" s="31" t="n"/>
      <c r="K145" s="49" t="n"/>
      <c r="L145" s="33" t="n"/>
      <c r="M145" s="34" t="n"/>
      <c r="N145" s="33" t="n"/>
      <c r="O145" s="50" t="n"/>
      <c r="P145" s="29" t="n"/>
      <c r="Q145" s="31" t="n"/>
      <c r="R145" s="49" t="n"/>
      <c r="S145" s="51">
        <f>IFERROR(IF($A145="","",IF(OR($L145="",$N145=""),"",$N145-$L145)),"")</f>
        <v/>
      </c>
      <c r="T145" s="52">
        <f>IFERROR(IF($A145="","",IF($H145="Available",0,IF($K145="","",MAX(0,$K145-'Settings'!$B$4)))),"")</f>
        <v/>
      </c>
      <c r="U145" s="38">
        <f>IFERROR(IF($A145="","",IF(OR($S145="",$O145=""),"Missing PM Data",IF(OR($S145&lt;=0,$O145&lt;INT('Settings'!$B$4)),"Overdue",IF(OR($S145&lt;='Settings'!$B$5,$O145&lt;=INT('Settings'!$B$4)+'Settings'!$B$6),"Due Soon","OK")))),"Check PM Data")</f>
        <v/>
      </c>
      <c r="V145" s="16">
        <f>IFERROR(IF($A145="","",IF(AND($H145="Available",$P145="No",$M145&gt;='Settings'!$B$7,OR($U145="OK",$U145="Due Soon")),"Yes","No")),"No")</f>
        <v/>
      </c>
      <c r="W145" s="38">
        <f>IFERROR(IF($A145="","",IF($H145="Available","Available Now",IF($K145="","No ETA",IF($K145&lt;'Settings'!$B$4,"Past Due ETA",IF($K145&lt;='Settings'!$B$4+1,"Within 24 Hours",IF($K145&lt;='Settings'!$B$4+3,"2–3 Days",IF($K145&lt;='Settings'!$B$4+7,"4–7 Days","More Than 7 Days"))))))),"Check ETA")</f>
        <v/>
      </c>
      <c r="X145" s="38">
        <f>IFERROR(IF($A145="","",IF(COUNTIF('Tractor Availability'!$A$6:$A$505,$A145)&gt;1,"Duplicate Unit ID",IF($H145="","Missing status",IF($M145="","Missing fuel level",IF(AND($H145&lt;&gt;"Available",$K145=""),"Missing ETA",IF(AND($P145="Yes",$Q145=""),"Missing hold reason",IF($R145="","Missing update time",IF('Settings'!$B$4-$R145&gt;'Settings'!$B$8,"Stale update",IF(AND($H145="Available",$P145="Yes"),"Available with safety hold","OK"))))))))),"Formula Error")</f>
        <v/>
      </c>
    </row>
    <row r="146" ht="22" customHeight="1">
      <c r="A146" s="29" t="n"/>
      <c r="B146" s="30" t="n"/>
      <c r="C146" s="29" t="n"/>
      <c r="D146" s="29" t="n"/>
      <c r="E146" s="29" t="n"/>
      <c r="F146" s="29" t="n"/>
      <c r="G146" s="31" t="n"/>
      <c r="H146" s="29" t="n"/>
      <c r="I146" s="31" t="n"/>
      <c r="J146" s="31" t="n"/>
      <c r="K146" s="49" t="n"/>
      <c r="L146" s="33" t="n"/>
      <c r="M146" s="34" t="n"/>
      <c r="N146" s="33" t="n"/>
      <c r="O146" s="50" t="n"/>
      <c r="P146" s="29" t="n"/>
      <c r="Q146" s="31" t="n"/>
      <c r="R146" s="49" t="n"/>
      <c r="S146" s="51">
        <f>IFERROR(IF($A146="","",IF(OR($L146="",$N146=""),"",$N146-$L146)),"")</f>
        <v/>
      </c>
      <c r="T146" s="52">
        <f>IFERROR(IF($A146="","",IF($H146="Available",0,IF($K146="","",MAX(0,$K146-'Settings'!$B$4)))),"")</f>
        <v/>
      </c>
      <c r="U146" s="38">
        <f>IFERROR(IF($A146="","",IF(OR($S146="",$O146=""),"Missing PM Data",IF(OR($S146&lt;=0,$O146&lt;INT('Settings'!$B$4)),"Overdue",IF(OR($S146&lt;='Settings'!$B$5,$O146&lt;=INT('Settings'!$B$4)+'Settings'!$B$6),"Due Soon","OK")))),"Check PM Data")</f>
        <v/>
      </c>
      <c r="V146" s="16">
        <f>IFERROR(IF($A146="","",IF(AND($H146="Available",$P146="No",$M146&gt;='Settings'!$B$7,OR($U146="OK",$U146="Due Soon")),"Yes","No")),"No")</f>
        <v/>
      </c>
      <c r="W146" s="38">
        <f>IFERROR(IF($A146="","",IF($H146="Available","Available Now",IF($K146="","No ETA",IF($K146&lt;'Settings'!$B$4,"Past Due ETA",IF($K146&lt;='Settings'!$B$4+1,"Within 24 Hours",IF($K146&lt;='Settings'!$B$4+3,"2–3 Days",IF($K146&lt;='Settings'!$B$4+7,"4–7 Days","More Than 7 Days"))))))),"Check ETA")</f>
        <v/>
      </c>
      <c r="X146" s="38">
        <f>IFERROR(IF($A146="","",IF(COUNTIF('Tractor Availability'!$A$6:$A$505,$A146)&gt;1,"Duplicate Unit ID",IF($H146="","Missing status",IF($M146="","Missing fuel level",IF(AND($H146&lt;&gt;"Available",$K146=""),"Missing ETA",IF(AND($P146="Yes",$Q146=""),"Missing hold reason",IF($R146="","Missing update time",IF('Settings'!$B$4-$R146&gt;'Settings'!$B$8,"Stale update",IF(AND($H146="Available",$P146="Yes"),"Available with safety hold","OK"))))))))),"Formula Error")</f>
        <v/>
      </c>
    </row>
    <row r="147" ht="22" customHeight="1">
      <c r="A147" s="29" t="n"/>
      <c r="B147" s="30" t="n"/>
      <c r="C147" s="29" t="n"/>
      <c r="D147" s="29" t="n"/>
      <c r="E147" s="29" t="n"/>
      <c r="F147" s="29" t="n"/>
      <c r="G147" s="31" t="n"/>
      <c r="H147" s="29" t="n"/>
      <c r="I147" s="31" t="n"/>
      <c r="J147" s="31" t="n"/>
      <c r="K147" s="49" t="n"/>
      <c r="L147" s="33" t="n"/>
      <c r="M147" s="34" t="n"/>
      <c r="N147" s="33" t="n"/>
      <c r="O147" s="50" t="n"/>
      <c r="P147" s="29" t="n"/>
      <c r="Q147" s="31" t="n"/>
      <c r="R147" s="49" t="n"/>
      <c r="S147" s="51">
        <f>IFERROR(IF($A147="","",IF(OR($L147="",$N147=""),"",$N147-$L147)),"")</f>
        <v/>
      </c>
      <c r="T147" s="52">
        <f>IFERROR(IF($A147="","",IF($H147="Available",0,IF($K147="","",MAX(0,$K147-'Settings'!$B$4)))),"")</f>
        <v/>
      </c>
      <c r="U147" s="38">
        <f>IFERROR(IF($A147="","",IF(OR($S147="",$O147=""),"Missing PM Data",IF(OR($S147&lt;=0,$O147&lt;INT('Settings'!$B$4)),"Overdue",IF(OR($S147&lt;='Settings'!$B$5,$O147&lt;=INT('Settings'!$B$4)+'Settings'!$B$6),"Due Soon","OK")))),"Check PM Data")</f>
        <v/>
      </c>
      <c r="V147" s="16">
        <f>IFERROR(IF($A147="","",IF(AND($H147="Available",$P147="No",$M147&gt;='Settings'!$B$7,OR($U147="OK",$U147="Due Soon")),"Yes","No")),"No")</f>
        <v/>
      </c>
      <c r="W147" s="38">
        <f>IFERROR(IF($A147="","",IF($H147="Available","Available Now",IF($K147="","No ETA",IF($K147&lt;'Settings'!$B$4,"Past Due ETA",IF($K147&lt;='Settings'!$B$4+1,"Within 24 Hours",IF($K147&lt;='Settings'!$B$4+3,"2–3 Days",IF($K147&lt;='Settings'!$B$4+7,"4–7 Days","More Than 7 Days"))))))),"Check ETA")</f>
        <v/>
      </c>
      <c r="X147" s="38">
        <f>IFERROR(IF($A147="","",IF(COUNTIF('Tractor Availability'!$A$6:$A$505,$A147)&gt;1,"Duplicate Unit ID",IF($H147="","Missing status",IF($M147="","Missing fuel level",IF(AND($H147&lt;&gt;"Available",$K147=""),"Missing ETA",IF(AND($P147="Yes",$Q147=""),"Missing hold reason",IF($R147="","Missing update time",IF('Settings'!$B$4-$R147&gt;'Settings'!$B$8,"Stale update",IF(AND($H147="Available",$P147="Yes"),"Available with safety hold","OK"))))))))),"Formula Error")</f>
        <v/>
      </c>
    </row>
    <row r="148" ht="22" customHeight="1">
      <c r="A148" s="29" t="n"/>
      <c r="B148" s="30" t="n"/>
      <c r="C148" s="29" t="n"/>
      <c r="D148" s="29" t="n"/>
      <c r="E148" s="29" t="n"/>
      <c r="F148" s="29" t="n"/>
      <c r="G148" s="31" t="n"/>
      <c r="H148" s="29" t="n"/>
      <c r="I148" s="31" t="n"/>
      <c r="J148" s="31" t="n"/>
      <c r="K148" s="49" t="n"/>
      <c r="L148" s="33" t="n"/>
      <c r="M148" s="34" t="n"/>
      <c r="N148" s="33" t="n"/>
      <c r="O148" s="50" t="n"/>
      <c r="P148" s="29" t="n"/>
      <c r="Q148" s="31" t="n"/>
      <c r="R148" s="49" t="n"/>
      <c r="S148" s="51">
        <f>IFERROR(IF($A148="","",IF(OR($L148="",$N148=""),"",$N148-$L148)),"")</f>
        <v/>
      </c>
      <c r="T148" s="52">
        <f>IFERROR(IF($A148="","",IF($H148="Available",0,IF($K148="","",MAX(0,$K148-'Settings'!$B$4)))),"")</f>
        <v/>
      </c>
      <c r="U148" s="38">
        <f>IFERROR(IF($A148="","",IF(OR($S148="",$O148=""),"Missing PM Data",IF(OR($S148&lt;=0,$O148&lt;INT('Settings'!$B$4)),"Overdue",IF(OR($S148&lt;='Settings'!$B$5,$O148&lt;=INT('Settings'!$B$4)+'Settings'!$B$6),"Due Soon","OK")))),"Check PM Data")</f>
        <v/>
      </c>
      <c r="V148" s="16">
        <f>IFERROR(IF($A148="","",IF(AND($H148="Available",$P148="No",$M148&gt;='Settings'!$B$7,OR($U148="OK",$U148="Due Soon")),"Yes","No")),"No")</f>
        <v/>
      </c>
      <c r="W148" s="38">
        <f>IFERROR(IF($A148="","",IF($H148="Available","Available Now",IF($K148="","No ETA",IF($K148&lt;'Settings'!$B$4,"Past Due ETA",IF($K148&lt;='Settings'!$B$4+1,"Within 24 Hours",IF($K148&lt;='Settings'!$B$4+3,"2–3 Days",IF($K148&lt;='Settings'!$B$4+7,"4–7 Days","More Than 7 Days"))))))),"Check ETA")</f>
        <v/>
      </c>
      <c r="X148" s="38">
        <f>IFERROR(IF($A148="","",IF(COUNTIF('Tractor Availability'!$A$6:$A$505,$A148)&gt;1,"Duplicate Unit ID",IF($H148="","Missing status",IF($M148="","Missing fuel level",IF(AND($H148&lt;&gt;"Available",$K148=""),"Missing ETA",IF(AND($P148="Yes",$Q148=""),"Missing hold reason",IF($R148="","Missing update time",IF('Settings'!$B$4-$R148&gt;'Settings'!$B$8,"Stale update",IF(AND($H148="Available",$P148="Yes"),"Available with safety hold","OK"))))))))),"Formula Error")</f>
        <v/>
      </c>
    </row>
    <row r="149" ht="22" customHeight="1">
      <c r="A149" s="29" t="n"/>
      <c r="B149" s="30" t="n"/>
      <c r="C149" s="29" t="n"/>
      <c r="D149" s="29" t="n"/>
      <c r="E149" s="29" t="n"/>
      <c r="F149" s="29" t="n"/>
      <c r="G149" s="31" t="n"/>
      <c r="H149" s="29" t="n"/>
      <c r="I149" s="31" t="n"/>
      <c r="J149" s="31" t="n"/>
      <c r="K149" s="49" t="n"/>
      <c r="L149" s="33" t="n"/>
      <c r="M149" s="34" t="n"/>
      <c r="N149" s="33" t="n"/>
      <c r="O149" s="50" t="n"/>
      <c r="P149" s="29" t="n"/>
      <c r="Q149" s="31" t="n"/>
      <c r="R149" s="49" t="n"/>
      <c r="S149" s="51">
        <f>IFERROR(IF($A149="","",IF(OR($L149="",$N149=""),"",$N149-$L149)),"")</f>
        <v/>
      </c>
      <c r="T149" s="52">
        <f>IFERROR(IF($A149="","",IF($H149="Available",0,IF($K149="","",MAX(0,$K149-'Settings'!$B$4)))),"")</f>
        <v/>
      </c>
      <c r="U149" s="38">
        <f>IFERROR(IF($A149="","",IF(OR($S149="",$O149=""),"Missing PM Data",IF(OR($S149&lt;=0,$O149&lt;INT('Settings'!$B$4)),"Overdue",IF(OR($S149&lt;='Settings'!$B$5,$O149&lt;=INT('Settings'!$B$4)+'Settings'!$B$6),"Due Soon","OK")))),"Check PM Data")</f>
        <v/>
      </c>
      <c r="V149" s="16">
        <f>IFERROR(IF($A149="","",IF(AND($H149="Available",$P149="No",$M149&gt;='Settings'!$B$7,OR($U149="OK",$U149="Due Soon")),"Yes","No")),"No")</f>
        <v/>
      </c>
      <c r="W149" s="38">
        <f>IFERROR(IF($A149="","",IF($H149="Available","Available Now",IF($K149="","No ETA",IF($K149&lt;'Settings'!$B$4,"Past Due ETA",IF($K149&lt;='Settings'!$B$4+1,"Within 24 Hours",IF($K149&lt;='Settings'!$B$4+3,"2–3 Days",IF($K149&lt;='Settings'!$B$4+7,"4–7 Days","More Than 7 Days"))))))),"Check ETA")</f>
        <v/>
      </c>
      <c r="X149" s="38">
        <f>IFERROR(IF($A149="","",IF(COUNTIF('Tractor Availability'!$A$6:$A$505,$A149)&gt;1,"Duplicate Unit ID",IF($H149="","Missing status",IF($M149="","Missing fuel level",IF(AND($H149&lt;&gt;"Available",$K149=""),"Missing ETA",IF(AND($P149="Yes",$Q149=""),"Missing hold reason",IF($R149="","Missing update time",IF('Settings'!$B$4-$R149&gt;'Settings'!$B$8,"Stale update",IF(AND($H149="Available",$P149="Yes"),"Available with safety hold","OK"))))))))),"Formula Error")</f>
        <v/>
      </c>
    </row>
    <row r="150" ht="22" customHeight="1">
      <c r="A150" s="29" t="n"/>
      <c r="B150" s="30" t="n"/>
      <c r="C150" s="29" t="n"/>
      <c r="D150" s="29" t="n"/>
      <c r="E150" s="29" t="n"/>
      <c r="F150" s="29" t="n"/>
      <c r="G150" s="31" t="n"/>
      <c r="H150" s="29" t="n"/>
      <c r="I150" s="31" t="n"/>
      <c r="J150" s="31" t="n"/>
      <c r="K150" s="49" t="n"/>
      <c r="L150" s="33" t="n"/>
      <c r="M150" s="34" t="n"/>
      <c r="N150" s="33" t="n"/>
      <c r="O150" s="50" t="n"/>
      <c r="P150" s="29" t="n"/>
      <c r="Q150" s="31" t="n"/>
      <c r="R150" s="49" t="n"/>
      <c r="S150" s="51">
        <f>IFERROR(IF($A150="","",IF(OR($L150="",$N150=""),"",$N150-$L150)),"")</f>
        <v/>
      </c>
      <c r="T150" s="52">
        <f>IFERROR(IF($A150="","",IF($H150="Available",0,IF($K150="","",MAX(0,$K150-'Settings'!$B$4)))),"")</f>
        <v/>
      </c>
      <c r="U150" s="38">
        <f>IFERROR(IF($A150="","",IF(OR($S150="",$O150=""),"Missing PM Data",IF(OR($S150&lt;=0,$O150&lt;INT('Settings'!$B$4)),"Overdue",IF(OR($S150&lt;='Settings'!$B$5,$O150&lt;=INT('Settings'!$B$4)+'Settings'!$B$6),"Due Soon","OK")))),"Check PM Data")</f>
        <v/>
      </c>
      <c r="V150" s="16">
        <f>IFERROR(IF($A150="","",IF(AND($H150="Available",$P150="No",$M150&gt;='Settings'!$B$7,OR($U150="OK",$U150="Due Soon")),"Yes","No")),"No")</f>
        <v/>
      </c>
      <c r="W150" s="38">
        <f>IFERROR(IF($A150="","",IF($H150="Available","Available Now",IF($K150="","No ETA",IF($K150&lt;'Settings'!$B$4,"Past Due ETA",IF($K150&lt;='Settings'!$B$4+1,"Within 24 Hours",IF($K150&lt;='Settings'!$B$4+3,"2–3 Days",IF($K150&lt;='Settings'!$B$4+7,"4–7 Days","More Than 7 Days"))))))),"Check ETA")</f>
        <v/>
      </c>
      <c r="X150" s="38">
        <f>IFERROR(IF($A150="","",IF(COUNTIF('Tractor Availability'!$A$6:$A$505,$A150)&gt;1,"Duplicate Unit ID",IF($H150="","Missing status",IF($M150="","Missing fuel level",IF(AND($H150&lt;&gt;"Available",$K150=""),"Missing ETA",IF(AND($P150="Yes",$Q150=""),"Missing hold reason",IF($R150="","Missing update time",IF('Settings'!$B$4-$R150&gt;'Settings'!$B$8,"Stale update",IF(AND($H150="Available",$P150="Yes"),"Available with safety hold","OK"))))))))),"Formula Error")</f>
        <v/>
      </c>
    </row>
    <row r="151" ht="22" customHeight="1">
      <c r="A151" s="29" t="n"/>
      <c r="B151" s="30" t="n"/>
      <c r="C151" s="29" t="n"/>
      <c r="D151" s="29" t="n"/>
      <c r="E151" s="29" t="n"/>
      <c r="F151" s="29" t="n"/>
      <c r="G151" s="31" t="n"/>
      <c r="H151" s="29" t="n"/>
      <c r="I151" s="31" t="n"/>
      <c r="J151" s="31" t="n"/>
      <c r="K151" s="49" t="n"/>
      <c r="L151" s="33" t="n"/>
      <c r="M151" s="34" t="n"/>
      <c r="N151" s="33" t="n"/>
      <c r="O151" s="50" t="n"/>
      <c r="P151" s="29" t="n"/>
      <c r="Q151" s="31" t="n"/>
      <c r="R151" s="49" t="n"/>
      <c r="S151" s="51">
        <f>IFERROR(IF($A151="","",IF(OR($L151="",$N151=""),"",$N151-$L151)),"")</f>
        <v/>
      </c>
      <c r="T151" s="52">
        <f>IFERROR(IF($A151="","",IF($H151="Available",0,IF($K151="","",MAX(0,$K151-'Settings'!$B$4)))),"")</f>
        <v/>
      </c>
      <c r="U151" s="38">
        <f>IFERROR(IF($A151="","",IF(OR($S151="",$O151=""),"Missing PM Data",IF(OR($S151&lt;=0,$O151&lt;INT('Settings'!$B$4)),"Overdue",IF(OR($S151&lt;='Settings'!$B$5,$O151&lt;=INT('Settings'!$B$4)+'Settings'!$B$6),"Due Soon","OK")))),"Check PM Data")</f>
        <v/>
      </c>
      <c r="V151" s="16">
        <f>IFERROR(IF($A151="","",IF(AND($H151="Available",$P151="No",$M151&gt;='Settings'!$B$7,OR($U151="OK",$U151="Due Soon")),"Yes","No")),"No")</f>
        <v/>
      </c>
      <c r="W151" s="38">
        <f>IFERROR(IF($A151="","",IF($H151="Available","Available Now",IF($K151="","No ETA",IF($K151&lt;'Settings'!$B$4,"Past Due ETA",IF($K151&lt;='Settings'!$B$4+1,"Within 24 Hours",IF($K151&lt;='Settings'!$B$4+3,"2–3 Days",IF($K151&lt;='Settings'!$B$4+7,"4–7 Days","More Than 7 Days"))))))),"Check ETA")</f>
        <v/>
      </c>
      <c r="X151" s="38">
        <f>IFERROR(IF($A151="","",IF(COUNTIF('Tractor Availability'!$A$6:$A$505,$A151)&gt;1,"Duplicate Unit ID",IF($H151="","Missing status",IF($M151="","Missing fuel level",IF(AND($H151&lt;&gt;"Available",$K151=""),"Missing ETA",IF(AND($P151="Yes",$Q151=""),"Missing hold reason",IF($R151="","Missing update time",IF('Settings'!$B$4-$R151&gt;'Settings'!$B$8,"Stale update",IF(AND($H151="Available",$P151="Yes"),"Available with safety hold","OK"))))))))),"Formula Error")</f>
        <v/>
      </c>
    </row>
    <row r="152" ht="22" customHeight="1">
      <c r="A152" s="29" t="n"/>
      <c r="B152" s="30" t="n"/>
      <c r="C152" s="29" t="n"/>
      <c r="D152" s="29" t="n"/>
      <c r="E152" s="29" t="n"/>
      <c r="F152" s="29" t="n"/>
      <c r="G152" s="31" t="n"/>
      <c r="H152" s="29" t="n"/>
      <c r="I152" s="31" t="n"/>
      <c r="J152" s="31" t="n"/>
      <c r="K152" s="49" t="n"/>
      <c r="L152" s="33" t="n"/>
      <c r="M152" s="34" t="n"/>
      <c r="N152" s="33" t="n"/>
      <c r="O152" s="50" t="n"/>
      <c r="P152" s="29" t="n"/>
      <c r="Q152" s="31" t="n"/>
      <c r="R152" s="49" t="n"/>
      <c r="S152" s="51">
        <f>IFERROR(IF($A152="","",IF(OR($L152="",$N152=""),"",$N152-$L152)),"")</f>
        <v/>
      </c>
      <c r="T152" s="52">
        <f>IFERROR(IF($A152="","",IF($H152="Available",0,IF($K152="","",MAX(0,$K152-'Settings'!$B$4)))),"")</f>
        <v/>
      </c>
      <c r="U152" s="38">
        <f>IFERROR(IF($A152="","",IF(OR($S152="",$O152=""),"Missing PM Data",IF(OR($S152&lt;=0,$O152&lt;INT('Settings'!$B$4)),"Overdue",IF(OR($S152&lt;='Settings'!$B$5,$O152&lt;=INT('Settings'!$B$4)+'Settings'!$B$6),"Due Soon","OK")))),"Check PM Data")</f>
        <v/>
      </c>
      <c r="V152" s="16">
        <f>IFERROR(IF($A152="","",IF(AND($H152="Available",$P152="No",$M152&gt;='Settings'!$B$7,OR($U152="OK",$U152="Due Soon")),"Yes","No")),"No")</f>
        <v/>
      </c>
      <c r="W152" s="38">
        <f>IFERROR(IF($A152="","",IF($H152="Available","Available Now",IF($K152="","No ETA",IF($K152&lt;'Settings'!$B$4,"Past Due ETA",IF($K152&lt;='Settings'!$B$4+1,"Within 24 Hours",IF($K152&lt;='Settings'!$B$4+3,"2–3 Days",IF($K152&lt;='Settings'!$B$4+7,"4–7 Days","More Than 7 Days"))))))),"Check ETA")</f>
        <v/>
      </c>
      <c r="X152" s="38">
        <f>IFERROR(IF($A152="","",IF(COUNTIF('Tractor Availability'!$A$6:$A$505,$A152)&gt;1,"Duplicate Unit ID",IF($H152="","Missing status",IF($M152="","Missing fuel level",IF(AND($H152&lt;&gt;"Available",$K152=""),"Missing ETA",IF(AND($P152="Yes",$Q152=""),"Missing hold reason",IF($R152="","Missing update time",IF('Settings'!$B$4-$R152&gt;'Settings'!$B$8,"Stale update",IF(AND($H152="Available",$P152="Yes"),"Available with safety hold","OK"))))))))),"Formula Error")</f>
        <v/>
      </c>
    </row>
    <row r="153" ht="22" customHeight="1">
      <c r="A153" s="29" t="n"/>
      <c r="B153" s="30" t="n"/>
      <c r="C153" s="29" t="n"/>
      <c r="D153" s="29" t="n"/>
      <c r="E153" s="29" t="n"/>
      <c r="F153" s="29" t="n"/>
      <c r="G153" s="31" t="n"/>
      <c r="H153" s="29" t="n"/>
      <c r="I153" s="31" t="n"/>
      <c r="J153" s="31" t="n"/>
      <c r="K153" s="49" t="n"/>
      <c r="L153" s="33" t="n"/>
      <c r="M153" s="34" t="n"/>
      <c r="N153" s="33" t="n"/>
      <c r="O153" s="50" t="n"/>
      <c r="P153" s="29" t="n"/>
      <c r="Q153" s="31" t="n"/>
      <c r="R153" s="49" t="n"/>
      <c r="S153" s="51">
        <f>IFERROR(IF($A153="","",IF(OR($L153="",$N153=""),"",$N153-$L153)),"")</f>
        <v/>
      </c>
      <c r="T153" s="52">
        <f>IFERROR(IF($A153="","",IF($H153="Available",0,IF($K153="","",MAX(0,$K153-'Settings'!$B$4)))),"")</f>
        <v/>
      </c>
      <c r="U153" s="38">
        <f>IFERROR(IF($A153="","",IF(OR($S153="",$O153=""),"Missing PM Data",IF(OR($S153&lt;=0,$O153&lt;INT('Settings'!$B$4)),"Overdue",IF(OR($S153&lt;='Settings'!$B$5,$O153&lt;=INT('Settings'!$B$4)+'Settings'!$B$6),"Due Soon","OK")))),"Check PM Data")</f>
        <v/>
      </c>
      <c r="V153" s="16">
        <f>IFERROR(IF($A153="","",IF(AND($H153="Available",$P153="No",$M153&gt;='Settings'!$B$7,OR($U153="OK",$U153="Due Soon")),"Yes","No")),"No")</f>
        <v/>
      </c>
      <c r="W153" s="38">
        <f>IFERROR(IF($A153="","",IF($H153="Available","Available Now",IF($K153="","No ETA",IF($K153&lt;'Settings'!$B$4,"Past Due ETA",IF($K153&lt;='Settings'!$B$4+1,"Within 24 Hours",IF($K153&lt;='Settings'!$B$4+3,"2–3 Days",IF($K153&lt;='Settings'!$B$4+7,"4–7 Days","More Than 7 Days"))))))),"Check ETA")</f>
        <v/>
      </c>
      <c r="X153" s="38">
        <f>IFERROR(IF($A153="","",IF(COUNTIF('Tractor Availability'!$A$6:$A$505,$A153)&gt;1,"Duplicate Unit ID",IF($H153="","Missing status",IF($M153="","Missing fuel level",IF(AND($H153&lt;&gt;"Available",$K153=""),"Missing ETA",IF(AND($P153="Yes",$Q153=""),"Missing hold reason",IF($R153="","Missing update time",IF('Settings'!$B$4-$R153&gt;'Settings'!$B$8,"Stale update",IF(AND($H153="Available",$P153="Yes"),"Available with safety hold","OK"))))))))),"Formula Error")</f>
        <v/>
      </c>
    </row>
    <row r="154" ht="22" customHeight="1">
      <c r="A154" s="29" t="n"/>
      <c r="B154" s="30" t="n"/>
      <c r="C154" s="29" t="n"/>
      <c r="D154" s="29" t="n"/>
      <c r="E154" s="29" t="n"/>
      <c r="F154" s="29" t="n"/>
      <c r="G154" s="31" t="n"/>
      <c r="H154" s="29" t="n"/>
      <c r="I154" s="31" t="n"/>
      <c r="J154" s="31" t="n"/>
      <c r="K154" s="49" t="n"/>
      <c r="L154" s="33" t="n"/>
      <c r="M154" s="34" t="n"/>
      <c r="N154" s="33" t="n"/>
      <c r="O154" s="50" t="n"/>
      <c r="P154" s="29" t="n"/>
      <c r="Q154" s="31" t="n"/>
      <c r="R154" s="49" t="n"/>
      <c r="S154" s="51">
        <f>IFERROR(IF($A154="","",IF(OR($L154="",$N154=""),"",$N154-$L154)),"")</f>
        <v/>
      </c>
      <c r="T154" s="52">
        <f>IFERROR(IF($A154="","",IF($H154="Available",0,IF($K154="","",MAX(0,$K154-'Settings'!$B$4)))),"")</f>
        <v/>
      </c>
      <c r="U154" s="38">
        <f>IFERROR(IF($A154="","",IF(OR($S154="",$O154=""),"Missing PM Data",IF(OR($S154&lt;=0,$O154&lt;INT('Settings'!$B$4)),"Overdue",IF(OR($S154&lt;='Settings'!$B$5,$O154&lt;=INT('Settings'!$B$4)+'Settings'!$B$6),"Due Soon","OK")))),"Check PM Data")</f>
        <v/>
      </c>
      <c r="V154" s="16">
        <f>IFERROR(IF($A154="","",IF(AND($H154="Available",$P154="No",$M154&gt;='Settings'!$B$7,OR($U154="OK",$U154="Due Soon")),"Yes","No")),"No")</f>
        <v/>
      </c>
      <c r="W154" s="38">
        <f>IFERROR(IF($A154="","",IF($H154="Available","Available Now",IF($K154="","No ETA",IF($K154&lt;'Settings'!$B$4,"Past Due ETA",IF($K154&lt;='Settings'!$B$4+1,"Within 24 Hours",IF($K154&lt;='Settings'!$B$4+3,"2–3 Days",IF($K154&lt;='Settings'!$B$4+7,"4–7 Days","More Than 7 Days"))))))),"Check ETA")</f>
        <v/>
      </c>
      <c r="X154" s="38">
        <f>IFERROR(IF($A154="","",IF(COUNTIF('Tractor Availability'!$A$6:$A$505,$A154)&gt;1,"Duplicate Unit ID",IF($H154="","Missing status",IF($M154="","Missing fuel level",IF(AND($H154&lt;&gt;"Available",$K154=""),"Missing ETA",IF(AND($P154="Yes",$Q154=""),"Missing hold reason",IF($R154="","Missing update time",IF('Settings'!$B$4-$R154&gt;'Settings'!$B$8,"Stale update",IF(AND($H154="Available",$P154="Yes"),"Available with safety hold","OK"))))))))),"Formula Error")</f>
        <v/>
      </c>
    </row>
    <row r="155" ht="22" customHeight="1">
      <c r="A155" s="29" t="n"/>
      <c r="B155" s="30" t="n"/>
      <c r="C155" s="29" t="n"/>
      <c r="D155" s="29" t="n"/>
      <c r="E155" s="29" t="n"/>
      <c r="F155" s="29" t="n"/>
      <c r="G155" s="31" t="n"/>
      <c r="H155" s="29" t="n"/>
      <c r="I155" s="31" t="n"/>
      <c r="J155" s="31" t="n"/>
      <c r="K155" s="49" t="n"/>
      <c r="L155" s="33" t="n"/>
      <c r="M155" s="34" t="n"/>
      <c r="N155" s="33" t="n"/>
      <c r="O155" s="50" t="n"/>
      <c r="P155" s="29" t="n"/>
      <c r="Q155" s="31" t="n"/>
      <c r="R155" s="49" t="n"/>
      <c r="S155" s="51">
        <f>IFERROR(IF($A155="","",IF(OR($L155="",$N155=""),"",$N155-$L155)),"")</f>
        <v/>
      </c>
      <c r="T155" s="52">
        <f>IFERROR(IF($A155="","",IF($H155="Available",0,IF($K155="","",MAX(0,$K155-'Settings'!$B$4)))),"")</f>
        <v/>
      </c>
      <c r="U155" s="38">
        <f>IFERROR(IF($A155="","",IF(OR($S155="",$O155=""),"Missing PM Data",IF(OR($S155&lt;=0,$O155&lt;INT('Settings'!$B$4)),"Overdue",IF(OR($S155&lt;='Settings'!$B$5,$O155&lt;=INT('Settings'!$B$4)+'Settings'!$B$6),"Due Soon","OK")))),"Check PM Data")</f>
        <v/>
      </c>
      <c r="V155" s="16">
        <f>IFERROR(IF($A155="","",IF(AND($H155="Available",$P155="No",$M155&gt;='Settings'!$B$7,OR($U155="OK",$U155="Due Soon")),"Yes","No")),"No")</f>
        <v/>
      </c>
      <c r="W155" s="38">
        <f>IFERROR(IF($A155="","",IF($H155="Available","Available Now",IF($K155="","No ETA",IF($K155&lt;'Settings'!$B$4,"Past Due ETA",IF($K155&lt;='Settings'!$B$4+1,"Within 24 Hours",IF($K155&lt;='Settings'!$B$4+3,"2–3 Days",IF($K155&lt;='Settings'!$B$4+7,"4–7 Days","More Than 7 Days"))))))),"Check ETA")</f>
        <v/>
      </c>
      <c r="X155" s="38">
        <f>IFERROR(IF($A155="","",IF(COUNTIF('Tractor Availability'!$A$6:$A$505,$A155)&gt;1,"Duplicate Unit ID",IF($H155="","Missing status",IF($M155="","Missing fuel level",IF(AND($H155&lt;&gt;"Available",$K155=""),"Missing ETA",IF(AND($P155="Yes",$Q155=""),"Missing hold reason",IF($R155="","Missing update time",IF('Settings'!$B$4-$R155&gt;'Settings'!$B$8,"Stale update",IF(AND($H155="Available",$P155="Yes"),"Available with safety hold","OK"))))))))),"Formula Error")</f>
        <v/>
      </c>
    </row>
    <row r="156" ht="22" customHeight="1">
      <c r="A156" s="29" t="n"/>
      <c r="B156" s="30" t="n"/>
      <c r="C156" s="29" t="n"/>
      <c r="D156" s="29" t="n"/>
      <c r="E156" s="29" t="n"/>
      <c r="F156" s="29" t="n"/>
      <c r="G156" s="31" t="n"/>
      <c r="H156" s="29" t="n"/>
      <c r="I156" s="31" t="n"/>
      <c r="J156" s="31" t="n"/>
      <c r="K156" s="49" t="n"/>
      <c r="L156" s="33" t="n"/>
      <c r="M156" s="34" t="n"/>
      <c r="N156" s="33" t="n"/>
      <c r="O156" s="50" t="n"/>
      <c r="P156" s="29" t="n"/>
      <c r="Q156" s="31" t="n"/>
      <c r="R156" s="49" t="n"/>
      <c r="S156" s="51">
        <f>IFERROR(IF($A156="","",IF(OR($L156="",$N156=""),"",$N156-$L156)),"")</f>
        <v/>
      </c>
      <c r="T156" s="52">
        <f>IFERROR(IF($A156="","",IF($H156="Available",0,IF($K156="","",MAX(0,$K156-'Settings'!$B$4)))),"")</f>
        <v/>
      </c>
      <c r="U156" s="38">
        <f>IFERROR(IF($A156="","",IF(OR($S156="",$O156=""),"Missing PM Data",IF(OR($S156&lt;=0,$O156&lt;INT('Settings'!$B$4)),"Overdue",IF(OR($S156&lt;='Settings'!$B$5,$O156&lt;=INT('Settings'!$B$4)+'Settings'!$B$6),"Due Soon","OK")))),"Check PM Data")</f>
        <v/>
      </c>
      <c r="V156" s="16">
        <f>IFERROR(IF($A156="","",IF(AND($H156="Available",$P156="No",$M156&gt;='Settings'!$B$7,OR($U156="OK",$U156="Due Soon")),"Yes","No")),"No")</f>
        <v/>
      </c>
      <c r="W156" s="38">
        <f>IFERROR(IF($A156="","",IF($H156="Available","Available Now",IF($K156="","No ETA",IF($K156&lt;'Settings'!$B$4,"Past Due ETA",IF($K156&lt;='Settings'!$B$4+1,"Within 24 Hours",IF($K156&lt;='Settings'!$B$4+3,"2–3 Days",IF($K156&lt;='Settings'!$B$4+7,"4–7 Days","More Than 7 Days"))))))),"Check ETA")</f>
        <v/>
      </c>
      <c r="X156" s="38">
        <f>IFERROR(IF($A156="","",IF(COUNTIF('Tractor Availability'!$A$6:$A$505,$A156)&gt;1,"Duplicate Unit ID",IF($H156="","Missing status",IF($M156="","Missing fuel level",IF(AND($H156&lt;&gt;"Available",$K156=""),"Missing ETA",IF(AND($P156="Yes",$Q156=""),"Missing hold reason",IF($R156="","Missing update time",IF('Settings'!$B$4-$R156&gt;'Settings'!$B$8,"Stale update",IF(AND($H156="Available",$P156="Yes"),"Available with safety hold","OK"))))))))),"Formula Error")</f>
        <v/>
      </c>
    </row>
    <row r="157" ht="22" customHeight="1">
      <c r="A157" s="29" t="n"/>
      <c r="B157" s="30" t="n"/>
      <c r="C157" s="29" t="n"/>
      <c r="D157" s="29" t="n"/>
      <c r="E157" s="29" t="n"/>
      <c r="F157" s="29" t="n"/>
      <c r="G157" s="31" t="n"/>
      <c r="H157" s="29" t="n"/>
      <c r="I157" s="31" t="n"/>
      <c r="J157" s="31" t="n"/>
      <c r="K157" s="49" t="n"/>
      <c r="L157" s="33" t="n"/>
      <c r="M157" s="34" t="n"/>
      <c r="N157" s="33" t="n"/>
      <c r="O157" s="50" t="n"/>
      <c r="P157" s="29" t="n"/>
      <c r="Q157" s="31" t="n"/>
      <c r="R157" s="49" t="n"/>
      <c r="S157" s="51">
        <f>IFERROR(IF($A157="","",IF(OR($L157="",$N157=""),"",$N157-$L157)),"")</f>
        <v/>
      </c>
      <c r="T157" s="52">
        <f>IFERROR(IF($A157="","",IF($H157="Available",0,IF($K157="","",MAX(0,$K157-'Settings'!$B$4)))),"")</f>
        <v/>
      </c>
      <c r="U157" s="38">
        <f>IFERROR(IF($A157="","",IF(OR($S157="",$O157=""),"Missing PM Data",IF(OR($S157&lt;=0,$O157&lt;INT('Settings'!$B$4)),"Overdue",IF(OR($S157&lt;='Settings'!$B$5,$O157&lt;=INT('Settings'!$B$4)+'Settings'!$B$6),"Due Soon","OK")))),"Check PM Data")</f>
        <v/>
      </c>
      <c r="V157" s="16">
        <f>IFERROR(IF($A157="","",IF(AND($H157="Available",$P157="No",$M157&gt;='Settings'!$B$7,OR($U157="OK",$U157="Due Soon")),"Yes","No")),"No")</f>
        <v/>
      </c>
      <c r="W157" s="38">
        <f>IFERROR(IF($A157="","",IF($H157="Available","Available Now",IF($K157="","No ETA",IF($K157&lt;'Settings'!$B$4,"Past Due ETA",IF($K157&lt;='Settings'!$B$4+1,"Within 24 Hours",IF($K157&lt;='Settings'!$B$4+3,"2–3 Days",IF($K157&lt;='Settings'!$B$4+7,"4–7 Days","More Than 7 Days"))))))),"Check ETA")</f>
        <v/>
      </c>
      <c r="X157" s="38">
        <f>IFERROR(IF($A157="","",IF(COUNTIF('Tractor Availability'!$A$6:$A$505,$A157)&gt;1,"Duplicate Unit ID",IF($H157="","Missing status",IF($M157="","Missing fuel level",IF(AND($H157&lt;&gt;"Available",$K157=""),"Missing ETA",IF(AND($P157="Yes",$Q157=""),"Missing hold reason",IF($R157="","Missing update time",IF('Settings'!$B$4-$R157&gt;'Settings'!$B$8,"Stale update",IF(AND($H157="Available",$P157="Yes"),"Available with safety hold","OK"))))))))),"Formula Error")</f>
        <v/>
      </c>
    </row>
    <row r="158" ht="22" customHeight="1">
      <c r="A158" s="29" t="n"/>
      <c r="B158" s="30" t="n"/>
      <c r="C158" s="29" t="n"/>
      <c r="D158" s="29" t="n"/>
      <c r="E158" s="29" t="n"/>
      <c r="F158" s="29" t="n"/>
      <c r="G158" s="31" t="n"/>
      <c r="H158" s="29" t="n"/>
      <c r="I158" s="31" t="n"/>
      <c r="J158" s="31" t="n"/>
      <c r="K158" s="49" t="n"/>
      <c r="L158" s="33" t="n"/>
      <c r="M158" s="34" t="n"/>
      <c r="N158" s="33" t="n"/>
      <c r="O158" s="50" t="n"/>
      <c r="P158" s="29" t="n"/>
      <c r="Q158" s="31" t="n"/>
      <c r="R158" s="49" t="n"/>
      <c r="S158" s="51">
        <f>IFERROR(IF($A158="","",IF(OR($L158="",$N158=""),"",$N158-$L158)),"")</f>
        <v/>
      </c>
      <c r="T158" s="52">
        <f>IFERROR(IF($A158="","",IF($H158="Available",0,IF($K158="","",MAX(0,$K158-'Settings'!$B$4)))),"")</f>
        <v/>
      </c>
      <c r="U158" s="38">
        <f>IFERROR(IF($A158="","",IF(OR($S158="",$O158=""),"Missing PM Data",IF(OR($S158&lt;=0,$O158&lt;INT('Settings'!$B$4)),"Overdue",IF(OR($S158&lt;='Settings'!$B$5,$O158&lt;=INT('Settings'!$B$4)+'Settings'!$B$6),"Due Soon","OK")))),"Check PM Data")</f>
        <v/>
      </c>
      <c r="V158" s="16">
        <f>IFERROR(IF($A158="","",IF(AND($H158="Available",$P158="No",$M158&gt;='Settings'!$B$7,OR($U158="OK",$U158="Due Soon")),"Yes","No")),"No")</f>
        <v/>
      </c>
      <c r="W158" s="38">
        <f>IFERROR(IF($A158="","",IF($H158="Available","Available Now",IF($K158="","No ETA",IF($K158&lt;'Settings'!$B$4,"Past Due ETA",IF($K158&lt;='Settings'!$B$4+1,"Within 24 Hours",IF($K158&lt;='Settings'!$B$4+3,"2–3 Days",IF($K158&lt;='Settings'!$B$4+7,"4–7 Days","More Than 7 Days"))))))),"Check ETA")</f>
        <v/>
      </c>
      <c r="X158" s="38">
        <f>IFERROR(IF($A158="","",IF(COUNTIF('Tractor Availability'!$A$6:$A$505,$A158)&gt;1,"Duplicate Unit ID",IF($H158="","Missing status",IF($M158="","Missing fuel level",IF(AND($H158&lt;&gt;"Available",$K158=""),"Missing ETA",IF(AND($P158="Yes",$Q158=""),"Missing hold reason",IF($R158="","Missing update time",IF('Settings'!$B$4-$R158&gt;'Settings'!$B$8,"Stale update",IF(AND($H158="Available",$P158="Yes"),"Available with safety hold","OK"))))))))),"Formula Error")</f>
        <v/>
      </c>
    </row>
    <row r="159" ht="22" customHeight="1">
      <c r="A159" s="29" t="n"/>
      <c r="B159" s="30" t="n"/>
      <c r="C159" s="29" t="n"/>
      <c r="D159" s="29" t="n"/>
      <c r="E159" s="29" t="n"/>
      <c r="F159" s="29" t="n"/>
      <c r="G159" s="31" t="n"/>
      <c r="H159" s="29" t="n"/>
      <c r="I159" s="31" t="n"/>
      <c r="J159" s="31" t="n"/>
      <c r="K159" s="49" t="n"/>
      <c r="L159" s="33" t="n"/>
      <c r="M159" s="34" t="n"/>
      <c r="N159" s="33" t="n"/>
      <c r="O159" s="50" t="n"/>
      <c r="P159" s="29" t="n"/>
      <c r="Q159" s="31" t="n"/>
      <c r="R159" s="49" t="n"/>
      <c r="S159" s="51">
        <f>IFERROR(IF($A159="","",IF(OR($L159="",$N159=""),"",$N159-$L159)),"")</f>
        <v/>
      </c>
      <c r="T159" s="52">
        <f>IFERROR(IF($A159="","",IF($H159="Available",0,IF($K159="","",MAX(0,$K159-'Settings'!$B$4)))),"")</f>
        <v/>
      </c>
      <c r="U159" s="38">
        <f>IFERROR(IF($A159="","",IF(OR($S159="",$O159=""),"Missing PM Data",IF(OR($S159&lt;=0,$O159&lt;INT('Settings'!$B$4)),"Overdue",IF(OR($S159&lt;='Settings'!$B$5,$O159&lt;=INT('Settings'!$B$4)+'Settings'!$B$6),"Due Soon","OK")))),"Check PM Data")</f>
        <v/>
      </c>
      <c r="V159" s="16">
        <f>IFERROR(IF($A159="","",IF(AND($H159="Available",$P159="No",$M159&gt;='Settings'!$B$7,OR($U159="OK",$U159="Due Soon")),"Yes","No")),"No")</f>
        <v/>
      </c>
      <c r="W159" s="38">
        <f>IFERROR(IF($A159="","",IF($H159="Available","Available Now",IF($K159="","No ETA",IF($K159&lt;'Settings'!$B$4,"Past Due ETA",IF($K159&lt;='Settings'!$B$4+1,"Within 24 Hours",IF($K159&lt;='Settings'!$B$4+3,"2–3 Days",IF($K159&lt;='Settings'!$B$4+7,"4–7 Days","More Than 7 Days"))))))),"Check ETA")</f>
        <v/>
      </c>
      <c r="X159" s="38">
        <f>IFERROR(IF($A159="","",IF(COUNTIF('Tractor Availability'!$A$6:$A$505,$A159)&gt;1,"Duplicate Unit ID",IF($H159="","Missing status",IF($M159="","Missing fuel level",IF(AND($H159&lt;&gt;"Available",$K159=""),"Missing ETA",IF(AND($P159="Yes",$Q159=""),"Missing hold reason",IF($R159="","Missing update time",IF('Settings'!$B$4-$R159&gt;'Settings'!$B$8,"Stale update",IF(AND($H159="Available",$P159="Yes"),"Available with safety hold","OK"))))))))),"Formula Error")</f>
        <v/>
      </c>
    </row>
    <row r="160" ht="22" customHeight="1">
      <c r="A160" s="29" t="n"/>
      <c r="B160" s="30" t="n"/>
      <c r="C160" s="29" t="n"/>
      <c r="D160" s="29" t="n"/>
      <c r="E160" s="29" t="n"/>
      <c r="F160" s="29" t="n"/>
      <c r="G160" s="31" t="n"/>
      <c r="H160" s="29" t="n"/>
      <c r="I160" s="31" t="n"/>
      <c r="J160" s="31" t="n"/>
      <c r="K160" s="49" t="n"/>
      <c r="L160" s="33" t="n"/>
      <c r="M160" s="34" t="n"/>
      <c r="N160" s="33" t="n"/>
      <c r="O160" s="50" t="n"/>
      <c r="P160" s="29" t="n"/>
      <c r="Q160" s="31" t="n"/>
      <c r="R160" s="49" t="n"/>
      <c r="S160" s="51">
        <f>IFERROR(IF($A160="","",IF(OR($L160="",$N160=""),"",$N160-$L160)),"")</f>
        <v/>
      </c>
      <c r="T160" s="52">
        <f>IFERROR(IF($A160="","",IF($H160="Available",0,IF($K160="","",MAX(0,$K160-'Settings'!$B$4)))),"")</f>
        <v/>
      </c>
      <c r="U160" s="38">
        <f>IFERROR(IF($A160="","",IF(OR($S160="",$O160=""),"Missing PM Data",IF(OR($S160&lt;=0,$O160&lt;INT('Settings'!$B$4)),"Overdue",IF(OR($S160&lt;='Settings'!$B$5,$O160&lt;=INT('Settings'!$B$4)+'Settings'!$B$6),"Due Soon","OK")))),"Check PM Data")</f>
        <v/>
      </c>
      <c r="V160" s="16">
        <f>IFERROR(IF($A160="","",IF(AND($H160="Available",$P160="No",$M160&gt;='Settings'!$B$7,OR($U160="OK",$U160="Due Soon")),"Yes","No")),"No")</f>
        <v/>
      </c>
      <c r="W160" s="38">
        <f>IFERROR(IF($A160="","",IF($H160="Available","Available Now",IF($K160="","No ETA",IF($K160&lt;'Settings'!$B$4,"Past Due ETA",IF($K160&lt;='Settings'!$B$4+1,"Within 24 Hours",IF($K160&lt;='Settings'!$B$4+3,"2–3 Days",IF($K160&lt;='Settings'!$B$4+7,"4–7 Days","More Than 7 Days"))))))),"Check ETA")</f>
        <v/>
      </c>
      <c r="X160" s="38">
        <f>IFERROR(IF($A160="","",IF(COUNTIF('Tractor Availability'!$A$6:$A$505,$A160)&gt;1,"Duplicate Unit ID",IF($H160="","Missing status",IF($M160="","Missing fuel level",IF(AND($H160&lt;&gt;"Available",$K160=""),"Missing ETA",IF(AND($P160="Yes",$Q160=""),"Missing hold reason",IF($R160="","Missing update time",IF('Settings'!$B$4-$R160&gt;'Settings'!$B$8,"Stale update",IF(AND($H160="Available",$P160="Yes"),"Available with safety hold","OK"))))))))),"Formula Error")</f>
        <v/>
      </c>
    </row>
    <row r="161" ht="22" customHeight="1">
      <c r="A161" s="29" t="n"/>
      <c r="B161" s="30" t="n"/>
      <c r="C161" s="29" t="n"/>
      <c r="D161" s="29" t="n"/>
      <c r="E161" s="29" t="n"/>
      <c r="F161" s="29" t="n"/>
      <c r="G161" s="31" t="n"/>
      <c r="H161" s="29" t="n"/>
      <c r="I161" s="31" t="n"/>
      <c r="J161" s="31" t="n"/>
      <c r="K161" s="49" t="n"/>
      <c r="L161" s="33" t="n"/>
      <c r="M161" s="34" t="n"/>
      <c r="N161" s="33" t="n"/>
      <c r="O161" s="50" t="n"/>
      <c r="P161" s="29" t="n"/>
      <c r="Q161" s="31" t="n"/>
      <c r="R161" s="49" t="n"/>
      <c r="S161" s="51">
        <f>IFERROR(IF($A161="","",IF(OR($L161="",$N161=""),"",$N161-$L161)),"")</f>
        <v/>
      </c>
      <c r="T161" s="52">
        <f>IFERROR(IF($A161="","",IF($H161="Available",0,IF($K161="","",MAX(0,$K161-'Settings'!$B$4)))),"")</f>
        <v/>
      </c>
      <c r="U161" s="38">
        <f>IFERROR(IF($A161="","",IF(OR($S161="",$O161=""),"Missing PM Data",IF(OR($S161&lt;=0,$O161&lt;INT('Settings'!$B$4)),"Overdue",IF(OR($S161&lt;='Settings'!$B$5,$O161&lt;=INT('Settings'!$B$4)+'Settings'!$B$6),"Due Soon","OK")))),"Check PM Data")</f>
        <v/>
      </c>
      <c r="V161" s="16">
        <f>IFERROR(IF($A161="","",IF(AND($H161="Available",$P161="No",$M161&gt;='Settings'!$B$7,OR($U161="OK",$U161="Due Soon")),"Yes","No")),"No")</f>
        <v/>
      </c>
      <c r="W161" s="38">
        <f>IFERROR(IF($A161="","",IF($H161="Available","Available Now",IF($K161="","No ETA",IF($K161&lt;'Settings'!$B$4,"Past Due ETA",IF($K161&lt;='Settings'!$B$4+1,"Within 24 Hours",IF($K161&lt;='Settings'!$B$4+3,"2–3 Days",IF($K161&lt;='Settings'!$B$4+7,"4–7 Days","More Than 7 Days"))))))),"Check ETA")</f>
        <v/>
      </c>
      <c r="X161" s="38">
        <f>IFERROR(IF($A161="","",IF(COUNTIF('Tractor Availability'!$A$6:$A$505,$A161)&gt;1,"Duplicate Unit ID",IF($H161="","Missing status",IF($M161="","Missing fuel level",IF(AND($H161&lt;&gt;"Available",$K161=""),"Missing ETA",IF(AND($P161="Yes",$Q161=""),"Missing hold reason",IF($R161="","Missing update time",IF('Settings'!$B$4-$R161&gt;'Settings'!$B$8,"Stale update",IF(AND($H161="Available",$P161="Yes"),"Available with safety hold","OK"))))))))),"Formula Error")</f>
        <v/>
      </c>
    </row>
    <row r="162" ht="22" customHeight="1">
      <c r="A162" s="29" t="n"/>
      <c r="B162" s="30" t="n"/>
      <c r="C162" s="29" t="n"/>
      <c r="D162" s="29" t="n"/>
      <c r="E162" s="29" t="n"/>
      <c r="F162" s="29" t="n"/>
      <c r="G162" s="31" t="n"/>
      <c r="H162" s="29" t="n"/>
      <c r="I162" s="31" t="n"/>
      <c r="J162" s="31" t="n"/>
      <c r="K162" s="49" t="n"/>
      <c r="L162" s="33" t="n"/>
      <c r="M162" s="34" t="n"/>
      <c r="N162" s="33" t="n"/>
      <c r="O162" s="50" t="n"/>
      <c r="P162" s="29" t="n"/>
      <c r="Q162" s="31" t="n"/>
      <c r="R162" s="49" t="n"/>
      <c r="S162" s="51">
        <f>IFERROR(IF($A162="","",IF(OR($L162="",$N162=""),"",$N162-$L162)),"")</f>
        <v/>
      </c>
      <c r="T162" s="52">
        <f>IFERROR(IF($A162="","",IF($H162="Available",0,IF($K162="","",MAX(0,$K162-'Settings'!$B$4)))),"")</f>
        <v/>
      </c>
      <c r="U162" s="38">
        <f>IFERROR(IF($A162="","",IF(OR($S162="",$O162=""),"Missing PM Data",IF(OR($S162&lt;=0,$O162&lt;INT('Settings'!$B$4)),"Overdue",IF(OR($S162&lt;='Settings'!$B$5,$O162&lt;=INT('Settings'!$B$4)+'Settings'!$B$6),"Due Soon","OK")))),"Check PM Data")</f>
        <v/>
      </c>
      <c r="V162" s="16">
        <f>IFERROR(IF($A162="","",IF(AND($H162="Available",$P162="No",$M162&gt;='Settings'!$B$7,OR($U162="OK",$U162="Due Soon")),"Yes","No")),"No")</f>
        <v/>
      </c>
      <c r="W162" s="38">
        <f>IFERROR(IF($A162="","",IF($H162="Available","Available Now",IF($K162="","No ETA",IF($K162&lt;'Settings'!$B$4,"Past Due ETA",IF($K162&lt;='Settings'!$B$4+1,"Within 24 Hours",IF($K162&lt;='Settings'!$B$4+3,"2–3 Days",IF($K162&lt;='Settings'!$B$4+7,"4–7 Days","More Than 7 Days"))))))),"Check ETA")</f>
        <v/>
      </c>
      <c r="X162" s="38">
        <f>IFERROR(IF($A162="","",IF(COUNTIF('Tractor Availability'!$A$6:$A$505,$A162)&gt;1,"Duplicate Unit ID",IF($H162="","Missing status",IF($M162="","Missing fuel level",IF(AND($H162&lt;&gt;"Available",$K162=""),"Missing ETA",IF(AND($P162="Yes",$Q162=""),"Missing hold reason",IF($R162="","Missing update time",IF('Settings'!$B$4-$R162&gt;'Settings'!$B$8,"Stale update",IF(AND($H162="Available",$P162="Yes"),"Available with safety hold","OK"))))))))),"Formula Error")</f>
        <v/>
      </c>
    </row>
    <row r="163" ht="22" customHeight="1">
      <c r="A163" s="29" t="n"/>
      <c r="B163" s="30" t="n"/>
      <c r="C163" s="29" t="n"/>
      <c r="D163" s="29" t="n"/>
      <c r="E163" s="29" t="n"/>
      <c r="F163" s="29" t="n"/>
      <c r="G163" s="31" t="n"/>
      <c r="H163" s="29" t="n"/>
      <c r="I163" s="31" t="n"/>
      <c r="J163" s="31" t="n"/>
      <c r="K163" s="49" t="n"/>
      <c r="L163" s="33" t="n"/>
      <c r="M163" s="34" t="n"/>
      <c r="N163" s="33" t="n"/>
      <c r="O163" s="50" t="n"/>
      <c r="P163" s="29" t="n"/>
      <c r="Q163" s="31" t="n"/>
      <c r="R163" s="49" t="n"/>
      <c r="S163" s="51">
        <f>IFERROR(IF($A163="","",IF(OR($L163="",$N163=""),"",$N163-$L163)),"")</f>
        <v/>
      </c>
      <c r="T163" s="52">
        <f>IFERROR(IF($A163="","",IF($H163="Available",0,IF($K163="","",MAX(0,$K163-'Settings'!$B$4)))),"")</f>
        <v/>
      </c>
      <c r="U163" s="38">
        <f>IFERROR(IF($A163="","",IF(OR($S163="",$O163=""),"Missing PM Data",IF(OR($S163&lt;=0,$O163&lt;INT('Settings'!$B$4)),"Overdue",IF(OR($S163&lt;='Settings'!$B$5,$O163&lt;=INT('Settings'!$B$4)+'Settings'!$B$6),"Due Soon","OK")))),"Check PM Data")</f>
        <v/>
      </c>
      <c r="V163" s="16">
        <f>IFERROR(IF($A163="","",IF(AND($H163="Available",$P163="No",$M163&gt;='Settings'!$B$7,OR($U163="OK",$U163="Due Soon")),"Yes","No")),"No")</f>
        <v/>
      </c>
      <c r="W163" s="38">
        <f>IFERROR(IF($A163="","",IF($H163="Available","Available Now",IF($K163="","No ETA",IF($K163&lt;'Settings'!$B$4,"Past Due ETA",IF($K163&lt;='Settings'!$B$4+1,"Within 24 Hours",IF($K163&lt;='Settings'!$B$4+3,"2–3 Days",IF($K163&lt;='Settings'!$B$4+7,"4–7 Days","More Than 7 Days"))))))),"Check ETA")</f>
        <v/>
      </c>
      <c r="X163" s="38">
        <f>IFERROR(IF($A163="","",IF(COUNTIF('Tractor Availability'!$A$6:$A$505,$A163)&gt;1,"Duplicate Unit ID",IF($H163="","Missing status",IF($M163="","Missing fuel level",IF(AND($H163&lt;&gt;"Available",$K163=""),"Missing ETA",IF(AND($P163="Yes",$Q163=""),"Missing hold reason",IF($R163="","Missing update time",IF('Settings'!$B$4-$R163&gt;'Settings'!$B$8,"Stale update",IF(AND($H163="Available",$P163="Yes"),"Available with safety hold","OK"))))))))),"Formula Error")</f>
        <v/>
      </c>
    </row>
    <row r="164" ht="22" customHeight="1">
      <c r="A164" s="29" t="n"/>
      <c r="B164" s="30" t="n"/>
      <c r="C164" s="29" t="n"/>
      <c r="D164" s="29" t="n"/>
      <c r="E164" s="29" t="n"/>
      <c r="F164" s="29" t="n"/>
      <c r="G164" s="31" t="n"/>
      <c r="H164" s="29" t="n"/>
      <c r="I164" s="31" t="n"/>
      <c r="J164" s="31" t="n"/>
      <c r="K164" s="49" t="n"/>
      <c r="L164" s="33" t="n"/>
      <c r="M164" s="34" t="n"/>
      <c r="N164" s="33" t="n"/>
      <c r="O164" s="50" t="n"/>
      <c r="P164" s="29" t="n"/>
      <c r="Q164" s="31" t="n"/>
      <c r="R164" s="49" t="n"/>
      <c r="S164" s="51">
        <f>IFERROR(IF($A164="","",IF(OR($L164="",$N164=""),"",$N164-$L164)),"")</f>
        <v/>
      </c>
      <c r="T164" s="52">
        <f>IFERROR(IF($A164="","",IF($H164="Available",0,IF($K164="","",MAX(0,$K164-'Settings'!$B$4)))),"")</f>
        <v/>
      </c>
      <c r="U164" s="38">
        <f>IFERROR(IF($A164="","",IF(OR($S164="",$O164=""),"Missing PM Data",IF(OR($S164&lt;=0,$O164&lt;INT('Settings'!$B$4)),"Overdue",IF(OR($S164&lt;='Settings'!$B$5,$O164&lt;=INT('Settings'!$B$4)+'Settings'!$B$6),"Due Soon","OK")))),"Check PM Data")</f>
        <v/>
      </c>
      <c r="V164" s="16">
        <f>IFERROR(IF($A164="","",IF(AND($H164="Available",$P164="No",$M164&gt;='Settings'!$B$7,OR($U164="OK",$U164="Due Soon")),"Yes","No")),"No")</f>
        <v/>
      </c>
      <c r="W164" s="38">
        <f>IFERROR(IF($A164="","",IF($H164="Available","Available Now",IF($K164="","No ETA",IF($K164&lt;'Settings'!$B$4,"Past Due ETA",IF($K164&lt;='Settings'!$B$4+1,"Within 24 Hours",IF($K164&lt;='Settings'!$B$4+3,"2–3 Days",IF($K164&lt;='Settings'!$B$4+7,"4–7 Days","More Than 7 Days"))))))),"Check ETA")</f>
        <v/>
      </c>
      <c r="X164" s="38">
        <f>IFERROR(IF($A164="","",IF(COUNTIF('Tractor Availability'!$A$6:$A$505,$A164)&gt;1,"Duplicate Unit ID",IF($H164="","Missing status",IF($M164="","Missing fuel level",IF(AND($H164&lt;&gt;"Available",$K164=""),"Missing ETA",IF(AND($P164="Yes",$Q164=""),"Missing hold reason",IF($R164="","Missing update time",IF('Settings'!$B$4-$R164&gt;'Settings'!$B$8,"Stale update",IF(AND($H164="Available",$P164="Yes"),"Available with safety hold","OK"))))))))),"Formula Error")</f>
        <v/>
      </c>
    </row>
    <row r="165" ht="22" customHeight="1">
      <c r="A165" s="29" t="n"/>
      <c r="B165" s="30" t="n"/>
      <c r="C165" s="29" t="n"/>
      <c r="D165" s="29" t="n"/>
      <c r="E165" s="29" t="n"/>
      <c r="F165" s="29" t="n"/>
      <c r="G165" s="31" t="n"/>
      <c r="H165" s="29" t="n"/>
      <c r="I165" s="31" t="n"/>
      <c r="J165" s="31" t="n"/>
      <c r="K165" s="49" t="n"/>
      <c r="L165" s="33" t="n"/>
      <c r="M165" s="34" t="n"/>
      <c r="N165" s="33" t="n"/>
      <c r="O165" s="50" t="n"/>
      <c r="P165" s="29" t="n"/>
      <c r="Q165" s="31" t="n"/>
      <c r="R165" s="49" t="n"/>
      <c r="S165" s="51">
        <f>IFERROR(IF($A165="","",IF(OR($L165="",$N165=""),"",$N165-$L165)),"")</f>
        <v/>
      </c>
      <c r="T165" s="52">
        <f>IFERROR(IF($A165="","",IF($H165="Available",0,IF($K165="","",MAX(0,$K165-'Settings'!$B$4)))),"")</f>
        <v/>
      </c>
      <c r="U165" s="38">
        <f>IFERROR(IF($A165="","",IF(OR($S165="",$O165=""),"Missing PM Data",IF(OR($S165&lt;=0,$O165&lt;INT('Settings'!$B$4)),"Overdue",IF(OR($S165&lt;='Settings'!$B$5,$O165&lt;=INT('Settings'!$B$4)+'Settings'!$B$6),"Due Soon","OK")))),"Check PM Data")</f>
        <v/>
      </c>
      <c r="V165" s="16">
        <f>IFERROR(IF($A165="","",IF(AND($H165="Available",$P165="No",$M165&gt;='Settings'!$B$7,OR($U165="OK",$U165="Due Soon")),"Yes","No")),"No")</f>
        <v/>
      </c>
      <c r="W165" s="38">
        <f>IFERROR(IF($A165="","",IF($H165="Available","Available Now",IF($K165="","No ETA",IF($K165&lt;'Settings'!$B$4,"Past Due ETA",IF($K165&lt;='Settings'!$B$4+1,"Within 24 Hours",IF($K165&lt;='Settings'!$B$4+3,"2–3 Days",IF($K165&lt;='Settings'!$B$4+7,"4–7 Days","More Than 7 Days"))))))),"Check ETA")</f>
        <v/>
      </c>
      <c r="X165" s="38">
        <f>IFERROR(IF($A165="","",IF(COUNTIF('Tractor Availability'!$A$6:$A$505,$A165)&gt;1,"Duplicate Unit ID",IF($H165="","Missing status",IF($M165="","Missing fuel level",IF(AND($H165&lt;&gt;"Available",$K165=""),"Missing ETA",IF(AND($P165="Yes",$Q165=""),"Missing hold reason",IF($R165="","Missing update time",IF('Settings'!$B$4-$R165&gt;'Settings'!$B$8,"Stale update",IF(AND($H165="Available",$P165="Yes"),"Available with safety hold","OK"))))))))),"Formula Error")</f>
        <v/>
      </c>
    </row>
    <row r="166" ht="22" customHeight="1">
      <c r="A166" s="29" t="n"/>
      <c r="B166" s="30" t="n"/>
      <c r="C166" s="29" t="n"/>
      <c r="D166" s="29" t="n"/>
      <c r="E166" s="29" t="n"/>
      <c r="F166" s="29" t="n"/>
      <c r="G166" s="31" t="n"/>
      <c r="H166" s="29" t="n"/>
      <c r="I166" s="31" t="n"/>
      <c r="J166" s="31" t="n"/>
      <c r="K166" s="49" t="n"/>
      <c r="L166" s="33" t="n"/>
      <c r="M166" s="34" t="n"/>
      <c r="N166" s="33" t="n"/>
      <c r="O166" s="50" t="n"/>
      <c r="P166" s="29" t="n"/>
      <c r="Q166" s="31" t="n"/>
      <c r="R166" s="49" t="n"/>
      <c r="S166" s="51">
        <f>IFERROR(IF($A166="","",IF(OR($L166="",$N166=""),"",$N166-$L166)),"")</f>
        <v/>
      </c>
      <c r="T166" s="52">
        <f>IFERROR(IF($A166="","",IF($H166="Available",0,IF($K166="","",MAX(0,$K166-'Settings'!$B$4)))),"")</f>
        <v/>
      </c>
      <c r="U166" s="38">
        <f>IFERROR(IF($A166="","",IF(OR($S166="",$O166=""),"Missing PM Data",IF(OR($S166&lt;=0,$O166&lt;INT('Settings'!$B$4)),"Overdue",IF(OR($S166&lt;='Settings'!$B$5,$O166&lt;=INT('Settings'!$B$4)+'Settings'!$B$6),"Due Soon","OK")))),"Check PM Data")</f>
        <v/>
      </c>
      <c r="V166" s="16">
        <f>IFERROR(IF($A166="","",IF(AND($H166="Available",$P166="No",$M166&gt;='Settings'!$B$7,OR($U166="OK",$U166="Due Soon")),"Yes","No")),"No")</f>
        <v/>
      </c>
      <c r="W166" s="38">
        <f>IFERROR(IF($A166="","",IF($H166="Available","Available Now",IF($K166="","No ETA",IF($K166&lt;'Settings'!$B$4,"Past Due ETA",IF($K166&lt;='Settings'!$B$4+1,"Within 24 Hours",IF($K166&lt;='Settings'!$B$4+3,"2–3 Days",IF($K166&lt;='Settings'!$B$4+7,"4–7 Days","More Than 7 Days"))))))),"Check ETA")</f>
        <v/>
      </c>
      <c r="X166" s="38">
        <f>IFERROR(IF($A166="","",IF(COUNTIF('Tractor Availability'!$A$6:$A$505,$A166)&gt;1,"Duplicate Unit ID",IF($H166="","Missing status",IF($M166="","Missing fuel level",IF(AND($H166&lt;&gt;"Available",$K166=""),"Missing ETA",IF(AND($P166="Yes",$Q166=""),"Missing hold reason",IF($R166="","Missing update time",IF('Settings'!$B$4-$R166&gt;'Settings'!$B$8,"Stale update",IF(AND($H166="Available",$P166="Yes"),"Available with safety hold","OK"))))))))),"Formula Error")</f>
        <v/>
      </c>
    </row>
    <row r="167" ht="22" customHeight="1">
      <c r="A167" s="29" t="n"/>
      <c r="B167" s="30" t="n"/>
      <c r="C167" s="29" t="n"/>
      <c r="D167" s="29" t="n"/>
      <c r="E167" s="29" t="n"/>
      <c r="F167" s="29" t="n"/>
      <c r="G167" s="31" t="n"/>
      <c r="H167" s="29" t="n"/>
      <c r="I167" s="31" t="n"/>
      <c r="J167" s="31" t="n"/>
      <c r="K167" s="49" t="n"/>
      <c r="L167" s="33" t="n"/>
      <c r="M167" s="34" t="n"/>
      <c r="N167" s="33" t="n"/>
      <c r="O167" s="50" t="n"/>
      <c r="P167" s="29" t="n"/>
      <c r="Q167" s="31" t="n"/>
      <c r="R167" s="49" t="n"/>
      <c r="S167" s="51">
        <f>IFERROR(IF($A167="","",IF(OR($L167="",$N167=""),"",$N167-$L167)),"")</f>
        <v/>
      </c>
      <c r="T167" s="52">
        <f>IFERROR(IF($A167="","",IF($H167="Available",0,IF($K167="","",MAX(0,$K167-'Settings'!$B$4)))),"")</f>
        <v/>
      </c>
      <c r="U167" s="38">
        <f>IFERROR(IF($A167="","",IF(OR($S167="",$O167=""),"Missing PM Data",IF(OR($S167&lt;=0,$O167&lt;INT('Settings'!$B$4)),"Overdue",IF(OR($S167&lt;='Settings'!$B$5,$O167&lt;=INT('Settings'!$B$4)+'Settings'!$B$6),"Due Soon","OK")))),"Check PM Data")</f>
        <v/>
      </c>
      <c r="V167" s="16">
        <f>IFERROR(IF($A167="","",IF(AND($H167="Available",$P167="No",$M167&gt;='Settings'!$B$7,OR($U167="OK",$U167="Due Soon")),"Yes","No")),"No")</f>
        <v/>
      </c>
      <c r="W167" s="38">
        <f>IFERROR(IF($A167="","",IF($H167="Available","Available Now",IF($K167="","No ETA",IF($K167&lt;'Settings'!$B$4,"Past Due ETA",IF($K167&lt;='Settings'!$B$4+1,"Within 24 Hours",IF($K167&lt;='Settings'!$B$4+3,"2–3 Days",IF($K167&lt;='Settings'!$B$4+7,"4–7 Days","More Than 7 Days"))))))),"Check ETA")</f>
        <v/>
      </c>
      <c r="X167" s="38">
        <f>IFERROR(IF($A167="","",IF(COUNTIF('Tractor Availability'!$A$6:$A$505,$A167)&gt;1,"Duplicate Unit ID",IF($H167="","Missing status",IF($M167="","Missing fuel level",IF(AND($H167&lt;&gt;"Available",$K167=""),"Missing ETA",IF(AND($P167="Yes",$Q167=""),"Missing hold reason",IF($R167="","Missing update time",IF('Settings'!$B$4-$R167&gt;'Settings'!$B$8,"Stale update",IF(AND($H167="Available",$P167="Yes"),"Available with safety hold","OK"))))))))),"Formula Error")</f>
        <v/>
      </c>
    </row>
    <row r="168" ht="22" customHeight="1">
      <c r="A168" s="29" t="n"/>
      <c r="B168" s="30" t="n"/>
      <c r="C168" s="29" t="n"/>
      <c r="D168" s="29" t="n"/>
      <c r="E168" s="29" t="n"/>
      <c r="F168" s="29" t="n"/>
      <c r="G168" s="31" t="n"/>
      <c r="H168" s="29" t="n"/>
      <c r="I168" s="31" t="n"/>
      <c r="J168" s="31" t="n"/>
      <c r="K168" s="49" t="n"/>
      <c r="L168" s="33" t="n"/>
      <c r="M168" s="34" t="n"/>
      <c r="N168" s="33" t="n"/>
      <c r="O168" s="50" t="n"/>
      <c r="P168" s="29" t="n"/>
      <c r="Q168" s="31" t="n"/>
      <c r="R168" s="49" t="n"/>
      <c r="S168" s="51">
        <f>IFERROR(IF($A168="","",IF(OR($L168="",$N168=""),"",$N168-$L168)),"")</f>
        <v/>
      </c>
      <c r="T168" s="52">
        <f>IFERROR(IF($A168="","",IF($H168="Available",0,IF($K168="","",MAX(0,$K168-'Settings'!$B$4)))),"")</f>
        <v/>
      </c>
      <c r="U168" s="38">
        <f>IFERROR(IF($A168="","",IF(OR($S168="",$O168=""),"Missing PM Data",IF(OR($S168&lt;=0,$O168&lt;INT('Settings'!$B$4)),"Overdue",IF(OR($S168&lt;='Settings'!$B$5,$O168&lt;=INT('Settings'!$B$4)+'Settings'!$B$6),"Due Soon","OK")))),"Check PM Data")</f>
        <v/>
      </c>
      <c r="V168" s="16">
        <f>IFERROR(IF($A168="","",IF(AND($H168="Available",$P168="No",$M168&gt;='Settings'!$B$7,OR($U168="OK",$U168="Due Soon")),"Yes","No")),"No")</f>
        <v/>
      </c>
      <c r="W168" s="38">
        <f>IFERROR(IF($A168="","",IF($H168="Available","Available Now",IF($K168="","No ETA",IF($K168&lt;'Settings'!$B$4,"Past Due ETA",IF($K168&lt;='Settings'!$B$4+1,"Within 24 Hours",IF($K168&lt;='Settings'!$B$4+3,"2–3 Days",IF($K168&lt;='Settings'!$B$4+7,"4–7 Days","More Than 7 Days"))))))),"Check ETA")</f>
        <v/>
      </c>
      <c r="X168" s="38">
        <f>IFERROR(IF($A168="","",IF(COUNTIF('Tractor Availability'!$A$6:$A$505,$A168)&gt;1,"Duplicate Unit ID",IF($H168="","Missing status",IF($M168="","Missing fuel level",IF(AND($H168&lt;&gt;"Available",$K168=""),"Missing ETA",IF(AND($P168="Yes",$Q168=""),"Missing hold reason",IF($R168="","Missing update time",IF('Settings'!$B$4-$R168&gt;'Settings'!$B$8,"Stale update",IF(AND($H168="Available",$P168="Yes"),"Available with safety hold","OK"))))))))),"Formula Error")</f>
        <v/>
      </c>
    </row>
    <row r="169" ht="22" customHeight="1">
      <c r="A169" s="29" t="n"/>
      <c r="B169" s="30" t="n"/>
      <c r="C169" s="29" t="n"/>
      <c r="D169" s="29" t="n"/>
      <c r="E169" s="29" t="n"/>
      <c r="F169" s="29" t="n"/>
      <c r="G169" s="31" t="n"/>
      <c r="H169" s="29" t="n"/>
      <c r="I169" s="31" t="n"/>
      <c r="J169" s="31" t="n"/>
      <c r="K169" s="49" t="n"/>
      <c r="L169" s="33" t="n"/>
      <c r="M169" s="34" t="n"/>
      <c r="N169" s="33" t="n"/>
      <c r="O169" s="50" t="n"/>
      <c r="P169" s="29" t="n"/>
      <c r="Q169" s="31" t="n"/>
      <c r="R169" s="49" t="n"/>
      <c r="S169" s="51">
        <f>IFERROR(IF($A169="","",IF(OR($L169="",$N169=""),"",$N169-$L169)),"")</f>
        <v/>
      </c>
      <c r="T169" s="52">
        <f>IFERROR(IF($A169="","",IF($H169="Available",0,IF($K169="","",MAX(0,$K169-'Settings'!$B$4)))),"")</f>
        <v/>
      </c>
      <c r="U169" s="38">
        <f>IFERROR(IF($A169="","",IF(OR($S169="",$O169=""),"Missing PM Data",IF(OR($S169&lt;=0,$O169&lt;INT('Settings'!$B$4)),"Overdue",IF(OR($S169&lt;='Settings'!$B$5,$O169&lt;=INT('Settings'!$B$4)+'Settings'!$B$6),"Due Soon","OK")))),"Check PM Data")</f>
        <v/>
      </c>
      <c r="V169" s="16">
        <f>IFERROR(IF($A169="","",IF(AND($H169="Available",$P169="No",$M169&gt;='Settings'!$B$7,OR($U169="OK",$U169="Due Soon")),"Yes","No")),"No")</f>
        <v/>
      </c>
      <c r="W169" s="38">
        <f>IFERROR(IF($A169="","",IF($H169="Available","Available Now",IF($K169="","No ETA",IF($K169&lt;'Settings'!$B$4,"Past Due ETA",IF($K169&lt;='Settings'!$B$4+1,"Within 24 Hours",IF($K169&lt;='Settings'!$B$4+3,"2–3 Days",IF($K169&lt;='Settings'!$B$4+7,"4–7 Days","More Than 7 Days"))))))),"Check ETA")</f>
        <v/>
      </c>
      <c r="X169" s="38">
        <f>IFERROR(IF($A169="","",IF(COUNTIF('Tractor Availability'!$A$6:$A$505,$A169)&gt;1,"Duplicate Unit ID",IF($H169="","Missing status",IF($M169="","Missing fuel level",IF(AND($H169&lt;&gt;"Available",$K169=""),"Missing ETA",IF(AND($P169="Yes",$Q169=""),"Missing hold reason",IF($R169="","Missing update time",IF('Settings'!$B$4-$R169&gt;'Settings'!$B$8,"Stale update",IF(AND($H169="Available",$P169="Yes"),"Available with safety hold","OK"))))))))),"Formula Error")</f>
        <v/>
      </c>
    </row>
    <row r="170" ht="22" customHeight="1">
      <c r="A170" s="29" t="n"/>
      <c r="B170" s="30" t="n"/>
      <c r="C170" s="29" t="n"/>
      <c r="D170" s="29" t="n"/>
      <c r="E170" s="29" t="n"/>
      <c r="F170" s="29" t="n"/>
      <c r="G170" s="31" t="n"/>
      <c r="H170" s="29" t="n"/>
      <c r="I170" s="31" t="n"/>
      <c r="J170" s="31" t="n"/>
      <c r="K170" s="49" t="n"/>
      <c r="L170" s="33" t="n"/>
      <c r="M170" s="34" t="n"/>
      <c r="N170" s="33" t="n"/>
      <c r="O170" s="50" t="n"/>
      <c r="P170" s="29" t="n"/>
      <c r="Q170" s="31" t="n"/>
      <c r="R170" s="49" t="n"/>
      <c r="S170" s="51">
        <f>IFERROR(IF($A170="","",IF(OR($L170="",$N170=""),"",$N170-$L170)),"")</f>
        <v/>
      </c>
      <c r="T170" s="52">
        <f>IFERROR(IF($A170="","",IF($H170="Available",0,IF($K170="","",MAX(0,$K170-'Settings'!$B$4)))),"")</f>
        <v/>
      </c>
      <c r="U170" s="38">
        <f>IFERROR(IF($A170="","",IF(OR($S170="",$O170=""),"Missing PM Data",IF(OR($S170&lt;=0,$O170&lt;INT('Settings'!$B$4)),"Overdue",IF(OR($S170&lt;='Settings'!$B$5,$O170&lt;=INT('Settings'!$B$4)+'Settings'!$B$6),"Due Soon","OK")))),"Check PM Data")</f>
        <v/>
      </c>
      <c r="V170" s="16">
        <f>IFERROR(IF($A170="","",IF(AND($H170="Available",$P170="No",$M170&gt;='Settings'!$B$7,OR($U170="OK",$U170="Due Soon")),"Yes","No")),"No")</f>
        <v/>
      </c>
      <c r="W170" s="38">
        <f>IFERROR(IF($A170="","",IF($H170="Available","Available Now",IF($K170="","No ETA",IF($K170&lt;'Settings'!$B$4,"Past Due ETA",IF($K170&lt;='Settings'!$B$4+1,"Within 24 Hours",IF($K170&lt;='Settings'!$B$4+3,"2–3 Days",IF($K170&lt;='Settings'!$B$4+7,"4–7 Days","More Than 7 Days"))))))),"Check ETA")</f>
        <v/>
      </c>
      <c r="X170" s="38">
        <f>IFERROR(IF($A170="","",IF(COUNTIF('Tractor Availability'!$A$6:$A$505,$A170)&gt;1,"Duplicate Unit ID",IF($H170="","Missing status",IF($M170="","Missing fuel level",IF(AND($H170&lt;&gt;"Available",$K170=""),"Missing ETA",IF(AND($P170="Yes",$Q170=""),"Missing hold reason",IF($R170="","Missing update time",IF('Settings'!$B$4-$R170&gt;'Settings'!$B$8,"Stale update",IF(AND($H170="Available",$P170="Yes"),"Available with safety hold","OK"))))))))),"Formula Error")</f>
        <v/>
      </c>
    </row>
    <row r="171" ht="22" customHeight="1">
      <c r="A171" s="29" t="n"/>
      <c r="B171" s="30" t="n"/>
      <c r="C171" s="29" t="n"/>
      <c r="D171" s="29" t="n"/>
      <c r="E171" s="29" t="n"/>
      <c r="F171" s="29" t="n"/>
      <c r="G171" s="31" t="n"/>
      <c r="H171" s="29" t="n"/>
      <c r="I171" s="31" t="n"/>
      <c r="J171" s="31" t="n"/>
      <c r="K171" s="49" t="n"/>
      <c r="L171" s="33" t="n"/>
      <c r="M171" s="34" t="n"/>
      <c r="N171" s="33" t="n"/>
      <c r="O171" s="50" t="n"/>
      <c r="P171" s="29" t="n"/>
      <c r="Q171" s="31" t="n"/>
      <c r="R171" s="49" t="n"/>
      <c r="S171" s="51">
        <f>IFERROR(IF($A171="","",IF(OR($L171="",$N171=""),"",$N171-$L171)),"")</f>
        <v/>
      </c>
      <c r="T171" s="52">
        <f>IFERROR(IF($A171="","",IF($H171="Available",0,IF($K171="","",MAX(0,$K171-'Settings'!$B$4)))),"")</f>
        <v/>
      </c>
      <c r="U171" s="38">
        <f>IFERROR(IF($A171="","",IF(OR($S171="",$O171=""),"Missing PM Data",IF(OR($S171&lt;=0,$O171&lt;INT('Settings'!$B$4)),"Overdue",IF(OR($S171&lt;='Settings'!$B$5,$O171&lt;=INT('Settings'!$B$4)+'Settings'!$B$6),"Due Soon","OK")))),"Check PM Data")</f>
        <v/>
      </c>
      <c r="V171" s="16">
        <f>IFERROR(IF($A171="","",IF(AND($H171="Available",$P171="No",$M171&gt;='Settings'!$B$7,OR($U171="OK",$U171="Due Soon")),"Yes","No")),"No")</f>
        <v/>
      </c>
      <c r="W171" s="38">
        <f>IFERROR(IF($A171="","",IF($H171="Available","Available Now",IF($K171="","No ETA",IF($K171&lt;'Settings'!$B$4,"Past Due ETA",IF($K171&lt;='Settings'!$B$4+1,"Within 24 Hours",IF($K171&lt;='Settings'!$B$4+3,"2–3 Days",IF($K171&lt;='Settings'!$B$4+7,"4–7 Days","More Than 7 Days"))))))),"Check ETA")</f>
        <v/>
      </c>
      <c r="X171" s="38">
        <f>IFERROR(IF($A171="","",IF(COUNTIF('Tractor Availability'!$A$6:$A$505,$A171)&gt;1,"Duplicate Unit ID",IF($H171="","Missing status",IF($M171="","Missing fuel level",IF(AND($H171&lt;&gt;"Available",$K171=""),"Missing ETA",IF(AND($P171="Yes",$Q171=""),"Missing hold reason",IF($R171="","Missing update time",IF('Settings'!$B$4-$R171&gt;'Settings'!$B$8,"Stale update",IF(AND($H171="Available",$P171="Yes"),"Available with safety hold","OK"))))))))),"Formula Error")</f>
        <v/>
      </c>
    </row>
    <row r="172" ht="22" customHeight="1">
      <c r="A172" s="29" t="n"/>
      <c r="B172" s="30" t="n"/>
      <c r="C172" s="29" t="n"/>
      <c r="D172" s="29" t="n"/>
      <c r="E172" s="29" t="n"/>
      <c r="F172" s="29" t="n"/>
      <c r="G172" s="31" t="n"/>
      <c r="H172" s="29" t="n"/>
      <c r="I172" s="31" t="n"/>
      <c r="J172" s="31" t="n"/>
      <c r="K172" s="49" t="n"/>
      <c r="L172" s="33" t="n"/>
      <c r="M172" s="34" t="n"/>
      <c r="N172" s="33" t="n"/>
      <c r="O172" s="50" t="n"/>
      <c r="P172" s="29" t="n"/>
      <c r="Q172" s="31" t="n"/>
      <c r="R172" s="49" t="n"/>
      <c r="S172" s="51">
        <f>IFERROR(IF($A172="","",IF(OR($L172="",$N172=""),"",$N172-$L172)),"")</f>
        <v/>
      </c>
      <c r="T172" s="52">
        <f>IFERROR(IF($A172="","",IF($H172="Available",0,IF($K172="","",MAX(0,$K172-'Settings'!$B$4)))),"")</f>
        <v/>
      </c>
      <c r="U172" s="38">
        <f>IFERROR(IF($A172="","",IF(OR($S172="",$O172=""),"Missing PM Data",IF(OR($S172&lt;=0,$O172&lt;INT('Settings'!$B$4)),"Overdue",IF(OR($S172&lt;='Settings'!$B$5,$O172&lt;=INT('Settings'!$B$4)+'Settings'!$B$6),"Due Soon","OK")))),"Check PM Data")</f>
        <v/>
      </c>
      <c r="V172" s="16">
        <f>IFERROR(IF($A172="","",IF(AND($H172="Available",$P172="No",$M172&gt;='Settings'!$B$7,OR($U172="OK",$U172="Due Soon")),"Yes","No")),"No")</f>
        <v/>
      </c>
      <c r="W172" s="38">
        <f>IFERROR(IF($A172="","",IF($H172="Available","Available Now",IF($K172="","No ETA",IF($K172&lt;'Settings'!$B$4,"Past Due ETA",IF($K172&lt;='Settings'!$B$4+1,"Within 24 Hours",IF($K172&lt;='Settings'!$B$4+3,"2–3 Days",IF($K172&lt;='Settings'!$B$4+7,"4–7 Days","More Than 7 Days"))))))),"Check ETA")</f>
        <v/>
      </c>
      <c r="X172" s="38">
        <f>IFERROR(IF($A172="","",IF(COUNTIF('Tractor Availability'!$A$6:$A$505,$A172)&gt;1,"Duplicate Unit ID",IF($H172="","Missing status",IF($M172="","Missing fuel level",IF(AND($H172&lt;&gt;"Available",$K172=""),"Missing ETA",IF(AND($P172="Yes",$Q172=""),"Missing hold reason",IF($R172="","Missing update time",IF('Settings'!$B$4-$R172&gt;'Settings'!$B$8,"Stale update",IF(AND($H172="Available",$P172="Yes"),"Available with safety hold","OK"))))))))),"Formula Error")</f>
        <v/>
      </c>
    </row>
    <row r="173" ht="22" customHeight="1">
      <c r="A173" s="29" t="n"/>
      <c r="B173" s="30" t="n"/>
      <c r="C173" s="29" t="n"/>
      <c r="D173" s="29" t="n"/>
      <c r="E173" s="29" t="n"/>
      <c r="F173" s="29" t="n"/>
      <c r="G173" s="31" t="n"/>
      <c r="H173" s="29" t="n"/>
      <c r="I173" s="31" t="n"/>
      <c r="J173" s="31" t="n"/>
      <c r="K173" s="49" t="n"/>
      <c r="L173" s="33" t="n"/>
      <c r="M173" s="34" t="n"/>
      <c r="N173" s="33" t="n"/>
      <c r="O173" s="50" t="n"/>
      <c r="P173" s="29" t="n"/>
      <c r="Q173" s="31" t="n"/>
      <c r="R173" s="49" t="n"/>
      <c r="S173" s="51">
        <f>IFERROR(IF($A173="","",IF(OR($L173="",$N173=""),"",$N173-$L173)),"")</f>
        <v/>
      </c>
      <c r="T173" s="52">
        <f>IFERROR(IF($A173="","",IF($H173="Available",0,IF($K173="","",MAX(0,$K173-'Settings'!$B$4)))),"")</f>
        <v/>
      </c>
      <c r="U173" s="38">
        <f>IFERROR(IF($A173="","",IF(OR($S173="",$O173=""),"Missing PM Data",IF(OR($S173&lt;=0,$O173&lt;INT('Settings'!$B$4)),"Overdue",IF(OR($S173&lt;='Settings'!$B$5,$O173&lt;=INT('Settings'!$B$4)+'Settings'!$B$6),"Due Soon","OK")))),"Check PM Data")</f>
        <v/>
      </c>
      <c r="V173" s="16">
        <f>IFERROR(IF($A173="","",IF(AND($H173="Available",$P173="No",$M173&gt;='Settings'!$B$7,OR($U173="OK",$U173="Due Soon")),"Yes","No")),"No")</f>
        <v/>
      </c>
      <c r="W173" s="38">
        <f>IFERROR(IF($A173="","",IF($H173="Available","Available Now",IF($K173="","No ETA",IF($K173&lt;'Settings'!$B$4,"Past Due ETA",IF($K173&lt;='Settings'!$B$4+1,"Within 24 Hours",IF($K173&lt;='Settings'!$B$4+3,"2–3 Days",IF($K173&lt;='Settings'!$B$4+7,"4–7 Days","More Than 7 Days"))))))),"Check ETA")</f>
        <v/>
      </c>
      <c r="X173" s="38">
        <f>IFERROR(IF($A173="","",IF(COUNTIF('Tractor Availability'!$A$6:$A$505,$A173)&gt;1,"Duplicate Unit ID",IF($H173="","Missing status",IF($M173="","Missing fuel level",IF(AND($H173&lt;&gt;"Available",$K173=""),"Missing ETA",IF(AND($P173="Yes",$Q173=""),"Missing hold reason",IF($R173="","Missing update time",IF('Settings'!$B$4-$R173&gt;'Settings'!$B$8,"Stale update",IF(AND($H173="Available",$P173="Yes"),"Available with safety hold","OK"))))))))),"Formula Error")</f>
        <v/>
      </c>
    </row>
    <row r="174" ht="22" customHeight="1">
      <c r="A174" s="29" t="n"/>
      <c r="B174" s="30" t="n"/>
      <c r="C174" s="29" t="n"/>
      <c r="D174" s="29" t="n"/>
      <c r="E174" s="29" t="n"/>
      <c r="F174" s="29" t="n"/>
      <c r="G174" s="31" t="n"/>
      <c r="H174" s="29" t="n"/>
      <c r="I174" s="31" t="n"/>
      <c r="J174" s="31" t="n"/>
      <c r="K174" s="49" t="n"/>
      <c r="L174" s="33" t="n"/>
      <c r="M174" s="34" t="n"/>
      <c r="N174" s="33" t="n"/>
      <c r="O174" s="50" t="n"/>
      <c r="P174" s="29" t="n"/>
      <c r="Q174" s="31" t="n"/>
      <c r="R174" s="49" t="n"/>
      <c r="S174" s="51">
        <f>IFERROR(IF($A174="","",IF(OR($L174="",$N174=""),"",$N174-$L174)),"")</f>
        <v/>
      </c>
      <c r="T174" s="52">
        <f>IFERROR(IF($A174="","",IF($H174="Available",0,IF($K174="","",MAX(0,$K174-'Settings'!$B$4)))),"")</f>
        <v/>
      </c>
      <c r="U174" s="38">
        <f>IFERROR(IF($A174="","",IF(OR($S174="",$O174=""),"Missing PM Data",IF(OR($S174&lt;=0,$O174&lt;INT('Settings'!$B$4)),"Overdue",IF(OR($S174&lt;='Settings'!$B$5,$O174&lt;=INT('Settings'!$B$4)+'Settings'!$B$6),"Due Soon","OK")))),"Check PM Data")</f>
        <v/>
      </c>
      <c r="V174" s="16">
        <f>IFERROR(IF($A174="","",IF(AND($H174="Available",$P174="No",$M174&gt;='Settings'!$B$7,OR($U174="OK",$U174="Due Soon")),"Yes","No")),"No")</f>
        <v/>
      </c>
      <c r="W174" s="38">
        <f>IFERROR(IF($A174="","",IF($H174="Available","Available Now",IF($K174="","No ETA",IF($K174&lt;'Settings'!$B$4,"Past Due ETA",IF($K174&lt;='Settings'!$B$4+1,"Within 24 Hours",IF($K174&lt;='Settings'!$B$4+3,"2–3 Days",IF($K174&lt;='Settings'!$B$4+7,"4–7 Days","More Than 7 Days"))))))),"Check ETA")</f>
        <v/>
      </c>
      <c r="X174" s="38">
        <f>IFERROR(IF($A174="","",IF(COUNTIF('Tractor Availability'!$A$6:$A$505,$A174)&gt;1,"Duplicate Unit ID",IF($H174="","Missing status",IF($M174="","Missing fuel level",IF(AND($H174&lt;&gt;"Available",$K174=""),"Missing ETA",IF(AND($P174="Yes",$Q174=""),"Missing hold reason",IF($R174="","Missing update time",IF('Settings'!$B$4-$R174&gt;'Settings'!$B$8,"Stale update",IF(AND($H174="Available",$P174="Yes"),"Available with safety hold","OK"))))))))),"Formula Error")</f>
        <v/>
      </c>
    </row>
    <row r="175" ht="22" customHeight="1">
      <c r="A175" s="29" t="n"/>
      <c r="B175" s="30" t="n"/>
      <c r="C175" s="29" t="n"/>
      <c r="D175" s="29" t="n"/>
      <c r="E175" s="29" t="n"/>
      <c r="F175" s="29" t="n"/>
      <c r="G175" s="31" t="n"/>
      <c r="H175" s="29" t="n"/>
      <c r="I175" s="31" t="n"/>
      <c r="J175" s="31" t="n"/>
      <c r="K175" s="49" t="n"/>
      <c r="L175" s="33" t="n"/>
      <c r="M175" s="34" t="n"/>
      <c r="N175" s="33" t="n"/>
      <c r="O175" s="50" t="n"/>
      <c r="P175" s="29" t="n"/>
      <c r="Q175" s="31" t="n"/>
      <c r="R175" s="49" t="n"/>
      <c r="S175" s="51">
        <f>IFERROR(IF($A175="","",IF(OR($L175="",$N175=""),"",$N175-$L175)),"")</f>
        <v/>
      </c>
      <c r="T175" s="52">
        <f>IFERROR(IF($A175="","",IF($H175="Available",0,IF($K175="","",MAX(0,$K175-'Settings'!$B$4)))),"")</f>
        <v/>
      </c>
      <c r="U175" s="38">
        <f>IFERROR(IF($A175="","",IF(OR($S175="",$O175=""),"Missing PM Data",IF(OR($S175&lt;=0,$O175&lt;INT('Settings'!$B$4)),"Overdue",IF(OR($S175&lt;='Settings'!$B$5,$O175&lt;=INT('Settings'!$B$4)+'Settings'!$B$6),"Due Soon","OK")))),"Check PM Data")</f>
        <v/>
      </c>
      <c r="V175" s="16">
        <f>IFERROR(IF($A175="","",IF(AND($H175="Available",$P175="No",$M175&gt;='Settings'!$B$7,OR($U175="OK",$U175="Due Soon")),"Yes","No")),"No")</f>
        <v/>
      </c>
      <c r="W175" s="38">
        <f>IFERROR(IF($A175="","",IF($H175="Available","Available Now",IF($K175="","No ETA",IF($K175&lt;'Settings'!$B$4,"Past Due ETA",IF($K175&lt;='Settings'!$B$4+1,"Within 24 Hours",IF($K175&lt;='Settings'!$B$4+3,"2–3 Days",IF($K175&lt;='Settings'!$B$4+7,"4–7 Days","More Than 7 Days"))))))),"Check ETA")</f>
        <v/>
      </c>
      <c r="X175" s="38">
        <f>IFERROR(IF($A175="","",IF(COUNTIF('Tractor Availability'!$A$6:$A$505,$A175)&gt;1,"Duplicate Unit ID",IF($H175="","Missing status",IF($M175="","Missing fuel level",IF(AND($H175&lt;&gt;"Available",$K175=""),"Missing ETA",IF(AND($P175="Yes",$Q175=""),"Missing hold reason",IF($R175="","Missing update time",IF('Settings'!$B$4-$R175&gt;'Settings'!$B$8,"Stale update",IF(AND($H175="Available",$P175="Yes"),"Available with safety hold","OK"))))))))),"Formula Error")</f>
        <v/>
      </c>
    </row>
    <row r="176" ht="22" customHeight="1">
      <c r="A176" s="29" t="n"/>
      <c r="B176" s="30" t="n"/>
      <c r="C176" s="29" t="n"/>
      <c r="D176" s="29" t="n"/>
      <c r="E176" s="29" t="n"/>
      <c r="F176" s="29" t="n"/>
      <c r="G176" s="31" t="n"/>
      <c r="H176" s="29" t="n"/>
      <c r="I176" s="31" t="n"/>
      <c r="J176" s="31" t="n"/>
      <c r="K176" s="49" t="n"/>
      <c r="L176" s="33" t="n"/>
      <c r="M176" s="34" t="n"/>
      <c r="N176" s="33" t="n"/>
      <c r="O176" s="50" t="n"/>
      <c r="P176" s="29" t="n"/>
      <c r="Q176" s="31" t="n"/>
      <c r="R176" s="49" t="n"/>
      <c r="S176" s="51">
        <f>IFERROR(IF($A176="","",IF(OR($L176="",$N176=""),"",$N176-$L176)),"")</f>
        <v/>
      </c>
      <c r="T176" s="52">
        <f>IFERROR(IF($A176="","",IF($H176="Available",0,IF($K176="","",MAX(0,$K176-'Settings'!$B$4)))),"")</f>
        <v/>
      </c>
      <c r="U176" s="38">
        <f>IFERROR(IF($A176="","",IF(OR($S176="",$O176=""),"Missing PM Data",IF(OR($S176&lt;=0,$O176&lt;INT('Settings'!$B$4)),"Overdue",IF(OR($S176&lt;='Settings'!$B$5,$O176&lt;=INT('Settings'!$B$4)+'Settings'!$B$6),"Due Soon","OK")))),"Check PM Data")</f>
        <v/>
      </c>
      <c r="V176" s="16">
        <f>IFERROR(IF($A176="","",IF(AND($H176="Available",$P176="No",$M176&gt;='Settings'!$B$7,OR($U176="OK",$U176="Due Soon")),"Yes","No")),"No")</f>
        <v/>
      </c>
      <c r="W176" s="38">
        <f>IFERROR(IF($A176="","",IF($H176="Available","Available Now",IF($K176="","No ETA",IF($K176&lt;'Settings'!$B$4,"Past Due ETA",IF($K176&lt;='Settings'!$B$4+1,"Within 24 Hours",IF($K176&lt;='Settings'!$B$4+3,"2–3 Days",IF($K176&lt;='Settings'!$B$4+7,"4–7 Days","More Than 7 Days"))))))),"Check ETA")</f>
        <v/>
      </c>
      <c r="X176" s="38">
        <f>IFERROR(IF($A176="","",IF(COUNTIF('Tractor Availability'!$A$6:$A$505,$A176)&gt;1,"Duplicate Unit ID",IF($H176="","Missing status",IF($M176="","Missing fuel level",IF(AND($H176&lt;&gt;"Available",$K176=""),"Missing ETA",IF(AND($P176="Yes",$Q176=""),"Missing hold reason",IF($R176="","Missing update time",IF('Settings'!$B$4-$R176&gt;'Settings'!$B$8,"Stale update",IF(AND($H176="Available",$P176="Yes"),"Available with safety hold","OK"))))))))),"Formula Error")</f>
        <v/>
      </c>
    </row>
    <row r="177" ht="22" customHeight="1">
      <c r="A177" s="29" t="n"/>
      <c r="B177" s="30" t="n"/>
      <c r="C177" s="29" t="n"/>
      <c r="D177" s="29" t="n"/>
      <c r="E177" s="29" t="n"/>
      <c r="F177" s="29" t="n"/>
      <c r="G177" s="31" t="n"/>
      <c r="H177" s="29" t="n"/>
      <c r="I177" s="31" t="n"/>
      <c r="J177" s="31" t="n"/>
      <c r="K177" s="49" t="n"/>
      <c r="L177" s="33" t="n"/>
      <c r="M177" s="34" t="n"/>
      <c r="N177" s="33" t="n"/>
      <c r="O177" s="50" t="n"/>
      <c r="P177" s="29" t="n"/>
      <c r="Q177" s="31" t="n"/>
      <c r="R177" s="49" t="n"/>
      <c r="S177" s="51">
        <f>IFERROR(IF($A177="","",IF(OR($L177="",$N177=""),"",$N177-$L177)),"")</f>
        <v/>
      </c>
      <c r="T177" s="52">
        <f>IFERROR(IF($A177="","",IF($H177="Available",0,IF($K177="","",MAX(0,$K177-'Settings'!$B$4)))),"")</f>
        <v/>
      </c>
      <c r="U177" s="38">
        <f>IFERROR(IF($A177="","",IF(OR($S177="",$O177=""),"Missing PM Data",IF(OR($S177&lt;=0,$O177&lt;INT('Settings'!$B$4)),"Overdue",IF(OR($S177&lt;='Settings'!$B$5,$O177&lt;=INT('Settings'!$B$4)+'Settings'!$B$6),"Due Soon","OK")))),"Check PM Data")</f>
        <v/>
      </c>
      <c r="V177" s="16">
        <f>IFERROR(IF($A177="","",IF(AND($H177="Available",$P177="No",$M177&gt;='Settings'!$B$7,OR($U177="OK",$U177="Due Soon")),"Yes","No")),"No")</f>
        <v/>
      </c>
      <c r="W177" s="38">
        <f>IFERROR(IF($A177="","",IF($H177="Available","Available Now",IF($K177="","No ETA",IF($K177&lt;'Settings'!$B$4,"Past Due ETA",IF($K177&lt;='Settings'!$B$4+1,"Within 24 Hours",IF($K177&lt;='Settings'!$B$4+3,"2–3 Days",IF($K177&lt;='Settings'!$B$4+7,"4–7 Days","More Than 7 Days"))))))),"Check ETA")</f>
        <v/>
      </c>
      <c r="X177" s="38">
        <f>IFERROR(IF($A177="","",IF(COUNTIF('Tractor Availability'!$A$6:$A$505,$A177)&gt;1,"Duplicate Unit ID",IF($H177="","Missing status",IF($M177="","Missing fuel level",IF(AND($H177&lt;&gt;"Available",$K177=""),"Missing ETA",IF(AND($P177="Yes",$Q177=""),"Missing hold reason",IF($R177="","Missing update time",IF('Settings'!$B$4-$R177&gt;'Settings'!$B$8,"Stale update",IF(AND($H177="Available",$P177="Yes"),"Available with safety hold","OK"))))))))),"Formula Error")</f>
        <v/>
      </c>
    </row>
    <row r="178" ht="22" customHeight="1">
      <c r="A178" s="29" t="n"/>
      <c r="B178" s="30" t="n"/>
      <c r="C178" s="29" t="n"/>
      <c r="D178" s="29" t="n"/>
      <c r="E178" s="29" t="n"/>
      <c r="F178" s="29" t="n"/>
      <c r="G178" s="31" t="n"/>
      <c r="H178" s="29" t="n"/>
      <c r="I178" s="31" t="n"/>
      <c r="J178" s="31" t="n"/>
      <c r="K178" s="49" t="n"/>
      <c r="L178" s="33" t="n"/>
      <c r="M178" s="34" t="n"/>
      <c r="N178" s="33" t="n"/>
      <c r="O178" s="50" t="n"/>
      <c r="P178" s="29" t="n"/>
      <c r="Q178" s="31" t="n"/>
      <c r="R178" s="49" t="n"/>
      <c r="S178" s="51">
        <f>IFERROR(IF($A178="","",IF(OR($L178="",$N178=""),"",$N178-$L178)),"")</f>
        <v/>
      </c>
      <c r="T178" s="52">
        <f>IFERROR(IF($A178="","",IF($H178="Available",0,IF($K178="","",MAX(0,$K178-'Settings'!$B$4)))),"")</f>
        <v/>
      </c>
      <c r="U178" s="38">
        <f>IFERROR(IF($A178="","",IF(OR($S178="",$O178=""),"Missing PM Data",IF(OR($S178&lt;=0,$O178&lt;INT('Settings'!$B$4)),"Overdue",IF(OR($S178&lt;='Settings'!$B$5,$O178&lt;=INT('Settings'!$B$4)+'Settings'!$B$6),"Due Soon","OK")))),"Check PM Data")</f>
        <v/>
      </c>
      <c r="V178" s="16">
        <f>IFERROR(IF($A178="","",IF(AND($H178="Available",$P178="No",$M178&gt;='Settings'!$B$7,OR($U178="OK",$U178="Due Soon")),"Yes","No")),"No")</f>
        <v/>
      </c>
      <c r="W178" s="38">
        <f>IFERROR(IF($A178="","",IF($H178="Available","Available Now",IF($K178="","No ETA",IF($K178&lt;'Settings'!$B$4,"Past Due ETA",IF($K178&lt;='Settings'!$B$4+1,"Within 24 Hours",IF($K178&lt;='Settings'!$B$4+3,"2–3 Days",IF($K178&lt;='Settings'!$B$4+7,"4–7 Days","More Than 7 Days"))))))),"Check ETA")</f>
        <v/>
      </c>
      <c r="X178" s="38">
        <f>IFERROR(IF($A178="","",IF(COUNTIF('Tractor Availability'!$A$6:$A$505,$A178)&gt;1,"Duplicate Unit ID",IF($H178="","Missing status",IF($M178="","Missing fuel level",IF(AND($H178&lt;&gt;"Available",$K178=""),"Missing ETA",IF(AND($P178="Yes",$Q178=""),"Missing hold reason",IF($R178="","Missing update time",IF('Settings'!$B$4-$R178&gt;'Settings'!$B$8,"Stale update",IF(AND($H178="Available",$P178="Yes"),"Available with safety hold","OK"))))))))),"Formula Error")</f>
        <v/>
      </c>
    </row>
    <row r="179" ht="22" customHeight="1">
      <c r="A179" s="29" t="n"/>
      <c r="B179" s="30" t="n"/>
      <c r="C179" s="29" t="n"/>
      <c r="D179" s="29" t="n"/>
      <c r="E179" s="29" t="n"/>
      <c r="F179" s="29" t="n"/>
      <c r="G179" s="31" t="n"/>
      <c r="H179" s="29" t="n"/>
      <c r="I179" s="31" t="n"/>
      <c r="J179" s="31" t="n"/>
      <c r="K179" s="49" t="n"/>
      <c r="L179" s="33" t="n"/>
      <c r="M179" s="34" t="n"/>
      <c r="N179" s="33" t="n"/>
      <c r="O179" s="50" t="n"/>
      <c r="P179" s="29" t="n"/>
      <c r="Q179" s="31" t="n"/>
      <c r="R179" s="49" t="n"/>
      <c r="S179" s="51">
        <f>IFERROR(IF($A179="","",IF(OR($L179="",$N179=""),"",$N179-$L179)),"")</f>
        <v/>
      </c>
      <c r="T179" s="52">
        <f>IFERROR(IF($A179="","",IF($H179="Available",0,IF($K179="","",MAX(0,$K179-'Settings'!$B$4)))),"")</f>
        <v/>
      </c>
      <c r="U179" s="38">
        <f>IFERROR(IF($A179="","",IF(OR($S179="",$O179=""),"Missing PM Data",IF(OR($S179&lt;=0,$O179&lt;INT('Settings'!$B$4)),"Overdue",IF(OR($S179&lt;='Settings'!$B$5,$O179&lt;=INT('Settings'!$B$4)+'Settings'!$B$6),"Due Soon","OK")))),"Check PM Data")</f>
        <v/>
      </c>
      <c r="V179" s="16">
        <f>IFERROR(IF($A179="","",IF(AND($H179="Available",$P179="No",$M179&gt;='Settings'!$B$7,OR($U179="OK",$U179="Due Soon")),"Yes","No")),"No")</f>
        <v/>
      </c>
      <c r="W179" s="38">
        <f>IFERROR(IF($A179="","",IF($H179="Available","Available Now",IF($K179="","No ETA",IF($K179&lt;'Settings'!$B$4,"Past Due ETA",IF($K179&lt;='Settings'!$B$4+1,"Within 24 Hours",IF($K179&lt;='Settings'!$B$4+3,"2–3 Days",IF($K179&lt;='Settings'!$B$4+7,"4–7 Days","More Than 7 Days"))))))),"Check ETA")</f>
        <v/>
      </c>
      <c r="X179" s="38">
        <f>IFERROR(IF($A179="","",IF(COUNTIF('Tractor Availability'!$A$6:$A$505,$A179)&gt;1,"Duplicate Unit ID",IF($H179="","Missing status",IF($M179="","Missing fuel level",IF(AND($H179&lt;&gt;"Available",$K179=""),"Missing ETA",IF(AND($P179="Yes",$Q179=""),"Missing hold reason",IF($R179="","Missing update time",IF('Settings'!$B$4-$R179&gt;'Settings'!$B$8,"Stale update",IF(AND($H179="Available",$P179="Yes"),"Available with safety hold","OK"))))))))),"Formula Error")</f>
        <v/>
      </c>
    </row>
    <row r="180" ht="22" customHeight="1">
      <c r="A180" s="29" t="n"/>
      <c r="B180" s="30" t="n"/>
      <c r="C180" s="29" t="n"/>
      <c r="D180" s="29" t="n"/>
      <c r="E180" s="29" t="n"/>
      <c r="F180" s="29" t="n"/>
      <c r="G180" s="31" t="n"/>
      <c r="H180" s="29" t="n"/>
      <c r="I180" s="31" t="n"/>
      <c r="J180" s="31" t="n"/>
      <c r="K180" s="49" t="n"/>
      <c r="L180" s="33" t="n"/>
      <c r="M180" s="34" t="n"/>
      <c r="N180" s="33" t="n"/>
      <c r="O180" s="50" t="n"/>
      <c r="P180" s="29" t="n"/>
      <c r="Q180" s="31" t="n"/>
      <c r="R180" s="49" t="n"/>
      <c r="S180" s="51">
        <f>IFERROR(IF($A180="","",IF(OR($L180="",$N180=""),"",$N180-$L180)),"")</f>
        <v/>
      </c>
      <c r="T180" s="52">
        <f>IFERROR(IF($A180="","",IF($H180="Available",0,IF($K180="","",MAX(0,$K180-'Settings'!$B$4)))),"")</f>
        <v/>
      </c>
      <c r="U180" s="38">
        <f>IFERROR(IF($A180="","",IF(OR($S180="",$O180=""),"Missing PM Data",IF(OR($S180&lt;=0,$O180&lt;INT('Settings'!$B$4)),"Overdue",IF(OR($S180&lt;='Settings'!$B$5,$O180&lt;=INT('Settings'!$B$4)+'Settings'!$B$6),"Due Soon","OK")))),"Check PM Data")</f>
        <v/>
      </c>
      <c r="V180" s="16">
        <f>IFERROR(IF($A180="","",IF(AND($H180="Available",$P180="No",$M180&gt;='Settings'!$B$7,OR($U180="OK",$U180="Due Soon")),"Yes","No")),"No")</f>
        <v/>
      </c>
      <c r="W180" s="38">
        <f>IFERROR(IF($A180="","",IF($H180="Available","Available Now",IF($K180="","No ETA",IF($K180&lt;'Settings'!$B$4,"Past Due ETA",IF($K180&lt;='Settings'!$B$4+1,"Within 24 Hours",IF($K180&lt;='Settings'!$B$4+3,"2–3 Days",IF($K180&lt;='Settings'!$B$4+7,"4–7 Days","More Than 7 Days"))))))),"Check ETA")</f>
        <v/>
      </c>
      <c r="X180" s="38">
        <f>IFERROR(IF($A180="","",IF(COUNTIF('Tractor Availability'!$A$6:$A$505,$A180)&gt;1,"Duplicate Unit ID",IF($H180="","Missing status",IF($M180="","Missing fuel level",IF(AND($H180&lt;&gt;"Available",$K180=""),"Missing ETA",IF(AND($P180="Yes",$Q180=""),"Missing hold reason",IF($R180="","Missing update time",IF('Settings'!$B$4-$R180&gt;'Settings'!$B$8,"Stale update",IF(AND($H180="Available",$P180="Yes"),"Available with safety hold","OK"))))))))),"Formula Error")</f>
        <v/>
      </c>
    </row>
    <row r="181" ht="22" customHeight="1">
      <c r="A181" s="29" t="n"/>
      <c r="B181" s="30" t="n"/>
      <c r="C181" s="29" t="n"/>
      <c r="D181" s="29" t="n"/>
      <c r="E181" s="29" t="n"/>
      <c r="F181" s="29" t="n"/>
      <c r="G181" s="31" t="n"/>
      <c r="H181" s="29" t="n"/>
      <c r="I181" s="31" t="n"/>
      <c r="J181" s="31" t="n"/>
      <c r="K181" s="49" t="n"/>
      <c r="L181" s="33" t="n"/>
      <c r="M181" s="34" t="n"/>
      <c r="N181" s="33" t="n"/>
      <c r="O181" s="50" t="n"/>
      <c r="P181" s="29" t="n"/>
      <c r="Q181" s="31" t="n"/>
      <c r="R181" s="49" t="n"/>
      <c r="S181" s="51">
        <f>IFERROR(IF($A181="","",IF(OR($L181="",$N181=""),"",$N181-$L181)),"")</f>
        <v/>
      </c>
      <c r="T181" s="52">
        <f>IFERROR(IF($A181="","",IF($H181="Available",0,IF($K181="","",MAX(0,$K181-'Settings'!$B$4)))),"")</f>
        <v/>
      </c>
      <c r="U181" s="38">
        <f>IFERROR(IF($A181="","",IF(OR($S181="",$O181=""),"Missing PM Data",IF(OR($S181&lt;=0,$O181&lt;INT('Settings'!$B$4)),"Overdue",IF(OR($S181&lt;='Settings'!$B$5,$O181&lt;=INT('Settings'!$B$4)+'Settings'!$B$6),"Due Soon","OK")))),"Check PM Data")</f>
        <v/>
      </c>
      <c r="V181" s="16">
        <f>IFERROR(IF($A181="","",IF(AND($H181="Available",$P181="No",$M181&gt;='Settings'!$B$7,OR($U181="OK",$U181="Due Soon")),"Yes","No")),"No")</f>
        <v/>
      </c>
      <c r="W181" s="38">
        <f>IFERROR(IF($A181="","",IF($H181="Available","Available Now",IF($K181="","No ETA",IF($K181&lt;'Settings'!$B$4,"Past Due ETA",IF($K181&lt;='Settings'!$B$4+1,"Within 24 Hours",IF($K181&lt;='Settings'!$B$4+3,"2–3 Days",IF($K181&lt;='Settings'!$B$4+7,"4–7 Days","More Than 7 Days"))))))),"Check ETA")</f>
        <v/>
      </c>
      <c r="X181" s="38">
        <f>IFERROR(IF($A181="","",IF(COUNTIF('Tractor Availability'!$A$6:$A$505,$A181)&gt;1,"Duplicate Unit ID",IF($H181="","Missing status",IF($M181="","Missing fuel level",IF(AND($H181&lt;&gt;"Available",$K181=""),"Missing ETA",IF(AND($P181="Yes",$Q181=""),"Missing hold reason",IF($R181="","Missing update time",IF('Settings'!$B$4-$R181&gt;'Settings'!$B$8,"Stale update",IF(AND($H181="Available",$P181="Yes"),"Available with safety hold","OK"))))))))),"Formula Error")</f>
        <v/>
      </c>
    </row>
    <row r="182" ht="22" customHeight="1">
      <c r="A182" s="29" t="n"/>
      <c r="B182" s="30" t="n"/>
      <c r="C182" s="29" t="n"/>
      <c r="D182" s="29" t="n"/>
      <c r="E182" s="29" t="n"/>
      <c r="F182" s="29" t="n"/>
      <c r="G182" s="31" t="n"/>
      <c r="H182" s="29" t="n"/>
      <c r="I182" s="31" t="n"/>
      <c r="J182" s="31" t="n"/>
      <c r="K182" s="49" t="n"/>
      <c r="L182" s="33" t="n"/>
      <c r="M182" s="34" t="n"/>
      <c r="N182" s="33" t="n"/>
      <c r="O182" s="50" t="n"/>
      <c r="P182" s="29" t="n"/>
      <c r="Q182" s="31" t="n"/>
      <c r="R182" s="49" t="n"/>
      <c r="S182" s="51">
        <f>IFERROR(IF($A182="","",IF(OR($L182="",$N182=""),"",$N182-$L182)),"")</f>
        <v/>
      </c>
      <c r="T182" s="52">
        <f>IFERROR(IF($A182="","",IF($H182="Available",0,IF($K182="","",MAX(0,$K182-'Settings'!$B$4)))),"")</f>
        <v/>
      </c>
      <c r="U182" s="38">
        <f>IFERROR(IF($A182="","",IF(OR($S182="",$O182=""),"Missing PM Data",IF(OR($S182&lt;=0,$O182&lt;INT('Settings'!$B$4)),"Overdue",IF(OR($S182&lt;='Settings'!$B$5,$O182&lt;=INT('Settings'!$B$4)+'Settings'!$B$6),"Due Soon","OK")))),"Check PM Data")</f>
        <v/>
      </c>
      <c r="V182" s="16">
        <f>IFERROR(IF($A182="","",IF(AND($H182="Available",$P182="No",$M182&gt;='Settings'!$B$7,OR($U182="OK",$U182="Due Soon")),"Yes","No")),"No")</f>
        <v/>
      </c>
      <c r="W182" s="38">
        <f>IFERROR(IF($A182="","",IF($H182="Available","Available Now",IF($K182="","No ETA",IF($K182&lt;'Settings'!$B$4,"Past Due ETA",IF($K182&lt;='Settings'!$B$4+1,"Within 24 Hours",IF($K182&lt;='Settings'!$B$4+3,"2–3 Days",IF($K182&lt;='Settings'!$B$4+7,"4–7 Days","More Than 7 Days"))))))),"Check ETA")</f>
        <v/>
      </c>
      <c r="X182" s="38">
        <f>IFERROR(IF($A182="","",IF(COUNTIF('Tractor Availability'!$A$6:$A$505,$A182)&gt;1,"Duplicate Unit ID",IF($H182="","Missing status",IF($M182="","Missing fuel level",IF(AND($H182&lt;&gt;"Available",$K182=""),"Missing ETA",IF(AND($P182="Yes",$Q182=""),"Missing hold reason",IF($R182="","Missing update time",IF('Settings'!$B$4-$R182&gt;'Settings'!$B$8,"Stale update",IF(AND($H182="Available",$P182="Yes"),"Available with safety hold","OK"))))))))),"Formula Error")</f>
        <v/>
      </c>
    </row>
    <row r="183" ht="22" customHeight="1">
      <c r="A183" s="29" t="n"/>
      <c r="B183" s="30" t="n"/>
      <c r="C183" s="29" t="n"/>
      <c r="D183" s="29" t="n"/>
      <c r="E183" s="29" t="n"/>
      <c r="F183" s="29" t="n"/>
      <c r="G183" s="31" t="n"/>
      <c r="H183" s="29" t="n"/>
      <c r="I183" s="31" t="n"/>
      <c r="J183" s="31" t="n"/>
      <c r="K183" s="49" t="n"/>
      <c r="L183" s="33" t="n"/>
      <c r="M183" s="34" t="n"/>
      <c r="N183" s="33" t="n"/>
      <c r="O183" s="50" t="n"/>
      <c r="P183" s="29" t="n"/>
      <c r="Q183" s="31" t="n"/>
      <c r="R183" s="49" t="n"/>
      <c r="S183" s="51">
        <f>IFERROR(IF($A183="","",IF(OR($L183="",$N183=""),"",$N183-$L183)),"")</f>
        <v/>
      </c>
      <c r="T183" s="52">
        <f>IFERROR(IF($A183="","",IF($H183="Available",0,IF($K183="","",MAX(0,$K183-'Settings'!$B$4)))),"")</f>
        <v/>
      </c>
      <c r="U183" s="38">
        <f>IFERROR(IF($A183="","",IF(OR($S183="",$O183=""),"Missing PM Data",IF(OR($S183&lt;=0,$O183&lt;INT('Settings'!$B$4)),"Overdue",IF(OR($S183&lt;='Settings'!$B$5,$O183&lt;=INT('Settings'!$B$4)+'Settings'!$B$6),"Due Soon","OK")))),"Check PM Data")</f>
        <v/>
      </c>
      <c r="V183" s="16">
        <f>IFERROR(IF($A183="","",IF(AND($H183="Available",$P183="No",$M183&gt;='Settings'!$B$7,OR($U183="OK",$U183="Due Soon")),"Yes","No")),"No")</f>
        <v/>
      </c>
      <c r="W183" s="38">
        <f>IFERROR(IF($A183="","",IF($H183="Available","Available Now",IF($K183="","No ETA",IF($K183&lt;'Settings'!$B$4,"Past Due ETA",IF($K183&lt;='Settings'!$B$4+1,"Within 24 Hours",IF($K183&lt;='Settings'!$B$4+3,"2–3 Days",IF($K183&lt;='Settings'!$B$4+7,"4–7 Days","More Than 7 Days"))))))),"Check ETA")</f>
        <v/>
      </c>
      <c r="X183" s="38">
        <f>IFERROR(IF($A183="","",IF(COUNTIF('Tractor Availability'!$A$6:$A$505,$A183)&gt;1,"Duplicate Unit ID",IF($H183="","Missing status",IF($M183="","Missing fuel level",IF(AND($H183&lt;&gt;"Available",$K183=""),"Missing ETA",IF(AND($P183="Yes",$Q183=""),"Missing hold reason",IF($R183="","Missing update time",IF('Settings'!$B$4-$R183&gt;'Settings'!$B$8,"Stale update",IF(AND($H183="Available",$P183="Yes"),"Available with safety hold","OK"))))))))),"Formula Error")</f>
        <v/>
      </c>
    </row>
    <row r="184" ht="22" customHeight="1">
      <c r="A184" s="29" t="n"/>
      <c r="B184" s="30" t="n"/>
      <c r="C184" s="29" t="n"/>
      <c r="D184" s="29" t="n"/>
      <c r="E184" s="29" t="n"/>
      <c r="F184" s="29" t="n"/>
      <c r="G184" s="31" t="n"/>
      <c r="H184" s="29" t="n"/>
      <c r="I184" s="31" t="n"/>
      <c r="J184" s="31" t="n"/>
      <c r="K184" s="49" t="n"/>
      <c r="L184" s="33" t="n"/>
      <c r="M184" s="34" t="n"/>
      <c r="N184" s="33" t="n"/>
      <c r="O184" s="50" t="n"/>
      <c r="P184" s="29" t="n"/>
      <c r="Q184" s="31" t="n"/>
      <c r="R184" s="49" t="n"/>
      <c r="S184" s="51">
        <f>IFERROR(IF($A184="","",IF(OR($L184="",$N184=""),"",$N184-$L184)),"")</f>
        <v/>
      </c>
      <c r="T184" s="52">
        <f>IFERROR(IF($A184="","",IF($H184="Available",0,IF($K184="","",MAX(0,$K184-'Settings'!$B$4)))),"")</f>
        <v/>
      </c>
      <c r="U184" s="38">
        <f>IFERROR(IF($A184="","",IF(OR($S184="",$O184=""),"Missing PM Data",IF(OR($S184&lt;=0,$O184&lt;INT('Settings'!$B$4)),"Overdue",IF(OR($S184&lt;='Settings'!$B$5,$O184&lt;=INT('Settings'!$B$4)+'Settings'!$B$6),"Due Soon","OK")))),"Check PM Data")</f>
        <v/>
      </c>
      <c r="V184" s="16">
        <f>IFERROR(IF($A184="","",IF(AND($H184="Available",$P184="No",$M184&gt;='Settings'!$B$7,OR($U184="OK",$U184="Due Soon")),"Yes","No")),"No")</f>
        <v/>
      </c>
      <c r="W184" s="38">
        <f>IFERROR(IF($A184="","",IF($H184="Available","Available Now",IF($K184="","No ETA",IF($K184&lt;'Settings'!$B$4,"Past Due ETA",IF($K184&lt;='Settings'!$B$4+1,"Within 24 Hours",IF($K184&lt;='Settings'!$B$4+3,"2–3 Days",IF($K184&lt;='Settings'!$B$4+7,"4–7 Days","More Than 7 Days"))))))),"Check ETA")</f>
        <v/>
      </c>
      <c r="X184" s="38">
        <f>IFERROR(IF($A184="","",IF(COUNTIF('Tractor Availability'!$A$6:$A$505,$A184)&gt;1,"Duplicate Unit ID",IF($H184="","Missing status",IF($M184="","Missing fuel level",IF(AND($H184&lt;&gt;"Available",$K184=""),"Missing ETA",IF(AND($P184="Yes",$Q184=""),"Missing hold reason",IF($R184="","Missing update time",IF('Settings'!$B$4-$R184&gt;'Settings'!$B$8,"Stale update",IF(AND($H184="Available",$P184="Yes"),"Available with safety hold","OK"))))))))),"Formula Error")</f>
        <v/>
      </c>
    </row>
    <row r="185" ht="22" customHeight="1">
      <c r="A185" s="29" t="n"/>
      <c r="B185" s="30" t="n"/>
      <c r="C185" s="29" t="n"/>
      <c r="D185" s="29" t="n"/>
      <c r="E185" s="29" t="n"/>
      <c r="F185" s="29" t="n"/>
      <c r="G185" s="31" t="n"/>
      <c r="H185" s="29" t="n"/>
      <c r="I185" s="31" t="n"/>
      <c r="J185" s="31" t="n"/>
      <c r="K185" s="49" t="n"/>
      <c r="L185" s="33" t="n"/>
      <c r="M185" s="34" t="n"/>
      <c r="N185" s="33" t="n"/>
      <c r="O185" s="50" t="n"/>
      <c r="P185" s="29" t="n"/>
      <c r="Q185" s="31" t="n"/>
      <c r="R185" s="49" t="n"/>
      <c r="S185" s="51">
        <f>IFERROR(IF($A185="","",IF(OR($L185="",$N185=""),"",$N185-$L185)),"")</f>
        <v/>
      </c>
      <c r="T185" s="52">
        <f>IFERROR(IF($A185="","",IF($H185="Available",0,IF($K185="","",MAX(0,$K185-'Settings'!$B$4)))),"")</f>
        <v/>
      </c>
      <c r="U185" s="38">
        <f>IFERROR(IF($A185="","",IF(OR($S185="",$O185=""),"Missing PM Data",IF(OR($S185&lt;=0,$O185&lt;INT('Settings'!$B$4)),"Overdue",IF(OR($S185&lt;='Settings'!$B$5,$O185&lt;=INT('Settings'!$B$4)+'Settings'!$B$6),"Due Soon","OK")))),"Check PM Data")</f>
        <v/>
      </c>
      <c r="V185" s="16">
        <f>IFERROR(IF($A185="","",IF(AND($H185="Available",$P185="No",$M185&gt;='Settings'!$B$7,OR($U185="OK",$U185="Due Soon")),"Yes","No")),"No")</f>
        <v/>
      </c>
      <c r="W185" s="38">
        <f>IFERROR(IF($A185="","",IF($H185="Available","Available Now",IF($K185="","No ETA",IF($K185&lt;'Settings'!$B$4,"Past Due ETA",IF($K185&lt;='Settings'!$B$4+1,"Within 24 Hours",IF($K185&lt;='Settings'!$B$4+3,"2–3 Days",IF($K185&lt;='Settings'!$B$4+7,"4–7 Days","More Than 7 Days"))))))),"Check ETA")</f>
        <v/>
      </c>
      <c r="X185" s="38">
        <f>IFERROR(IF($A185="","",IF(COUNTIF('Tractor Availability'!$A$6:$A$505,$A185)&gt;1,"Duplicate Unit ID",IF($H185="","Missing status",IF($M185="","Missing fuel level",IF(AND($H185&lt;&gt;"Available",$K185=""),"Missing ETA",IF(AND($P185="Yes",$Q185=""),"Missing hold reason",IF($R185="","Missing update time",IF('Settings'!$B$4-$R185&gt;'Settings'!$B$8,"Stale update",IF(AND($H185="Available",$P185="Yes"),"Available with safety hold","OK"))))))))),"Formula Error")</f>
        <v/>
      </c>
    </row>
    <row r="186" ht="22" customHeight="1">
      <c r="A186" s="29" t="n"/>
      <c r="B186" s="30" t="n"/>
      <c r="C186" s="29" t="n"/>
      <c r="D186" s="29" t="n"/>
      <c r="E186" s="29" t="n"/>
      <c r="F186" s="29" t="n"/>
      <c r="G186" s="31" t="n"/>
      <c r="H186" s="29" t="n"/>
      <c r="I186" s="31" t="n"/>
      <c r="J186" s="31" t="n"/>
      <c r="K186" s="49" t="n"/>
      <c r="L186" s="33" t="n"/>
      <c r="M186" s="34" t="n"/>
      <c r="N186" s="33" t="n"/>
      <c r="O186" s="50" t="n"/>
      <c r="P186" s="29" t="n"/>
      <c r="Q186" s="31" t="n"/>
      <c r="R186" s="49" t="n"/>
      <c r="S186" s="51">
        <f>IFERROR(IF($A186="","",IF(OR($L186="",$N186=""),"",$N186-$L186)),"")</f>
        <v/>
      </c>
      <c r="T186" s="52">
        <f>IFERROR(IF($A186="","",IF($H186="Available",0,IF($K186="","",MAX(0,$K186-'Settings'!$B$4)))),"")</f>
        <v/>
      </c>
      <c r="U186" s="38">
        <f>IFERROR(IF($A186="","",IF(OR($S186="",$O186=""),"Missing PM Data",IF(OR($S186&lt;=0,$O186&lt;INT('Settings'!$B$4)),"Overdue",IF(OR($S186&lt;='Settings'!$B$5,$O186&lt;=INT('Settings'!$B$4)+'Settings'!$B$6),"Due Soon","OK")))),"Check PM Data")</f>
        <v/>
      </c>
      <c r="V186" s="16">
        <f>IFERROR(IF($A186="","",IF(AND($H186="Available",$P186="No",$M186&gt;='Settings'!$B$7,OR($U186="OK",$U186="Due Soon")),"Yes","No")),"No")</f>
        <v/>
      </c>
      <c r="W186" s="38">
        <f>IFERROR(IF($A186="","",IF($H186="Available","Available Now",IF($K186="","No ETA",IF($K186&lt;'Settings'!$B$4,"Past Due ETA",IF($K186&lt;='Settings'!$B$4+1,"Within 24 Hours",IF($K186&lt;='Settings'!$B$4+3,"2–3 Days",IF($K186&lt;='Settings'!$B$4+7,"4–7 Days","More Than 7 Days"))))))),"Check ETA")</f>
        <v/>
      </c>
      <c r="X186" s="38">
        <f>IFERROR(IF($A186="","",IF(COUNTIF('Tractor Availability'!$A$6:$A$505,$A186)&gt;1,"Duplicate Unit ID",IF($H186="","Missing status",IF($M186="","Missing fuel level",IF(AND($H186&lt;&gt;"Available",$K186=""),"Missing ETA",IF(AND($P186="Yes",$Q186=""),"Missing hold reason",IF($R186="","Missing update time",IF('Settings'!$B$4-$R186&gt;'Settings'!$B$8,"Stale update",IF(AND($H186="Available",$P186="Yes"),"Available with safety hold","OK"))))))))),"Formula Error")</f>
        <v/>
      </c>
    </row>
    <row r="187" ht="22" customHeight="1">
      <c r="A187" s="29" t="n"/>
      <c r="B187" s="30" t="n"/>
      <c r="C187" s="29" t="n"/>
      <c r="D187" s="29" t="n"/>
      <c r="E187" s="29" t="n"/>
      <c r="F187" s="29" t="n"/>
      <c r="G187" s="31" t="n"/>
      <c r="H187" s="29" t="n"/>
      <c r="I187" s="31" t="n"/>
      <c r="J187" s="31" t="n"/>
      <c r="K187" s="49" t="n"/>
      <c r="L187" s="33" t="n"/>
      <c r="M187" s="34" t="n"/>
      <c r="N187" s="33" t="n"/>
      <c r="O187" s="50" t="n"/>
      <c r="P187" s="29" t="n"/>
      <c r="Q187" s="31" t="n"/>
      <c r="R187" s="49" t="n"/>
      <c r="S187" s="51">
        <f>IFERROR(IF($A187="","",IF(OR($L187="",$N187=""),"",$N187-$L187)),"")</f>
        <v/>
      </c>
      <c r="T187" s="52">
        <f>IFERROR(IF($A187="","",IF($H187="Available",0,IF($K187="","",MAX(0,$K187-'Settings'!$B$4)))),"")</f>
        <v/>
      </c>
      <c r="U187" s="38">
        <f>IFERROR(IF($A187="","",IF(OR($S187="",$O187=""),"Missing PM Data",IF(OR($S187&lt;=0,$O187&lt;INT('Settings'!$B$4)),"Overdue",IF(OR($S187&lt;='Settings'!$B$5,$O187&lt;=INT('Settings'!$B$4)+'Settings'!$B$6),"Due Soon","OK")))),"Check PM Data")</f>
        <v/>
      </c>
      <c r="V187" s="16">
        <f>IFERROR(IF($A187="","",IF(AND($H187="Available",$P187="No",$M187&gt;='Settings'!$B$7,OR($U187="OK",$U187="Due Soon")),"Yes","No")),"No")</f>
        <v/>
      </c>
      <c r="W187" s="38">
        <f>IFERROR(IF($A187="","",IF($H187="Available","Available Now",IF($K187="","No ETA",IF($K187&lt;'Settings'!$B$4,"Past Due ETA",IF($K187&lt;='Settings'!$B$4+1,"Within 24 Hours",IF($K187&lt;='Settings'!$B$4+3,"2–3 Days",IF($K187&lt;='Settings'!$B$4+7,"4–7 Days","More Than 7 Days"))))))),"Check ETA")</f>
        <v/>
      </c>
      <c r="X187" s="38">
        <f>IFERROR(IF($A187="","",IF(COUNTIF('Tractor Availability'!$A$6:$A$505,$A187)&gt;1,"Duplicate Unit ID",IF($H187="","Missing status",IF($M187="","Missing fuel level",IF(AND($H187&lt;&gt;"Available",$K187=""),"Missing ETA",IF(AND($P187="Yes",$Q187=""),"Missing hold reason",IF($R187="","Missing update time",IF('Settings'!$B$4-$R187&gt;'Settings'!$B$8,"Stale update",IF(AND($H187="Available",$P187="Yes"),"Available with safety hold","OK"))))))))),"Formula Error")</f>
        <v/>
      </c>
    </row>
    <row r="188" ht="22" customHeight="1">
      <c r="A188" s="29" t="n"/>
      <c r="B188" s="30" t="n"/>
      <c r="C188" s="29" t="n"/>
      <c r="D188" s="29" t="n"/>
      <c r="E188" s="29" t="n"/>
      <c r="F188" s="29" t="n"/>
      <c r="G188" s="31" t="n"/>
      <c r="H188" s="29" t="n"/>
      <c r="I188" s="31" t="n"/>
      <c r="J188" s="31" t="n"/>
      <c r="K188" s="49" t="n"/>
      <c r="L188" s="33" t="n"/>
      <c r="M188" s="34" t="n"/>
      <c r="N188" s="33" t="n"/>
      <c r="O188" s="50" t="n"/>
      <c r="P188" s="29" t="n"/>
      <c r="Q188" s="31" t="n"/>
      <c r="R188" s="49" t="n"/>
      <c r="S188" s="51">
        <f>IFERROR(IF($A188="","",IF(OR($L188="",$N188=""),"",$N188-$L188)),"")</f>
        <v/>
      </c>
      <c r="T188" s="52">
        <f>IFERROR(IF($A188="","",IF($H188="Available",0,IF($K188="","",MAX(0,$K188-'Settings'!$B$4)))),"")</f>
        <v/>
      </c>
      <c r="U188" s="38">
        <f>IFERROR(IF($A188="","",IF(OR($S188="",$O188=""),"Missing PM Data",IF(OR($S188&lt;=0,$O188&lt;INT('Settings'!$B$4)),"Overdue",IF(OR($S188&lt;='Settings'!$B$5,$O188&lt;=INT('Settings'!$B$4)+'Settings'!$B$6),"Due Soon","OK")))),"Check PM Data")</f>
        <v/>
      </c>
      <c r="V188" s="16">
        <f>IFERROR(IF($A188="","",IF(AND($H188="Available",$P188="No",$M188&gt;='Settings'!$B$7,OR($U188="OK",$U188="Due Soon")),"Yes","No")),"No")</f>
        <v/>
      </c>
      <c r="W188" s="38">
        <f>IFERROR(IF($A188="","",IF($H188="Available","Available Now",IF($K188="","No ETA",IF($K188&lt;'Settings'!$B$4,"Past Due ETA",IF($K188&lt;='Settings'!$B$4+1,"Within 24 Hours",IF($K188&lt;='Settings'!$B$4+3,"2–3 Days",IF($K188&lt;='Settings'!$B$4+7,"4–7 Days","More Than 7 Days"))))))),"Check ETA")</f>
        <v/>
      </c>
      <c r="X188" s="38">
        <f>IFERROR(IF($A188="","",IF(COUNTIF('Tractor Availability'!$A$6:$A$505,$A188)&gt;1,"Duplicate Unit ID",IF($H188="","Missing status",IF($M188="","Missing fuel level",IF(AND($H188&lt;&gt;"Available",$K188=""),"Missing ETA",IF(AND($P188="Yes",$Q188=""),"Missing hold reason",IF($R188="","Missing update time",IF('Settings'!$B$4-$R188&gt;'Settings'!$B$8,"Stale update",IF(AND($H188="Available",$P188="Yes"),"Available with safety hold","OK"))))))))),"Formula Error")</f>
        <v/>
      </c>
    </row>
    <row r="189" ht="22" customHeight="1">
      <c r="A189" s="29" t="n"/>
      <c r="B189" s="30" t="n"/>
      <c r="C189" s="29" t="n"/>
      <c r="D189" s="29" t="n"/>
      <c r="E189" s="29" t="n"/>
      <c r="F189" s="29" t="n"/>
      <c r="G189" s="31" t="n"/>
      <c r="H189" s="29" t="n"/>
      <c r="I189" s="31" t="n"/>
      <c r="J189" s="31" t="n"/>
      <c r="K189" s="49" t="n"/>
      <c r="L189" s="33" t="n"/>
      <c r="M189" s="34" t="n"/>
      <c r="N189" s="33" t="n"/>
      <c r="O189" s="50" t="n"/>
      <c r="P189" s="29" t="n"/>
      <c r="Q189" s="31" t="n"/>
      <c r="R189" s="49" t="n"/>
      <c r="S189" s="51">
        <f>IFERROR(IF($A189="","",IF(OR($L189="",$N189=""),"",$N189-$L189)),"")</f>
        <v/>
      </c>
      <c r="T189" s="52">
        <f>IFERROR(IF($A189="","",IF($H189="Available",0,IF($K189="","",MAX(0,$K189-'Settings'!$B$4)))),"")</f>
        <v/>
      </c>
      <c r="U189" s="38">
        <f>IFERROR(IF($A189="","",IF(OR($S189="",$O189=""),"Missing PM Data",IF(OR($S189&lt;=0,$O189&lt;INT('Settings'!$B$4)),"Overdue",IF(OR($S189&lt;='Settings'!$B$5,$O189&lt;=INT('Settings'!$B$4)+'Settings'!$B$6),"Due Soon","OK")))),"Check PM Data")</f>
        <v/>
      </c>
      <c r="V189" s="16">
        <f>IFERROR(IF($A189="","",IF(AND($H189="Available",$P189="No",$M189&gt;='Settings'!$B$7,OR($U189="OK",$U189="Due Soon")),"Yes","No")),"No")</f>
        <v/>
      </c>
      <c r="W189" s="38">
        <f>IFERROR(IF($A189="","",IF($H189="Available","Available Now",IF($K189="","No ETA",IF($K189&lt;'Settings'!$B$4,"Past Due ETA",IF($K189&lt;='Settings'!$B$4+1,"Within 24 Hours",IF($K189&lt;='Settings'!$B$4+3,"2–3 Days",IF($K189&lt;='Settings'!$B$4+7,"4–7 Days","More Than 7 Days"))))))),"Check ETA")</f>
        <v/>
      </c>
      <c r="X189" s="38">
        <f>IFERROR(IF($A189="","",IF(COUNTIF('Tractor Availability'!$A$6:$A$505,$A189)&gt;1,"Duplicate Unit ID",IF($H189="","Missing status",IF($M189="","Missing fuel level",IF(AND($H189&lt;&gt;"Available",$K189=""),"Missing ETA",IF(AND($P189="Yes",$Q189=""),"Missing hold reason",IF($R189="","Missing update time",IF('Settings'!$B$4-$R189&gt;'Settings'!$B$8,"Stale update",IF(AND($H189="Available",$P189="Yes"),"Available with safety hold","OK"))))))))),"Formula Error")</f>
        <v/>
      </c>
    </row>
    <row r="190" ht="22" customHeight="1">
      <c r="A190" s="29" t="n"/>
      <c r="B190" s="30" t="n"/>
      <c r="C190" s="29" t="n"/>
      <c r="D190" s="29" t="n"/>
      <c r="E190" s="29" t="n"/>
      <c r="F190" s="29" t="n"/>
      <c r="G190" s="31" t="n"/>
      <c r="H190" s="29" t="n"/>
      <c r="I190" s="31" t="n"/>
      <c r="J190" s="31" t="n"/>
      <c r="K190" s="49" t="n"/>
      <c r="L190" s="33" t="n"/>
      <c r="M190" s="34" t="n"/>
      <c r="N190" s="33" t="n"/>
      <c r="O190" s="50" t="n"/>
      <c r="P190" s="29" t="n"/>
      <c r="Q190" s="31" t="n"/>
      <c r="R190" s="49" t="n"/>
      <c r="S190" s="51">
        <f>IFERROR(IF($A190="","",IF(OR($L190="",$N190=""),"",$N190-$L190)),"")</f>
        <v/>
      </c>
      <c r="T190" s="52">
        <f>IFERROR(IF($A190="","",IF($H190="Available",0,IF($K190="","",MAX(0,$K190-'Settings'!$B$4)))),"")</f>
        <v/>
      </c>
      <c r="U190" s="38">
        <f>IFERROR(IF($A190="","",IF(OR($S190="",$O190=""),"Missing PM Data",IF(OR($S190&lt;=0,$O190&lt;INT('Settings'!$B$4)),"Overdue",IF(OR($S190&lt;='Settings'!$B$5,$O190&lt;=INT('Settings'!$B$4)+'Settings'!$B$6),"Due Soon","OK")))),"Check PM Data")</f>
        <v/>
      </c>
      <c r="V190" s="16">
        <f>IFERROR(IF($A190="","",IF(AND($H190="Available",$P190="No",$M190&gt;='Settings'!$B$7,OR($U190="OK",$U190="Due Soon")),"Yes","No")),"No")</f>
        <v/>
      </c>
      <c r="W190" s="38">
        <f>IFERROR(IF($A190="","",IF($H190="Available","Available Now",IF($K190="","No ETA",IF($K190&lt;'Settings'!$B$4,"Past Due ETA",IF($K190&lt;='Settings'!$B$4+1,"Within 24 Hours",IF($K190&lt;='Settings'!$B$4+3,"2–3 Days",IF($K190&lt;='Settings'!$B$4+7,"4–7 Days","More Than 7 Days"))))))),"Check ETA")</f>
        <v/>
      </c>
      <c r="X190" s="38">
        <f>IFERROR(IF($A190="","",IF(COUNTIF('Tractor Availability'!$A$6:$A$505,$A190)&gt;1,"Duplicate Unit ID",IF($H190="","Missing status",IF($M190="","Missing fuel level",IF(AND($H190&lt;&gt;"Available",$K190=""),"Missing ETA",IF(AND($P190="Yes",$Q190=""),"Missing hold reason",IF($R190="","Missing update time",IF('Settings'!$B$4-$R190&gt;'Settings'!$B$8,"Stale update",IF(AND($H190="Available",$P190="Yes"),"Available with safety hold","OK"))))))))),"Formula Error")</f>
        <v/>
      </c>
    </row>
    <row r="191" ht="22" customHeight="1">
      <c r="A191" s="29" t="n"/>
      <c r="B191" s="30" t="n"/>
      <c r="C191" s="29" t="n"/>
      <c r="D191" s="29" t="n"/>
      <c r="E191" s="29" t="n"/>
      <c r="F191" s="29" t="n"/>
      <c r="G191" s="31" t="n"/>
      <c r="H191" s="29" t="n"/>
      <c r="I191" s="31" t="n"/>
      <c r="J191" s="31" t="n"/>
      <c r="K191" s="49" t="n"/>
      <c r="L191" s="33" t="n"/>
      <c r="M191" s="34" t="n"/>
      <c r="N191" s="33" t="n"/>
      <c r="O191" s="50" t="n"/>
      <c r="P191" s="29" t="n"/>
      <c r="Q191" s="31" t="n"/>
      <c r="R191" s="49" t="n"/>
      <c r="S191" s="51">
        <f>IFERROR(IF($A191="","",IF(OR($L191="",$N191=""),"",$N191-$L191)),"")</f>
        <v/>
      </c>
      <c r="T191" s="52">
        <f>IFERROR(IF($A191="","",IF($H191="Available",0,IF($K191="","",MAX(0,$K191-'Settings'!$B$4)))),"")</f>
        <v/>
      </c>
      <c r="U191" s="38">
        <f>IFERROR(IF($A191="","",IF(OR($S191="",$O191=""),"Missing PM Data",IF(OR($S191&lt;=0,$O191&lt;INT('Settings'!$B$4)),"Overdue",IF(OR($S191&lt;='Settings'!$B$5,$O191&lt;=INT('Settings'!$B$4)+'Settings'!$B$6),"Due Soon","OK")))),"Check PM Data")</f>
        <v/>
      </c>
      <c r="V191" s="16">
        <f>IFERROR(IF($A191="","",IF(AND($H191="Available",$P191="No",$M191&gt;='Settings'!$B$7,OR($U191="OK",$U191="Due Soon")),"Yes","No")),"No")</f>
        <v/>
      </c>
      <c r="W191" s="38">
        <f>IFERROR(IF($A191="","",IF($H191="Available","Available Now",IF($K191="","No ETA",IF($K191&lt;'Settings'!$B$4,"Past Due ETA",IF($K191&lt;='Settings'!$B$4+1,"Within 24 Hours",IF($K191&lt;='Settings'!$B$4+3,"2–3 Days",IF($K191&lt;='Settings'!$B$4+7,"4–7 Days","More Than 7 Days"))))))),"Check ETA")</f>
        <v/>
      </c>
      <c r="X191" s="38">
        <f>IFERROR(IF($A191="","",IF(COUNTIF('Tractor Availability'!$A$6:$A$505,$A191)&gt;1,"Duplicate Unit ID",IF($H191="","Missing status",IF($M191="","Missing fuel level",IF(AND($H191&lt;&gt;"Available",$K191=""),"Missing ETA",IF(AND($P191="Yes",$Q191=""),"Missing hold reason",IF($R191="","Missing update time",IF('Settings'!$B$4-$R191&gt;'Settings'!$B$8,"Stale update",IF(AND($H191="Available",$P191="Yes"),"Available with safety hold","OK"))))))))),"Formula Error")</f>
        <v/>
      </c>
    </row>
    <row r="192" ht="22" customHeight="1">
      <c r="A192" s="29" t="n"/>
      <c r="B192" s="30" t="n"/>
      <c r="C192" s="29" t="n"/>
      <c r="D192" s="29" t="n"/>
      <c r="E192" s="29" t="n"/>
      <c r="F192" s="29" t="n"/>
      <c r="G192" s="31" t="n"/>
      <c r="H192" s="29" t="n"/>
      <c r="I192" s="31" t="n"/>
      <c r="J192" s="31" t="n"/>
      <c r="K192" s="49" t="n"/>
      <c r="L192" s="33" t="n"/>
      <c r="M192" s="34" t="n"/>
      <c r="N192" s="33" t="n"/>
      <c r="O192" s="50" t="n"/>
      <c r="P192" s="29" t="n"/>
      <c r="Q192" s="31" t="n"/>
      <c r="R192" s="49" t="n"/>
      <c r="S192" s="51">
        <f>IFERROR(IF($A192="","",IF(OR($L192="",$N192=""),"",$N192-$L192)),"")</f>
        <v/>
      </c>
      <c r="T192" s="52">
        <f>IFERROR(IF($A192="","",IF($H192="Available",0,IF($K192="","",MAX(0,$K192-'Settings'!$B$4)))),"")</f>
        <v/>
      </c>
      <c r="U192" s="38">
        <f>IFERROR(IF($A192="","",IF(OR($S192="",$O192=""),"Missing PM Data",IF(OR($S192&lt;=0,$O192&lt;INT('Settings'!$B$4)),"Overdue",IF(OR($S192&lt;='Settings'!$B$5,$O192&lt;=INT('Settings'!$B$4)+'Settings'!$B$6),"Due Soon","OK")))),"Check PM Data")</f>
        <v/>
      </c>
      <c r="V192" s="16">
        <f>IFERROR(IF($A192="","",IF(AND($H192="Available",$P192="No",$M192&gt;='Settings'!$B$7,OR($U192="OK",$U192="Due Soon")),"Yes","No")),"No")</f>
        <v/>
      </c>
      <c r="W192" s="38">
        <f>IFERROR(IF($A192="","",IF($H192="Available","Available Now",IF($K192="","No ETA",IF($K192&lt;'Settings'!$B$4,"Past Due ETA",IF($K192&lt;='Settings'!$B$4+1,"Within 24 Hours",IF($K192&lt;='Settings'!$B$4+3,"2–3 Days",IF($K192&lt;='Settings'!$B$4+7,"4–7 Days","More Than 7 Days"))))))),"Check ETA")</f>
        <v/>
      </c>
      <c r="X192" s="38">
        <f>IFERROR(IF($A192="","",IF(COUNTIF('Tractor Availability'!$A$6:$A$505,$A192)&gt;1,"Duplicate Unit ID",IF($H192="","Missing status",IF($M192="","Missing fuel level",IF(AND($H192&lt;&gt;"Available",$K192=""),"Missing ETA",IF(AND($P192="Yes",$Q192=""),"Missing hold reason",IF($R192="","Missing update time",IF('Settings'!$B$4-$R192&gt;'Settings'!$B$8,"Stale update",IF(AND($H192="Available",$P192="Yes"),"Available with safety hold","OK"))))))))),"Formula Error")</f>
        <v/>
      </c>
    </row>
    <row r="193" ht="22" customHeight="1">
      <c r="A193" s="29" t="n"/>
      <c r="B193" s="30" t="n"/>
      <c r="C193" s="29" t="n"/>
      <c r="D193" s="29" t="n"/>
      <c r="E193" s="29" t="n"/>
      <c r="F193" s="29" t="n"/>
      <c r="G193" s="31" t="n"/>
      <c r="H193" s="29" t="n"/>
      <c r="I193" s="31" t="n"/>
      <c r="J193" s="31" t="n"/>
      <c r="K193" s="49" t="n"/>
      <c r="L193" s="33" t="n"/>
      <c r="M193" s="34" t="n"/>
      <c r="N193" s="33" t="n"/>
      <c r="O193" s="50" t="n"/>
      <c r="P193" s="29" t="n"/>
      <c r="Q193" s="31" t="n"/>
      <c r="R193" s="49" t="n"/>
      <c r="S193" s="51">
        <f>IFERROR(IF($A193="","",IF(OR($L193="",$N193=""),"",$N193-$L193)),"")</f>
        <v/>
      </c>
      <c r="T193" s="52">
        <f>IFERROR(IF($A193="","",IF($H193="Available",0,IF($K193="","",MAX(0,$K193-'Settings'!$B$4)))),"")</f>
        <v/>
      </c>
      <c r="U193" s="38">
        <f>IFERROR(IF($A193="","",IF(OR($S193="",$O193=""),"Missing PM Data",IF(OR($S193&lt;=0,$O193&lt;INT('Settings'!$B$4)),"Overdue",IF(OR($S193&lt;='Settings'!$B$5,$O193&lt;=INT('Settings'!$B$4)+'Settings'!$B$6),"Due Soon","OK")))),"Check PM Data")</f>
        <v/>
      </c>
      <c r="V193" s="16">
        <f>IFERROR(IF($A193="","",IF(AND($H193="Available",$P193="No",$M193&gt;='Settings'!$B$7,OR($U193="OK",$U193="Due Soon")),"Yes","No")),"No")</f>
        <v/>
      </c>
      <c r="W193" s="38">
        <f>IFERROR(IF($A193="","",IF($H193="Available","Available Now",IF($K193="","No ETA",IF($K193&lt;'Settings'!$B$4,"Past Due ETA",IF($K193&lt;='Settings'!$B$4+1,"Within 24 Hours",IF($K193&lt;='Settings'!$B$4+3,"2–3 Days",IF($K193&lt;='Settings'!$B$4+7,"4–7 Days","More Than 7 Days"))))))),"Check ETA")</f>
        <v/>
      </c>
      <c r="X193" s="38">
        <f>IFERROR(IF($A193="","",IF(COUNTIF('Tractor Availability'!$A$6:$A$505,$A193)&gt;1,"Duplicate Unit ID",IF($H193="","Missing status",IF($M193="","Missing fuel level",IF(AND($H193&lt;&gt;"Available",$K193=""),"Missing ETA",IF(AND($P193="Yes",$Q193=""),"Missing hold reason",IF($R193="","Missing update time",IF('Settings'!$B$4-$R193&gt;'Settings'!$B$8,"Stale update",IF(AND($H193="Available",$P193="Yes"),"Available with safety hold","OK"))))))))),"Formula Error")</f>
        <v/>
      </c>
    </row>
    <row r="194" ht="22" customHeight="1">
      <c r="A194" s="29" t="n"/>
      <c r="B194" s="30" t="n"/>
      <c r="C194" s="29" t="n"/>
      <c r="D194" s="29" t="n"/>
      <c r="E194" s="29" t="n"/>
      <c r="F194" s="29" t="n"/>
      <c r="G194" s="31" t="n"/>
      <c r="H194" s="29" t="n"/>
      <c r="I194" s="31" t="n"/>
      <c r="J194" s="31" t="n"/>
      <c r="K194" s="49" t="n"/>
      <c r="L194" s="33" t="n"/>
      <c r="M194" s="34" t="n"/>
      <c r="N194" s="33" t="n"/>
      <c r="O194" s="50" t="n"/>
      <c r="P194" s="29" t="n"/>
      <c r="Q194" s="31" t="n"/>
      <c r="R194" s="49" t="n"/>
      <c r="S194" s="51">
        <f>IFERROR(IF($A194="","",IF(OR($L194="",$N194=""),"",$N194-$L194)),"")</f>
        <v/>
      </c>
      <c r="T194" s="52">
        <f>IFERROR(IF($A194="","",IF($H194="Available",0,IF($K194="","",MAX(0,$K194-'Settings'!$B$4)))),"")</f>
        <v/>
      </c>
      <c r="U194" s="38">
        <f>IFERROR(IF($A194="","",IF(OR($S194="",$O194=""),"Missing PM Data",IF(OR($S194&lt;=0,$O194&lt;INT('Settings'!$B$4)),"Overdue",IF(OR($S194&lt;='Settings'!$B$5,$O194&lt;=INT('Settings'!$B$4)+'Settings'!$B$6),"Due Soon","OK")))),"Check PM Data")</f>
        <v/>
      </c>
      <c r="V194" s="16">
        <f>IFERROR(IF($A194="","",IF(AND($H194="Available",$P194="No",$M194&gt;='Settings'!$B$7,OR($U194="OK",$U194="Due Soon")),"Yes","No")),"No")</f>
        <v/>
      </c>
      <c r="W194" s="38">
        <f>IFERROR(IF($A194="","",IF($H194="Available","Available Now",IF($K194="","No ETA",IF($K194&lt;'Settings'!$B$4,"Past Due ETA",IF($K194&lt;='Settings'!$B$4+1,"Within 24 Hours",IF($K194&lt;='Settings'!$B$4+3,"2–3 Days",IF($K194&lt;='Settings'!$B$4+7,"4–7 Days","More Than 7 Days"))))))),"Check ETA")</f>
        <v/>
      </c>
      <c r="X194" s="38">
        <f>IFERROR(IF($A194="","",IF(COUNTIF('Tractor Availability'!$A$6:$A$505,$A194)&gt;1,"Duplicate Unit ID",IF($H194="","Missing status",IF($M194="","Missing fuel level",IF(AND($H194&lt;&gt;"Available",$K194=""),"Missing ETA",IF(AND($P194="Yes",$Q194=""),"Missing hold reason",IF($R194="","Missing update time",IF('Settings'!$B$4-$R194&gt;'Settings'!$B$8,"Stale update",IF(AND($H194="Available",$P194="Yes"),"Available with safety hold","OK"))))))))),"Formula Error")</f>
        <v/>
      </c>
    </row>
    <row r="195" ht="22" customHeight="1">
      <c r="A195" s="29" t="n"/>
      <c r="B195" s="30" t="n"/>
      <c r="C195" s="29" t="n"/>
      <c r="D195" s="29" t="n"/>
      <c r="E195" s="29" t="n"/>
      <c r="F195" s="29" t="n"/>
      <c r="G195" s="31" t="n"/>
      <c r="H195" s="29" t="n"/>
      <c r="I195" s="31" t="n"/>
      <c r="J195" s="31" t="n"/>
      <c r="K195" s="49" t="n"/>
      <c r="L195" s="33" t="n"/>
      <c r="M195" s="34" t="n"/>
      <c r="N195" s="33" t="n"/>
      <c r="O195" s="50" t="n"/>
      <c r="P195" s="29" t="n"/>
      <c r="Q195" s="31" t="n"/>
      <c r="R195" s="49" t="n"/>
      <c r="S195" s="51">
        <f>IFERROR(IF($A195="","",IF(OR($L195="",$N195=""),"",$N195-$L195)),"")</f>
        <v/>
      </c>
      <c r="T195" s="52">
        <f>IFERROR(IF($A195="","",IF($H195="Available",0,IF($K195="","",MAX(0,$K195-'Settings'!$B$4)))),"")</f>
        <v/>
      </c>
      <c r="U195" s="38">
        <f>IFERROR(IF($A195="","",IF(OR($S195="",$O195=""),"Missing PM Data",IF(OR($S195&lt;=0,$O195&lt;INT('Settings'!$B$4)),"Overdue",IF(OR($S195&lt;='Settings'!$B$5,$O195&lt;=INT('Settings'!$B$4)+'Settings'!$B$6),"Due Soon","OK")))),"Check PM Data")</f>
        <v/>
      </c>
      <c r="V195" s="16">
        <f>IFERROR(IF($A195="","",IF(AND($H195="Available",$P195="No",$M195&gt;='Settings'!$B$7,OR($U195="OK",$U195="Due Soon")),"Yes","No")),"No")</f>
        <v/>
      </c>
      <c r="W195" s="38">
        <f>IFERROR(IF($A195="","",IF($H195="Available","Available Now",IF($K195="","No ETA",IF($K195&lt;'Settings'!$B$4,"Past Due ETA",IF($K195&lt;='Settings'!$B$4+1,"Within 24 Hours",IF($K195&lt;='Settings'!$B$4+3,"2–3 Days",IF($K195&lt;='Settings'!$B$4+7,"4–7 Days","More Than 7 Days"))))))),"Check ETA")</f>
        <v/>
      </c>
      <c r="X195" s="38">
        <f>IFERROR(IF($A195="","",IF(COUNTIF('Tractor Availability'!$A$6:$A$505,$A195)&gt;1,"Duplicate Unit ID",IF($H195="","Missing status",IF($M195="","Missing fuel level",IF(AND($H195&lt;&gt;"Available",$K195=""),"Missing ETA",IF(AND($P195="Yes",$Q195=""),"Missing hold reason",IF($R195="","Missing update time",IF('Settings'!$B$4-$R195&gt;'Settings'!$B$8,"Stale update",IF(AND($H195="Available",$P195="Yes"),"Available with safety hold","OK"))))))))),"Formula Error")</f>
        <v/>
      </c>
    </row>
    <row r="196" ht="22" customHeight="1">
      <c r="A196" s="29" t="n"/>
      <c r="B196" s="30" t="n"/>
      <c r="C196" s="29" t="n"/>
      <c r="D196" s="29" t="n"/>
      <c r="E196" s="29" t="n"/>
      <c r="F196" s="29" t="n"/>
      <c r="G196" s="31" t="n"/>
      <c r="H196" s="29" t="n"/>
      <c r="I196" s="31" t="n"/>
      <c r="J196" s="31" t="n"/>
      <c r="K196" s="49" t="n"/>
      <c r="L196" s="33" t="n"/>
      <c r="M196" s="34" t="n"/>
      <c r="N196" s="33" t="n"/>
      <c r="O196" s="50" t="n"/>
      <c r="P196" s="29" t="n"/>
      <c r="Q196" s="31" t="n"/>
      <c r="R196" s="49" t="n"/>
      <c r="S196" s="51">
        <f>IFERROR(IF($A196="","",IF(OR($L196="",$N196=""),"",$N196-$L196)),"")</f>
        <v/>
      </c>
      <c r="T196" s="52">
        <f>IFERROR(IF($A196="","",IF($H196="Available",0,IF($K196="","",MAX(0,$K196-'Settings'!$B$4)))),"")</f>
        <v/>
      </c>
      <c r="U196" s="38">
        <f>IFERROR(IF($A196="","",IF(OR($S196="",$O196=""),"Missing PM Data",IF(OR($S196&lt;=0,$O196&lt;INT('Settings'!$B$4)),"Overdue",IF(OR($S196&lt;='Settings'!$B$5,$O196&lt;=INT('Settings'!$B$4)+'Settings'!$B$6),"Due Soon","OK")))),"Check PM Data")</f>
        <v/>
      </c>
      <c r="V196" s="16">
        <f>IFERROR(IF($A196="","",IF(AND($H196="Available",$P196="No",$M196&gt;='Settings'!$B$7,OR($U196="OK",$U196="Due Soon")),"Yes","No")),"No")</f>
        <v/>
      </c>
      <c r="W196" s="38">
        <f>IFERROR(IF($A196="","",IF($H196="Available","Available Now",IF($K196="","No ETA",IF($K196&lt;'Settings'!$B$4,"Past Due ETA",IF($K196&lt;='Settings'!$B$4+1,"Within 24 Hours",IF($K196&lt;='Settings'!$B$4+3,"2–3 Days",IF($K196&lt;='Settings'!$B$4+7,"4–7 Days","More Than 7 Days"))))))),"Check ETA")</f>
        <v/>
      </c>
      <c r="X196" s="38">
        <f>IFERROR(IF($A196="","",IF(COUNTIF('Tractor Availability'!$A$6:$A$505,$A196)&gt;1,"Duplicate Unit ID",IF($H196="","Missing status",IF($M196="","Missing fuel level",IF(AND($H196&lt;&gt;"Available",$K196=""),"Missing ETA",IF(AND($P196="Yes",$Q196=""),"Missing hold reason",IF($R196="","Missing update time",IF('Settings'!$B$4-$R196&gt;'Settings'!$B$8,"Stale update",IF(AND($H196="Available",$P196="Yes"),"Available with safety hold","OK"))))))))),"Formula Error")</f>
        <v/>
      </c>
    </row>
    <row r="197" ht="22" customHeight="1">
      <c r="A197" s="29" t="n"/>
      <c r="B197" s="30" t="n"/>
      <c r="C197" s="29" t="n"/>
      <c r="D197" s="29" t="n"/>
      <c r="E197" s="29" t="n"/>
      <c r="F197" s="29" t="n"/>
      <c r="G197" s="31" t="n"/>
      <c r="H197" s="29" t="n"/>
      <c r="I197" s="31" t="n"/>
      <c r="J197" s="31" t="n"/>
      <c r="K197" s="49" t="n"/>
      <c r="L197" s="33" t="n"/>
      <c r="M197" s="34" t="n"/>
      <c r="N197" s="33" t="n"/>
      <c r="O197" s="50" t="n"/>
      <c r="P197" s="29" t="n"/>
      <c r="Q197" s="31" t="n"/>
      <c r="R197" s="49" t="n"/>
      <c r="S197" s="51">
        <f>IFERROR(IF($A197="","",IF(OR($L197="",$N197=""),"",$N197-$L197)),"")</f>
        <v/>
      </c>
      <c r="T197" s="52">
        <f>IFERROR(IF($A197="","",IF($H197="Available",0,IF($K197="","",MAX(0,$K197-'Settings'!$B$4)))),"")</f>
        <v/>
      </c>
      <c r="U197" s="38">
        <f>IFERROR(IF($A197="","",IF(OR($S197="",$O197=""),"Missing PM Data",IF(OR($S197&lt;=0,$O197&lt;INT('Settings'!$B$4)),"Overdue",IF(OR($S197&lt;='Settings'!$B$5,$O197&lt;=INT('Settings'!$B$4)+'Settings'!$B$6),"Due Soon","OK")))),"Check PM Data")</f>
        <v/>
      </c>
      <c r="V197" s="16">
        <f>IFERROR(IF($A197="","",IF(AND($H197="Available",$P197="No",$M197&gt;='Settings'!$B$7,OR($U197="OK",$U197="Due Soon")),"Yes","No")),"No")</f>
        <v/>
      </c>
      <c r="W197" s="38">
        <f>IFERROR(IF($A197="","",IF($H197="Available","Available Now",IF($K197="","No ETA",IF($K197&lt;'Settings'!$B$4,"Past Due ETA",IF($K197&lt;='Settings'!$B$4+1,"Within 24 Hours",IF($K197&lt;='Settings'!$B$4+3,"2–3 Days",IF($K197&lt;='Settings'!$B$4+7,"4–7 Days","More Than 7 Days"))))))),"Check ETA")</f>
        <v/>
      </c>
      <c r="X197" s="38">
        <f>IFERROR(IF($A197="","",IF(COUNTIF('Tractor Availability'!$A$6:$A$505,$A197)&gt;1,"Duplicate Unit ID",IF($H197="","Missing status",IF($M197="","Missing fuel level",IF(AND($H197&lt;&gt;"Available",$K197=""),"Missing ETA",IF(AND($P197="Yes",$Q197=""),"Missing hold reason",IF($R197="","Missing update time",IF('Settings'!$B$4-$R197&gt;'Settings'!$B$8,"Stale update",IF(AND($H197="Available",$P197="Yes"),"Available with safety hold","OK"))))))))),"Formula Error")</f>
        <v/>
      </c>
    </row>
    <row r="198" ht="22" customHeight="1">
      <c r="A198" s="29" t="n"/>
      <c r="B198" s="30" t="n"/>
      <c r="C198" s="29" t="n"/>
      <c r="D198" s="29" t="n"/>
      <c r="E198" s="29" t="n"/>
      <c r="F198" s="29" t="n"/>
      <c r="G198" s="31" t="n"/>
      <c r="H198" s="29" t="n"/>
      <c r="I198" s="31" t="n"/>
      <c r="J198" s="31" t="n"/>
      <c r="K198" s="49" t="n"/>
      <c r="L198" s="33" t="n"/>
      <c r="M198" s="34" t="n"/>
      <c r="N198" s="33" t="n"/>
      <c r="O198" s="50" t="n"/>
      <c r="P198" s="29" t="n"/>
      <c r="Q198" s="31" t="n"/>
      <c r="R198" s="49" t="n"/>
      <c r="S198" s="51">
        <f>IFERROR(IF($A198="","",IF(OR($L198="",$N198=""),"",$N198-$L198)),"")</f>
        <v/>
      </c>
      <c r="T198" s="52">
        <f>IFERROR(IF($A198="","",IF($H198="Available",0,IF($K198="","",MAX(0,$K198-'Settings'!$B$4)))),"")</f>
        <v/>
      </c>
      <c r="U198" s="38">
        <f>IFERROR(IF($A198="","",IF(OR($S198="",$O198=""),"Missing PM Data",IF(OR($S198&lt;=0,$O198&lt;INT('Settings'!$B$4)),"Overdue",IF(OR($S198&lt;='Settings'!$B$5,$O198&lt;=INT('Settings'!$B$4)+'Settings'!$B$6),"Due Soon","OK")))),"Check PM Data")</f>
        <v/>
      </c>
      <c r="V198" s="16">
        <f>IFERROR(IF($A198="","",IF(AND($H198="Available",$P198="No",$M198&gt;='Settings'!$B$7,OR($U198="OK",$U198="Due Soon")),"Yes","No")),"No")</f>
        <v/>
      </c>
      <c r="W198" s="38">
        <f>IFERROR(IF($A198="","",IF($H198="Available","Available Now",IF($K198="","No ETA",IF($K198&lt;'Settings'!$B$4,"Past Due ETA",IF($K198&lt;='Settings'!$B$4+1,"Within 24 Hours",IF($K198&lt;='Settings'!$B$4+3,"2–3 Days",IF($K198&lt;='Settings'!$B$4+7,"4–7 Days","More Than 7 Days"))))))),"Check ETA")</f>
        <v/>
      </c>
      <c r="X198" s="38">
        <f>IFERROR(IF($A198="","",IF(COUNTIF('Tractor Availability'!$A$6:$A$505,$A198)&gt;1,"Duplicate Unit ID",IF($H198="","Missing status",IF($M198="","Missing fuel level",IF(AND($H198&lt;&gt;"Available",$K198=""),"Missing ETA",IF(AND($P198="Yes",$Q198=""),"Missing hold reason",IF($R198="","Missing update time",IF('Settings'!$B$4-$R198&gt;'Settings'!$B$8,"Stale update",IF(AND($H198="Available",$P198="Yes"),"Available with safety hold","OK"))))))))),"Formula Error")</f>
        <v/>
      </c>
    </row>
    <row r="199" ht="22" customHeight="1">
      <c r="A199" s="29" t="n"/>
      <c r="B199" s="30" t="n"/>
      <c r="C199" s="29" t="n"/>
      <c r="D199" s="29" t="n"/>
      <c r="E199" s="29" t="n"/>
      <c r="F199" s="29" t="n"/>
      <c r="G199" s="31" t="n"/>
      <c r="H199" s="29" t="n"/>
      <c r="I199" s="31" t="n"/>
      <c r="J199" s="31" t="n"/>
      <c r="K199" s="49" t="n"/>
      <c r="L199" s="33" t="n"/>
      <c r="M199" s="34" t="n"/>
      <c r="N199" s="33" t="n"/>
      <c r="O199" s="50" t="n"/>
      <c r="P199" s="29" t="n"/>
      <c r="Q199" s="31" t="n"/>
      <c r="R199" s="49" t="n"/>
      <c r="S199" s="51">
        <f>IFERROR(IF($A199="","",IF(OR($L199="",$N199=""),"",$N199-$L199)),"")</f>
        <v/>
      </c>
      <c r="T199" s="52">
        <f>IFERROR(IF($A199="","",IF($H199="Available",0,IF($K199="","",MAX(0,$K199-'Settings'!$B$4)))),"")</f>
        <v/>
      </c>
      <c r="U199" s="38">
        <f>IFERROR(IF($A199="","",IF(OR($S199="",$O199=""),"Missing PM Data",IF(OR($S199&lt;=0,$O199&lt;INT('Settings'!$B$4)),"Overdue",IF(OR($S199&lt;='Settings'!$B$5,$O199&lt;=INT('Settings'!$B$4)+'Settings'!$B$6),"Due Soon","OK")))),"Check PM Data")</f>
        <v/>
      </c>
      <c r="V199" s="16">
        <f>IFERROR(IF($A199="","",IF(AND($H199="Available",$P199="No",$M199&gt;='Settings'!$B$7,OR($U199="OK",$U199="Due Soon")),"Yes","No")),"No")</f>
        <v/>
      </c>
      <c r="W199" s="38">
        <f>IFERROR(IF($A199="","",IF($H199="Available","Available Now",IF($K199="","No ETA",IF($K199&lt;'Settings'!$B$4,"Past Due ETA",IF($K199&lt;='Settings'!$B$4+1,"Within 24 Hours",IF($K199&lt;='Settings'!$B$4+3,"2–3 Days",IF($K199&lt;='Settings'!$B$4+7,"4–7 Days","More Than 7 Days"))))))),"Check ETA")</f>
        <v/>
      </c>
      <c r="X199" s="38">
        <f>IFERROR(IF($A199="","",IF(COUNTIF('Tractor Availability'!$A$6:$A$505,$A199)&gt;1,"Duplicate Unit ID",IF($H199="","Missing status",IF($M199="","Missing fuel level",IF(AND($H199&lt;&gt;"Available",$K199=""),"Missing ETA",IF(AND($P199="Yes",$Q199=""),"Missing hold reason",IF($R199="","Missing update time",IF('Settings'!$B$4-$R199&gt;'Settings'!$B$8,"Stale update",IF(AND($H199="Available",$P199="Yes"),"Available with safety hold","OK"))))))))),"Formula Error")</f>
        <v/>
      </c>
    </row>
    <row r="200" ht="22" customHeight="1">
      <c r="A200" s="29" t="n"/>
      <c r="B200" s="30" t="n"/>
      <c r="C200" s="29" t="n"/>
      <c r="D200" s="29" t="n"/>
      <c r="E200" s="29" t="n"/>
      <c r="F200" s="29" t="n"/>
      <c r="G200" s="31" t="n"/>
      <c r="H200" s="29" t="n"/>
      <c r="I200" s="31" t="n"/>
      <c r="J200" s="31" t="n"/>
      <c r="K200" s="49" t="n"/>
      <c r="L200" s="33" t="n"/>
      <c r="M200" s="34" t="n"/>
      <c r="N200" s="33" t="n"/>
      <c r="O200" s="50" t="n"/>
      <c r="P200" s="29" t="n"/>
      <c r="Q200" s="31" t="n"/>
      <c r="R200" s="49" t="n"/>
      <c r="S200" s="51">
        <f>IFERROR(IF($A200="","",IF(OR($L200="",$N200=""),"",$N200-$L200)),"")</f>
        <v/>
      </c>
      <c r="T200" s="52">
        <f>IFERROR(IF($A200="","",IF($H200="Available",0,IF($K200="","",MAX(0,$K200-'Settings'!$B$4)))),"")</f>
        <v/>
      </c>
      <c r="U200" s="38">
        <f>IFERROR(IF($A200="","",IF(OR($S200="",$O200=""),"Missing PM Data",IF(OR($S200&lt;=0,$O200&lt;INT('Settings'!$B$4)),"Overdue",IF(OR($S200&lt;='Settings'!$B$5,$O200&lt;=INT('Settings'!$B$4)+'Settings'!$B$6),"Due Soon","OK")))),"Check PM Data")</f>
        <v/>
      </c>
      <c r="V200" s="16">
        <f>IFERROR(IF($A200="","",IF(AND($H200="Available",$P200="No",$M200&gt;='Settings'!$B$7,OR($U200="OK",$U200="Due Soon")),"Yes","No")),"No")</f>
        <v/>
      </c>
      <c r="W200" s="38">
        <f>IFERROR(IF($A200="","",IF($H200="Available","Available Now",IF($K200="","No ETA",IF($K200&lt;'Settings'!$B$4,"Past Due ETA",IF($K200&lt;='Settings'!$B$4+1,"Within 24 Hours",IF($K200&lt;='Settings'!$B$4+3,"2–3 Days",IF($K200&lt;='Settings'!$B$4+7,"4–7 Days","More Than 7 Days"))))))),"Check ETA")</f>
        <v/>
      </c>
      <c r="X200" s="38">
        <f>IFERROR(IF($A200="","",IF(COUNTIF('Tractor Availability'!$A$6:$A$505,$A200)&gt;1,"Duplicate Unit ID",IF($H200="","Missing status",IF($M200="","Missing fuel level",IF(AND($H200&lt;&gt;"Available",$K200=""),"Missing ETA",IF(AND($P200="Yes",$Q200=""),"Missing hold reason",IF($R200="","Missing update time",IF('Settings'!$B$4-$R200&gt;'Settings'!$B$8,"Stale update",IF(AND($H200="Available",$P200="Yes"),"Available with safety hold","OK"))))))))),"Formula Error")</f>
        <v/>
      </c>
    </row>
    <row r="201" ht="22" customHeight="1">
      <c r="A201" s="29" t="n"/>
      <c r="B201" s="30" t="n"/>
      <c r="C201" s="29" t="n"/>
      <c r="D201" s="29" t="n"/>
      <c r="E201" s="29" t="n"/>
      <c r="F201" s="29" t="n"/>
      <c r="G201" s="31" t="n"/>
      <c r="H201" s="29" t="n"/>
      <c r="I201" s="31" t="n"/>
      <c r="J201" s="31" t="n"/>
      <c r="K201" s="49" t="n"/>
      <c r="L201" s="33" t="n"/>
      <c r="M201" s="34" t="n"/>
      <c r="N201" s="33" t="n"/>
      <c r="O201" s="50" t="n"/>
      <c r="P201" s="29" t="n"/>
      <c r="Q201" s="31" t="n"/>
      <c r="R201" s="49" t="n"/>
      <c r="S201" s="51">
        <f>IFERROR(IF($A201="","",IF(OR($L201="",$N201=""),"",$N201-$L201)),"")</f>
        <v/>
      </c>
      <c r="T201" s="52">
        <f>IFERROR(IF($A201="","",IF($H201="Available",0,IF($K201="","",MAX(0,$K201-'Settings'!$B$4)))),"")</f>
        <v/>
      </c>
      <c r="U201" s="38">
        <f>IFERROR(IF($A201="","",IF(OR($S201="",$O201=""),"Missing PM Data",IF(OR($S201&lt;=0,$O201&lt;INT('Settings'!$B$4)),"Overdue",IF(OR($S201&lt;='Settings'!$B$5,$O201&lt;=INT('Settings'!$B$4)+'Settings'!$B$6),"Due Soon","OK")))),"Check PM Data")</f>
        <v/>
      </c>
      <c r="V201" s="16">
        <f>IFERROR(IF($A201="","",IF(AND($H201="Available",$P201="No",$M201&gt;='Settings'!$B$7,OR($U201="OK",$U201="Due Soon")),"Yes","No")),"No")</f>
        <v/>
      </c>
      <c r="W201" s="38">
        <f>IFERROR(IF($A201="","",IF($H201="Available","Available Now",IF($K201="","No ETA",IF($K201&lt;'Settings'!$B$4,"Past Due ETA",IF($K201&lt;='Settings'!$B$4+1,"Within 24 Hours",IF($K201&lt;='Settings'!$B$4+3,"2–3 Days",IF($K201&lt;='Settings'!$B$4+7,"4–7 Days","More Than 7 Days"))))))),"Check ETA")</f>
        <v/>
      </c>
      <c r="X201" s="38">
        <f>IFERROR(IF($A201="","",IF(COUNTIF('Tractor Availability'!$A$6:$A$505,$A201)&gt;1,"Duplicate Unit ID",IF($H201="","Missing status",IF($M201="","Missing fuel level",IF(AND($H201&lt;&gt;"Available",$K201=""),"Missing ETA",IF(AND($P201="Yes",$Q201=""),"Missing hold reason",IF($R201="","Missing update time",IF('Settings'!$B$4-$R201&gt;'Settings'!$B$8,"Stale update",IF(AND($H201="Available",$P201="Yes"),"Available with safety hold","OK"))))))))),"Formula Error")</f>
        <v/>
      </c>
    </row>
    <row r="202" ht="22" customHeight="1">
      <c r="A202" s="29" t="n"/>
      <c r="B202" s="30" t="n"/>
      <c r="C202" s="29" t="n"/>
      <c r="D202" s="29" t="n"/>
      <c r="E202" s="29" t="n"/>
      <c r="F202" s="29" t="n"/>
      <c r="G202" s="31" t="n"/>
      <c r="H202" s="29" t="n"/>
      <c r="I202" s="31" t="n"/>
      <c r="J202" s="31" t="n"/>
      <c r="K202" s="49" t="n"/>
      <c r="L202" s="33" t="n"/>
      <c r="M202" s="34" t="n"/>
      <c r="N202" s="33" t="n"/>
      <c r="O202" s="50" t="n"/>
      <c r="P202" s="29" t="n"/>
      <c r="Q202" s="31" t="n"/>
      <c r="R202" s="49" t="n"/>
      <c r="S202" s="51">
        <f>IFERROR(IF($A202="","",IF(OR($L202="",$N202=""),"",$N202-$L202)),"")</f>
        <v/>
      </c>
      <c r="T202" s="52">
        <f>IFERROR(IF($A202="","",IF($H202="Available",0,IF($K202="","",MAX(0,$K202-'Settings'!$B$4)))),"")</f>
        <v/>
      </c>
      <c r="U202" s="38">
        <f>IFERROR(IF($A202="","",IF(OR($S202="",$O202=""),"Missing PM Data",IF(OR($S202&lt;=0,$O202&lt;INT('Settings'!$B$4)),"Overdue",IF(OR($S202&lt;='Settings'!$B$5,$O202&lt;=INT('Settings'!$B$4)+'Settings'!$B$6),"Due Soon","OK")))),"Check PM Data")</f>
        <v/>
      </c>
      <c r="V202" s="16">
        <f>IFERROR(IF($A202="","",IF(AND($H202="Available",$P202="No",$M202&gt;='Settings'!$B$7,OR($U202="OK",$U202="Due Soon")),"Yes","No")),"No")</f>
        <v/>
      </c>
      <c r="W202" s="38">
        <f>IFERROR(IF($A202="","",IF($H202="Available","Available Now",IF($K202="","No ETA",IF($K202&lt;'Settings'!$B$4,"Past Due ETA",IF($K202&lt;='Settings'!$B$4+1,"Within 24 Hours",IF($K202&lt;='Settings'!$B$4+3,"2–3 Days",IF($K202&lt;='Settings'!$B$4+7,"4–7 Days","More Than 7 Days"))))))),"Check ETA")</f>
        <v/>
      </c>
      <c r="X202" s="38">
        <f>IFERROR(IF($A202="","",IF(COUNTIF('Tractor Availability'!$A$6:$A$505,$A202)&gt;1,"Duplicate Unit ID",IF($H202="","Missing status",IF($M202="","Missing fuel level",IF(AND($H202&lt;&gt;"Available",$K202=""),"Missing ETA",IF(AND($P202="Yes",$Q202=""),"Missing hold reason",IF($R202="","Missing update time",IF('Settings'!$B$4-$R202&gt;'Settings'!$B$8,"Stale update",IF(AND($H202="Available",$P202="Yes"),"Available with safety hold","OK"))))))))),"Formula Error")</f>
        <v/>
      </c>
    </row>
    <row r="203" ht="22" customHeight="1">
      <c r="A203" s="29" t="n"/>
      <c r="B203" s="30" t="n"/>
      <c r="C203" s="29" t="n"/>
      <c r="D203" s="29" t="n"/>
      <c r="E203" s="29" t="n"/>
      <c r="F203" s="29" t="n"/>
      <c r="G203" s="31" t="n"/>
      <c r="H203" s="29" t="n"/>
      <c r="I203" s="31" t="n"/>
      <c r="J203" s="31" t="n"/>
      <c r="K203" s="49" t="n"/>
      <c r="L203" s="33" t="n"/>
      <c r="M203" s="34" t="n"/>
      <c r="N203" s="33" t="n"/>
      <c r="O203" s="50" t="n"/>
      <c r="P203" s="29" t="n"/>
      <c r="Q203" s="31" t="n"/>
      <c r="R203" s="49" t="n"/>
      <c r="S203" s="51">
        <f>IFERROR(IF($A203="","",IF(OR($L203="",$N203=""),"",$N203-$L203)),"")</f>
        <v/>
      </c>
      <c r="T203" s="52">
        <f>IFERROR(IF($A203="","",IF($H203="Available",0,IF($K203="","",MAX(0,$K203-'Settings'!$B$4)))),"")</f>
        <v/>
      </c>
      <c r="U203" s="38">
        <f>IFERROR(IF($A203="","",IF(OR($S203="",$O203=""),"Missing PM Data",IF(OR($S203&lt;=0,$O203&lt;INT('Settings'!$B$4)),"Overdue",IF(OR($S203&lt;='Settings'!$B$5,$O203&lt;=INT('Settings'!$B$4)+'Settings'!$B$6),"Due Soon","OK")))),"Check PM Data")</f>
        <v/>
      </c>
      <c r="V203" s="16">
        <f>IFERROR(IF($A203="","",IF(AND($H203="Available",$P203="No",$M203&gt;='Settings'!$B$7,OR($U203="OK",$U203="Due Soon")),"Yes","No")),"No")</f>
        <v/>
      </c>
      <c r="W203" s="38">
        <f>IFERROR(IF($A203="","",IF($H203="Available","Available Now",IF($K203="","No ETA",IF($K203&lt;'Settings'!$B$4,"Past Due ETA",IF($K203&lt;='Settings'!$B$4+1,"Within 24 Hours",IF($K203&lt;='Settings'!$B$4+3,"2–3 Days",IF($K203&lt;='Settings'!$B$4+7,"4–7 Days","More Than 7 Days"))))))),"Check ETA")</f>
        <v/>
      </c>
      <c r="X203" s="38">
        <f>IFERROR(IF($A203="","",IF(COUNTIF('Tractor Availability'!$A$6:$A$505,$A203)&gt;1,"Duplicate Unit ID",IF($H203="","Missing status",IF($M203="","Missing fuel level",IF(AND($H203&lt;&gt;"Available",$K203=""),"Missing ETA",IF(AND($P203="Yes",$Q203=""),"Missing hold reason",IF($R203="","Missing update time",IF('Settings'!$B$4-$R203&gt;'Settings'!$B$8,"Stale update",IF(AND($H203="Available",$P203="Yes"),"Available with safety hold","OK"))))))))),"Formula Error")</f>
        <v/>
      </c>
    </row>
    <row r="204" ht="22" customHeight="1">
      <c r="A204" s="29" t="n"/>
      <c r="B204" s="30" t="n"/>
      <c r="C204" s="29" t="n"/>
      <c r="D204" s="29" t="n"/>
      <c r="E204" s="29" t="n"/>
      <c r="F204" s="29" t="n"/>
      <c r="G204" s="31" t="n"/>
      <c r="H204" s="29" t="n"/>
      <c r="I204" s="31" t="n"/>
      <c r="J204" s="31" t="n"/>
      <c r="K204" s="49" t="n"/>
      <c r="L204" s="33" t="n"/>
      <c r="M204" s="34" t="n"/>
      <c r="N204" s="33" t="n"/>
      <c r="O204" s="50" t="n"/>
      <c r="P204" s="29" t="n"/>
      <c r="Q204" s="31" t="n"/>
      <c r="R204" s="49" t="n"/>
      <c r="S204" s="51">
        <f>IFERROR(IF($A204="","",IF(OR($L204="",$N204=""),"",$N204-$L204)),"")</f>
        <v/>
      </c>
      <c r="T204" s="52">
        <f>IFERROR(IF($A204="","",IF($H204="Available",0,IF($K204="","",MAX(0,$K204-'Settings'!$B$4)))),"")</f>
        <v/>
      </c>
      <c r="U204" s="38">
        <f>IFERROR(IF($A204="","",IF(OR($S204="",$O204=""),"Missing PM Data",IF(OR($S204&lt;=0,$O204&lt;INT('Settings'!$B$4)),"Overdue",IF(OR($S204&lt;='Settings'!$B$5,$O204&lt;=INT('Settings'!$B$4)+'Settings'!$B$6),"Due Soon","OK")))),"Check PM Data")</f>
        <v/>
      </c>
      <c r="V204" s="16">
        <f>IFERROR(IF($A204="","",IF(AND($H204="Available",$P204="No",$M204&gt;='Settings'!$B$7,OR($U204="OK",$U204="Due Soon")),"Yes","No")),"No")</f>
        <v/>
      </c>
      <c r="W204" s="38">
        <f>IFERROR(IF($A204="","",IF($H204="Available","Available Now",IF($K204="","No ETA",IF($K204&lt;'Settings'!$B$4,"Past Due ETA",IF($K204&lt;='Settings'!$B$4+1,"Within 24 Hours",IF($K204&lt;='Settings'!$B$4+3,"2–3 Days",IF($K204&lt;='Settings'!$B$4+7,"4–7 Days","More Than 7 Days"))))))),"Check ETA")</f>
        <v/>
      </c>
      <c r="X204" s="38">
        <f>IFERROR(IF($A204="","",IF(COUNTIF('Tractor Availability'!$A$6:$A$505,$A204)&gt;1,"Duplicate Unit ID",IF($H204="","Missing status",IF($M204="","Missing fuel level",IF(AND($H204&lt;&gt;"Available",$K204=""),"Missing ETA",IF(AND($P204="Yes",$Q204=""),"Missing hold reason",IF($R204="","Missing update time",IF('Settings'!$B$4-$R204&gt;'Settings'!$B$8,"Stale update",IF(AND($H204="Available",$P204="Yes"),"Available with safety hold","OK"))))))))),"Formula Error")</f>
        <v/>
      </c>
    </row>
    <row r="205" ht="22" customHeight="1">
      <c r="A205" s="29" t="n"/>
      <c r="B205" s="30" t="n"/>
      <c r="C205" s="29" t="n"/>
      <c r="D205" s="29" t="n"/>
      <c r="E205" s="29" t="n"/>
      <c r="F205" s="29" t="n"/>
      <c r="G205" s="31" t="n"/>
      <c r="H205" s="29" t="n"/>
      <c r="I205" s="31" t="n"/>
      <c r="J205" s="31" t="n"/>
      <c r="K205" s="49" t="n"/>
      <c r="L205" s="33" t="n"/>
      <c r="M205" s="34" t="n"/>
      <c r="N205" s="33" t="n"/>
      <c r="O205" s="50" t="n"/>
      <c r="P205" s="29" t="n"/>
      <c r="Q205" s="31" t="n"/>
      <c r="R205" s="49" t="n"/>
      <c r="S205" s="51">
        <f>IFERROR(IF($A205="","",IF(OR($L205="",$N205=""),"",$N205-$L205)),"")</f>
        <v/>
      </c>
      <c r="T205" s="52">
        <f>IFERROR(IF($A205="","",IF($H205="Available",0,IF($K205="","",MAX(0,$K205-'Settings'!$B$4)))),"")</f>
        <v/>
      </c>
      <c r="U205" s="38">
        <f>IFERROR(IF($A205="","",IF(OR($S205="",$O205=""),"Missing PM Data",IF(OR($S205&lt;=0,$O205&lt;INT('Settings'!$B$4)),"Overdue",IF(OR($S205&lt;='Settings'!$B$5,$O205&lt;=INT('Settings'!$B$4)+'Settings'!$B$6),"Due Soon","OK")))),"Check PM Data")</f>
        <v/>
      </c>
      <c r="V205" s="16">
        <f>IFERROR(IF($A205="","",IF(AND($H205="Available",$P205="No",$M205&gt;='Settings'!$B$7,OR($U205="OK",$U205="Due Soon")),"Yes","No")),"No")</f>
        <v/>
      </c>
      <c r="W205" s="38">
        <f>IFERROR(IF($A205="","",IF($H205="Available","Available Now",IF($K205="","No ETA",IF($K205&lt;'Settings'!$B$4,"Past Due ETA",IF($K205&lt;='Settings'!$B$4+1,"Within 24 Hours",IF($K205&lt;='Settings'!$B$4+3,"2–3 Days",IF($K205&lt;='Settings'!$B$4+7,"4–7 Days","More Than 7 Days"))))))),"Check ETA")</f>
        <v/>
      </c>
      <c r="X205" s="38">
        <f>IFERROR(IF($A205="","",IF(COUNTIF('Tractor Availability'!$A$6:$A$505,$A205)&gt;1,"Duplicate Unit ID",IF($H205="","Missing status",IF($M205="","Missing fuel level",IF(AND($H205&lt;&gt;"Available",$K205=""),"Missing ETA",IF(AND($P205="Yes",$Q205=""),"Missing hold reason",IF($R205="","Missing update time",IF('Settings'!$B$4-$R205&gt;'Settings'!$B$8,"Stale update",IF(AND($H205="Available",$P205="Yes"),"Available with safety hold","OK"))))))))),"Formula Error")</f>
        <v/>
      </c>
    </row>
    <row r="206" ht="22" customHeight="1">
      <c r="A206" s="29" t="n"/>
      <c r="B206" s="30" t="n"/>
      <c r="C206" s="29" t="n"/>
      <c r="D206" s="29" t="n"/>
      <c r="E206" s="29" t="n"/>
      <c r="F206" s="29" t="n"/>
      <c r="G206" s="31" t="n"/>
      <c r="H206" s="29" t="n"/>
      <c r="I206" s="31" t="n"/>
      <c r="J206" s="31" t="n"/>
      <c r="K206" s="49" t="n"/>
      <c r="L206" s="33" t="n"/>
      <c r="M206" s="34" t="n"/>
      <c r="N206" s="33" t="n"/>
      <c r="O206" s="50" t="n"/>
      <c r="P206" s="29" t="n"/>
      <c r="Q206" s="31" t="n"/>
      <c r="R206" s="49" t="n"/>
      <c r="S206" s="51">
        <f>IFERROR(IF($A206="","",IF(OR($L206="",$N206=""),"",$N206-$L206)),"")</f>
        <v/>
      </c>
      <c r="T206" s="52">
        <f>IFERROR(IF($A206="","",IF($H206="Available",0,IF($K206="","",MAX(0,$K206-'Settings'!$B$4)))),"")</f>
        <v/>
      </c>
      <c r="U206" s="38">
        <f>IFERROR(IF($A206="","",IF(OR($S206="",$O206=""),"Missing PM Data",IF(OR($S206&lt;=0,$O206&lt;INT('Settings'!$B$4)),"Overdue",IF(OR($S206&lt;='Settings'!$B$5,$O206&lt;=INT('Settings'!$B$4)+'Settings'!$B$6),"Due Soon","OK")))),"Check PM Data")</f>
        <v/>
      </c>
      <c r="V206" s="16">
        <f>IFERROR(IF($A206="","",IF(AND($H206="Available",$P206="No",$M206&gt;='Settings'!$B$7,OR($U206="OK",$U206="Due Soon")),"Yes","No")),"No")</f>
        <v/>
      </c>
      <c r="W206" s="38">
        <f>IFERROR(IF($A206="","",IF($H206="Available","Available Now",IF($K206="","No ETA",IF($K206&lt;'Settings'!$B$4,"Past Due ETA",IF($K206&lt;='Settings'!$B$4+1,"Within 24 Hours",IF($K206&lt;='Settings'!$B$4+3,"2–3 Days",IF($K206&lt;='Settings'!$B$4+7,"4–7 Days","More Than 7 Days"))))))),"Check ETA")</f>
        <v/>
      </c>
      <c r="X206" s="38">
        <f>IFERROR(IF($A206="","",IF(COUNTIF('Tractor Availability'!$A$6:$A$505,$A206)&gt;1,"Duplicate Unit ID",IF($H206="","Missing status",IF($M206="","Missing fuel level",IF(AND($H206&lt;&gt;"Available",$K206=""),"Missing ETA",IF(AND($P206="Yes",$Q206=""),"Missing hold reason",IF($R206="","Missing update time",IF('Settings'!$B$4-$R206&gt;'Settings'!$B$8,"Stale update",IF(AND($H206="Available",$P206="Yes"),"Available with safety hold","OK"))))))))),"Formula Error")</f>
        <v/>
      </c>
    </row>
    <row r="207" ht="22" customHeight="1">
      <c r="A207" s="29" t="n"/>
      <c r="B207" s="30" t="n"/>
      <c r="C207" s="29" t="n"/>
      <c r="D207" s="29" t="n"/>
      <c r="E207" s="29" t="n"/>
      <c r="F207" s="29" t="n"/>
      <c r="G207" s="31" t="n"/>
      <c r="H207" s="29" t="n"/>
      <c r="I207" s="31" t="n"/>
      <c r="J207" s="31" t="n"/>
      <c r="K207" s="49" t="n"/>
      <c r="L207" s="33" t="n"/>
      <c r="M207" s="34" t="n"/>
      <c r="N207" s="33" t="n"/>
      <c r="O207" s="50" t="n"/>
      <c r="P207" s="29" t="n"/>
      <c r="Q207" s="31" t="n"/>
      <c r="R207" s="49" t="n"/>
      <c r="S207" s="51">
        <f>IFERROR(IF($A207="","",IF(OR($L207="",$N207=""),"",$N207-$L207)),"")</f>
        <v/>
      </c>
      <c r="T207" s="52">
        <f>IFERROR(IF($A207="","",IF($H207="Available",0,IF($K207="","",MAX(0,$K207-'Settings'!$B$4)))),"")</f>
        <v/>
      </c>
      <c r="U207" s="38">
        <f>IFERROR(IF($A207="","",IF(OR($S207="",$O207=""),"Missing PM Data",IF(OR($S207&lt;=0,$O207&lt;INT('Settings'!$B$4)),"Overdue",IF(OR($S207&lt;='Settings'!$B$5,$O207&lt;=INT('Settings'!$B$4)+'Settings'!$B$6),"Due Soon","OK")))),"Check PM Data")</f>
        <v/>
      </c>
      <c r="V207" s="16">
        <f>IFERROR(IF($A207="","",IF(AND($H207="Available",$P207="No",$M207&gt;='Settings'!$B$7,OR($U207="OK",$U207="Due Soon")),"Yes","No")),"No")</f>
        <v/>
      </c>
      <c r="W207" s="38">
        <f>IFERROR(IF($A207="","",IF($H207="Available","Available Now",IF($K207="","No ETA",IF($K207&lt;'Settings'!$B$4,"Past Due ETA",IF($K207&lt;='Settings'!$B$4+1,"Within 24 Hours",IF($K207&lt;='Settings'!$B$4+3,"2–3 Days",IF($K207&lt;='Settings'!$B$4+7,"4–7 Days","More Than 7 Days"))))))),"Check ETA")</f>
        <v/>
      </c>
      <c r="X207" s="38">
        <f>IFERROR(IF($A207="","",IF(COUNTIF('Tractor Availability'!$A$6:$A$505,$A207)&gt;1,"Duplicate Unit ID",IF($H207="","Missing status",IF($M207="","Missing fuel level",IF(AND($H207&lt;&gt;"Available",$K207=""),"Missing ETA",IF(AND($P207="Yes",$Q207=""),"Missing hold reason",IF($R207="","Missing update time",IF('Settings'!$B$4-$R207&gt;'Settings'!$B$8,"Stale update",IF(AND($H207="Available",$P207="Yes"),"Available with safety hold","OK"))))))))),"Formula Error")</f>
        <v/>
      </c>
    </row>
    <row r="208" ht="22" customHeight="1">
      <c r="A208" s="29" t="n"/>
      <c r="B208" s="30" t="n"/>
      <c r="C208" s="29" t="n"/>
      <c r="D208" s="29" t="n"/>
      <c r="E208" s="29" t="n"/>
      <c r="F208" s="29" t="n"/>
      <c r="G208" s="31" t="n"/>
      <c r="H208" s="29" t="n"/>
      <c r="I208" s="31" t="n"/>
      <c r="J208" s="31" t="n"/>
      <c r="K208" s="49" t="n"/>
      <c r="L208" s="33" t="n"/>
      <c r="M208" s="34" t="n"/>
      <c r="N208" s="33" t="n"/>
      <c r="O208" s="50" t="n"/>
      <c r="P208" s="29" t="n"/>
      <c r="Q208" s="31" t="n"/>
      <c r="R208" s="49" t="n"/>
      <c r="S208" s="51">
        <f>IFERROR(IF($A208="","",IF(OR($L208="",$N208=""),"",$N208-$L208)),"")</f>
        <v/>
      </c>
      <c r="T208" s="52">
        <f>IFERROR(IF($A208="","",IF($H208="Available",0,IF($K208="","",MAX(0,$K208-'Settings'!$B$4)))),"")</f>
        <v/>
      </c>
      <c r="U208" s="38">
        <f>IFERROR(IF($A208="","",IF(OR($S208="",$O208=""),"Missing PM Data",IF(OR($S208&lt;=0,$O208&lt;INT('Settings'!$B$4)),"Overdue",IF(OR($S208&lt;='Settings'!$B$5,$O208&lt;=INT('Settings'!$B$4)+'Settings'!$B$6),"Due Soon","OK")))),"Check PM Data")</f>
        <v/>
      </c>
      <c r="V208" s="16">
        <f>IFERROR(IF($A208="","",IF(AND($H208="Available",$P208="No",$M208&gt;='Settings'!$B$7,OR($U208="OK",$U208="Due Soon")),"Yes","No")),"No")</f>
        <v/>
      </c>
      <c r="W208" s="38">
        <f>IFERROR(IF($A208="","",IF($H208="Available","Available Now",IF($K208="","No ETA",IF($K208&lt;'Settings'!$B$4,"Past Due ETA",IF($K208&lt;='Settings'!$B$4+1,"Within 24 Hours",IF($K208&lt;='Settings'!$B$4+3,"2–3 Days",IF($K208&lt;='Settings'!$B$4+7,"4–7 Days","More Than 7 Days"))))))),"Check ETA")</f>
        <v/>
      </c>
      <c r="X208" s="38">
        <f>IFERROR(IF($A208="","",IF(COUNTIF('Tractor Availability'!$A$6:$A$505,$A208)&gt;1,"Duplicate Unit ID",IF($H208="","Missing status",IF($M208="","Missing fuel level",IF(AND($H208&lt;&gt;"Available",$K208=""),"Missing ETA",IF(AND($P208="Yes",$Q208=""),"Missing hold reason",IF($R208="","Missing update time",IF('Settings'!$B$4-$R208&gt;'Settings'!$B$8,"Stale update",IF(AND($H208="Available",$P208="Yes"),"Available with safety hold","OK"))))))))),"Formula Error")</f>
        <v/>
      </c>
    </row>
    <row r="209" ht="22" customHeight="1">
      <c r="A209" s="29" t="n"/>
      <c r="B209" s="30" t="n"/>
      <c r="C209" s="29" t="n"/>
      <c r="D209" s="29" t="n"/>
      <c r="E209" s="29" t="n"/>
      <c r="F209" s="29" t="n"/>
      <c r="G209" s="31" t="n"/>
      <c r="H209" s="29" t="n"/>
      <c r="I209" s="31" t="n"/>
      <c r="J209" s="31" t="n"/>
      <c r="K209" s="49" t="n"/>
      <c r="L209" s="33" t="n"/>
      <c r="M209" s="34" t="n"/>
      <c r="N209" s="33" t="n"/>
      <c r="O209" s="50" t="n"/>
      <c r="P209" s="29" t="n"/>
      <c r="Q209" s="31" t="n"/>
      <c r="R209" s="49" t="n"/>
      <c r="S209" s="51">
        <f>IFERROR(IF($A209="","",IF(OR($L209="",$N209=""),"",$N209-$L209)),"")</f>
        <v/>
      </c>
      <c r="T209" s="52">
        <f>IFERROR(IF($A209="","",IF($H209="Available",0,IF($K209="","",MAX(0,$K209-'Settings'!$B$4)))),"")</f>
        <v/>
      </c>
      <c r="U209" s="38">
        <f>IFERROR(IF($A209="","",IF(OR($S209="",$O209=""),"Missing PM Data",IF(OR($S209&lt;=0,$O209&lt;INT('Settings'!$B$4)),"Overdue",IF(OR($S209&lt;='Settings'!$B$5,$O209&lt;=INT('Settings'!$B$4)+'Settings'!$B$6),"Due Soon","OK")))),"Check PM Data")</f>
        <v/>
      </c>
      <c r="V209" s="16">
        <f>IFERROR(IF($A209="","",IF(AND($H209="Available",$P209="No",$M209&gt;='Settings'!$B$7,OR($U209="OK",$U209="Due Soon")),"Yes","No")),"No")</f>
        <v/>
      </c>
      <c r="W209" s="38">
        <f>IFERROR(IF($A209="","",IF($H209="Available","Available Now",IF($K209="","No ETA",IF($K209&lt;'Settings'!$B$4,"Past Due ETA",IF($K209&lt;='Settings'!$B$4+1,"Within 24 Hours",IF($K209&lt;='Settings'!$B$4+3,"2–3 Days",IF($K209&lt;='Settings'!$B$4+7,"4–7 Days","More Than 7 Days"))))))),"Check ETA")</f>
        <v/>
      </c>
      <c r="X209" s="38">
        <f>IFERROR(IF($A209="","",IF(COUNTIF('Tractor Availability'!$A$6:$A$505,$A209)&gt;1,"Duplicate Unit ID",IF($H209="","Missing status",IF($M209="","Missing fuel level",IF(AND($H209&lt;&gt;"Available",$K209=""),"Missing ETA",IF(AND($P209="Yes",$Q209=""),"Missing hold reason",IF($R209="","Missing update time",IF('Settings'!$B$4-$R209&gt;'Settings'!$B$8,"Stale update",IF(AND($H209="Available",$P209="Yes"),"Available with safety hold","OK"))))))))),"Formula Error")</f>
        <v/>
      </c>
    </row>
    <row r="210" ht="22" customHeight="1">
      <c r="A210" s="29" t="n"/>
      <c r="B210" s="30" t="n"/>
      <c r="C210" s="29" t="n"/>
      <c r="D210" s="29" t="n"/>
      <c r="E210" s="29" t="n"/>
      <c r="F210" s="29" t="n"/>
      <c r="G210" s="31" t="n"/>
      <c r="H210" s="29" t="n"/>
      <c r="I210" s="31" t="n"/>
      <c r="J210" s="31" t="n"/>
      <c r="K210" s="49" t="n"/>
      <c r="L210" s="33" t="n"/>
      <c r="M210" s="34" t="n"/>
      <c r="N210" s="33" t="n"/>
      <c r="O210" s="50" t="n"/>
      <c r="P210" s="29" t="n"/>
      <c r="Q210" s="31" t="n"/>
      <c r="R210" s="49" t="n"/>
      <c r="S210" s="51">
        <f>IFERROR(IF($A210="","",IF(OR($L210="",$N210=""),"",$N210-$L210)),"")</f>
        <v/>
      </c>
      <c r="T210" s="52">
        <f>IFERROR(IF($A210="","",IF($H210="Available",0,IF($K210="","",MAX(0,$K210-'Settings'!$B$4)))),"")</f>
        <v/>
      </c>
      <c r="U210" s="38">
        <f>IFERROR(IF($A210="","",IF(OR($S210="",$O210=""),"Missing PM Data",IF(OR($S210&lt;=0,$O210&lt;INT('Settings'!$B$4)),"Overdue",IF(OR($S210&lt;='Settings'!$B$5,$O210&lt;=INT('Settings'!$B$4)+'Settings'!$B$6),"Due Soon","OK")))),"Check PM Data")</f>
        <v/>
      </c>
      <c r="V210" s="16">
        <f>IFERROR(IF($A210="","",IF(AND($H210="Available",$P210="No",$M210&gt;='Settings'!$B$7,OR($U210="OK",$U210="Due Soon")),"Yes","No")),"No")</f>
        <v/>
      </c>
      <c r="W210" s="38">
        <f>IFERROR(IF($A210="","",IF($H210="Available","Available Now",IF($K210="","No ETA",IF($K210&lt;'Settings'!$B$4,"Past Due ETA",IF($K210&lt;='Settings'!$B$4+1,"Within 24 Hours",IF($K210&lt;='Settings'!$B$4+3,"2–3 Days",IF($K210&lt;='Settings'!$B$4+7,"4–7 Days","More Than 7 Days"))))))),"Check ETA")</f>
        <v/>
      </c>
      <c r="X210" s="38">
        <f>IFERROR(IF($A210="","",IF(COUNTIF('Tractor Availability'!$A$6:$A$505,$A210)&gt;1,"Duplicate Unit ID",IF($H210="","Missing status",IF($M210="","Missing fuel level",IF(AND($H210&lt;&gt;"Available",$K210=""),"Missing ETA",IF(AND($P210="Yes",$Q210=""),"Missing hold reason",IF($R210="","Missing update time",IF('Settings'!$B$4-$R210&gt;'Settings'!$B$8,"Stale update",IF(AND($H210="Available",$P210="Yes"),"Available with safety hold","OK"))))))))),"Formula Error")</f>
        <v/>
      </c>
    </row>
    <row r="211" ht="22" customHeight="1">
      <c r="A211" s="29" t="n"/>
      <c r="B211" s="30" t="n"/>
      <c r="C211" s="29" t="n"/>
      <c r="D211" s="29" t="n"/>
      <c r="E211" s="29" t="n"/>
      <c r="F211" s="29" t="n"/>
      <c r="G211" s="31" t="n"/>
      <c r="H211" s="29" t="n"/>
      <c r="I211" s="31" t="n"/>
      <c r="J211" s="31" t="n"/>
      <c r="K211" s="49" t="n"/>
      <c r="L211" s="33" t="n"/>
      <c r="M211" s="34" t="n"/>
      <c r="N211" s="33" t="n"/>
      <c r="O211" s="50" t="n"/>
      <c r="P211" s="29" t="n"/>
      <c r="Q211" s="31" t="n"/>
      <c r="R211" s="49" t="n"/>
      <c r="S211" s="51">
        <f>IFERROR(IF($A211="","",IF(OR($L211="",$N211=""),"",$N211-$L211)),"")</f>
        <v/>
      </c>
      <c r="T211" s="52">
        <f>IFERROR(IF($A211="","",IF($H211="Available",0,IF($K211="","",MAX(0,$K211-'Settings'!$B$4)))),"")</f>
        <v/>
      </c>
      <c r="U211" s="38">
        <f>IFERROR(IF($A211="","",IF(OR($S211="",$O211=""),"Missing PM Data",IF(OR($S211&lt;=0,$O211&lt;INT('Settings'!$B$4)),"Overdue",IF(OR($S211&lt;='Settings'!$B$5,$O211&lt;=INT('Settings'!$B$4)+'Settings'!$B$6),"Due Soon","OK")))),"Check PM Data")</f>
        <v/>
      </c>
      <c r="V211" s="16">
        <f>IFERROR(IF($A211="","",IF(AND($H211="Available",$P211="No",$M211&gt;='Settings'!$B$7,OR($U211="OK",$U211="Due Soon")),"Yes","No")),"No")</f>
        <v/>
      </c>
      <c r="W211" s="38">
        <f>IFERROR(IF($A211="","",IF($H211="Available","Available Now",IF($K211="","No ETA",IF($K211&lt;'Settings'!$B$4,"Past Due ETA",IF($K211&lt;='Settings'!$B$4+1,"Within 24 Hours",IF($K211&lt;='Settings'!$B$4+3,"2–3 Days",IF($K211&lt;='Settings'!$B$4+7,"4–7 Days","More Than 7 Days"))))))),"Check ETA")</f>
        <v/>
      </c>
      <c r="X211" s="38">
        <f>IFERROR(IF($A211="","",IF(COUNTIF('Tractor Availability'!$A$6:$A$505,$A211)&gt;1,"Duplicate Unit ID",IF($H211="","Missing status",IF($M211="","Missing fuel level",IF(AND($H211&lt;&gt;"Available",$K211=""),"Missing ETA",IF(AND($P211="Yes",$Q211=""),"Missing hold reason",IF($R211="","Missing update time",IF('Settings'!$B$4-$R211&gt;'Settings'!$B$8,"Stale update",IF(AND($H211="Available",$P211="Yes"),"Available with safety hold","OK"))))))))),"Formula Error")</f>
        <v/>
      </c>
    </row>
    <row r="212" ht="22" customHeight="1">
      <c r="A212" s="29" t="n"/>
      <c r="B212" s="30" t="n"/>
      <c r="C212" s="29" t="n"/>
      <c r="D212" s="29" t="n"/>
      <c r="E212" s="29" t="n"/>
      <c r="F212" s="29" t="n"/>
      <c r="G212" s="31" t="n"/>
      <c r="H212" s="29" t="n"/>
      <c r="I212" s="31" t="n"/>
      <c r="J212" s="31" t="n"/>
      <c r="K212" s="49" t="n"/>
      <c r="L212" s="33" t="n"/>
      <c r="M212" s="34" t="n"/>
      <c r="N212" s="33" t="n"/>
      <c r="O212" s="50" t="n"/>
      <c r="P212" s="29" t="n"/>
      <c r="Q212" s="31" t="n"/>
      <c r="R212" s="49" t="n"/>
      <c r="S212" s="51">
        <f>IFERROR(IF($A212="","",IF(OR($L212="",$N212=""),"",$N212-$L212)),"")</f>
        <v/>
      </c>
      <c r="T212" s="52">
        <f>IFERROR(IF($A212="","",IF($H212="Available",0,IF($K212="","",MAX(0,$K212-'Settings'!$B$4)))),"")</f>
        <v/>
      </c>
      <c r="U212" s="38">
        <f>IFERROR(IF($A212="","",IF(OR($S212="",$O212=""),"Missing PM Data",IF(OR($S212&lt;=0,$O212&lt;INT('Settings'!$B$4)),"Overdue",IF(OR($S212&lt;='Settings'!$B$5,$O212&lt;=INT('Settings'!$B$4)+'Settings'!$B$6),"Due Soon","OK")))),"Check PM Data")</f>
        <v/>
      </c>
      <c r="V212" s="16">
        <f>IFERROR(IF($A212="","",IF(AND($H212="Available",$P212="No",$M212&gt;='Settings'!$B$7,OR($U212="OK",$U212="Due Soon")),"Yes","No")),"No")</f>
        <v/>
      </c>
      <c r="W212" s="38">
        <f>IFERROR(IF($A212="","",IF($H212="Available","Available Now",IF($K212="","No ETA",IF($K212&lt;'Settings'!$B$4,"Past Due ETA",IF($K212&lt;='Settings'!$B$4+1,"Within 24 Hours",IF($K212&lt;='Settings'!$B$4+3,"2–3 Days",IF($K212&lt;='Settings'!$B$4+7,"4–7 Days","More Than 7 Days"))))))),"Check ETA")</f>
        <v/>
      </c>
      <c r="X212" s="38">
        <f>IFERROR(IF($A212="","",IF(COUNTIF('Tractor Availability'!$A$6:$A$505,$A212)&gt;1,"Duplicate Unit ID",IF($H212="","Missing status",IF($M212="","Missing fuel level",IF(AND($H212&lt;&gt;"Available",$K212=""),"Missing ETA",IF(AND($P212="Yes",$Q212=""),"Missing hold reason",IF($R212="","Missing update time",IF('Settings'!$B$4-$R212&gt;'Settings'!$B$8,"Stale update",IF(AND($H212="Available",$P212="Yes"),"Available with safety hold","OK"))))))))),"Formula Error")</f>
        <v/>
      </c>
    </row>
    <row r="213" ht="22" customHeight="1">
      <c r="A213" s="29" t="n"/>
      <c r="B213" s="30" t="n"/>
      <c r="C213" s="29" t="n"/>
      <c r="D213" s="29" t="n"/>
      <c r="E213" s="29" t="n"/>
      <c r="F213" s="29" t="n"/>
      <c r="G213" s="31" t="n"/>
      <c r="H213" s="29" t="n"/>
      <c r="I213" s="31" t="n"/>
      <c r="J213" s="31" t="n"/>
      <c r="K213" s="49" t="n"/>
      <c r="L213" s="33" t="n"/>
      <c r="M213" s="34" t="n"/>
      <c r="N213" s="33" t="n"/>
      <c r="O213" s="50" t="n"/>
      <c r="P213" s="29" t="n"/>
      <c r="Q213" s="31" t="n"/>
      <c r="R213" s="49" t="n"/>
      <c r="S213" s="51">
        <f>IFERROR(IF($A213="","",IF(OR($L213="",$N213=""),"",$N213-$L213)),"")</f>
        <v/>
      </c>
      <c r="T213" s="52">
        <f>IFERROR(IF($A213="","",IF($H213="Available",0,IF($K213="","",MAX(0,$K213-'Settings'!$B$4)))),"")</f>
        <v/>
      </c>
      <c r="U213" s="38">
        <f>IFERROR(IF($A213="","",IF(OR($S213="",$O213=""),"Missing PM Data",IF(OR($S213&lt;=0,$O213&lt;INT('Settings'!$B$4)),"Overdue",IF(OR($S213&lt;='Settings'!$B$5,$O213&lt;=INT('Settings'!$B$4)+'Settings'!$B$6),"Due Soon","OK")))),"Check PM Data")</f>
        <v/>
      </c>
      <c r="V213" s="16">
        <f>IFERROR(IF($A213="","",IF(AND($H213="Available",$P213="No",$M213&gt;='Settings'!$B$7,OR($U213="OK",$U213="Due Soon")),"Yes","No")),"No")</f>
        <v/>
      </c>
      <c r="W213" s="38">
        <f>IFERROR(IF($A213="","",IF($H213="Available","Available Now",IF($K213="","No ETA",IF($K213&lt;'Settings'!$B$4,"Past Due ETA",IF($K213&lt;='Settings'!$B$4+1,"Within 24 Hours",IF($K213&lt;='Settings'!$B$4+3,"2–3 Days",IF($K213&lt;='Settings'!$B$4+7,"4–7 Days","More Than 7 Days"))))))),"Check ETA")</f>
        <v/>
      </c>
      <c r="X213" s="38">
        <f>IFERROR(IF($A213="","",IF(COUNTIF('Tractor Availability'!$A$6:$A$505,$A213)&gt;1,"Duplicate Unit ID",IF($H213="","Missing status",IF($M213="","Missing fuel level",IF(AND($H213&lt;&gt;"Available",$K213=""),"Missing ETA",IF(AND($P213="Yes",$Q213=""),"Missing hold reason",IF($R213="","Missing update time",IF('Settings'!$B$4-$R213&gt;'Settings'!$B$8,"Stale update",IF(AND($H213="Available",$P213="Yes"),"Available with safety hold","OK"))))))))),"Formula Error")</f>
        <v/>
      </c>
    </row>
    <row r="214" ht="22" customHeight="1">
      <c r="A214" s="29" t="n"/>
      <c r="B214" s="30" t="n"/>
      <c r="C214" s="29" t="n"/>
      <c r="D214" s="29" t="n"/>
      <c r="E214" s="29" t="n"/>
      <c r="F214" s="29" t="n"/>
      <c r="G214" s="31" t="n"/>
      <c r="H214" s="29" t="n"/>
      <c r="I214" s="31" t="n"/>
      <c r="J214" s="31" t="n"/>
      <c r="K214" s="49" t="n"/>
      <c r="L214" s="33" t="n"/>
      <c r="M214" s="34" t="n"/>
      <c r="N214" s="33" t="n"/>
      <c r="O214" s="50" t="n"/>
      <c r="P214" s="29" t="n"/>
      <c r="Q214" s="31" t="n"/>
      <c r="R214" s="49" t="n"/>
      <c r="S214" s="51">
        <f>IFERROR(IF($A214="","",IF(OR($L214="",$N214=""),"",$N214-$L214)),"")</f>
        <v/>
      </c>
      <c r="T214" s="52">
        <f>IFERROR(IF($A214="","",IF($H214="Available",0,IF($K214="","",MAX(0,$K214-'Settings'!$B$4)))),"")</f>
        <v/>
      </c>
      <c r="U214" s="38">
        <f>IFERROR(IF($A214="","",IF(OR($S214="",$O214=""),"Missing PM Data",IF(OR($S214&lt;=0,$O214&lt;INT('Settings'!$B$4)),"Overdue",IF(OR($S214&lt;='Settings'!$B$5,$O214&lt;=INT('Settings'!$B$4)+'Settings'!$B$6),"Due Soon","OK")))),"Check PM Data")</f>
        <v/>
      </c>
      <c r="V214" s="16">
        <f>IFERROR(IF($A214="","",IF(AND($H214="Available",$P214="No",$M214&gt;='Settings'!$B$7,OR($U214="OK",$U214="Due Soon")),"Yes","No")),"No")</f>
        <v/>
      </c>
      <c r="W214" s="38">
        <f>IFERROR(IF($A214="","",IF($H214="Available","Available Now",IF($K214="","No ETA",IF($K214&lt;'Settings'!$B$4,"Past Due ETA",IF($K214&lt;='Settings'!$B$4+1,"Within 24 Hours",IF($K214&lt;='Settings'!$B$4+3,"2–3 Days",IF($K214&lt;='Settings'!$B$4+7,"4–7 Days","More Than 7 Days"))))))),"Check ETA")</f>
        <v/>
      </c>
      <c r="X214" s="38">
        <f>IFERROR(IF($A214="","",IF(COUNTIF('Tractor Availability'!$A$6:$A$505,$A214)&gt;1,"Duplicate Unit ID",IF($H214="","Missing status",IF($M214="","Missing fuel level",IF(AND($H214&lt;&gt;"Available",$K214=""),"Missing ETA",IF(AND($P214="Yes",$Q214=""),"Missing hold reason",IF($R214="","Missing update time",IF('Settings'!$B$4-$R214&gt;'Settings'!$B$8,"Stale update",IF(AND($H214="Available",$P214="Yes"),"Available with safety hold","OK"))))))))),"Formula Error")</f>
        <v/>
      </c>
    </row>
    <row r="215" ht="22" customHeight="1">
      <c r="A215" s="29" t="n"/>
      <c r="B215" s="30" t="n"/>
      <c r="C215" s="29" t="n"/>
      <c r="D215" s="29" t="n"/>
      <c r="E215" s="29" t="n"/>
      <c r="F215" s="29" t="n"/>
      <c r="G215" s="31" t="n"/>
      <c r="H215" s="29" t="n"/>
      <c r="I215" s="31" t="n"/>
      <c r="J215" s="31" t="n"/>
      <c r="K215" s="49" t="n"/>
      <c r="L215" s="33" t="n"/>
      <c r="M215" s="34" t="n"/>
      <c r="N215" s="33" t="n"/>
      <c r="O215" s="50" t="n"/>
      <c r="P215" s="29" t="n"/>
      <c r="Q215" s="31" t="n"/>
      <c r="R215" s="49" t="n"/>
      <c r="S215" s="51">
        <f>IFERROR(IF($A215="","",IF(OR($L215="",$N215=""),"",$N215-$L215)),"")</f>
        <v/>
      </c>
      <c r="T215" s="52">
        <f>IFERROR(IF($A215="","",IF($H215="Available",0,IF($K215="","",MAX(0,$K215-'Settings'!$B$4)))),"")</f>
        <v/>
      </c>
      <c r="U215" s="38">
        <f>IFERROR(IF($A215="","",IF(OR($S215="",$O215=""),"Missing PM Data",IF(OR($S215&lt;=0,$O215&lt;INT('Settings'!$B$4)),"Overdue",IF(OR($S215&lt;='Settings'!$B$5,$O215&lt;=INT('Settings'!$B$4)+'Settings'!$B$6),"Due Soon","OK")))),"Check PM Data")</f>
        <v/>
      </c>
      <c r="V215" s="16">
        <f>IFERROR(IF($A215="","",IF(AND($H215="Available",$P215="No",$M215&gt;='Settings'!$B$7,OR($U215="OK",$U215="Due Soon")),"Yes","No")),"No")</f>
        <v/>
      </c>
      <c r="W215" s="38">
        <f>IFERROR(IF($A215="","",IF($H215="Available","Available Now",IF($K215="","No ETA",IF($K215&lt;'Settings'!$B$4,"Past Due ETA",IF($K215&lt;='Settings'!$B$4+1,"Within 24 Hours",IF($K215&lt;='Settings'!$B$4+3,"2–3 Days",IF($K215&lt;='Settings'!$B$4+7,"4–7 Days","More Than 7 Days"))))))),"Check ETA")</f>
        <v/>
      </c>
      <c r="X215" s="38">
        <f>IFERROR(IF($A215="","",IF(COUNTIF('Tractor Availability'!$A$6:$A$505,$A215)&gt;1,"Duplicate Unit ID",IF($H215="","Missing status",IF($M215="","Missing fuel level",IF(AND($H215&lt;&gt;"Available",$K215=""),"Missing ETA",IF(AND($P215="Yes",$Q215=""),"Missing hold reason",IF($R215="","Missing update time",IF('Settings'!$B$4-$R215&gt;'Settings'!$B$8,"Stale update",IF(AND($H215="Available",$P215="Yes"),"Available with safety hold","OK"))))))))),"Formula Error")</f>
        <v/>
      </c>
    </row>
    <row r="216" ht="22" customHeight="1">
      <c r="A216" s="29" t="n"/>
      <c r="B216" s="30" t="n"/>
      <c r="C216" s="29" t="n"/>
      <c r="D216" s="29" t="n"/>
      <c r="E216" s="29" t="n"/>
      <c r="F216" s="29" t="n"/>
      <c r="G216" s="31" t="n"/>
      <c r="H216" s="29" t="n"/>
      <c r="I216" s="31" t="n"/>
      <c r="J216" s="31" t="n"/>
      <c r="K216" s="49" t="n"/>
      <c r="L216" s="33" t="n"/>
      <c r="M216" s="34" t="n"/>
      <c r="N216" s="33" t="n"/>
      <c r="O216" s="50" t="n"/>
      <c r="P216" s="29" t="n"/>
      <c r="Q216" s="31" t="n"/>
      <c r="R216" s="49" t="n"/>
      <c r="S216" s="51">
        <f>IFERROR(IF($A216="","",IF(OR($L216="",$N216=""),"",$N216-$L216)),"")</f>
        <v/>
      </c>
      <c r="T216" s="52">
        <f>IFERROR(IF($A216="","",IF($H216="Available",0,IF($K216="","",MAX(0,$K216-'Settings'!$B$4)))),"")</f>
        <v/>
      </c>
      <c r="U216" s="38">
        <f>IFERROR(IF($A216="","",IF(OR($S216="",$O216=""),"Missing PM Data",IF(OR($S216&lt;=0,$O216&lt;INT('Settings'!$B$4)),"Overdue",IF(OR($S216&lt;='Settings'!$B$5,$O216&lt;=INT('Settings'!$B$4)+'Settings'!$B$6),"Due Soon","OK")))),"Check PM Data")</f>
        <v/>
      </c>
      <c r="V216" s="16">
        <f>IFERROR(IF($A216="","",IF(AND($H216="Available",$P216="No",$M216&gt;='Settings'!$B$7,OR($U216="OK",$U216="Due Soon")),"Yes","No")),"No")</f>
        <v/>
      </c>
      <c r="W216" s="38">
        <f>IFERROR(IF($A216="","",IF($H216="Available","Available Now",IF($K216="","No ETA",IF($K216&lt;'Settings'!$B$4,"Past Due ETA",IF($K216&lt;='Settings'!$B$4+1,"Within 24 Hours",IF($K216&lt;='Settings'!$B$4+3,"2–3 Days",IF($K216&lt;='Settings'!$B$4+7,"4–7 Days","More Than 7 Days"))))))),"Check ETA")</f>
        <v/>
      </c>
      <c r="X216" s="38">
        <f>IFERROR(IF($A216="","",IF(COUNTIF('Tractor Availability'!$A$6:$A$505,$A216)&gt;1,"Duplicate Unit ID",IF($H216="","Missing status",IF($M216="","Missing fuel level",IF(AND($H216&lt;&gt;"Available",$K216=""),"Missing ETA",IF(AND($P216="Yes",$Q216=""),"Missing hold reason",IF($R216="","Missing update time",IF('Settings'!$B$4-$R216&gt;'Settings'!$B$8,"Stale update",IF(AND($H216="Available",$P216="Yes"),"Available with safety hold","OK"))))))))),"Formula Error")</f>
        <v/>
      </c>
    </row>
    <row r="217" ht="22" customHeight="1">
      <c r="A217" s="29" t="n"/>
      <c r="B217" s="30" t="n"/>
      <c r="C217" s="29" t="n"/>
      <c r="D217" s="29" t="n"/>
      <c r="E217" s="29" t="n"/>
      <c r="F217" s="29" t="n"/>
      <c r="G217" s="31" t="n"/>
      <c r="H217" s="29" t="n"/>
      <c r="I217" s="31" t="n"/>
      <c r="J217" s="31" t="n"/>
      <c r="K217" s="49" t="n"/>
      <c r="L217" s="33" t="n"/>
      <c r="M217" s="34" t="n"/>
      <c r="N217" s="33" t="n"/>
      <c r="O217" s="50" t="n"/>
      <c r="P217" s="29" t="n"/>
      <c r="Q217" s="31" t="n"/>
      <c r="R217" s="49" t="n"/>
      <c r="S217" s="51">
        <f>IFERROR(IF($A217="","",IF(OR($L217="",$N217=""),"",$N217-$L217)),"")</f>
        <v/>
      </c>
      <c r="T217" s="52">
        <f>IFERROR(IF($A217="","",IF($H217="Available",0,IF($K217="","",MAX(0,$K217-'Settings'!$B$4)))),"")</f>
        <v/>
      </c>
      <c r="U217" s="38">
        <f>IFERROR(IF($A217="","",IF(OR($S217="",$O217=""),"Missing PM Data",IF(OR($S217&lt;=0,$O217&lt;INT('Settings'!$B$4)),"Overdue",IF(OR($S217&lt;='Settings'!$B$5,$O217&lt;=INT('Settings'!$B$4)+'Settings'!$B$6),"Due Soon","OK")))),"Check PM Data")</f>
        <v/>
      </c>
      <c r="V217" s="16">
        <f>IFERROR(IF($A217="","",IF(AND($H217="Available",$P217="No",$M217&gt;='Settings'!$B$7,OR($U217="OK",$U217="Due Soon")),"Yes","No")),"No")</f>
        <v/>
      </c>
      <c r="W217" s="38">
        <f>IFERROR(IF($A217="","",IF($H217="Available","Available Now",IF($K217="","No ETA",IF($K217&lt;'Settings'!$B$4,"Past Due ETA",IF($K217&lt;='Settings'!$B$4+1,"Within 24 Hours",IF($K217&lt;='Settings'!$B$4+3,"2–3 Days",IF($K217&lt;='Settings'!$B$4+7,"4–7 Days","More Than 7 Days"))))))),"Check ETA")</f>
        <v/>
      </c>
      <c r="X217" s="38">
        <f>IFERROR(IF($A217="","",IF(COUNTIF('Tractor Availability'!$A$6:$A$505,$A217)&gt;1,"Duplicate Unit ID",IF($H217="","Missing status",IF($M217="","Missing fuel level",IF(AND($H217&lt;&gt;"Available",$K217=""),"Missing ETA",IF(AND($P217="Yes",$Q217=""),"Missing hold reason",IF($R217="","Missing update time",IF('Settings'!$B$4-$R217&gt;'Settings'!$B$8,"Stale update",IF(AND($H217="Available",$P217="Yes"),"Available with safety hold","OK"))))))))),"Formula Error")</f>
        <v/>
      </c>
    </row>
    <row r="218" ht="22" customHeight="1">
      <c r="A218" s="29" t="n"/>
      <c r="B218" s="30" t="n"/>
      <c r="C218" s="29" t="n"/>
      <c r="D218" s="29" t="n"/>
      <c r="E218" s="29" t="n"/>
      <c r="F218" s="29" t="n"/>
      <c r="G218" s="31" t="n"/>
      <c r="H218" s="29" t="n"/>
      <c r="I218" s="31" t="n"/>
      <c r="J218" s="31" t="n"/>
      <c r="K218" s="49" t="n"/>
      <c r="L218" s="33" t="n"/>
      <c r="M218" s="34" t="n"/>
      <c r="N218" s="33" t="n"/>
      <c r="O218" s="50" t="n"/>
      <c r="P218" s="29" t="n"/>
      <c r="Q218" s="31" t="n"/>
      <c r="R218" s="49" t="n"/>
      <c r="S218" s="51">
        <f>IFERROR(IF($A218="","",IF(OR($L218="",$N218=""),"",$N218-$L218)),"")</f>
        <v/>
      </c>
      <c r="T218" s="52">
        <f>IFERROR(IF($A218="","",IF($H218="Available",0,IF($K218="","",MAX(0,$K218-'Settings'!$B$4)))),"")</f>
        <v/>
      </c>
      <c r="U218" s="38">
        <f>IFERROR(IF($A218="","",IF(OR($S218="",$O218=""),"Missing PM Data",IF(OR($S218&lt;=0,$O218&lt;INT('Settings'!$B$4)),"Overdue",IF(OR($S218&lt;='Settings'!$B$5,$O218&lt;=INT('Settings'!$B$4)+'Settings'!$B$6),"Due Soon","OK")))),"Check PM Data")</f>
        <v/>
      </c>
      <c r="V218" s="16">
        <f>IFERROR(IF($A218="","",IF(AND($H218="Available",$P218="No",$M218&gt;='Settings'!$B$7,OR($U218="OK",$U218="Due Soon")),"Yes","No")),"No")</f>
        <v/>
      </c>
      <c r="W218" s="38">
        <f>IFERROR(IF($A218="","",IF($H218="Available","Available Now",IF($K218="","No ETA",IF($K218&lt;'Settings'!$B$4,"Past Due ETA",IF($K218&lt;='Settings'!$B$4+1,"Within 24 Hours",IF($K218&lt;='Settings'!$B$4+3,"2–3 Days",IF($K218&lt;='Settings'!$B$4+7,"4–7 Days","More Than 7 Days"))))))),"Check ETA")</f>
        <v/>
      </c>
      <c r="X218" s="38">
        <f>IFERROR(IF($A218="","",IF(COUNTIF('Tractor Availability'!$A$6:$A$505,$A218)&gt;1,"Duplicate Unit ID",IF($H218="","Missing status",IF($M218="","Missing fuel level",IF(AND($H218&lt;&gt;"Available",$K218=""),"Missing ETA",IF(AND($P218="Yes",$Q218=""),"Missing hold reason",IF($R218="","Missing update time",IF('Settings'!$B$4-$R218&gt;'Settings'!$B$8,"Stale update",IF(AND($H218="Available",$P218="Yes"),"Available with safety hold","OK"))))))))),"Formula Error")</f>
        <v/>
      </c>
    </row>
    <row r="219" ht="22" customHeight="1">
      <c r="A219" s="29" t="n"/>
      <c r="B219" s="30" t="n"/>
      <c r="C219" s="29" t="n"/>
      <c r="D219" s="29" t="n"/>
      <c r="E219" s="29" t="n"/>
      <c r="F219" s="29" t="n"/>
      <c r="G219" s="31" t="n"/>
      <c r="H219" s="29" t="n"/>
      <c r="I219" s="31" t="n"/>
      <c r="J219" s="31" t="n"/>
      <c r="K219" s="49" t="n"/>
      <c r="L219" s="33" t="n"/>
      <c r="M219" s="34" t="n"/>
      <c r="N219" s="33" t="n"/>
      <c r="O219" s="50" t="n"/>
      <c r="P219" s="29" t="n"/>
      <c r="Q219" s="31" t="n"/>
      <c r="R219" s="49" t="n"/>
      <c r="S219" s="51">
        <f>IFERROR(IF($A219="","",IF(OR($L219="",$N219=""),"",$N219-$L219)),"")</f>
        <v/>
      </c>
      <c r="T219" s="52">
        <f>IFERROR(IF($A219="","",IF($H219="Available",0,IF($K219="","",MAX(0,$K219-'Settings'!$B$4)))),"")</f>
        <v/>
      </c>
      <c r="U219" s="38">
        <f>IFERROR(IF($A219="","",IF(OR($S219="",$O219=""),"Missing PM Data",IF(OR($S219&lt;=0,$O219&lt;INT('Settings'!$B$4)),"Overdue",IF(OR($S219&lt;='Settings'!$B$5,$O219&lt;=INT('Settings'!$B$4)+'Settings'!$B$6),"Due Soon","OK")))),"Check PM Data")</f>
        <v/>
      </c>
      <c r="V219" s="16">
        <f>IFERROR(IF($A219="","",IF(AND($H219="Available",$P219="No",$M219&gt;='Settings'!$B$7,OR($U219="OK",$U219="Due Soon")),"Yes","No")),"No")</f>
        <v/>
      </c>
      <c r="W219" s="38">
        <f>IFERROR(IF($A219="","",IF($H219="Available","Available Now",IF($K219="","No ETA",IF($K219&lt;'Settings'!$B$4,"Past Due ETA",IF($K219&lt;='Settings'!$B$4+1,"Within 24 Hours",IF($K219&lt;='Settings'!$B$4+3,"2–3 Days",IF($K219&lt;='Settings'!$B$4+7,"4–7 Days","More Than 7 Days"))))))),"Check ETA")</f>
        <v/>
      </c>
      <c r="X219" s="38">
        <f>IFERROR(IF($A219="","",IF(COUNTIF('Tractor Availability'!$A$6:$A$505,$A219)&gt;1,"Duplicate Unit ID",IF($H219="","Missing status",IF($M219="","Missing fuel level",IF(AND($H219&lt;&gt;"Available",$K219=""),"Missing ETA",IF(AND($P219="Yes",$Q219=""),"Missing hold reason",IF($R219="","Missing update time",IF('Settings'!$B$4-$R219&gt;'Settings'!$B$8,"Stale update",IF(AND($H219="Available",$P219="Yes"),"Available with safety hold","OK"))))))))),"Formula Error")</f>
        <v/>
      </c>
    </row>
    <row r="220" ht="22" customHeight="1">
      <c r="A220" s="29" t="n"/>
      <c r="B220" s="30" t="n"/>
      <c r="C220" s="29" t="n"/>
      <c r="D220" s="29" t="n"/>
      <c r="E220" s="29" t="n"/>
      <c r="F220" s="29" t="n"/>
      <c r="G220" s="31" t="n"/>
      <c r="H220" s="29" t="n"/>
      <c r="I220" s="31" t="n"/>
      <c r="J220" s="31" t="n"/>
      <c r="K220" s="49" t="n"/>
      <c r="L220" s="33" t="n"/>
      <c r="M220" s="34" t="n"/>
      <c r="N220" s="33" t="n"/>
      <c r="O220" s="50" t="n"/>
      <c r="P220" s="29" t="n"/>
      <c r="Q220" s="31" t="n"/>
      <c r="R220" s="49" t="n"/>
      <c r="S220" s="51">
        <f>IFERROR(IF($A220="","",IF(OR($L220="",$N220=""),"",$N220-$L220)),"")</f>
        <v/>
      </c>
      <c r="T220" s="52">
        <f>IFERROR(IF($A220="","",IF($H220="Available",0,IF($K220="","",MAX(0,$K220-'Settings'!$B$4)))),"")</f>
        <v/>
      </c>
      <c r="U220" s="38">
        <f>IFERROR(IF($A220="","",IF(OR($S220="",$O220=""),"Missing PM Data",IF(OR($S220&lt;=0,$O220&lt;INT('Settings'!$B$4)),"Overdue",IF(OR($S220&lt;='Settings'!$B$5,$O220&lt;=INT('Settings'!$B$4)+'Settings'!$B$6),"Due Soon","OK")))),"Check PM Data")</f>
        <v/>
      </c>
      <c r="V220" s="16">
        <f>IFERROR(IF($A220="","",IF(AND($H220="Available",$P220="No",$M220&gt;='Settings'!$B$7,OR($U220="OK",$U220="Due Soon")),"Yes","No")),"No")</f>
        <v/>
      </c>
      <c r="W220" s="38">
        <f>IFERROR(IF($A220="","",IF($H220="Available","Available Now",IF($K220="","No ETA",IF($K220&lt;'Settings'!$B$4,"Past Due ETA",IF($K220&lt;='Settings'!$B$4+1,"Within 24 Hours",IF($K220&lt;='Settings'!$B$4+3,"2–3 Days",IF($K220&lt;='Settings'!$B$4+7,"4–7 Days","More Than 7 Days"))))))),"Check ETA")</f>
        <v/>
      </c>
      <c r="X220" s="38">
        <f>IFERROR(IF($A220="","",IF(COUNTIF('Tractor Availability'!$A$6:$A$505,$A220)&gt;1,"Duplicate Unit ID",IF($H220="","Missing status",IF($M220="","Missing fuel level",IF(AND($H220&lt;&gt;"Available",$K220=""),"Missing ETA",IF(AND($P220="Yes",$Q220=""),"Missing hold reason",IF($R220="","Missing update time",IF('Settings'!$B$4-$R220&gt;'Settings'!$B$8,"Stale update",IF(AND($H220="Available",$P220="Yes"),"Available with safety hold","OK"))))))))),"Formula Error")</f>
        <v/>
      </c>
    </row>
    <row r="221" ht="22" customHeight="1">
      <c r="A221" s="29" t="n"/>
      <c r="B221" s="30" t="n"/>
      <c r="C221" s="29" t="n"/>
      <c r="D221" s="29" t="n"/>
      <c r="E221" s="29" t="n"/>
      <c r="F221" s="29" t="n"/>
      <c r="G221" s="31" t="n"/>
      <c r="H221" s="29" t="n"/>
      <c r="I221" s="31" t="n"/>
      <c r="J221" s="31" t="n"/>
      <c r="K221" s="49" t="n"/>
      <c r="L221" s="33" t="n"/>
      <c r="M221" s="34" t="n"/>
      <c r="N221" s="33" t="n"/>
      <c r="O221" s="50" t="n"/>
      <c r="P221" s="29" t="n"/>
      <c r="Q221" s="31" t="n"/>
      <c r="R221" s="49" t="n"/>
      <c r="S221" s="51">
        <f>IFERROR(IF($A221="","",IF(OR($L221="",$N221=""),"",$N221-$L221)),"")</f>
        <v/>
      </c>
      <c r="T221" s="52">
        <f>IFERROR(IF($A221="","",IF($H221="Available",0,IF($K221="","",MAX(0,$K221-'Settings'!$B$4)))),"")</f>
        <v/>
      </c>
      <c r="U221" s="38">
        <f>IFERROR(IF($A221="","",IF(OR($S221="",$O221=""),"Missing PM Data",IF(OR($S221&lt;=0,$O221&lt;INT('Settings'!$B$4)),"Overdue",IF(OR($S221&lt;='Settings'!$B$5,$O221&lt;=INT('Settings'!$B$4)+'Settings'!$B$6),"Due Soon","OK")))),"Check PM Data")</f>
        <v/>
      </c>
      <c r="V221" s="16">
        <f>IFERROR(IF($A221="","",IF(AND($H221="Available",$P221="No",$M221&gt;='Settings'!$B$7,OR($U221="OK",$U221="Due Soon")),"Yes","No")),"No")</f>
        <v/>
      </c>
      <c r="W221" s="38">
        <f>IFERROR(IF($A221="","",IF($H221="Available","Available Now",IF($K221="","No ETA",IF($K221&lt;'Settings'!$B$4,"Past Due ETA",IF($K221&lt;='Settings'!$B$4+1,"Within 24 Hours",IF($K221&lt;='Settings'!$B$4+3,"2–3 Days",IF($K221&lt;='Settings'!$B$4+7,"4–7 Days","More Than 7 Days"))))))),"Check ETA")</f>
        <v/>
      </c>
      <c r="X221" s="38">
        <f>IFERROR(IF($A221="","",IF(COUNTIF('Tractor Availability'!$A$6:$A$505,$A221)&gt;1,"Duplicate Unit ID",IF($H221="","Missing status",IF($M221="","Missing fuel level",IF(AND($H221&lt;&gt;"Available",$K221=""),"Missing ETA",IF(AND($P221="Yes",$Q221=""),"Missing hold reason",IF($R221="","Missing update time",IF('Settings'!$B$4-$R221&gt;'Settings'!$B$8,"Stale update",IF(AND($H221="Available",$P221="Yes"),"Available with safety hold","OK"))))))))),"Formula Error")</f>
        <v/>
      </c>
    </row>
    <row r="222" ht="22" customHeight="1">
      <c r="A222" s="29" t="n"/>
      <c r="B222" s="30" t="n"/>
      <c r="C222" s="29" t="n"/>
      <c r="D222" s="29" t="n"/>
      <c r="E222" s="29" t="n"/>
      <c r="F222" s="29" t="n"/>
      <c r="G222" s="31" t="n"/>
      <c r="H222" s="29" t="n"/>
      <c r="I222" s="31" t="n"/>
      <c r="J222" s="31" t="n"/>
      <c r="K222" s="49" t="n"/>
      <c r="L222" s="33" t="n"/>
      <c r="M222" s="34" t="n"/>
      <c r="N222" s="33" t="n"/>
      <c r="O222" s="50" t="n"/>
      <c r="P222" s="29" t="n"/>
      <c r="Q222" s="31" t="n"/>
      <c r="R222" s="49" t="n"/>
      <c r="S222" s="51">
        <f>IFERROR(IF($A222="","",IF(OR($L222="",$N222=""),"",$N222-$L222)),"")</f>
        <v/>
      </c>
      <c r="T222" s="52">
        <f>IFERROR(IF($A222="","",IF($H222="Available",0,IF($K222="","",MAX(0,$K222-'Settings'!$B$4)))),"")</f>
        <v/>
      </c>
      <c r="U222" s="38">
        <f>IFERROR(IF($A222="","",IF(OR($S222="",$O222=""),"Missing PM Data",IF(OR($S222&lt;=0,$O222&lt;INT('Settings'!$B$4)),"Overdue",IF(OR($S222&lt;='Settings'!$B$5,$O222&lt;=INT('Settings'!$B$4)+'Settings'!$B$6),"Due Soon","OK")))),"Check PM Data")</f>
        <v/>
      </c>
      <c r="V222" s="16">
        <f>IFERROR(IF($A222="","",IF(AND($H222="Available",$P222="No",$M222&gt;='Settings'!$B$7,OR($U222="OK",$U222="Due Soon")),"Yes","No")),"No")</f>
        <v/>
      </c>
      <c r="W222" s="38">
        <f>IFERROR(IF($A222="","",IF($H222="Available","Available Now",IF($K222="","No ETA",IF($K222&lt;'Settings'!$B$4,"Past Due ETA",IF($K222&lt;='Settings'!$B$4+1,"Within 24 Hours",IF($K222&lt;='Settings'!$B$4+3,"2–3 Days",IF($K222&lt;='Settings'!$B$4+7,"4–7 Days","More Than 7 Days"))))))),"Check ETA")</f>
        <v/>
      </c>
      <c r="X222" s="38">
        <f>IFERROR(IF($A222="","",IF(COUNTIF('Tractor Availability'!$A$6:$A$505,$A222)&gt;1,"Duplicate Unit ID",IF($H222="","Missing status",IF($M222="","Missing fuel level",IF(AND($H222&lt;&gt;"Available",$K222=""),"Missing ETA",IF(AND($P222="Yes",$Q222=""),"Missing hold reason",IF($R222="","Missing update time",IF('Settings'!$B$4-$R222&gt;'Settings'!$B$8,"Stale update",IF(AND($H222="Available",$P222="Yes"),"Available with safety hold","OK"))))))))),"Formula Error")</f>
        <v/>
      </c>
    </row>
    <row r="223" ht="22" customHeight="1">
      <c r="A223" s="29" t="n"/>
      <c r="B223" s="30" t="n"/>
      <c r="C223" s="29" t="n"/>
      <c r="D223" s="29" t="n"/>
      <c r="E223" s="29" t="n"/>
      <c r="F223" s="29" t="n"/>
      <c r="G223" s="31" t="n"/>
      <c r="H223" s="29" t="n"/>
      <c r="I223" s="31" t="n"/>
      <c r="J223" s="31" t="n"/>
      <c r="K223" s="49" t="n"/>
      <c r="L223" s="33" t="n"/>
      <c r="M223" s="34" t="n"/>
      <c r="N223" s="33" t="n"/>
      <c r="O223" s="50" t="n"/>
      <c r="P223" s="29" t="n"/>
      <c r="Q223" s="31" t="n"/>
      <c r="R223" s="49" t="n"/>
      <c r="S223" s="51">
        <f>IFERROR(IF($A223="","",IF(OR($L223="",$N223=""),"",$N223-$L223)),"")</f>
        <v/>
      </c>
      <c r="T223" s="52">
        <f>IFERROR(IF($A223="","",IF($H223="Available",0,IF($K223="","",MAX(0,$K223-'Settings'!$B$4)))),"")</f>
        <v/>
      </c>
      <c r="U223" s="38">
        <f>IFERROR(IF($A223="","",IF(OR($S223="",$O223=""),"Missing PM Data",IF(OR($S223&lt;=0,$O223&lt;INT('Settings'!$B$4)),"Overdue",IF(OR($S223&lt;='Settings'!$B$5,$O223&lt;=INT('Settings'!$B$4)+'Settings'!$B$6),"Due Soon","OK")))),"Check PM Data")</f>
        <v/>
      </c>
      <c r="V223" s="16">
        <f>IFERROR(IF($A223="","",IF(AND($H223="Available",$P223="No",$M223&gt;='Settings'!$B$7,OR($U223="OK",$U223="Due Soon")),"Yes","No")),"No")</f>
        <v/>
      </c>
      <c r="W223" s="38">
        <f>IFERROR(IF($A223="","",IF($H223="Available","Available Now",IF($K223="","No ETA",IF($K223&lt;'Settings'!$B$4,"Past Due ETA",IF($K223&lt;='Settings'!$B$4+1,"Within 24 Hours",IF($K223&lt;='Settings'!$B$4+3,"2–3 Days",IF($K223&lt;='Settings'!$B$4+7,"4–7 Days","More Than 7 Days"))))))),"Check ETA")</f>
        <v/>
      </c>
      <c r="X223" s="38">
        <f>IFERROR(IF($A223="","",IF(COUNTIF('Tractor Availability'!$A$6:$A$505,$A223)&gt;1,"Duplicate Unit ID",IF($H223="","Missing status",IF($M223="","Missing fuel level",IF(AND($H223&lt;&gt;"Available",$K223=""),"Missing ETA",IF(AND($P223="Yes",$Q223=""),"Missing hold reason",IF($R223="","Missing update time",IF('Settings'!$B$4-$R223&gt;'Settings'!$B$8,"Stale update",IF(AND($H223="Available",$P223="Yes"),"Available with safety hold","OK"))))))))),"Formula Error")</f>
        <v/>
      </c>
    </row>
    <row r="224" ht="22" customHeight="1">
      <c r="A224" s="29" t="n"/>
      <c r="B224" s="30" t="n"/>
      <c r="C224" s="29" t="n"/>
      <c r="D224" s="29" t="n"/>
      <c r="E224" s="29" t="n"/>
      <c r="F224" s="29" t="n"/>
      <c r="G224" s="31" t="n"/>
      <c r="H224" s="29" t="n"/>
      <c r="I224" s="31" t="n"/>
      <c r="J224" s="31" t="n"/>
      <c r="K224" s="49" t="n"/>
      <c r="L224" s="33" t="n"/>
      <c r="M224" s="34" t="n"/>
      <c r="N224" s="33" t="n"/>
      <c r="O224" s="50" t="n"/>
      <c r="P224" s="29" t="n"/>
      <c r="Q224" s="31" t="n"/>
      <c r="R224" s="49" t="n"/>
      <c r="S224" s="51">
        <f>IFERROR(IF($A224="","",IF(OR($L224="",$N224=""),"",$N224-$L224)),"")</f>
        <v/>
      </c>
      <c r="T224" s="52">
        <f>IFERROR(IF($A224="","",IF($H224="Available",0,IF($K224="","",MAX(0,$K224-'Settings'!$B$4)))),"")</f>
        <v/>
      </c>
      <c r="U224" s="38">
        <f>IFERROR(IF($A224="","",IF(OR($S224="",$O224=""),"Missing PM Data",IF(OR($S224&lt;=0,$O224&lt;INT('Settings'!$B$4)),"Overdue",IF(OR($S224&lt;='Settings'!$B$5,$O224&lt;=INT('Settings'!$B$4)+'Settings'!$B$6),"Due Soon","OK")))),"Check PM Data")</f>
        <v/>
      </c>
      <c r="V224" s="16">
        <f>IFERROR(IF($A224="","",IF(AND($H224="Available",$P224="No",$M224&gt;='Settings'!$B$7,OR($U224="OK",$U224="Due Soon")),"Yes","No")),"No")</f>
        <v/>
      </c>
      <c r="W224" s="38">
        <f>IFERROR(IF($A224="","",IF($H224="Available","Available Now",IF($K224="","No ETA",IF($K224&lt;'Settings'!$B$4,"Past Due ETA",IF($K224&lt;='Settings'!$B$4+1,"Within 24 Hours",IF($K224&lt;='Settings'!$B$4+3,"2–3 Days",IF($K224&lt;='Settings'!$B$4+7,"4–7 Days","More Than 7 Days"))))))),"Check ETA")</f>
        <v/>
      </c>
      <c r="X224" s="38">
        <f>IFERROR(IF($A224="","",IF(COUNTIF('Tractor Availability'!$A$6:$A$505,$A224)&gt;1,"Duplicate Unit ID",IF($H224="","Missing status",IF($M224="","Missing fuel level",IF(AND($H224&lt;&gt;"Available",$K224=""),"Missing ETA",IF(AND($P224="Yes",$Q224=""),"Missing hold reason",IF($R224="","Missing update time",IF('Settings'!$B$4-$R224&gt;'Settings'!$B$8,"Stale update",IF(AND($H224="Available",$P224="Yes"),"Available with safety hold","OK"))))))))),"Formula Error")</f>
        <v/>
      </c>
    </row>
    <row r="225" ht="22" customHeight="1">
      <c r="A225" s="29" t="n"/>
      <c r="B225" s="30" t="n"/>
      <c r="C225" s="29" t="n"/>
      <c r="D225" s="29" t="n"/>
      <c r="E225" s="29" t="n"/>
      <c r="F225" s="29" t="n"/>
      <c r="G225" s="31" t="n"/>
      <c r="H225" s="29" t="n"/>
      <c r="I225" s="31" t="n"/>
      <c r="J225" s="31" t="n"/>
      <c r="K225" s="49" t="n"/>
      <c r="L225" s="33" t="n"/>
      <c r="M225" s="34" t="n"/>
      <c r="N225" s="33" t="n"/>
      <c r="O225" s="50" t="n"/>
      <c r="P225" s="29" t="n"/>
      <c r="Q225" s="31" t="n"/>
      <c r="R225" s="49" t="n"/>
      <c r="S225" s="51">
        <f>IFERROR(IF($A225="","",IF(OR($L225="",$N225=""),"",$N225-$L225)),"")</f>
        <v/>
      </c>
      <c r="T225" s="52">
        <f>IFERROR(IF($A225="","",IF($H225="Available",0,IF($K225="","",MAX(0,$K225-'Settings'!$B$4)))),"")</f>
        <v/>
      </c>
      <c r="U225" s="38">
        <f>IFERROR(IF($A225="","",IF(OR($S225="",$O225=""),"Missing PM Data",IF(OR($S225&lt;=0,$O225&lt;INT('Settings'!$B$4)),"Overdue",IF(OR($S225&lt;='Settings'!$B$5,$O225&lt;=INT('Settings'!$B$4)+'Settings'!$B$6),"Due Soon","OK")))),"Check PM Data")</f>
        <v/>
      </c>
      <c r="V225" s="16">
        <f>IFERROR(IF($A225="","",IF(AND($H225="Available",$P225="No",$M225&gt;='Settings'!$B$7,OR($U225="OK",$U225="Due Soon")),"Yes","No")),"No")</f>
        <v/>
      </c>
      <c r="W225" s="38">
        <f>IFERROR(IF($A225="","",IF($H225="Available","Available Now",IF($K225="","No ETA",IF($K225&lt;'Settings'!$B$4,"Past Due ETA",IF($K225&lt;='Settings'!$B$4+1,"Within 24 Hours",IF($K225&lt;='Settings'!$B$4+3,"2–3 Days",IF($K225&lt;='Settings'!$B$4+7,"4–7 Days","More Than 7 Days"))))))),"Check ETA")</f>
        <v/>
      </c>
      <c r="X225" s="38">
        <f>IFERROR(IF($A225="","",IF(COUNTIF('Tractor Availability'!$A$6:$A$505,$A225)&gt;1,"Duplicate Unit ID",IF($H225="","Missing status",IF($M225="","Missing fuel level",IF(AND($H225&lt;&gt;"Available",$K225=""),"Missing ETA",IF(AND($P225="Yes",$Q225=""),"Missing hold reason",IF($R225="","Missing update time",IF('Settings'!$B$4-$R225&gt;'Settings'!$B$8,"Stale update",IF(AND($H225="Available",$P225="Yes"),"Available with safety hold","OK"))))))))),"Formula Error")</f>
        <v/>
      </c>
    </row>
    <row r="226" ht="22" customHeight="1">
      <c r="A226" s="29" t="n"/>
      <c r="B226" s="30" t="n"/>
      <c r="C226" s="29" t="n"/>
      <c r="D226" s="29" t="n"/>
      <c r="E226" s="29" t="n"/>
      <c r="F226" s="29" t="n"/>
      <c r="G226" s="31" t="n"/>
      <c r="H226" s="29" t="n"/>
      <c r="I226" s="31" t="n"/>
      <c r="J226" s="31" t="n"/>
      <c r="K226" s="49" t="n"/>
      <c r="L226" s="33" t="n"/>
      <c r="M226" s="34" t="n"/>
      <c r="N226" s="33" t="n"/>
      <c r="O226" s="50" t="n"/>
      <c r="P226" s="29" t="n"/>
      <c r="Q226" s="31" t="n"/>
      <c r="R226" s="49" t="n"/>
      <c r="S226" s="51">
        <f>IFERROR(IF($A226="","",IF(OR($L226="",$N226=""),"",$N226-$L226)),"")</f>
        <v/>
      </c>
      <c r="T226" s="52">
        <f>IFERROR(IF($A226="","",IF($H226="Available",0,IF($K226="","",MAX(0,$K226-'Settings'!$B$4)))),"")</f>
        <v/>
      </c>
      <c r="U226" s="38">
        <f>IFERROR(IF($A226="","",IF(OR($S226="",$O226=""),"Missing PM Data",IF(OR($S226&lt;=0,$O226&lt;INT('Settings'!$B$4)),"Overdue",IF(OR($S226&lt;='Settings'!$B$5,$O226&lt;=INT('Settings'!$B$4)+'Settings'!$B$6),"Due Soon","OK")))),"Check PM Data")</f>
        <v/>
      </c>
      <c r="V226" s="16">
        <f>IFERROR(IF($A226="","",IF(AND($H226="Available",$P226="No",$M226&gt;='Settings'!$B$7,OR($U226="OK",$U226="Due Soon")),"Yes","No")),"No")</f>
        <v/>
      </c>
      <c r="W226" s="38">
        <f>IFERROR(IF($A226="","",IF($H226="Available","Available Now",IF($K226="","No ETA",IF($K226&lt;'Settings'!$B$4,"Past Due ETA",IF($K226&lt;='Settings'!$B$4+1,"Within 24 Hours",IF($K226&lt;='Settings'!$B$4+3,"2–3 Days",IF($K226&lt;='Settings'!$B$4+7,"4–7 Days","More Than 7 Days"))))))),"Check ETA")</f>
        <v/>
      </c>
      <c r="X226" s="38">
        <f>IFERROR(IF($A226="","",IF(COUNTIF('Tractor Availability'!$A$6:$A$505,$A226)&gt;1,"Duplicate Unit ID",IF($H226="","Missing status",IF($M226="","Missing fuel level",IF(AND($H226&lt;&gt;"Available",$K226=""),"Missing ETA",IF(AND($P226="Yes",$Q226=""),"Missing hold reason",IF($R226="","Missing update time",IF('Settings'!$B$4-$R226&gt;'Settings'!$B$8,"Stale update",IF(AND($H226="Available",$P226="Yes"),"Available with safety hold","OK"))))))))),"Formula Error")</f>
        <v/>
      </c>
    </row>
    <row r="227" ht="22" customHeight="1">
      <c r="A227" s="29" t="n"/>
      <c r="B227" s="30" t="n"/>
      <c r="C227" s="29" t="n"/>
      <c r="D227" s="29" t="n"/>
      <c r="E227" s="29" t="n"/>
      <c r="F227" s="29" t="n"/>
      <c r="G227" s="31" t="n"/>
      <c r="H227" s="29" t="n"/>
      <c r="I227" s="31" t="n"/>
      <c r="J227" s="31" t="n"/>
      <c r="K227" s="49" t="n"/>
      <c r="L227" s="33" t="n"/>
      <c r="M227" s="34" t="n"/>
      <c r="N227" s="33" t="n"/>
      <c r="O227" s="50" t="n"/>
      <c r="P227" s="29" t="n"/>
      <c r="Q227" s="31" t="n"/>
      <c r="R227" s="49" t="n"/>
      <c r="S227" s="51">
        <f>IFERROR(IF($A227="","",IF(OR($L227="",$N227=""),"",$N227-$L227)),"")</f>
        <v/>
      </c>
      <c r="T227" s="52">
        <f>IFERROR(IF($A227="","",IF($H227="Available",0,IF($K227="","",MAX(0,$K227-'Settings'!$B$4)))),"")</f>
        <v/>
      </c>
      <c r="U227" s="38">
        <f>IFERROR(IF($A227="","",IF(OR($S227="",$O227=""),"Missing PM Data",IF(OR($S227&lt;=0,$O227&lt;INT('Settings'!$B$4)),"Overdue",IF(OR($S227&lt;='Settings'!$B$5,$O227&lt;=INT('Settings'!$B$4)+'Settings'!$B$6),"Due Soon","OK")))),"Check PM Data")</f>
        <v/>
      </c>
      <c r="V227" s="16">
        <f>IFERROR(IF($A227="","",IF(AND($H227="Available",$P227="No",$M227&gt;='Settings'!$B$7,OR($U227="OK",$U227="Due Soon")),"Yes","No")),"No")</f>
        <v/>
      </c>
      <c r="W227" s="38">
        <f>IFERROR(IF($A227="","",IF($H227="Available","Available Now",IF($K227="","No ETA",IF($K227&lt;'Settings'!$B$4,"Past Due ETA",IF($K227&lt;='Settings'!$B$4+1,"Within 24 Hours",IF($K227&lt;='Settings'!$B$4+3,"2–3 Days",IF($K227&lt;='Settings'!$B$4+7,"4–7 Days","More Than 7 Days"))))))),"Check ETA")</f>
        <v/>
      </c>
      <c r="X227" s="38">
        <f>IFERROR(IF($A227="","",IF(COUNTIF('Tractor Availability'!$A$6:$A$505,$A227)&gt;1,"Duplicate Unit ID",IF($H227="","Missing status",IF($M227="","Missing fuel level",IF(AND($H227&lt;&gt;"Available",$K227=""),"Missing ETA",IF(AND($P227="Yes",$Q227=""),"Missing hold reason",IF($R227="","Missing update time",IF('Settings'!$B$4-$R227&gt;'Settings'!$B$8,"Stale update",IF(AND($H227="Available",$P227="Yes"),"Available with safety hold","OK"))))))))),"Formula Error")</f>
        <v/>
      </c>
    </row>
    <row r="228" ht="22" customHeight="1">
      <c r="A228" s="29" t="n"/>
      <c r="B228" s="30" t="n"/>
      <c r="C228" s="29" t="n"/>
      <c r="D228" s="29" t="n"/>
      <c r="E228" s="29" t="n"/>
      <c r="F228" s="29" t="n"/>
      <c r="G228" s="31" t="n"/>
      <c r="H228" s="29" t="n"/>
      <c r="I228" s="31" t="n"/>
      <c r="J228" s="31" t="n"/>
      <c r="K228" s="49" t="n"/>
      <c r="L228" s="33" t="n"/>
      <c r="M228" s="34" t="n"/>
      <c r="N228" s="33" t="n"/>
      <c r="O228" s="50" t="n"/>
      <c r="P228" s="29" t="n"/>
      <c r="Q228" s="31" t="n"/>
      <c r="R228" s="49" t="n"/>
      <c r="S228" s="51">
        <f>IFERROR(IF($A228="","",IF(OR($L228="",$N228=""),"",$N228-$L228)),"")</f>
        <v/>
      </c>
      <c r="T228" s="52">
        <f>IFERROR(IF($A228="","",IF($H228="Available",0,IF($K228="","",MAX(0,$K228-'Settings'!$B$4)))),"")</f>
        <v/>
      </c>
      <c r="U228" s="38">
        <f>IFERROR(IF($A228="","",IF(OR($S228="",$O228=""),"Missing PM Data",IF(OR($S228&lt;=0,$O228&lt;INT('Settings'!$B$4)),"Overdue",IF(OR($S228&lt;='Settings'!$B$5,$O228&lt;=INT('Settings'!$B$4)+'Settings'!$B$6),"Due Soon","OK")))),"Check PM Data")</f>
        <v/>
      </c>
      <c r="V228" s="16">
        <f>IFERROR(IF($A228="","",IF(AND($H228="Available",$P228="No",$M228&gt;='Settings'!$B$7,OR($U228="OK",$U228="Due Soon")),"Yes","No")),"No")</f>
        <v/>
      </c>
      <c r="W228" s="38">
        <f>IFERROR(IF($A228="","",IF($H228="Available","Available Now",IF($K228="","No ETA",IF($K228&lt;'Settings'!$B$4,"Past Due ETA",IF($K228&lt;='Settings'!$B$4+1,"Within 24 Hours",IF($K228&lt;='Settings'!$B$4+3,"2–3 Days",IF($K228&lt;='Settings'!$B$4+7,"4–7 Days","More Than 7 Days"))))))),"Check ETA")</f>
        <v/>
      </c>
      <c r="X228" s="38">
        <f>IFERROR(IF($A228="","",IF(COUNTIF('Tractor Availability'!$A$6:$A$505,$A228)&gt;1,"Duplicate Unit ID",IF($H228="","Missing status",IF($M228="","Missing fuel level",IF(AND($H228&lt;&gt;"Available",$K228=""),"Missing ETA",IF(AND($P228="Yes",$Q228=""),"Missing hold reason",IF($R228="","Missing update time",IF('Settings'!$B$4-$R228&gt;'Settings'!$B$8,"Stale update",IF(AND($H228="Available",$P228="Yes"),"Available with safety hold","OK"))))))))),"Formula Error")</f>
        <v/>
      </c>
    </row>
    <row r="229" ht="22" customHeight="1">
      <c r="A229" s="29" t="n"/>
      <c r="B229" s="30" t="n"/>
      <c r="C229" s="29" t="n"/>
      <c r="D229" s="29" t="n"/>
      <c r="E229" s="29" t="n"/>
      <c r="F229" s="29" t="n"/>
      <c r="G229" s="31" t="n"/>
      <c r="H229" s="29" t="n"/>
      <c r="I229" s="31" t="n"/>
      <c r="J229" s="31" t="n"/>
      <c r="K229" s="49" t="n"/>
      <c r="L229" s="33" t="n"/>
      <c r="M229" s="34" t="n"/>
      <c r="N229" s="33" t="n"/>
      <c r="O229" s="50" t="n"/>
      <c r="P229" s="29" t="n"/>
      <c r="Q229" s="31" t="n"/>
      <c r="R229" s="49" t="n"/>
      <c r="S229" s="51">
        <f>IFERROR(IF($A229="","",IF(OR($L229="",$N229=""),"",$N229-$L229)),"")</f>
        <v/>
      </c>
      <c r="T229" s="52">
        <f>IFERROR(IF($A229="","",IF($H229="Available",0,IF($K229="","",MAX(0,$K229-'Settings'!$B$4)))),"")</f>
        <v/>
      </c>
      <c r="U229" s="38">
        <f>IFERROR(IF($A229="","",IF(OR($S229="",$O229=""),"Missing PM Data",IF(OR($S229&lt;=0,$O229&lt;INT('Settings'!$B$4)),"Overdue",IF(OR($S229&lt;='Settings'!$B$5,$O229&lt;=INT('Settings'!$B$4)+'Settings'!$B$6),"Due Soon","OK")))),"Check PM Data")</f>
        <v/>
      </c>
      <c r="V229" s="16">
        <f>IFERROR(IF($A229="","",IF(AND($H229="Available",$P229="No",$M229&gt;='Settings'!$B$7,OR($U229="OK",$U229="Due Soon")),"Yes","No")),"No")</f>
        <v/>
      </c>
      <c r="W229" s="38">
        <f>IFERROR(IF($A229="","",IF($H229="Available","Available Now",IF($K229="","No ETA",IF($K229&lt;'Settings'!$B$4,"Past Due ETA",IF($K229&lt;='Settings'!$B$4+1,"Within 24 Hours",IF($K229&lt;='Settings'!$B$4+3,"2–3 Days",IF($K229&lt;='Settings'!$B$4+7,"4–7 Days","More Than 7 Days"))))))),"Check ETA")</f>
        <v/>
      </c>
      <c r="X229" s="38">
        <f>IFERROR(IF($A229="","",IF(COUNTIF('Tractor Availability'!$A$6:$A$505,$A229)&gt;1,"Duplicate Unit ID",IF($H229="","Missing status",IF($M229="","Missing fuel level",IF(AND($H229&lt;&gt;"Available",$K229=""),"Missing ETA",IF(AND($P229="Yes",$Q229=""),"Missing hold reason",IF($R229="","Missing update time",IF('Settings'!$B$4-$R229&gt;'Settings'!$B$8,"Stale update",IF(AND($H229="Available",$P229="Yes"),"Available with safety hold","OK"))))))))),"Formula Error")</f>
        <v/>
      </c>
    </row>
    <row r="230" ht="22" customHeight="1">
      <c r="A230" s="29" t="n"/>
      <c r="B230" s="30" t="n"/>
      <c r="C230" s="29" t="n"/>
      <c r="D230" s="29" t="n"/>
      <c r="E230" s="29" t="n"/>
      <c r="F230" s="29" t="n"/>
      <c r="G230" s="31" t="n"/>
      <c r="H230" s="29" t="n"/>
      <c r="I230" s="31" t="n"/>
      <c r="J230" s="31" t="n"/>
      <c r="K230" s="49" t="n"/>
      <c r="L230" s="33" t="n"/>
      <c r="M230" s="34" t="n"/>
      <c r="N230" s="33" t="n"/>
      <c r="O230" s="50" t="n"/>
      <c r="P230" s="29" t="n"/>
      <c r="Q230" s="31" t="n"/>
      <c r="R230" s="49" t="n"/>
      <c r="S230" s="51">
        <f>IFERROR(IF($A230="","",IF(OR($L230="",$N230=""),"",$N230-$L230)),"")</f>
        <v/>
      </c>
      <c r="T230" s="52">
        <f>IFERROR(IF($A230="","",IF($H230="Available",0,IF($K230="","",MAX(0,$K230-'Settings'!$B$4)))),"")</f>
        <v/>
      </c>
      <c r="U230" s="38">
        <f>IFERROR(IF($A230="","",IF(OR($S230="",$O230=""),"Missing PM Data",IF(OR($S230&lt;=0,$O230&lt;INT('Settings'!$B$4)),"Overdue",IF(OR($S230&lt;='Settings'!$B$5,$O230&lt;=INT('Settings'!$B$4)+'Settings'!$B$6),"Due Soon","OK")))),"Check PM Data")</f>
        <v/>
      </c>
      <c r="V230" s="16">
        <f>IFERROR(IF($A230="","",IF(AND($H230="Available",$P230="No",$M230&gt;='Settings'!$B$7,OR($U230="OK",$U230="Due Soon")),"Yes","No")),"No")</f>
        <v/>
      </c>
      <c r="W230" s="38">
        <f>IFERROR(IF($A230="","",IF($H230="Available","Available Now",IF($K230="","No ETA",IF($K230&lt;'Settings'!$B$4,"Past Due ETA",IF($K230&lt;='Settings'!$B$4+1,"Within 24 Hours",IF($K230&lt;='Settings'!$B$4+3,"2–3 Days",IF($K230&lt;='Settings'!$B$4+7,"4–7 Days","More Than 7 Days"))))))),"Check ETA")</f>
        <v/>
      </c>
      <c r="X230" s="38">
        <f>IFERROR(IF($A230="","",IF(COUNTIF('Tractor Availability'!$A$6:$A$505,$A230)&gt;1,"Duplicate Unit ID",IF($H230="","Missing status",IF($M230="","Missing fuel level",IF(AND($H230&lt;&gt;"Available",$K230=""),"Missing ETA",IF(AND($P230="Yes",$Q230=""),"Missing hold reason",IF($R230="","Missing update time",IF('Settings'!$B$4-$R230&gt;'Settings'!$B$8,"Stale update",IF(AND($H230="Available",$P230="Yes"),"Available with safety hold","OK"))))))))),"Formula Error")</f>
        <v/>
      </c>
    </row>
    <row r="231" ht="22" customHeight="1">
      <c r="A231" s="29" t="n"/>
      <c r="B231" s="30" t="n"/>
      <c r="C231" s="29" t="n"/>
      <c r="D231" s="29" t="n"/>
      <c r="E231" s="29" t="n"/>
      <c r="F231" s="29" t="n"/>
      <c r="G231" s="31" t="n"/>
      <c r="H231" s="29" t="n"/>
      <c r="I231" s="31" t="n"/>
      <c r="J231" s="31" t="n"/>
      <c r="K231" s="49" t="n"/>
      <c r="L231" s="33" t="n"/>
      <c r="M231" s="34" t="n"/>
      <c r="N231" s="33" t="n"/>
      <c r="O231" s="50" t="n"/>
      <c r="P231" s="29" t="n"/>
      <c r="Q231" s="31" t="n"/>
      <c r="R231" s="49" t="n"/>
      <c r="S231" s="51">
        <f>IFERROR(IF($A231="","",IF(OR($L231="",$N231=""),"",$N231-$L231)),"")</f>
        <v/>
      </c>
      <c r="T231" s="52">
        <f>IFERROR(IF($A231="","",IF($H231="Available",0,IF($K231="","",MAX(0,$K231-'Settings'!$B$4)))),"")</f>
        <v/>
      </c>
      <c r="U231" s="38">
        <f>IFERROR(IF($A231="","",IF(OR($S231="",$O231=""),"Missing PM Data",IF(OR($S231&lt;=0,$O231&lt;INT('Settings'!$B$4)),"Overdue",IF(OR($S231&lt;='Settings'!$B$5,$O231&lt;=INT('Settings'!$B$4)+'Settings'!$B$6),"Due Soon","OK")))),"Check PM Data")</f>
        <v/>
      </c>
      <c r="V231" s="16">
        <f>IFERROR(IF($A231="","",IF(AND($H231="Available",$P231="No",$M231&gt;='Settings'!$B$7,OR($U231="OK",$U231="Due Soon")),"Yes","No")),"No")</f>
        <v/>
      </c>
      <c r="W231" s="38">
        <f>IFERROR(IF($A231="","",IF($H231="Available","Available Now",IF($K231="","No ETA",IF($K231&lt;'Settings'!$B$4,"Past Due ETA",IF($K231&lt;='Settings'!$B$4+1,"Within 24 Hours",IF($K231&lt;='Settings'!$B$4+3,"2–3 Days",IF($K231&lt;='Settings'!$B$4+7,"4–7 Days","More Than 7 Days"))))))),"Check ETA")</f>
        <v/>
      </c>
      <c r="X231" s="38">
        <f>IFERROR(IF($A231="","",IF(COUNTIF('Tractor Availability'!$A$6:$A$505,$A231)&gt;1,"Duplicate Unit ID",IF($H231="","Missing status",IF($M231="","Missing fuel level",IF(AND($H231&lt;&gt;"Available",$K231=""),"Missing ETA",IF(AND($P231="Yes",$Q231=""),"Missing hold reason",IF($R231="","Missing update time",IF('Settings'!$B$4-$R231&gt;'Settings'!$B$8,"Stale update",IF(AND($H231="Available",$P231="Yes"),"Available with safety hold","OK"))))))))),"Formula Error")</f>
        <v/>
      </c>
    </row>
    <row r="232" ht="22" customHeight="1">
      <c r="A232" s="29" t="n"/>
      <c r="B232" s="30" t="n"/>
      <c r="C232" s="29" t="n"/>
      <c r="D232" s="29" t="n"/>
      <c r="E232" s="29" t="n"/>
      <c r="F232" s="29" t="n"/>
      <c r="G232" s="31" t="n"/>
      <c r="H232" s="29" t="n"/>
      <c r="I232" s="31" t="n"/>
      <c r="J232" s="31" t="n"/>
      <c r="K232" s="49" t="n"/>
      <c r="L232" s="33" t="n"/>
      <c r="M232" s="34" t="n"/>
      <c r="N232" s="33" t="n"/>
      <c r="O232" s="50" t="n"/>
      <c r="P232" s="29" t="n"/>
      <c r="Q232" s="31" t="n"/>
      <c r="R232" s="49" t="n"/>
      <c r="S232" s="51">
        <f>IFERROR(IF($A232="","",IF(OR($L232="",$N232=""),"",$N232-$L232)),"")</f>
        <v/>
      </c>
      <c r="T232" s="52">
        <f>IFERROR(IF($A232="","",IF($H232="Available",0,IF($K232="","",MAX(0,$K232-'Settings'!$B$4)))),"")</f>
        <v/>
      </c>
      <c r="U232" s="38">
        <f>IFERROR(IF($A232="","",IF(OR($S232="",$O232=""),"Missing PM Data",IF(OR($S232&lt;=0,$O232&lt;INT('Settings'!$B$4)),"Overdue",IF(OR($S232&lt;='Settings'!$B$5,$O232&lt;=INT('Settings'!$B$4)+'Settings'!$B$6),"Due Soon","OK")))),"Check PM Data")</f>
        <v/>
      </c>
      <c r="V232" s="16">
        <f>IFERROR(IF($A232="","",IF(AND($H232="Available",$P232="No",$M232&gt;='Settings'!$B$7,OR($U232="OK",$U232="Due Soon")),"Yes","No")),"No")</f>
        <v/>
      </c>
      <c r="W232" s="38">
        <f>IFERROR(IF($A232="","",IF($H232="Available","Available Now",IF($K232="","No ETA",IF($K232&lt;'Settings'!$B$4,"Past Due ETA",IF($K232&lt;='Settings'!$B$4+1,"Within 24 Hours",IF($K232&lt;='Settings'!$B$4+3,"2–3 Days",IF($K232&lt;='Settings'!$B$4+7,"4–7 Days","More Than 7 Days"))))))),"Check ETA")</f>
        <v/>
      </c>
      <c r="X232" s="38">
        <f>IFERROR(IF($A232="","",IF(COUNTIF('Tractor Availability'!$A$6:$A$505,$A232)&gt;1,"Duplicate Unit ID",IF($H232="","Missing status",IF($M232="","Missing fuel level",IF(AND($H232&lt;&gt;"Available",$K232=""),"Missing ETA",IF(AND($P232="Yes",$Q232=""),"Missing hold reason",IF($R232="","Missing update time",IF('Settings'!$B$4-$R232&gt;'Settings'!$B$8,"Stale update",IF(AND($H232="Available",$P232="Yes"),"Available with safety hold","OK"))))))))),"Formula Error")</f>
        <v/>
      </c>
    </row>
    <row r="233" ht="22" customHeight="1">
      <c r="A233" s="29" t="n"/>
      <c r="B233" s="30" t="n"/>
      <c r="C233" s="29" t="n"/>
      <c r="D233" s="29" t="n"/>
      <c r="E233" s="29" t="n"/>
      <c r="F233" s="29" t="n"/>
      <c r="G233" s="31" t="n"/>
      <c r="H233" s="29" t="n"/>
      <c r="I233" s="31" t="n"/>
      <c r="J233" s="31" t="n"/>
      <c r="K233" s="49" t="n"/>
      <c r="L233" s="33" t="n"/>
      <c r="M233" s="34" t="n"/>
      <c r="N233" s="33" t="n"/>
      <c r="O233" s="50" t="n"/>
      <c r="P233" s="29" t="n"/>
      <c r="Q233" s="31" t="n"/>
      <c r="R233" s="49" t="n"/>
      <c r="S233" s="51">
        <f>IFERROR(IF($A233="","",IF(OR($L233="",$N233=""),"",$N233-$L233)),"")</f>
        <v/>
      </c>
      <c r="T233" s="52">
        <f>IFERROR(IF($A233="","",IF($H233="Available",0,IF($K233="","",MAX(0,$K233-'Settings'!$B$4)))),"")</f>
        <v/>
      </c>
      <c r="U233" s="38">
        <f>IFERROR(IF($A233="","",IF(OR($S233="",$O233=""),"Missing PM Data",IF(OR($S233&lt;=0,$O233&lt;INT('Settings'!$B$4)),"Overdue",IF(OR($S233&lt;='Settings'!$B$5,$O233&lt;=INT('Settings'!$B$4)+'Settings'!$B$6),"Due Soon","OK")))),"Check PM Data")</f>
        <v/>
      </c>
      <c r="V233" s="16">
        <f>IFERROR(IF($A233="","",IF(AND($H233="Available",$P233="No",$M233&gt;='Settings'!$B$7,OR($U233="OK",$U233="Due Soon")),"Yes","No")),"No")</f>
        <v/>
      </c>
      <c r="W233" s="38">
        <f>IFERROR(IF($A233="","",IF($H233="Available","Available Now",IF($K233="","No ETA",IF($K233&lt;'Settings'!$B$4,"Past Due ETA",IF($K233&lt;='Settings'!$B$4+1,"Within 24 Hours",IF($K233&lt;='Settings'!$B$4+3,"2–3 Days",IF($K233&lt;='Settings'!$B$4+7,"4–7 Days","More Than 7 Days"))))))),"Check ETA")</f>
        <v/>
      </c>
      <c r="X233" s="38">
        <f>IFERROR(IF($A233="","",IF(COUNTIF('Tractor Availability'!$A$6:$A$505,$A233)&gt;1,"Duplicate Unit ID",IF($H233="","Missing status",IF($M233="","Missing fuel level",IF(AND($H233&lt;&gt;"Available",$K233=""),"Missing ETA",IF(AND($P233="Yes",$Q233=""),"Missing hold reason",IF($R233="","Missing update time",IF('Settings'!$B$4-$R233&gt;'Settings'!$B$8,"Stale update",IF(AND($H233="Available",$P233="Yes"),"Available with safety hold","OK"))))))))),"Formula Error")</f>
        <v/>
      </c>
    </row>
    <row r="234" ht="22" customHeight="1">
      <c r="A234" s="29" t="n"/>
      <c r="B234" s="30" t="n"/>
      <c r="C234" s="29" t="n"/>
      <c r="D234" s="29" t="n"/>
      <c r="E234" s="29" t="n"/>
      <c r="F234" s="29" t="n"/>
      <c r="G234" s="31" t="n"/>
      <c r="H234" s="29" t="n"/>
      <c r="I234" s="31" t="n"/>
      <c r="J234" s="31" t="n"/>
      <c r="K234" s="49" t="n"/>
      <c r="L234" s="33" t="n"/>
      <c r="M234" s="34" t="n"/>
      <c r="N234" s="33" t="n"/>
      <c r="O234" s="50" t="n"/>
      <c r="P234" s="29" t="n"/>
      <c r="Q234" s="31" t="n"/>
      <c r="R234" s="49" t="n"/>
      <c r="S234" s="51">
        <f>IFERROR(IF($A234="","",IF(OR($L234="",$N234=""),"",$N234-$L234)),"")</f>
        <v/>
      </c>
      <c r="T234" s="52">
        <f>IFERROR(IF($A234="","",IF($H234="Available",0,IF($K234="","",MAX(0,$K234-'Settings'!$B$4)))),"")</f>
        <v/>
      </c>
      <c r="U234" s="38">
        <f>IFERROR(IF($A234="","",IF(OR($S234="",$O234=""),"Missing PM Data",IF(OR($S234&lt;=0,$O234&lt;INT('Settings'!$B$4)),"Overdue",IF(OR($S234&lt;='Settings'!$B$5,$O234&lt;=INT('Settings'!$B$4)+'Settings'!$B$6),"Due Soon","OK")))),"Check PM Data")</f>
        <v/>
      </c>
      <c r="V234" s="16">
        <f>IFERROR(IF($A234="","",IF(AND($H234="Available",$P234="No",$M234&gt;='Settings'!$B$7,OR($U234="OK",$U234="Due Soon")),"Yes","No")),"No")</f>
        <v/>
      </c>
      <c r="W234" s="38">
        <f>IFERROR(IF($A234="","",IF($H234="Available","Available Now",IF($K234="","No ETA",IF($K234&lt;'Settings'!$B$4,"Past Due ETA",IF($K234&lt;='Settings'!$B$4+1,"Within 24 Hours",IF($K234&lt;='Settings'!$B$4+3,"2–3 Days",IF($K234&lt;='Settings'!$B$4+7,"4–7 Days","More Than 7 Days"))))))),"Check ETA")</f>
        <v/>
      </c>
      <c r="X234" s="38">
        <f>IFERROR(IF($A234="","",IF(COUNTIF('Tractor Availability'!$A$6:$A$505,$A234)&gt;1,"Duplicate Unit ID",IF($H234="","Missing status",IF($M234="","Missing fuel level",IF(AND($H234&lt;&gt;"Available",$K234=""),"Missing ETA",IF(AND($P234="Yes",$Q234=""),"Missing hold reason",IF($R234="","Missing update time",IF('Settings'!$B$4-$R234&gt;'Settings'!$B$8,"Stale update",IF(AND($H234="Available",$P234="Yes"),"Available with safety hold","OK"))))))))),"Formula Error")</f>
        <v/>
      </c>
    </row>
    <row r="235" ht="22" customHeight="1">
      <c r="A235" s="29" t="n"/>
      <c r="B235" s="30" t="n"/>
      <c r="C235" s="29" t="n"/>
      <c r="D235" s="29" t="n"/>
      <c r="E235" s="29" t="n"/>
      <c r="F235" s="29" t="n"/>
      <c r="G235" s="31" t="n"/>
      <c r="H235" s="29" t="n"/>
      <c r="I235" s="31" t="n"/>
      <c r="J235" s="31" t="n"/>
      <c r="K235" s="49" t="n"/>
      <c r="L235" s="33" t="n"/>
      <c r="M235" s="34" t="n"/>
      <c r="N235" s="33" t="n"/>
      <c r="O235" s="50" t="n"/>
      <c r="P235" s="29" t="n"/>
      <c r="Q235" s="31" t="n"/>
      <c r="R235" s="49" t="n"/>
      <c r="S235" s="51">
        <f>IFERROR(IF($A235="","",IF(OR($L235="",$N235=""),"",$N235-$L235)),"")</f>
        <v/>
      </c>
      <c r="T235" s="52">
        <f>IFERROR(IF($A235="","",IF($H235="Available",0,IF($K235="","",MAX(0,$K235-'Settings'!$B$4)))),"")</f>
        <v/>
      </c>
      <c r="U235" s="38">
        <f>IFERROR(IF($A235="","",IF(OR($S235="",$O235=""),"Missing PM Data",IF(OR($S235&lt;=0,$O235&lt;INT('Settings'!$B$4)),"Overdue",IF(OR($S235&lt;='Settings'!$B$5,$O235&lt;=INT('Settings'!$B$4)+'Settings'!$B$6),"Due Soon","OK")))),"Check PM Data")</f>
        <v/>
      </c>
      <c r="V235" s="16">
        <f>IFERROR(IF($A235="","",IF(AND($H235="Available",$P235="No",$M235&gt;='Settings'!$B$7,OR($U235="OK",$U235="Due Soon")),"Yes","No")),"No")</f>
        <v/>
      </c>
      <c r="W235" s="38">
        <f>IFERROR(IF($A235="","",IF($H235="Available","Available Now",IF($K235="","No ETA",IF($K235&lt;'Settings'!$B$4,"Past Due ETA",IF($K235&lt;='Settings'!$B$4+1,"Within 24 Hours",IF($K235&lt;='Settings'!$B$4+3,"2–3 Days",IF($K235&lt;='Settings'!$B$4+7,"4–7 Days","More Than 7 Days"))))))),"Check ETA")</f>
        <v/>
      </c>
      <c r="X235" s="38">
        <f>IFERROR(IF($A235="","",IF(COUNTIF('Tractor Availability'!$A$6:$A$505,$A235)&gt;1,"Duplicate Unit ID",IF($H235="","Missing status",IF($M235="","Missing fuel level",IF(AND($H235&lt;&gt;"Available",$K235=""),"Missing ETA",IF(AND($P235="Yes",$Q235=""),"Missing hold reason",IF($R235="","Missing update time",IF('Settings'!$B$4-$R235&gt;'Settings'!$B$8,"Stale update",IF(AND($H235="Available",$P235="Yes"),"Available with safety hold","OK"))))))))),"Formula Error")</f>
        <v/>
      </c>
    </row>
    <row r="236" ht="22" customHeight="1">
      <c r="A236" s="29" t="n"/>
      <c r="B236" s="30" t="n"/>
      <c r="C236" s="29" t="n"/>
      <c r="D236" s="29" t="n"/>
      <c r="E236" s="29" t="n"/>
      <c r="F236" s="29" t="n"/>
      <c r="G236" s="31" t="n"/>
      <c r="H236" s="29" t="n"/>
      <c r="I236" s="31" t="n"/>
      <c r="J236" s="31" t="n"/>
      <c r="K236" s="49" t="n"/>
      <c r="L236" s="33" t="n"/>
      <c r="M236" s="34" t="n"/>
      <c r="N236" s="33" t="n"/>
      <c r="O236" s="50" t="n"/>
      <c r="P236" s="29" t="n"/>
      <c r="Q236" s="31" t="n"/>
      <c r="R236" s="49" t="n"/>
      <c r="S236" s="51">
        <f>IFERROR(IF($A236="","",IF(OR($L236="",$N236=""),"",$N236-$L236)),"")</f>
        <v/>
      </c>
      <c r="T236" s="52">
        <f>IFERROR(IF($A236="","",IF($H236="Available",0,IF($K236="","",MAX(0,$K236-'Settings'!$B$4)))),"")</f>
        <v/>
      </c>
      <c r="U236" s="38">
        <f>IFERROR(IF($A236="","",IF(OR($S236="",$O236=""),"Missing PM Data",IF(OR($S236&lt;=0,$O236&lt;INT('Settings'!$B$4)),"Overdue",IF(OR($S236&lt;='Settings'!$B$5,$O236&lt;=INT('Settings'!$B$4)+'Settings'!$B$6),"Due Soon","OK")))),"Check PM Data")</f>
        <v/>
      </c>
      <c r="V236" s="16">
        <f>IFERROR(IF($A236="","",IF(AND($H236="Available",$P236="No",$M236&gt;='Settings'!$B$7,OR($U236="OK",$U236="Due Soon")),"Yes","No")),"No")</f>
        <v/>
      </c>
      <c r="W236" s="38">
        <f>IFERROR(IF($A236="","",IF($H236="Available","Available Now",IF($K236="","No ETA",IF($K236&lt;'Settings'!$B$4,"Past Due ETA",IF($K236&lt;='Settings'!$B$4+1,"Within 24 Hours",IF($K236&lt;='Settings'!$B$4+3,"2–3 Days",IF($K236&lt;='Settings'!$B$4+7,"4–7 Days","More Than 7 Days"))))))),"Check ETA")</f>
        <v/>
      </c>
      <c r="X236" s="38">
        <f>IFERROR(IF($A236="","",IF(COUNTIF('Tractor Availability'!$A$6:$A$505,$A236)&gt;1,"Duplicate Unit ID",IF($H236="","Missing status",IF($M236="","Missing fuel level",IF(AND($H236&lt;&gt;"Available",$K236=""),"Missing ETA",IF(AND($P236="Yes",$Q236=""),"Missing hold reason",IF($R236="","Missing update time",IF('Settings'!$B$4-$R236&gt;'Settings'!$B$8,"Stale update",IF(AND($H236="Available",$P236="Yes"),"Available with safety hold","OK"))))))))),"Formula Error")</f>
        <v/>
      </c>
    </row>
    <row r="237" ht="22" customHeight="1">
      <c r="A237" s="29" t="n"/>
      <c r="B237" s="30" t="n"/>
      <c r="C237" s="29" t="n"/>
      <c r="D237" s="29" t="n"/>
      <c r="E237" s="29" t="n"/>
      <c r="F237" s="29" t="n"/>
      <c r="G237" s="31" t="n"/>
      <c r="H237" s="29" t="n"/>
      <c r="I237" s="31" t="n"/>
      <c r="J237" s="31" t="n"/>
      <c r="K237" s="49" t="n"/>
      <c r="L237" s="33" t="n"/>
      <c r="M237" s="34" t="n"/>
      <c r="N237" s="33" t="n"/>
      <c r="O237" s="50" t="n"/>
      <c r="P237" s="29" t="n"/>
      <c r="Q237" s="31" t="n"/>
      <c r="R237" s="49" t="n"/>
      <c r="S237" s="51">
        <f>IFERROR(IF($A237="","",IF(OR($L237="",$N237=""),"",$N237-$L237)),"")</f>
        <v/>
      </c>
      <c r="T237" s="52">
        <f>IFERROR(IF($A237="","",IF($H237="Available",0,IF($K237="","",MAX(0,$K237-'Settings'!$B$4)))),"")</f>
        <v/>
      </c>
      <c r="U237" s="38">
        <f>IFERROR(IF($A237="","",IF(OR($S237="",$O237=""),"Missing PM Data",IF(OR($S237&lt;=0,$O237&lt;INT('Settings'!$B$4)),"Overdue",IF(OR($S237&lt;='Settings'!$B$5,$O237&lt;=INT('Settings'!$B$4)+'Settings'!$B$6),"Due Soon","OK")))),"Check PM Data")</f>
        <v/>
      </c>
      <c r="V237" s="16">
        <f>IFERROR(IF($A237="","",IF(AND($H237="Available",$P237="No",$M237&gt;='Settings'!$B$7,OR($U237="OK",$U237="Due Soon")),"Yes","No")),"No")</f>
        <v/>
      </c>
      <c r="W237" s="38">
        <f>IFERROR(IF($A237="","",IF($H237="Available","Available Now",IF($K237="","No ETA",IF($K237&lt;'Settings'!$B$4,"Past Due ETA",IF($K237&lt;='Settings'!$B$4+1,"Within 24 Hours",IF($K237&lt;='Settings'!$B$4+3,"2–3 Days",IF($K237&lt;='Settings'!$B$4+7,"4–7 Days","More Than 7 Days"))))))),"Check ETA")</f>
        <v/>
      </c>
      <c r="X237" s="38">
        <f>IFERROR(IF($A237="","",IF(COUNTIF('Tractor Availability'!$A$6:$A$505,$A237)&gt;1,"Duplicate Unit ID",IF($H237="","Missing status",IF($M237="","Missing fuel level",IF(AND($H237&lt;&gt;"Available",$K237=""),"Missing ETA",IF(AND($P237="Yes",$Q237=""),"Missing hold reason",IF($R237="","Missing update time",IF('Settings'!$B$4-$R237&gt;'Settings'!$B$8,"Stale update",IF(AND($H237="Available",$P237="Yes"),"Available with safety hold","OK"))))))))),"Formula Error")</f>
        <v/>
      </c>
    </row>
    <row r="238" ht="22" customHeight="1">
      <c r="A238" s="29" t="n"/>
      <c r="B238" s="30" t="n"/>
      <c r="C238" s="29" t="n"/>
      <c r="D238" s="29" t="n"/>
      <c r="E238" s="29" t="n"/>
      <c r="F238" s="29" t="n"/>
      <c r="G238" s="31" t="n"/>
      <c r="H238" s="29" t="n"/>
      <c r="I238" s="31" t="n"/>
      <c r="J238" s="31" t="n"/>
      <c r="K238" s="49" t="n"/>
      <c r="L238" s="33" t="n"/>
      <c r="M238" s="34" t="n"/>
      <c r="N238" s="33" t="n"/>
      <c r="O238" s="50" t="n"/>
      <c r="P238" s="29" t="n"/>
      <c r="Q238" s="31" t="n"/>
      <c r="R238" s="49" t="n"/>
      <c r="S238" s="51">
        <f>IFERROR(IF($A238="","",IF(OR($L238="",$N238=""),"",$N238-$L238)),"")</f>
        <v/>
      </c>
      <c r="T238" s="52">
        <f>IFERROR(IF($A238="","",IF($H238="Available",0,IF($K238="","",MAX(0,$K238-'Settings'!$B$4)))),"")</f>
        <v/>
      </c>
      <c r="U238" s="38">
        <f>IFERROR(IF($A238="","",IF(OR($S238="",$O238=""),"Missing PM Data",IF(OR($S238&lt;=0,$O238&lt;INT('Settings'!$B$4)),"Overdue",IF(OR($S238&lt;='Settings'!$B$5,$O238&lt;=INT('Settings'!$B$4)+'Settings'!$B$6),"Due Soon","OK")))),"Check PM Data")</f>
        <v/>
      </c>
      <c r="V238" s="16">
        <f>IFERROR(IF($A238="","",IF(AND($H238="Available",$P238="No",$M238&gt;='Settings'!$B$7,OR($U238="OK",$U238="Due Soon")),"Yes","No")),"No")</f>
        <v/>
      </c>
      <c r="W238" s="38">
        <f>IFERROR(IF($A238="","",IF($H238="Available","Available Now",IF($K238="","No ETA",IF($K238&lt;'Settings'!$B$4,"Past Due ETA",IF($K238&lt;='Settings'!$B$4+1,"Within 24 Hours",IF($K238&lt;='Settings'!$B$4+3,"2–3 Days",IF($K238&lt;='Settings'!$B$4+7,"4–7 Days","More Than 7 Days"))))))),"Check ETA")</f>
        <v/>
      </c>
      <c r="X238" s="38">
        <f>IFERROR(IF($A238="","",IF(COUNTIF('Tractor Availability'!$A$6:$A$505,$A238)&gt;1,"Duplicate Unit ID",IF($H238="","Missing status",IF($M238="","Missing fuel level",IF(AND($H238&lt;&gt;"Available",$K238=""),"Missing ETA",IF(AND($P238="Yes",$Q238=""),"Missing hold reason",IF($R238="","Missing update time",IF('Settings'!$B$4-$R238&gt;'Settings'!$B$8,"Stale update",IF(AND($H238="Available",$P238="Yes"),"Available with safety hold","OK"))))))))),"Formula Error")</f>
        <v/>
      </c>
    </row>
    <row r="239" ht="22" customHeight="1">
      <c r="A239" s="29" t="n"/>
      <c r="B239" s="30" t="n"/>
      <c r="C239" s="29" t="n"/>
      <c r="D239" s="29" t="n"/>
      <c r="E239" s="29" t="n"/>
      <c r="F239" s="29" t="n"/>
      <c r="G239" s="31" t="n"/>
      <c r="H239" s="29" t="n"/>
      <c r="I239" s="31" t="n"/>
      <c r="J239" s="31" t="n"/>
      <c r="K239" s="49" t="n"/>
      <c r="L239" s="33" t="n"/>
      <c r="M239" s="34" t="n"/>
      <c r="N239" s="33" t="n"/>
      <c r="O239" s="50" t="n"/>
      <c r="P239" s="29" t="n"/>
      <c r="Q239" s="31" t="n"/>
      <c r="R239" s="49" t="n"/>
      <c r="S239" s="51">
        <f>IFERROR(IF($A239="","",IF(OR($L239="",$N239=""),"",$N239-$L239)),"")</f>
        <v/>
      </c>
      <c r="T239" s="52">
        <f>IFERROR(IF($A239="","",IF($H239="Available",0,IF($K239="","",MAX(0,$K239-'Settings'!$B$4)))),"")</f>
        <v/>
      </c>
      <c r="U239" s="38">
        <f>IFERROR(IF($A239="","",IF(OR($S239="",$O239=""),"Missing PM Data",IF(OR($S239&lt;=0,$O239&lt;INT('Settings'!$B$4)),"Overdue",IF(OR($S239&lt;='Settings'!$B$5,$O239&lt;=INT('Settings'!$B$4)+'Settings'!$B$6),"Due Soon","OK")))),"Check PM Data")</f>
        <v/>
      </c>
      <c r="V239" s="16">
        <f>IFERROR(IF($A239="","",IF(AND($H239="Available",$P239="No",$M239&gt;='Settings'!$B$7,OR($U239="OK",$U239="Due Soon")),"Yes","No")),"No")</f>
        <v/>
      </c>
      <c r="W239" s="38">
        <f>IFERROR(IF($A239="","",IF($H239="Available","Available Now",IF($K239="","No ETA",IF($K239&lt;'Settings'!$B$4,"Past Due ETA",IF($K239&lt;='Settings'!$B$4+1,"Within 24 Hours",IF($K239&lt;='Settings'!$B$4+3,"2–3 Days",IF($K239&lt;='Settings'!$B$4+7,"4–7 Days","More Than 7 Days"))))))),"Check ETA")</f>
        <v/>
      </c>
      <c r="X239" s="38">
        <f>IFERROR(IF($A239="","",IF(COUNTIF('Tractor Availability'!$A$6:$A$505,$A239)&gt;1,"Duplicate Unit ID",IF($H239="","Missing status",IF($M239="","Missing fuel level",IF(AND($H239&lt;&gt;"Available",$K239=""),"Missing ETA",IF(AND($P239="Yes",$Q239=""),"Missing hold reason",IF($R239="","Missing update time",IF('Settings'!$B$4-$R239&gt;'Settings'!$B$8,"Stale update",IF(AND($H239="Available",$P239="Yes"),"Available with safety hold","OK"))))))))),"Formula Error")</f>
        <v/>
      </c>
    </row>
    <row r="240" ht="22" customHeight="1">
      <c r="A240" s="29" t="n"/>
      <c r="B240" s="30" t="n"/>
      <c r="C240" s="29" t="n"/>
      <c r="D240" s="29" t="n"/>
      <c r="E240" s="29" t="n"/>
      <c r="F240" s="29" t="n"/>
      <c r="G240" s="31" t="n"/>
      <c r="H240" s="29" t="n"/>
      <c r="I240" s="31" t="n"/>
      <c r="J240" s="31" t="n"/>
      <c r="K240" s="49" t="n"/>
      <c r="L240" s="33" t="n"/>
      <c r="M240" s="34" t="n"/>
      <c r="N240" s="33" t="n"/>
      <c r="O240" s="50" t="n"/>
      <c r="P240" s="29" t="n"/>
      <c r="Q240" s="31" t="n"/>
      <c r="R240" s="49" t="n"/>
      <c r="S240" s="51">
        <f>IFERROR(IF($A240="","",IF(OR($L240="",$N240=""),"",$N240-$L240)),"")</f>
        <v/>
      </c>
      <c r="T240" s="52">
        <f>IFERROR(IF($A240="","",IF($H240="Available",0,IF($K240="","",MAX(0,$K240-'Settings'!$B$4)))),"")</f>
        <v/>
      </c>
      <c r="U240" s="38">
        <f>IFERROR(IF($A240="","",IF(OR($S240="",$O240=""),"Missing PM Data",IF(OR($S240&lt;=0,$O240&lt;INT('Settings'!$B$4)),"Overdue",IF(OR($S240&lt;='Settings'!$B$5,$O240&lt;=INT('Settings'!$B$4)+'Settings'!$B$6),"Due Soon","OK")))),"Check PM Data")</f>
        <v/>
      </c>
      <c r="V240" s="16">
        <f>IFERROR(IF($A240="","",IF(AND($H240="Available",$P240="No",$M240&gt;='Settings'!$B$7,OR($U240="OK",$U240="Due Soon")),"Yes","No")),"No")</f>
        <v/>
      </c>
      <c r="W240" s="38">
        <f>IFERROR(IF($A240="","",IF($H240="Available","Available Now",IF($K240="","No ETA",IF($K240&lt;'Settings'!$B$4,"Past Due ETA",IF($K240&lt;='Settings'!$B$4+1,"Within 24 Hours",IF($K240&lt;='Settings'!$B$4+3,"2–3 Days",IF($K240&lt;='Settings'!$B$4+7,"4–7 Days","More Than 7 Days"))))))),"Check ETA")</f>
        <v/>
      </c>
      <c r="X240" s="38">
        <f>IFERROR(IF($A240="","",IF(COUNTIF('Tractor Availability'!$A$6:$A$505,$A240)&gt;1,"Duplicate Unit ID",IF($H240="","Missing status",IF($M240="","Missing fuel level",IF(AND($H240&lt;&gt;"Available",$K240=""),"Missing ETA",IF(AND($P240="Yes",$Q240=""),"Missing hold reason",IF($R240="","Missing update time",IF('Settings'!$B$4-$R240&gt;'Settings'!$B$8,"Stale update",IF(AND($H240="Available",$P240="Yes"),"Available with safety hold","OK"))))))))),"Formula Error")</f>
        <v/>
      </c>
    </row>
    <row r="241" ht="22" customHeight="1">
      <c r="A241" s="29" t="n"/>
      <c r="B241" s="30" t="n"/>
      <c r="C241" s="29" t="n"/>
      <c r="D241" s="29" t="n"/>
      <c r="E241" s="29" t="n"/>
      <c r="F241" s="29" t="n"/>
      <c r="G241" s="31" t="n"/>
      <c r="H241" s="29" t="n"/>
      <c r="I241" s="31" t="n"/>
      <c r="J241" s="31" t="n"/>
      <c r="K241" s="49" t="n"/>
      <c r="L241" s="33" t="n"/>
      <c r="M241" s="34" t="n"/>
      <c r="N241" s="33" t="n"/>
      <c r="O241" s="50" t="n"/>
      <c r="P241" s="29" t="n"/>
      <c r="Q241" s="31" t="n"/>
      <c r="R241" s="49" t="n"/>
      <c r="S241" s="51">
        <f>IFERROR(IF($A241="","",IF(OR($L241="",$N241=""),"",$N241-$L241)),"")</f>
        <v/>
      </c>
      <c r="T241" s="52">
        <f>IFERROR(IF($A241="","",IF($H241="Available",0,IF($K241="","",MAX(0,$K241-'Settings'!$B$4)))),"")</f>
        <v/>
      </c>
      <c r="U241" s="38">
        <f>IFERROR(IF($A241="","",IF(OR($S241="",$O241=""),"Missing PM Data",IF(OR($S241&lt;=0,$O241&lt;INT('Settings'!$B$4)),"Overdue",IF(OR($S241&lt;='Settings'!$B$5,$O241&lt;=INT('Settings'!$B$4)+'Settings'!$B$6),"Due Soon","OK")))),"Check PM Data")</f>
        <v/>
      </c>
      <c r="V241" s="16">
        <f>IFERROR(IF($A241="","",IF(AND($H241="Available",$P241="No",$M241&gt;='Settings'!$B$7,OR($U241="OK",$U241="Due Soon")),"Yes","No")),"No")</f>
        <v/>
      </c>
      <c r="W241" s="38">
        <f>IFERROR(IF($A241="","",IF($H241="Available","Available Now",IF($K241="","No ETA",IF($K241&lt;'Settings'!$B$4,"Past Due ETA",IF($K241&lt;='Settings'!$B$4+1,"Within 24 Hours",IF($K241&lt;='Settings'!$B$4+3,"2–3 Days",IF($K241&lt;='Settings'!$B$4+7,"4–7 Days","More Than 7 Days"))))))),"Check ETA")</f>
        <v/>
      </c>
      <c r="X241" s="38">
        <f>IFERROR(IF($A241="","",IF(COUNTIF('Tractor Availability'!$A$6:$A$505,$A241)&gt;1,"Duplicate Unit ID",IF($H241="","Missing status",IF($M241="","Missing fuel level",IF(AND($H241&lt;&gt;"Available",$K241=""),"Missing ETA",IF(AND($P241="Yes",$Q241=""),"Missing hold reason",IF($R241="","Missing update time",IF('Settings'!$B$4-$R241&gt;'Settings'!$B$8,"Stale update",IF(AND($H241="Available",$P241="Yes"),"Available with safety hold","OK"))))))))),"Formula Error")</f>
        <v/>
      </c>
    </row>
    <row r="242" ht="22" customHeight="1">
      <c r="A242" s="29" t="n"/>
      <c r="B242" s="30" t="n"/>
      <c r="C242" s="29" t="n"/>
      <c r="D242" s="29" t="n"/>
      <c r="E242" s="29" t="n"/>
      <c r="F242" s="29" t="n"/>
      <c r="G242" s="31" t="n"/>
      <c r="H242" s="29" t="n"/>
      <c r="I242" s="31" t="n"/>
      <c r="J242" s="31" t="n"/>
      <c r="K242" s="49" t="n"/>
      <c r="L242" s="33" t="n"/>
      <c r="M242" s="34" t="n"/>
      <c r="N242" s="33" t="n"/>
      <c r="O242" s="50" t="n"/>
      <c r="P242" s="29" t="n"/>
      <c r="Q242" s="31" t="n"/>
      <c r="R242" s="49" t="n"/>
      <c r="S242" s="51">
        <f>IFERROR(IF($A242="","",IF(OR($L242="",$N242=""),"",$N242-$L242)),"")</f>
        <v/>
      </c>
      <c r="T242" s="52">
        <f>IFERROR(IF($A242="","",IF($H242="Available",0,IF($K242="","",MAX(0,$K242-'Settings'!$B$4)))),"")</f>
        <v/>
      </c>
      <c r="U242" s="38">
        <f>IFERROR(IF($A242="","",IF(OR($S242="",$O242=""),"Missing PM Data",IF(OR($S242&lt;=0,$O242&lt;INT('Settings'!$B$4)),"Overdue",IF(OR($S242&lt;='Settings'!$B$5,$O242&lt;=INT('Settings'!$B$4)+'Settings'!$B$6),"Due Soon","OK")))),"Check PM Data")</f>
        <v/>
      </c>
      <c r="V242" s="16">
        <f>IFERROR(IF($A242="","",IF(AND($H242="Available",$P242="No",$M242&gt;='Settings'!$B$7,OR($U242="OK",$U242="Due Soon")),"Yes","No")),"No")</f>
        <v/>
      </c>
      <c r="W242" s="38">
        <f>IFERROR(IF($A242="","",IF($H242="Available","Available Now",IF($K242="","No ETA",IF($K242&lt;'Settings'!$B$4,"Past Due ETA",IF($K242&lt;='Settings'!$B$4+1,"Within 24 Hours",IF($K242&lt;='Settings'!$B$4+3,"2–3 Days",IF($K242&lt;='Settings'!$B$4+7,"4–7 Days","More Than 7 Days"))))))),"Check ETA")</f>
        <v/>
      </c>
      <c r="X242" s="38">
        <f>IFERROR(IF($A242="","",IF(COUNTIF('Tractor Availability'!$A$6:$A$505,$A242)&gt;1,"Duplicate Unit ID",IF($H242="","Missing status",IF($M242="","Missing fuel level",IF(AND($H242&lt;&gt;"Available",$K242=""),"Missing ETA",IF(AND($P242="Yes",$Q242=""),"Missing hold reason",IF($R242="","Missing update time",IF('Settings'!$B$4-$R242&gt;'Settings'!$B$8,"Stale update",IF(AND($H242="Available",$P242="Yes"),"Available with safety hold","OK"))))))))),"Formula Error")</f>
        <v/>
      </c>
    </row>
    <row r="243" ht="22" customHeight="1">
      <c r="A243" s="29" t="n"/>
      <c r="B243" s="30" t="n"/>
      <c r="C243" s="29" t="n"/>
      <c r="D243" s="29" t="n"/>
      <c r="E243" s="29" t="n"/>
      <c r="F243" s="29" t="n"/>
      <c r="G243" s="31" t="n"/>
      <c r="H243" s="29" t="n"/>
      <c r="I243" s="31" t="n"/>
      <c r="J243" s="31" t="n"/>
      <c r="K243" s="49" t="n"/>
      <c r="L243" s="33" t="n"/>
      <c r="M243" s="34" t="n"/>
      <c r="N243" s="33" t="n"/>
      <c r="O243" s="50" t="n"/>
      <c r="P243" s="29" t="n"/>
      <c r="Q243" s="31" t="n"/>
      <c r="R243" s="49" t="n"/>
      <c r="S243" s="51">
        <f>IFERROR(IF($A243="","",IF(OR($L243="",$N243=""),"",$N243-$L243)),"")</f>
        <v/>
      </c>
      <c r="T243" s="52">
        <f>IFERROR(IF($A243="","",IF($H243="Available",0,IF($K243="","",MAX(0,$K243-'Settings'!$B$4)))),"")</f>
        <v/>
      </c>
      <c r="U243" s="38">
        <f>IFERROR(IF($A243="","",IF(OR($S243="",$O243=""),"Missing PM Data",IF(OR($S243&lt;=0,$O243&lt;INT('Settings'!$B$4)),"Overdue",IF(OR($S243&lt;='Settings'!$B$5,$O243&lt;=INT('Settings'!$B$4)+'Settings'!$B$6),"Due Soon","OK")))),"Check PM Data")</f>
        <v/>
      </c>
      <c r="V243" s="16">
        <f>IFERROR(IF($A243="","",IF(AND($H243="Available",$P243="No",$M243&gt;='Settings'!$B$7,OR($U243="OK",$U243="Due Soon")),"Yes","No")),"No")</f>
        <v/>
      </c>
      <c r="W243" s="38">
        <f>IFERROR(IF($A243="","",IF($H243="Available","Available Now",IF($K243="","No ETA",IF($K243&lt;'Settings'!$B$4,"Past Due ETA",IF($K243&lt;='Settings'!$B$4+1,"Within 24 Hours",IF($K243&lt;='Settings'!$B$4+3,"2–3 Days",IF($K243&lt;='Settings'!$B$4+7,"4–7 Days","More Than 7 Days"))))))),"Check ETA")</f>
        <v/>
      </c>
      <c r="X243" s="38">
        <f>IFERROR(IF($A243="","",IF(COUNTIF('Tractor Availability'!$A$6:$A$505,$A243)&gt;1,"Duplicate Unit ID",IF($H243="","Missing status",IF($M243="","Missing fuel level",IF(AND($H243&lt;&gt;"Available",$K243=""),"Missing ETA",IF(AND($P243="Yes",$Q243=""),"Missing hold reason",IF($R243="","Missing update time",IF('Settings'!$B$4-$R243&gt;'Settings'!$B$8,"Stale update",IF(AND($H243="Available",$P243="Yes"),"Available with safety hold","OK"))))))))),"Formula Error")</f>
        <v/>
      </c>
    </row>
    <row r="244" ht="22" customHeight="1">
      <c r="A244" s="29" t="n"/>
      <c r="B244" s="30" t="n"/>
      <c r="C244" s="29" t="n"/>
      <c r="D244" s="29" t="n"/>
      <c r="E244" s="29" t="n"/>
      <c r="F244" s="29" t="n"/>
      <c r="G244" s="31" t="n"/>
      <c r="H244" s="29" t="n"/>
      <c r="I244" s="31" t="n"/>
      <c r="J244" s="31" t="n"/>
      <c r="K244" s="49" t="n"/>
      <c r="L244" s="33" t="n"/>
      <c r="M244" s="34" t="n"/>
      <c r="N244" s="33" t="n"/>
      <c r="O244" s="50" t="n"/>
      <c r="P244" s="29" t="n"/>
      <c r="Q244" s="31" t="n"/>
      <c r="R244" s="49" t="n"/>
      <c r="S244" s="51">
        <f>IFERROR(IF($A244="","",IF(OR($L244="",$N244=""),"",$N244-$L244)),"")</f>
        <v/>
      </c>
      <c r="T244" s="52">
        <f>IFERROR(IF($A244="","",IF($H244="Available",0,IF($K244="","",MAX(0,$K244-'Settings'!$B$4)))),"")</f>
        <v/>
      </c>
      <c r="U244" s="38">
        <f>IFERROR(IF($A244="","",IF(OR($S244="",$O244=""),"Missing PM Data",IF(OR($S244&lt;=0,$O244&lt;INT('Settings'!$B$4)),"Overdue",IF(OR($S244&lt;='Settings'!$B$5,$O244&lt;=INT('Settings'!$B$4)+'Settings'!$B$6),"Due Soon","OK")))),"Check PM Data")</f>
        <v/>
      </c>
      <c r="V244" s="16">
        <f>IFERROR(IF($A244="","",IF(AND($H244="Available",$P244="No",$M244&gt;='Settings'!$B$7,OR($U244="OK",$U244="Due Soon")),"Yes","No")),"No")</f>
        <v/>
      </c>
      <c r="W244" s="38">
        <f>IFERROR(IF($A244="","",IF($H244="Available","Available Now",IF($K244="","No ETA",IF($K244&lt;'Settings'!$B$4,"Past Due ETA",IF($K244&lt;='Settings'!$B$4+1,"Within 24 Hours",IF($K244&lt;='Settings'!$B$4+3,"2–3 Days",IF($K244&lt;='Settings'!$B$4+7,"4–7 Days","More Than 7 Days"))))))),"Check ETA")</f>
        <v/>
      </c>
      <c r="X244" s="38">
        <f>IFERROR(IF($A244="","",IF(COUNTIF('Tractor Availability'!$A$6:$A$505,$A244)&gt;1,"Duplicate Unit ID",IF($H244="","Missing status",IF($M244="","Missing fuel level",IF(AND($H244&lt;&gt;"Available",$K244=""),"Missing ETA",IF(AND($P244="Yes",$Q244=""),"Missing hold reason",IF($R244="","Missing update time",IF('Settings'!$B$4-$R244&gt;'Settings'!$B$8,"Stale update",IF(AND($H244="Available",$P244="Yes"),"Available with safety hold","OK"))))))))),"Formula Error")</f>
        <v/>
      </c>
    </row>
    <row r="245" ht="22" customHeight="1">
      <c r="A245" s="29" t="n"/>
      <c r="B245" s="30" t="n"/>
      <c r="C245" s="29" t="n"/>
      <c r="D245" s="29" t="n"/>
      <c r="E245" s="29" t="n"/>
      <c r="F245" s="29" t="n"/>
      <c r="G245" s="31" t="n"/>
      <c r="H245" s="29" t="n"/>
      <c r="I245" s="31" t="n"/>
      <c r="J245" s="31" t="n"/>
      <c r="K245" s="49" t="n"/>
      <c r="L245" s="33" t="n"/>
      <c r="M245" s="34" t="n"/>
      <c r="N245" s="33" t="n"/>
      <c r="O245" s="50" t="n"/>
      <c r="P245" s="29" t="n"/>
      <c r="Q245" s="31" t="n"/>
      <c r="R245" s="49" t="n"/>
      <c r="S245" s="51">
        <f>IFERROR(IF($A245="","",IF(OR($L245="",$N245=""),"",$N245-$L245)),"")</f>
        <v/>
      </c>
      <c r="T245" s="52">
        <f>IFERROR(IF($A245="","",IF($H245="Available",0,IF($K245="","",MAX(0,$K245-'Settings'!$B$4)))),"")</f>
        <v/>
      </c>
      <c r="U245" s="38">
        <f>IFERROR(IF($A245="","",IF(OR($S245="",$O245=""),"Missing PM Data",IF(OR($S245&lt;=0,$O245&lt;INT('Settings'!$B$4)),"Overdue",IF(OR($S245&lt;='Settings'!$B$5,$O245&lt;=INT('Settings'!$B$4)+'Settings'!$B$6),"Due Soon","OK")))),"Check PM Data")</f>
        <v/>
      </c>
      <c r="V245" s="16">
        <f>IFERROR(IF($A245="","",IF(AND($H245="Available",$P245="No",$M245&gt;='Settings'!$B$7,OR($U245="OK",$U245="Due Soon")),"Yes","No")),"No")</f>
        <v/>
      </c>
      <c r="W245" s="38">
        <f>IFERROR(IF($A245="","",IF($H245="Available","Available Now",IF($K245="","No ETA",IF($K245&lt;'Settings'!$B$4,"Past Due ETA",IF($K245&lt;='Settings'!$B$4+1,"Within 24 Hours",IF($K245&lt;='Settings'!$B$4+3,"2–3 Days",IF($K245&lt;='Settings'!$B$4+7,"4–7 Days","More Than 7 Days"))))))),"Check ETA")</f>
        <v/>
      </c>
      <c r="X245" s="38">
        <f>IFERROR(IF($A245="","",IF(COUNTIF('Tractor Availability'!$A$6:$A$505,$A245)&gt;1,"Duplicate Unit ID",IF($H245="","Missing status",IF($M245="","Missing fuel level",IF(AND($H245&lt;&gt;"Available",$K245=""),"Missing ETA",IF(AND($P245="Yes",$Q245=""),"Missing hold reason",IF($R245="","Missing update time",IF('Settings'!$B$4-$R245&gt;'Settings'!$B$8,"Stale update",IF(AND($H245="Available",$P245="Yes"),"Available with safety hold","OK"))))))))),"Formula Error")</f>
        <v/>
      </c>
    </row>
    <row r="246" ht="22" customHeight="1">
      <c r="A246" s="29" t="n"/>
      <c r="B246" s="30" t="n"/>
      <c r="C246" s="29" t="n"/>
      <c r="D246" s="29" t="n"/>
      <c r="E246" s="29" t="n"/>
      <c r="F246" s="29" t="n"/>
      <c r="G246" s="31" t="n"/>
      <c r="H246" s="29" t="n"/>
      <c r="I246" s="31" t="n"/>
      <c r="J246" s="31" t="n"/>
      <c r="K246" s="49" t="n"/>
      <c r="L246" s="33" t="n"/>
      <c r="M246" s="34" t="n"/>
      <c r="N246" s="33" t="n"/>
      <c r="O246" s="50" t="n"/>
      <c r="P246" s="29" t="n"/>
      <c r="Q246" s="31" t="n"/>
      <c r="R246" s="49" t="n"/>
      <c r="S246" s="51">
        <f>IFERROR(IF($A246="","",IF(OR($L246="",$N246=""),"",$N246-$L246)),"")</f>
        <v/>
      </c>
      <c r="T246" s="52">
        <f>IFERROR(IF($A246="","",IF($H246="Available",0,IF($K246="","",MAX(0,$K246-'Settings'!$B$4)))),"")</f>
        <v/>
      </c>
      <c r="U246" s="38">
        <f>IFERROR(IF($A246="","",IF(OR($S246="",$O246=""),"Missing PM Data",IF(OR($S246&lt;=0,$O246&lt;INT('Settings'!$B$4)),"Overdue",IF(OR($S246&lt;='Settings'!$B$5,$O246&lt;=INT('Settings'!$B$4)+'Settings'!$B$6),"Due Soon","OK")))),"Check PM Data")</f>
        <v/>
      </c>
      <c r="V246" s="16">
        <f>IFERROR(IF($A246="","",IF(AND($H246="Available",$P246="No",$M246&gt;='Settings'!$B$7,OR($U246="OK",$U246="Due Soon")),"Yes","No")),"No")</f>
        <v/>
      </c>
      <c r="W246" s="38">
        <f>IFERROR(IF($A246="","",IF($H246="Available","Available Now",IF($K246="","No ETA",IF($K246&lt;'Settings'!$B$4,"Past Due ETA",IF($K246&lt;='Settings'!$B$4+1,"Within 24 Hours",IF($K246&lt;='Settings'!$B$4+3,"2–3 Days",IF($K246&lt;='Settings'!$B$4+7,"4–7 Days","More Than 7 Days"))))))),"Check ETA")</f>
        <v/>
      </c>
      <c r="X246" s="38">
        <f>IFERROR(IF($A246="","",IF(COUNTIF('Tractor Availability'!$A$6:$A$505,$A246)&gt;1,"Duplicate Unit ID",IF($H246="","Missing status",IF($M246="","Missing fuel level",IF(AND($H246&lt;&gt;"Available",$K246=""),"Missing ETA",IF(AND($P246="Yes",$Q246=""),"Missing hold reason",IF($R246="","Missing update time",IF('Settings'!$B$4-$R246&gt;'Settings'!$B$8,"Stale update",IF(AND($H246="Available",$P246="Yes"),"Available with safety hold","OK"))))))))),"Formula Error")</f>
        <v/>
      </c>
    </row>
    <row r="247" ht="22" customHeight="1">
      <c r="A247" s="29" t="n"/>
      <c r="B247" s="30" t="n"/>
      <c r="C247" s="29" t="n"/>
      <c r="D247" s="29" t="n"/>
      <c r="E247" s="29" t="n"/>
      <c r="F247" s="29" t="n"/>
      <c r="G247" s="31" t="n"/>
      <c r="H247" s="29" t="n"/>
      <c r="I247" s="31" t="n"/>
      <c r="J247" s="31" t="n"/>
      <c r="K247" s="49" t="n"/>
      <c r="L247" s="33" t="n"/>
      <c r="M247" s="34" t="n"/>
      <c r="N247" s="33" t="n"/>
      <c r="O247" s="50" t="n"/>
      <c r="P247" s="29" t="n"/>
      <c r="Q247" s="31" t="n"/>
      <c r="R247" s="49" t="n"/>
      <c r="S247" s="51">
        <f>IFERROR(IF($A247="","",IF(OR($L247="",$N247=""),"",$N247-$L247)),"")</f>
        <v/>
      </c>
      <c r="T247" s="52">
        <f>IFERROR(IF($A247="","",IF($H247="Available",0,IF($K247="","",MAX(0,$K247-'Settings'!$B$4)))),"")</f>
        <v/>
      </c>
      <c r="U247" s="38">
        <f>IFERROR(IF($A247="","",IF(OR($S247="",$O247=""),"Missing PM Data",IF(OR($S247&lt;=0,$O247&lt;INT('Settings'!$B$4)),"Overdue",IF(OR($S247&lt;='Settings'!$B$5,$O247&lt;=INT('Settings'!$B$4)+'Settings'!$B$6),"Due Soon","OK")))),"Check PM Data")</f>
        <v/>
      </c>
      <c r="V247" s="16">
        <f>IFERROR(IF($A247="","",IF(AND($H247="Available",$P247="No",$M247&gt;='Settings'!$B$7,OR($U247="OK",$U247="Due Soon")),"Yes","No")),"No")</f>
        <v/>
      </c>
      <c r="W247" s="38">
        <f>IFERROR(IF($A247="","",IF($H247="Available","Available Now",IF($K247="","No ETA",IF($K247&lt;'Settings'!$B$4,"Past Due ETA",IF($K247&lt;='Settings'!$B$4+1,"Within 24 Hours",IF($K247&lt;='Settings'!$B$4+3,"2–3 Days",IF($K247&lt;='Settings'!$B$4+7,"4–7 Days","More Than 7 Days"))))))),"Check ETA")</f>
        <v/>
      </c>
      <c r="X247" s="38">
        <f>IFERROR(IF($A247="","",IF(COUNTIF('Tractor Availability'!$A$6:$A$505,$A247)&gt;1,"Duplicate Unit ID",IF($H247="","Missing status",IF($M247="","Missing fuel level",IF(AND($H247&lt;&gt;"Available",$K247=""),"Missing ETA",IF(AND($P247="Yes",$Q247=""),"Missing hold reason",IF($R247="","Missing update time",IF('Settings'!$B$4-$R247&gt;'Settings'!$B$8,"Stale update",IF(AND($H247="Available",$P247="Yes"),"Available with safety hold","OK"))))))))),"Formula Error")</f>
        <v/>
      </c>
    </row>
    <row r="248" ht="22" customHeight="1">
      <c r="A248" s="29" t="n"/>
      <c r="B248" s="30" t="n"/>
      <c r="C248" s="29" t="n"/>
      <c r="D248" s="29" t="n"/>
      <c r="E248" s="29" t="n"/>
      <c r="F248" s="29" t="n"/>
      <c r="G248" s="31" t="n"/>
      <c r="H248" s="29" t="n"/>
      <c r="I248" s="31" t="n"/>
      <c r="J248" s="31" t="n"/>
      <c r="K248" s="49" t="n"/>
      <c r="L248" s="33" t="n"/>
      <c r="M248" s="34" t="n"/>
      <c r="N248" s="33" t="n"/>
      <c r="O248" s="50" t="n"/>
      <c r="P248" s="29" t="n"/>
      <c r="Q248" s="31" t="n"/>
      <c r="R248" s="49" t="n"/>
      <c r="S248" s="51">
        <f>IFERROR(IF($A248="","",IF(OR($L248="",$N248=""),"",$N248-$L248)),"")</f>
        <v/>
      </c>
      <c r="T248" s="52">
        <f>IFERROR(IF($A248="","",IF($H248="Available",0,IF($K248="","",MAX(0,$K248-'Settings'!$B$4)))),"")</f>
        <v/>
      </c>
      <c r="U248" s="38">
        <f>IFERROR(IF($A248="","",IF(OR($S248="",$O248=""),"Missing PM Data",IF(OR($S248&lt;=0,$O248&lt;INT('Settings'!$B$4)),"Overdue",IF(OR($S248&lt;='Settings'!$B$5,$O248&lt;=INT('Settings'!$B$4)+'Settings'!$B$6),"Due Soon","OK")))),"Check PM Data")</f>
        <v/>
      </c>
      <c r="V248" s="16">
        <f>IFERROR(IF($A248="","",IF(AND($H248="Available",$P248="No",$M248&gt;='Settings'!$B$7,OR($U248="OK",$U248="Due Soon")),"Yes","No")),"No")</f>
        <v/>
      </c>
      <c r="W248" s="38">
        <f>IFERROR(IF($A248="","",IF($H248="Available","Available Now",IF($K248="","No ETA",IF($K248&lt;'Settings'!$B$4,"Past Due ETA",IF($K248&lt;='Settings'!$B$4+1,"Within 24 Hours",IF($K248&lt;='Settings'!$B$4+3,"2–3 Days",IF($K248&lt;='Settings'!$B$4+7,"4–7 Days","More Than 7 Days"))))))),"Check ETA")</f>
        <v/>
      </c>
      <c r="X248" s="38">
        <f>IFERROR(IF($A248="","",IF(COUNTIF('Tractor Availability'!$A$6:$A$505,$A248)&gt;1,"Duplicate Unit ID",IF($H248="","Missing status",IF($M248="","Missing fuel level",IF(AND($H248&lt;&gt;"Available",$K248=""),"Missing ETA",IF(AND($P248="Yes",$Q248=""),"Missing hold reason",IF($R248="","Missing update time",IF('Settings'!$B$4-$R248&gt;'Settings'!$B$8,"Stale update",IF(AND($H248="Available",$P248="Yes"),"Available with safety hold","OK"))))))))),"Formula Error")</f>
        <v/>
      </c>
    </row>
    <row r="249" ht="22" customHeight="1">
      <c r="A249" s="29" t="n"/>
      <c r="B249" s="30" t="n"/>
      <c r="C249" s="29" t="n"/>
      <c r="D249" s="29" t="n"/>
      <c r="E249" s="29" t="n"/>
      <c r="F249" s="29" t="n"/>
      <c r="G249" s="31" t="n"/>
      <c r="H249" s="29" t="n"/>
      <c r="I249" s="31" t="n"/>
      <c r="J249" s="31" t="n"/>
      <c r="K249" s="49" t="n"/>
      <c r="L249" s="33" t="n"/>
      <c r="M249" s="34" t="n"/>
      <c r="N249" s="33" t="n"/>
      <c r="O249" s="50" t="n"/>
      <c r="P249" s="29" t="n"/>
      <c r="Q249" s="31" t="n"/>
      <c r="R249" s="49" t="n"/>
      <c r="S249" s="51">
        <f>IFERROR(IF($A249="","",IF(OR($L249="",$N249=""),"",$N249-$L249)),"")</f>
        <v/>
      </c>
      <c r="T249" s="52">
        <f>IFERROR(IF($A249="","",IF($H249="Available",0,IF($K249="","",MAX(0,$K249-'Settings'!$B$4)))),"")</f>
        <v/>
      </c>
      <c r="U249" s="38">
        <f>IFERROR(IF($A249="","",IF(OR($S249="",$O249=""),"Missing PM Data",IF(OR($S249&lt;=0,$O249&lt;INT('Settings'!$B$4)),"Overdue",IF(OR($S249&lt;='Settings'!$B$5,$O249&lt;=INT('Settings'!$B$4)+'Settings'!$B$6),"Due Soon","OK")))),"Check PM Data")</f>
        <v/>
      </c>
      <c r="V249" s="16">
        <f>IFERROR(IF($A249="","",IF(AND($H249="Available",$P249="No",$M249&gt;='Settings'!$B$7,OR($U249="OK",$U249="Due Soon")),"Yes","No")),"No")</f>
        <v/>
      </c>
      <c r="W249" s="38">
        <f>IFERROR(IF($A249="","",IF($H249="Available","Available Now",IF($K249="","No ETA",IF($K249&lt;'Settings'!$B$4,"Past Due ETA",IF($K249&lt;='Settings'!$B$4+1,"Within 24 Hours",IF($K249&lt;='Settings'!$B$4+3,"2–3 Days",IF($K249&lt;='Settings'!$B$4+7,"4–7 Days","More Than 7 Days"))))))),"Check ETA")</f>
        <v/>
      </c>
      <c r="X249" s="38">
        <f>IFERROR(IF($A249="","",IF(COUNTIF('Tractor Availability'!$A$6:$A$505,$A249)&gt;1,"Duplicate Unit ID",IF($H249="","Missing status",IF($M249="","Missing fuel level",IF(AND($H249&lt;&gt;"Available",$K249=""),"Missing ETA",IF(AND($P249="Yes",$Q249=""),"Missing hold reason",IF($R249="","Missing update time",IF('Settings'!$B$4-$R249&gt;'Settings'!$B$8,"Stale update",IF(AND($H249="Available",$P249="Yes"),"Available with safety hold","OK"))))))))),"Formula Error")</f>
        <v/>
      </c>
    </row>
    <row r="250" ht="22" customHeight="1">
      <c r="A250" s="29" t="n"/>
      <c r="B250" s="30" t="n"/>
      <c r="C250" s="29" t="n"/>
      <c r="D250" s="29" t="n"/>
      <c r="E250" s="29" t="n"/>
      <c r="F250" s="29" t="n"/>
      <c r="G250" s="31" t="n"/>
      <c r="H250" s="29" t="n"/>
      <c r="I250" s="31" t="n"/>
      <c r="J250" s="31" t="n"/>
      <c r="K250" s="49" t="n"/>
      <c r="L250" s="33" t="n"/>
      <c r="M250" s="34" t="n"/>
      <c r="N250" s="33" t="n"/>
      <c r="O250" s="50" t="n"/>
      <c r="P250" s="29" t="n"/>
      <c r="Q250" s="31" t="n"/>
      <c r="R250" s="49" t="n"/>
      <c r="S250" s="51">
        <f>IFERROR(IF($A250="","",IF(OR($L250="",$N250=""),"",$N250-$L250)),"")</f>
        <v/>
      </c>
      <c r="T250" s="52">
        <f>IFERROR(IF($A250="","",IF($H250="Available",0,IF($K250="","",MAX(0,$K250-'Settings'!$B$4)))),"")</f>
        <v/>
      </c>
      <c r="U250" s="38">
        <f>IFERROR(IF($A250="","",IF(OR($S250="",$O250=""),"Missing PM Data",IF(OR($S250&lt;=0,$O250&lt;INT('Settings'!$B$4)),"Overdue",IF(OR($S250&lt;='Settings'!$B$5,$O250&lt;=INT('Settings'!$B$4)+'Settings'!$B$6),"Due Soon","OK")))),"Check PM Data")</f>
        <v/>
      </c>
      <c r="V250" s="16">
        <f>IFERROR(IF($A250="","",IF(AND($H250="Available",$P250="No",$M250&gt;='Settings'!$B$7,OR($U250="OK",$U250="Due Soon")),"Yes","No")),"No")</f>
        <v/>
      </c>
      <c r="W250" s="38">
        <f>IFERROR(IF($A250="","",IF($H250="Available","Available Now",IF($K250="","No ETA",IF($K250&lt;'Settings'!$B$4,"Past Due ETA",IF($K250&lt;='Settings'!$B$4+1,"Within 24 Hours",IF($K250&lt;='Settings'!$B$4+3,"2–3 Days",IF($K250&lt;='Settings'!$B$4+7,"4–7 Days","More Than 7 Days"))))))),"Check ETA")</f>
        <v/>
      </c>
      <c r="X250" s="38">
        <f>IFERROR(IF($A250="","",IF(COUNTIF('Tractor Availability'!$A$6:$A$505,$A250)&gt;1,"Duplicate Unit ID",IF($H250="","Missing status",IF($M250="","Missing fuel level",IF(AND($H250&lt;&gt;"Available",$K250=""),"Missing ETA",IF(AND($P250="Yes",$Q250=""),"Missing hold reason",IF($R250="","Missing update time",IF('Settings'!$B$4-$R250&gt;'Settings'!$B$8,"Stale update",IF(AND($H250="Available",$P250="Yes"),"Available with safety hold","OK"))))))))),"Formula Error")</f>
        <v/>
      </c>
    </row>
    <row r="251" ht="22" customHeight="1">
      <c r="A251" s="29" t="n"/>
      <c r="B251" s="30" t="n"/>
      <c r="C251" s="29" t="n"/>
      <c r="D251" s="29" t="n"/>
      <c r="E251" s="29" t="n"/>
      <c r="F251" s="29" t="n"/>
      <c r="G251" s="31" t="n"/>
      <c r="H251" s="29" t="n"/>
      <c r="I251" s="31" t="n"/>
      <c r="J251" s="31" t="n"/>
      <c r="K251" s="49" t="n"/>
      <c r="L251" s="33" t="n"/>
      <c r="M251" s="34" t="n"/>
      <c r="N251" s="33" t="n"/>
      <c r="O251" s="50" t="n"/>
      <c r="P251" s="29" t="n"/>
      <c r="Q251" s="31" t="n"/>
      <c r="R251" s="49" t="n"/>
      <c r="S251" s="51">
        <f>IFERROR(IF($A251="","",IF(OR($L251="",$N251=""),"",$N251-$L251)),"")</f>
        <v/>
      </c>
      <c r="T251" s="52">
        <f>IFERROR(IF($A251="","",IF($H251="Available",0,IF($K251="","",MAX(0,$K251-'Settings'!$B$4)))),"")</f>
        <v/>
      </c>
      <c r="U251" s="38">
        <f>IFERROR(IF($A251="","",IF(OR($S251="",$O251=""),"Missing PM Data",IF(OR($S251&lt;=0,$O251&lt;INT('Settings'!$B$4)),"Overdue",IF(OR($S251&lt;='Settings'!$B$5,$O251&lt;=INT('Settings'!$B$4)+'Settings'!$B$6),"Due Soon","OK")))),"Check PM Data")</f>
        <v/>
      </c>
      <c r="V251" s="16">
        <f>IFERROR(IF($A251="","",IF(AND($H251="Available",$P251="No",$M251&gt;='Settings'!$B$7,OR($U251="OK",$U251="Due Soon")),"Yes","No")),"No")</f>
        <v/>
      </c>
      <c r="W251" s="38">
        <f>IFERROR(IF($A251="","",IF($H251="Available","Available Now",IF($K251="","No ETA",IF($K251&lt;'Settings'!$B$4,"Past Due ETA",IF($K251&lt;='Settings'!$B$4+1,"Within 24 Hours",IF($K251&lt;='Settings'!$B$4+3,"2–3 Days",IF($K251&lt;='Settings'!$B$4+7,"4–7 Days","More Than 7 Days"))))))),"Check ETA")</f>
        <v/>
      </c>
      <c r="X251" s="38">
        <f>IFERROR(IF($A251="","",IF(COUNTIF('Tractor Availability'!$A$6:$A$505,$A251)&gt;1,"Duplicate Unit ID",IF($H251="","Missing status",IF($M251="","Missing fuel level",IF(AND($H251&lt;&gt;"Available",$K251=""),"Missing ETA",IF(AND($P251="Yes",$Q251=""),"Missing hold reason",IF($R251="","Missing update time",IF('Settings'!$B$4-$R251&gt;'Settings'!$B$8,"Stale update",IF(AND($H251="Available",$P251="Yes"),"Available with safety hold","OK"))))))))),"Formula Error")</f>
        <v/>
      </c>
    </row>
    <row r="252" ht="22" customHeight="1">
      <c r="A252" s="29" t="n"/>
      <c r="B252" s="30" t="n"/>
      <c r="C252" s="29" t="n"/>
      <c r="D252" s="29" t="n"/>
      <c r="E252" s="29" t="n"/>
      <c r="F252" s="29" t="n"/>
      <c r="G252" s="31" t="n"/>
      <c r="H252" s="29" t="n"/>
      <c r="I252" s="31" t="n"/>
      <c r="J252" s="31" t="n"/>
      <c r="K252" s="49" t="n"/>
      <c r="L252" s="33" t="n"/>
      <c r="M252" s="34" t="n"/>
      <c r="N252" s="33" t="n"/>
      <c r="O252" s="50" t="n"/>
      <c r="P252" s="29" t="n"/>
      <c r="Q252" s="31" t="n"/>
      <c r="R252" s="49" t="n"/>
      <c r="S252" s="51">
        <f>IFERROR(IF($A252="","",IF(OR($L252="",$N252=""),"",$N252-$L252)),"")</f>
        <v/>
      </c>
      <c r="T252" s="52">
        <f>IFERROR(IF($A252="","",IF($H252="Available",0,IF($K252="","",MAX(0,$K252-'Settings'!$B$4)))),"")</f>
        <v/>
      </c>
      <c r="U252" s="38">
        <f>IFERROR(IF($A252="","",IF(OR($S252="",$O252=""),"Missing PM Data",IF(OR($S252&lt;=0,$O252&lt;INT('Settings'!$B$4)),"Overdue",IF(OR($S252&lt;='Settings'!$B$5,$O252&lt;=INT('Settings'!$B$4)+'Settings'!$B$6),"Due Soon","OK")))),"Check PM Data")</f>
        <v/>
      </c>
      <c r="V252" s="16">
        <f>IFERROR(IF($A252="","",IF(AND($H252="Available",$P252="No",$M252&gt;='Settings'!$B$7,OR($U252="OK",$U252="Due Soon")),"Yes","No")),"No")</f>
        <v/>
      </c>
      <c r="W252" s="38">
        <f>IFERROR(IF($A252="","",IF($H252="Available","Available Now",IF($K252="","No ETA",IF($K252&lt;'Settings'!$B$4,"Past Due ETA",IF($K252&lt;='Settings'!$B$4+1,"Within 24 Hours",IF($K252&lt;='Settings'!$B$4+3,"2–3 Days",IF($K252&lt;='Settings'!$B$4+7,"4–7 Days","More Than 7 Days"))))))),"Check ETA")</f>
        <v/>
      </c>
      <c r="X252" s="38">
        <f>IFERROR(IF($A252="","",IF(COUNTIF('Tractor Availability'!$A$6:$A$505,$A252)&gt;1,"Duplicate Unit ID",IF($H252="","Missing status",IF($M252="","Missing fuel level",IF(AND($H252&lt;&gt;"Available",$K252=""),"Missing ETA",IF(AND($P252="Yes",$Q252=""),"Missing hold reason",IF($R252="","Missing update time",IF('Settings'!$B$4-$R252&gt;'Settings'!$B$8,"Stale update",IF(AND($H252="Available",$P252="Yes"),"Available with safety hold","OK"))))))))),"Formula Error")</f>
        <v/>
      </c>
    </row>
    <row r="253" ht="22" customHeight="1">
      <c r="A253" s="29" t="n"/>
      <c r="B253" s="30" t="n"/>
      <c r="C253" s="29" t="n"/>
      <c r="D253" s="29" t="n"/>
      <c r="E253" s="29" t="n"/>
      <c r="F253" s="29" t="n"/>
      <c r="G253" s="31" t="n"/>
      <c r="H253" s="29" t="n"/>
      <c r="I253" s="31" t="n"/>
      <c r="J253" s="31" t="n"/>
      <c r="K253" s="49" t="n"/>
      <c r="L253" s="33" t="n"/>
      <c r="M253" s="34" t="n"/>
      <c r="N253" s="33" t="n"/>
      <c r="O253" s="50" t="n"/>
      <c r="P253" s="29" t="n"/>
      <c r="Q253" s="31" t="n"/>
      <c r="R253" s="49" t="n"/>
      <c r="S253" s="51">
        <f>IFERROR(IF($A253="","",IF(OR($L253="",$N253=""),"",$N253-$L253)),"")</f>
        <v/>
      </c>
      <c r="T253" s="52">
        <f>IFERROR(IF($A253="","",IF($H253="Available",0,IF($K253="","",MAX(0,$K253-'Settings'!$B$4)))),"")</f>
        <v/>
      </c>
      <c r="U253" s="38">
        <f>IFERROR(IF($A253="","",IF(OR($S253="",$O253=""),"Missing PM Data",IF(OR($S253&lt;=0,$O253&lt;INT('Settings'!$B$4)),"Overdue",IF(OR($S253&lt;='Settings'!$B$5,$O253&lt;=INT('Settings'!$B$4)+'Settings'!$B$6),"Due Soon","OK")))),"Check PM Data")</f>
        <v/>
      </c>
      <c r="V253" s="16">
        <f>IFERROR(IF($A253="","",IF(AND($H253="Available",$P253="No",$M253&gt;='Settings'!$B$7,OR($U253="OK",$U253="Due Soon")),"Yes","No")),"No")</f>
        <v/>
      </c>
      <c r="W253" s="38">
        <f>IFERROR(IF($A253="","",IF($H253="Available","Available Now",IF($K253="","No ETA",IF($K253&lt;'Settings'!$B$4,"Past Due ETA",IF($K253&lt;='Settings'!$B$4+1,"Within 24 Hours",IF($K253&lt;='Settings'!$B$4+3,"2–3 Days",IF($K253&lt;='Settings'!$B$4+7,"4–7 Days","More Than 7 Days"))))))),"Check ETA")</f>
        <v/>
      </c>
      <c r="X253" s="38">
        <f>IFERROR(IF($A253="","",IF(COUNTIF('Tractor Availability'!$A$6:$A$505,$A253)&gt;1,"Duplicate Unit ID",IF($H253="","Missing status",IF($M253="","Missing fuel level",IF(AND($H253&lt;&gt;"Available",$K253=""),"Missing ETA",IF(AND($P253="Yes",$Q253=""),"Missing hold reason",IF($R253="","Missing update time",IF('Settings'!$B$4-$R253&gt;'Settings'!$B$8,"Stale update",IF(AND($H253="Available",$P253="Yes"),"Available with safety hold","OK"))))))))),"Formula Error")</f>
        <v/>
      </c>
    </row>
    <row r="254" ht="22" customHeight="1">
      <c r="A254" s="29" t="n"/>
      <c r="B254" s="30" t="n"/>
      <c r="C254" s="29" t="n"/>
      <c r="D254" s="29" t="n"/>
      <c r="E254" s="29" t="n"/>
      <c r="F254" s="29" t="n"/>
      <c r="G254" s="31" t="n"/>
      <c r="H254" s="29" t="n"/>
      <c r="I254" s="31" t="n"/>
      <c r="J254" s="31" t="n"/>
      <c r="K254" s="49" t="n"/>
      <c r="L254" s="33" t="n"/>
      <c r="M254" s="34" t="n"/>
      <c r="N254" s="33" t="n"/>
      <c r="O254" s="50" t="n"/>
      <c r="P254" s="29" t="n"/>
      <c r="Q254" s="31" t="n"/>
      <c r="R254" s="49" t="n"/>
      <c r="S254" s="51">
        <f>IFERROR(IF($A254="","",IF(OR($L254="",$N254=""),"",$N254-$L254)),"")</f>
        <v/>
      </c>
      <c r="T254" s="52">
        <f>IFERROR(IF($A254="","",IF($H254="Available",0,IF($K254="","",MAX(0,$K254-'Settings'!$B$4)))),"")</f>
        <v/>
      </c>
      <c r="U254" s="38">
        <f>IFERROR(IF($A254="","",IF(OR($S254="",$O254=""),"Missing PM Data",IF(OR($S254&lt;=0,$O254&lt;INT('Settings'!$B$4)),"Overdue",IF(OR($S254&lt;='Settings'!$B$5,$O254&lt;=INT('Settings'!$B$4)+'Settings'!$B$6),"Due Soon","OK")))),"Check PM Data")</f>
        <v/>
      </c>
      <c r="V254" s="16">
        <f>IFERROR(IF($A254="","",IF(AND($H254="Available",$P254="No",$M254&gt;='Settings'!$B$7,OR($U254="OK",$U254="Due Soon")),"Yes","No")),"No")</f>
        <v/>
      </c>
      <c r="W254" s="38">
        <f>IFERROR(IF($A254="","",IF($H254="Available","Available Now",IF($K254="","No ETA",IF($K254&lt;'Settings'!$B$4,"Past Due ETA",IF($K254&lt;='Settings'!$B$4+1,"Within 24 Hours",IF($K254&lt;='Settings'!$B$4+3,"2–3 Days",IF($K254&lt;='Settings'!$B$4+7,"4–7 Days","More Than 7 Days"))))))),"Check ETA")</f>
        <v/>
      </c>
      <c r="X254" s="38">
        <f>IFERROR(IF($A254="","",IF(COUNTIF('Tractor Availability'!$A$6:$A$505,$A254)&gt;1,"Duplicate Unit ID",IF($H254="","Missing status",IF($M254="","Missing fuel level",IF(AND($H254&lt;&gt;"Available",$K254=""),"Missing ETA",IF(AND($P254="Yes",$Q254=""),"Missing hold reason",IF($R254="","Missing update time",IF('Settings'!$B$4-$R254&gt;'Settings'!$B$8,"Stale update",IF(AND($H254="Available",$P254="Yes"),"Available with safety hold","OK"))))))))),"Formula Error")</f>
        <v/>
      </c>
    </row>
    <row r="255" ht="22" customHeight="1">
      <c r="A255" s="29" t="n"/>
      <c r="B255" s="30" t="n"/>
      <c r="C255" s="29" t="n"/>
      <c r="D255" s="29" t="n"/>
      <c r="E255" s="29" t="n"/>
      <c r="F255" s="29" t="n"/>
      <c r="G255" s="31" t="n"/>
      <c r="H255" s="29" t="n"/>
      <c r="I255" s="31" t="n"/>
      <c r="J255" s="31" t="n"/>
      <c r="K255" s="49" t="n"/>
      <c r="L255" s="33" t="n"/>
      <c r="M255" s="34" t="n"/>
      <c r="N255" s="33" t="n"/>
      <c r="O255" s="50" t="n"/>
      <c r="P255" s="29" t="n"/>
      <c r="Q255" s="31" t="n"/>
      <c r="R255" s="49" t="n"/>
      <c r="S255" s="51">
        <f>IFERROR(IF($A255="","",IF(OR($L255="",$N255=""),"",$N255-$L255)),"")</f>
        <v/>
      </c>
      <c r="T255" s="52">
        <f>IFERROR(IF($A255="","",IF($H255="Available",0,IF($K255="","",MAX(0,$K255-'Settings'!$B$4)))),"")</f>
        <v/>
      </c>
      <c r="U255" s="38">
        <f>IFERROR(IF($A255="","",IF(OR($S255="",$O255=""),"Missing PM Data",IF(OR($S255&lt;=0,$O255&lt;INT('Settings'!$B$4)),"Overdue",IF(OR($S255&lt;='Settings'!$B$5,$O255&lt;=INT('Settings'!$B$4)+'Settings'!$B$6),"Due Soon","OK")))),"Check PM Data")</f>
        <v/>
      </c>
      <c r="V255" s="16">
        <f>IFERROR(IF($A255="","",IF(AND($H255="Available",$P255="No",$M255&gt;='Settings'!$B$7,OR($U255="OK",$U255="Due Soon")),"Yes","No")),"No")</f>
        <v/>
      </c>
      <c r="W255" s="38">
        <f>IFERROR(IF($A255="","",IF($H255="Available","Available Now",IF($K255="","No ETA",IF($K255&lt;'Settings'!$B$4,"Past Due ETA",IF($K255&lt;='Settings'!$B$4+1,"Within 24 Hours",IF($K255&lt;='Settings'!$B$4+3,"2–3 Days",IF($K255&lt;='Settings'!$B$4+7,"4–7 Days","More Than 7 Days"))))))),"Check ETA")</f>
        <v/>
      </c>
      <c r="X255" s="38">
        <f>IFERROR(IF($A255="","",IF(COUNTIF('Tractor Availability'!$A$6:$A$505,$A255)&gt;1,"Duplicate Unit ID",IF($H255="","Missing status",IF($M255="","Missing fuel level",IF(AND($H255&lt;&gt;"Available",$K255=""),"Missing ETA",IF(AND($P255="Yes",$Q255=""),"Missing hold reason",IF($R255="","Missing update time",IF('Settings'!$B$4-$R255&gt;'Settings'!$B$8,"Stale update",IF(AND($H255="Available",$P255="Yes"),"Available with safety hold","OK"))))))))),"Formula Error")</f>
        <v/>
      </c>
    </row>
    <row r="256" ht="22" customHeight="1">
      <c r="A256" s="29" t="n"/>
      <c r="B256" s="30" t="n"/>
      <c r="C256" s="29" t="n"/>
      <c r="D256" s="29" t="n"/>
      <c r="E256" s="29" t="n"/>
      <c r="F256" s="29" t="n"/>
      <c r="G256" s="31" t="n"/>
      <c r="H256" s="29" t="n"/>
      <c r="I256" s="31" t="n"/>
      <c r="J256" s="31" t="n"/>
      <c r="K256" s="49" t="n"/>
      <c r="L256" s="33" t="n"/>
      <c r="M256" s="34" t="n"/>
      <c r="N256" s="33" t="n"/>
      <c r="O256" s="50" t="n"/>
      <c r="P256" s="29" t="n"/>
      <c r="Q256" s="31" t="n"/>
      <c r="R256" s="49" t="n"/>
      <c r="S256" s="51">
        <f>IFERROR(IF($A256="","",IF(OR($L256="",$N256=""),"",$N256-$L256)),"")</f>
        <v/>
      </c>
      <c r="T256" s="52">
        <f>IFERROR(IF($A256="","",IF($H256="Available",0,IF($K256="","",MAX(0,$K256-'Settings'!$B$4)))),"")</f>
        <v/>
      </c>
      <c r="U256" s="38">
        <f>IFERROR(IF($A256="","",IF(OR($S256="",$O256=""),"Missing PM Data",IF(OR($S256&lt;=0,$O256&lt;INT('Settings'!$B$4)),"Overdue",IF(OR($S256&lt;='Settings'!$B$5,$O256&lt;=INT('Settings'!$B$4)+'Settings'!$B$6),"Due Soon","OK")))),"Check PM Data")</f>
        <v/>
      </c>
      <c r="V256" s="16">
        <f>IFERROR(IF($A256="","",IF(AND($H256="Available",$P256="No",$M256&gt;='Settings'!$B$7,OR($U256="OK",$U256="Due Soon")),"Yes","No")),"No")</f>
        <v/>
      </c>
      <c r="W256" s="38">
        <f>IFERROR(IF($A256="","",IF($H256="Available","Available Now",IF($K256="","No ETA",IF($K256&lt;'Settings'!$B$4,"Past Due ETA",IF($K256&lt;='Settings'!$B$4+1,"Within 24 Hours",IF($K256&lt;='Settings'!$B$4+3,"2–3 Days",IF($K256&lt;='Settings'!$B$4+7,"4–7 Days","More Than 7 Days"))))))),"Check ETA")</f>
        <v/>
      </c>
      <c r="X256" s="38">
        <f>IFERROR(IF($A256="","",IF(COUNTIF('Tractor Availability'!$A$6:$A$505,$A256)&gt;1,"Duplicate Unit ID",IF($H256="","Missing status",IF($M256="","Missing fuel level",IF(AND($H256&lt;&gt;"Available",$K256=""),"Missing ETA",IF(AND($P256="Yes",$Q256=""),"Missing hold reason",IF($R256="","Missing update time",IF('Settings'!$B$4-$R256&gt;'Settings'!$B$8,"Stale update",IF(AND($H256="Available",$P256="Yes"),"Available with safety hold","OK"))))))))),"Formula Error")</f>
        <v/>
      </c>
    </row>
    <row r="257" ht="22" customHeight="1">
      <c r="A257" s="29" t="n"/>
      <c r="B257" s="30" t="n"/>
      <c r="C257" s="29" t="n"/>
      <c r="D257" s="29" t="n"/>
      <c r="E257" s="29" t="n"/>
      <c r="F257" s="29" t="n"/>
      <c r="G257" s="31" t="n"/>
      <c r="H257" s="29" t="n"/>
      <c r="I257" s="31" t="n"/>
      <c r="J257" s="31" t="n"/>
      <c r="K257" s="49" t="n"/>
      <c r="L257" s="33" t="n"/>
      <c r="M257" s="34" t="n"/>
      <c r="N257" s="33" t="n"/>
      <c r="O257" s="50" t="n"/>
      <c r="P257" s="29" t="n"/>
      <c r="Q257" s="31" t="n"/>
      <c r="R257" s="49" t="n"/>
      <c r="S257" s="51">
        <f>IFERROR(IF($A257="","",IF(OR($L257="",$N257=""),"",$N257-$L257)),"")</f>
        <v/>
      </c>
      <c r="T257" s="52">
        <f>IFERROR(IF($A257="","",IF($H257="Available",0,IF($K257="","",MAX(0,$K257-'Settings'!$B$4)))),"")</f>
        <v/>
      </c>
      <c r="U257" s="38">
        <f>IFERROR(IF($A257="","",IF(OR($S257="",$O257=""),"Missing PM Data",IF(OR($S257&lt;=0,$O257&lt;INT('Settings'!$B$4)),"Overdue",IF(OR($S257&lt;='Settings'!$B$5,$O257&lt;=INT('Settings'!$B$4)+'Settings'!$B$6),"Due Soon","OK")))),"Check PM Data")</f>
        <v/>
      </c>
      <c r="V257" s="16">
        <f>IFERROR(IF($A257="","",IF(AND($H257="Available",$P257="No",$M257&gt;='Settings'!$B$7,OR($U257="OK",$U257="Due Soon")),"Yes","No")),"No")</f>
        <v/>
      </c>
      <c r="W257" s="38">
        <f>IFERROR(IF($A257="","",IF($H257="Available","Available Now",IF($K257="","No ETA",IF($K257&lt;'Settings'!$B$4,"Past Due ETA",IF($K257&lt;='Settings'!$B$4+1,"Within 24 Hours",IF($K257&lt;='Settings'!$B$4+3,"2–3 Days",IF($K257&lt;='Settings'!$B$4+7,"4–7 Days","More Than 7 Days"))))))),"Check ETA")</f>
        <v/>
      </c>
      <c r="X257" s="38">
        <f>IFERROR(IF($A257="","",IF(COUNTIF('Tractor Availability'!$A$6:$A$505,$A257)&gt;1,"Duplicate Unit ID",IF($H257="","Missing status",IF($M257="","Missing fuel level",IF(AND($H257&lt;&gt;"Available",$K257=""),"Missing ETA",IF(AND($P257="Yes",$Q257=""),"Missing hold reason",IF($R257="","Missing update time",IF('Settings'!$B$4-$R257&gt;'Settings'!$B$8,"Stale update",IF(AND($H257="Available",$P257="Yes"),"Available with safety hold","OK"))))))))),"Formula Error")</f>
        <v/>
      </c>
    </row>
    <row r="258" ht="22" customHeight="1">
      <c r="A258" s="29" t="n"/>
      <c r="B258" s="30" t="n"/>
      <c r="C258" s="29" t="n"/>
      <c r="D258" s="29" t="n"/>
      <c r="E258" s="29" t="n"/>
      <c r="F258" s="29" t="n"/>
      <c r="G258" s="31" t="n"/>
      <c r="H258" s="29" t="n"/>
      <c r="I258" s="31" t="n"/>
      <c r="J258" s="31" t="n"/>
      <c r="K258" s="49" t="n"/>
      <c r="L258" s="33" t="n"/>
      <c r="M258" s="34" t="n"/>
      <c r="N258" s="33" t="n"/>
      <c r="O258" s="50" t="n"/>
      <c r="P258" s="29" t="n"/>
      <c r="Q258" s="31" t="n"/>
      <c r="R258" s="49" t="n"/>
      <c r="S258" s="51">
        <f>IFERROR(IF($A258="","",IF(OR($L258="",$N258=""),"",$N258-$L258)),"")</f>
        <v/>
      </c>
      <c r="T258" s="52">
        <f>IFERROR(IF($A258="","",IF($H258="Available",0,IF($K258="","",MAX(0,$K258-'Settings'!$B$4)))),"")</f>
        <v/>
      </c>
      <c r="U258" s="38">
        <f>IFERROR(IF($A258="","",IF(OR($S258="",$O258=""),"Missing PM Data",IF(OR($S258&lt;=0,$O258&lt;INT('Settings'!$B$4)),"Overdue",IF(OR($S258&lt;='Settings'!$B$5,$O258&lt;=INT('Settings'!$B$4)+'Settings'!$B$6),"Due Soon","OK")))),"Check PM Data")</f>
        <v/>
      </c>
      <c r="V258" s="16">
        <f>IFERROR(IF($A258="","",IF(AND($H258="Available",$P258="No",$M258&gt;='Settings'!$B$7,OR($U258="OK",$U258="Due Soon")),"Yes","No")),"No")</f>
        <v/>
      </c>
      <c r="W258" s="38">
        <f>IFERROR(IF($A258="","",IF($H258="Available","Available Now",IF($K258="","No ETA",IF($K258&lt;'Settings'!$B$4,"Past Due ETA",IF($K258&lt;='Settings'!$B$4+1,"Within 24 Hours",IF($K258&lt;='Settings'!$B$4+3,"2–3 Days",IF($K258&lt;='Settings'!$B$4+7,"4–7 Days","More Than 7 Days"))))))),"Check ETA")</f>
        <v/>
      </c>
      <c r="X258" s="38">
        <f>IFERROR(IF($A258="","",IF(COUNTIF('Tractor Availability'!$A$6:$A$505,$A258)&gt;1,"Duplicate Unit ID",IF($H258="","Missing status",IF($M258="","Missing fuel level",IF(AND($H258&lt;&gt;"Available",$K258=""),"Missing ETA",IF(AND($P258="Yes",$Q258=""),"Missing hold reason",IF($R258="","Missing update time",IF('Settings'!$B$4-$R258&gt;'Settings'!$B$8,"Stale update",IF(AND($H258="Available",$P258="Yes"),"Available with safety hold","OK"))))))))),"Formula Error")</f>
        <v/>
      </c>
    </row>
    <row r="259" ht="22" customHeight="1">
      <c r="A259" s="29" t="n"/>
      <c r="B259" s="30" t="n"/>
      <c r="C259" s="29" t="n"/>
      <c r="D259" s="29" t="n"/>
      <c r="E259" s="29" t="n"/>
      <c r="F259" s="29" t="n"/>
      <c r="G259" s="31" t="n"/>
      <c r="H259" s="29" t="n"/>
      <c r="I259" s="31" t="n"/>
      <c r="J259" s="31" t="n"/>
      <c r="K259" s="49" t="n"/>
      <c r="L259" s="33" t="n"/>
      <c r="M259" s="34" t="n"/>
      <c r="N259" s="33" t="n"/>
      <c r="O259" s="50" t="n"/>
      <c r="P259" s="29" t="n"/>
      <c r="Q259" s="31" t="n"/>
      <c r="R259" s="49" t="n"/>
      <c r="S259" s="51">
        <f>IFERROR(IF($A259="","",IF(OR($L259="",$N259=""),"",$N259-$L259)),"")</f>
        <v/>
      </c>
      <c r="T259" s="52">
        <f>IFERROR(IF($A259="","",IF($H259="Available",0,IF($K259="","",MAX(0,$K259-'Settings'!$B$4)))),"")</f>
        <v/>
      </c>
      <c r="U259" s="38">
        <f>IFERROR(IF($A259="","",IF(OR($S259="",$O259=""),"Missing PM Data",IF(OR($S259&lt;=0,$O259&lt;INT('Settings'!$B$4)),"Overdue",IF(OR($S259&lt;='Settings'!$B$5,$O259&lt;=INT('Settings'!$B$4)+'Settings'!$B$6),"Due Soon","OK")))),"Check PM Data")</f>
        <v/>
      </c>
      <c r="V259" s="16">
        <f>IFERROR(IF($A259="","",IF(AND($H259="Available",$P259="No",$M259&gt;='Settings'!$B$7,OR($U259="OK",$U259="Due Soon")),"Yes","No")),"No")</f>
        <v/>
      </c>
      <c r="W259" s="38">
        <f>IFERROR(IF($A259="","",IF($H259="Available","Available Now",IF($K259="","No ETA",IF($K259&lt;'Settings'!$B$4,"Past Due ETA",IF($K259&lt;='Settings'!$B$4+1,"Within 24 Hours",IF($K259&lt;='Settings'!$B$4+3,"2–3 Days",IF($K259&lt;='Settings'!$B$4+7,"4–7 Days","More Than 7 Days"))))))),"Check ETA")</f>
        <v/>
      </c>
      <c r="X259" s="38">
        <f>IFERROR(IF($A259="","",IF(COUNTIF('Tractor Availability'!$A$6:$A$505,$A259)&gt;1,"Duplicate Unit ID",IF($H259="","Missing status",IF($M259="","Missing fuel level",IF(AND($H259&lt;&gt;"Available",$K259=""),"Missing ETA",IF(AND($P259="Yes",$Q259=""),"Missing hold reason",IF($R259="","Missing update time",IF('Settings'!$B$4-$R259&gt;'Settings'!$B$8,"Stale update",IF(AND($H259="Available",$P259="Yes"),"Available with safety hold","OK"))))))))),"Formula Error")</f>
        <v/>
      </c>
    </row>
    <row r="260" ht="22" customHeight="1">
      <c r="A260" s="29" t="n"/>
      <c r="B260" s="30" t="n"/>
      <c r="C260" s="29" t="n"/>
      <c r="D260" s="29" t="n"/>
      <c r="E260" s="29" t="n"/>
      <c r="F260" s="29" t="n"/>
      <c r="G260" s="31" t="n"/>
      <c r="H260" s="29" t="n"/>
      <c r="I260" s="31" t="n"/>
      <c r="J260" s="31" t="n"/>
      <c r="K260" s="49" t="n"/>
      <c r="L260" s="33" t="n"/>
      <c r="M260" s="34" t="n"/>
      <c r="N260" s="33" t="n"/>
      <c r="O260" s="50" t="n"/>
      <c r="P260" s="29" t="n"/>
      <c r="Q260" s="31" t="n"/>
      <c r="R260" s="49" t="n"/>
      <c r="S260" s="51">
        <f>IFERROR(IF($A260="","",IF(OR($L260="",$N260=""),"",$N260-$L260)),"")</f>
        <v/>
      </c>
      <c r="T260" s="52">
        <f>IFERROR(IF($A260="","",IF($H260="Available",0,IF($K260="","",MAX(0,$K260-'Settings'!$B$4)))),"")</f>
        <v/>
      </c>
      <c r="U260" s="38">
        <f>IFERROR(IF($A260="","",IF(OR($S260="",$O260=""),"Missing PM Data",IF(OR($S260&lt;=0,$O260&lt;INT('Settings'!$B$4)),"Overdue",IF(OR($S260&lt;='Settings'!$B$5,$O260&lt;=INT('Settings'!$B$4)+'Settings'!$B$6),"Due Soon","OK")))),"Check PM Data")</f>
        <v/>
      </c>
      <c r="V260" s="16">
        <f>IFERROR(IF($A260="","",IF(AND($H260="Available",$P260="No",$M260&gt;='Settings'!$B$7,OR($U260="OK",$U260="Due Soon")),"Yes","No")),"No")</f>
        <v/>
      </c>
      <c r="W260" s="38">
        <f>IFERROR(IF($A260="","",IF($H260="Available","Available Now",IF($K260="","No ETA",IF($K260&lt;'Settings'!$B$4,"Past Due ETA",IF($K260&lt;='Settings'!$B$4+1,"Within 24 Hours",IF($K260&lt;='Settings'!$B$4+3,"2–3 Days",IF($K260&lt;='Settings'!$B$4+7,"4–7 Days","More Than 7 Days"))))))),"Check ETA")</f>
        <v/>
      </c>
      <c r="X260" s="38">
        <f>IFERROR(IF($A260="","",IF(COUNTIF('Tractor Availability'!$A$6:$A$505,$A260)&gt;1,"Duplicate Unit ID",IF($H260="","Missing status",IF($M260="","Missing fuel level",IF(AND($H260&lt;&gt;"Available",$K260=""),"Missing ETA",IF(AND($P260="Yes",$Q260=""),"Missing hold reason",IF($R260="","Missing update time",IF('Settings'!$B$4-$R260&gt;'Settings'!$B$8,"Stale update",IF(AND($H260="Available",$P260="Yes"),"Available with safety hold","OK"))))))))),"Formula Error")</f>
        <v/>
      </c>
    </row>
    <row r="261" ht="22" customHeight="1">
      <c r="A261" s="29" t="n"/>
      <c r="B261" s="30" t="n"/>
      <c r="C261" s="29" t="n"/>
      <c r="D261" s="29" t="n"/>
      <c r="E261" s="29" t="n"/>
      <c r="F261" s="29" t="n"/>
      <c r="G261" s="31" t="n"/>
      <c r="H261" s="29" t="n"/>
      <c r="I261" s="31" t="n"/>
      <c r="J261" s="31" t="n"/>
      <c r="K261" s="49" t="n"/>
      <c r="L261" s="33" t="n"/>
      <c r="M261" s="34" t="n"/>
      <c r="N261" s="33" t="n"/>
      <c r="O261" s="50" t="n"/>
      <c r="P261" s="29" t="n"/>
      <c r="Q261" s="31" t="n"/>
      <c r="R261" s="49" t="n"/>
      <c r="S261" s="51">
        <f>IFERROR(IF($A261="","",IF(OR($L261="",$N261=""),"",$N261-$L261)),"")</f>
        <v/>
      </c>
      <c r="T261" s="52">
        <f>IFERROR(IF($A261="","",IF($H261="Available",0,IF($K261="","",MAX(0,$K261-'Settings'!$B$4)))),"")</f>
        <v/>
      </c>
      <c r="U261" s="38">
        <f>IFERROR(IF($A261="","",IF(OR($S261="",$O261=""),"Missing PM Data",IF(OR($S261&lt;=0,$O261&lt;INT('Settings'!$B$4)),"Overdue",IF(OR($S261&lt;='Settings'!$B$5,$O261&lt;=INT('Settings'!$B$4)+'Settings'!$B$6),"Due Soon","OK")))),"Check PM Data")</f>
        <v/>
      </c>
      <c r="V261" s="16">
        <f>IFERROR(IF($A261="","",IF(AND($H261="Available",$P261="No",$M261&gt;='Settings'!$B$7,OR($U261="OK",$U261="Due Soon")),"Yes","No")),"No")</f>
        <v/>
      </c>
      <c r="W261" s="38">
        <f>IFERROR(IF($A261="","",IF($H261="Available","Available Now",IF($K261="","No ETA",IF($K261&lt;'Settings'!$B$4,"Past Due ETA",IF($K261&lt;='Settings'!$B$4+1,"Within 24 Hours",IF($K261&lt;='Settings'!$B$4+3,"2–3 Days",IF($K261&lt;='Settings'!$B$4+7,"4–7 Days","More Than 7 Days"))))))),"Check ETA")</f>
        <v/>
      </c>
      <c r="X261" s="38">
        <f>IFERROR(IF($A261="","",IF(COUNTIF('Tractor Availability'!$A$6:$A$505,$A261)&gt;1,"Duplicate Unit ID",IF($H261="","Missing status",IF($M261="","Missing fuel level",IF(AND($H261&lt;&gt;"Available",$K261=""),"Missing ETA",IF(AND($P261="Yes",$Q261=""),"Missing hold reason",IF($R261="","Missing update time",IF('Settings'!$B$4-$R261&gt;'Settings'!$B$8,"Stale update",IF(AND($H261="Available",$P261="Yes"),"Available with safety hold","OK"))))))))),"Formula Error")</f>
        <v/>
      </c>
    </row>
    <row r="262" ht="22" customHeight="1">
      <c r="A262" s="29" t="n"/>
      <c r="B262" s="30" t="n"/>
      <c r="C262" s="29" t="n"/>
      <c r="D262" s="29" t="n"/>
      <c r="E262" s="29" t="n"/>
      <c r="F262" s="29" t="n"/>
      <c r="G262" s="31" t="n"/>
      <c r="H262" s="29" t="n"/>
      <c r="I262" s="31" t="n"/>
      <c r="J262" s="31" t="n"/>
      <c r="K262" s="49" t="n"/>
      <c r="L262" s="33" t="n"/>
      <c r="M262" s="34" t="n"/>
      <c r="N262" s="33" t="n"/>
      <c r="O262" s="50" t="n"/>
      <c r="P262" s="29" t="n"/>
      <c r="Q262" s="31" t="n"/>
      <c r="R262" s="49" t="n"/>
      <c r="S262" s="51">
        <f>IFERROR(IF($A262="","",IF(OR($L262="",$N262=""),"",$N262-$L262)),"")</f>
        <v/>
      </c>
      <c r="T262" s="52">
        <f>IFERROR(IF($A262="","",IF($H262="Available",0,IF($K262="","",MAX(0,$K262-'Settings'!$B$4)))),"")</f>
        <v/>
      </c>
      <c r="U262" s="38">
        <f>IFERROR(IF($A262="","",IF(OR($S262="",$O262=""),"Missing PM Data",IF(OR($S262&lt;=0,$O262&lt;INT('Settings'!$B$4)),"Overdue",IF(OR($S262&lt;='Settings'!$B$5,$O262&lt;=INT('Settings'!$B$4)+'Settings'!$B$6),"Due Soon","OK")))),"Check PM Data")</f>
        <v/>
      </c>
      <c r="V262" s="16">
        <f>IFERROR(IF($A262="","",IF(AND($H262="Available",$P262="No",$M262&gt;='Settings'!$B$7,OR($U262="OK",$U262="Due Soon")),"Yes","No")),"No")</f>
        <v/>
      </c>
      <c r="W262" s="38">
        <f>IFERROR(IF($A262="","",IF($H262="Available","Available Now",IF($K262="","No ETA",IF($K262&lt;'Settings'!$B$4,"Past Due ETA",IF($K262&lt;='Settings'!$B$4+1,"Within 24 Hours",IF($K262&lt;='Settings'!$B$4+3,"2–3 Days",IF($K262&lt;='Settings'!$B$4+7,"4–7 Days","More Than 7 Days"))))))),"Check ETA")</f>
        <v/>
      </c>
      <c r="X262" s="38">
        <f>IFERROR(IF($A262="","",IF(COUNTIF('Tractor Availability'!$A$6:$A$505,$A262)&gt;1,"Duplicate Unit ID",IF($H262="","Missing status",IF($M262="","Missing fuel level",IF(AND($H262&lt;&gt;"Available",$K262=""),"Missing ETA",IF(AND($P262="Yes",$Q262=""),"Missing hold reason",IF($R262="","Missing update time",IF('Settings'!$B$4-$R262&gt;'Settings'!$B$8,"Stale update",IF(AND($H262="Available",$P262="Yes"),"Available with safety hold","OK"))))))))),"Formula Error")</f>
        <v/>
      </c>
    </row>
    <row r="263" ht="22" customHeight="1">
      <c r="A263" s="29" t="n"/>
      <c r="B263" s="30" t="n"/>
      <c r="C263" s="29" t="n"/>
      <c r="D263" s="29" t="n"/>
      <c r="E263" s="29" t="n"/>
      <c r="F263" s="29" t="n"/>
      <c r="G263" s="31" t="n"/>
      <c r="H263" s="29" t="n"/>
      <c r="I263" s="31" t="n"/>
      <c r="J263" s="31" t="n"/>
      <c r="K263" s="49" t="n"/>
      <c r="L263" s="33" t="n"/>
      <c r="M263" s="34" t="n"/>
      <c r="N263" s="33" t="n"/>
      <c r="O263" s="50" t="n"/>
      <c r="P263" s="29" t="n"/>
      <c r="Q263" s="31" t="n"/>
      <c r="R263" s="49" t="n"/>
      <c r="S263" s="51">
        <f>IFERROR(IF($A263="","",IF(OR($L263="",$N263=""),"",$N263-$L263)),"")</f>
        <v/>
      </c>
      <c r="T263" s="52">
        <f>IFERROR(IF($A263="","",IF($H263="Available",0,IF($K263="","",MAX(0,$K263-'Settings'!$B$4)))),"")</f>
        <v/>
      </c>
      <c r="U263" s="38">
        <f>IFERROR(IF($A263="","",IF(OR($S263="",$O263=""),"Missing PM Data",IF(OR($S263&lt;=0,$O263&lt;INT('Settings'!$B$4)),"Overdue",IF(OR($S263&lt;='Settings'!$B$5,$O263&lt;=INT('Settings'!$B$4)+'Settings'!$B$6),"Due Soon","OK")))),"Check PM Data")</f>
        <v/>
      </c>
      <c r="V263" s="16">
        <f>IFERROR(IF($A263="","",IF(AND($H263="Available",$P263="No",$M263&gt;='Settings'!$B$7,OR($U263="OK",$U263="Due Soon")),"Yes","No")),"No")</f>
        <v/>
      </c>
      <c r="W263" s="38">
        <f>IFERROR(IF($A263="","",IF($H263="Available","Available Now",IF($K263="","No ETA",IF($K263&lt;'Settings'!$B$4,"Past Due ETA",IF($K263&lt;='Settings'!$B$4+1,"Within 24 Hours",IF($K263&lt;='Settings'!$B$4+3,"2–3 Days",IF($K263&lt;='Settings'!$B$4+7,"4–7 Days","More Than 7 Days"))))))),"Check ETA")</f>
        <v/>
      </c>
      <c r="X263" s="38">
        <f>IFERROR(IF($A263="","",IF(COUNTIF('Tractor Availability'!$A$6:$A$505,$A263)&gt;1,"Duplicate Unit ID",IF($H263="","Missing status",IF($M263="","Missing fuel level",IF(AND($H263&lt;&gt;"Available",$K263=""),"Missing ETA",IF(AND($P263="Yes",$Q263=""),"Missing hold reason",IF($R263="","Missing update time",IF('Settings'!$B$4-$R263&gt;'Settings'!$B$8,"Stale update",IF(AND($H263="Available",$P263="Yes"),"Available with safety hold","OK"))))))))),"Formula Error")</f>
        <v/>
      </c>
    </row>
    <row r="264" ht="22" customHeight="1">
      <c r="A264" s="29" t="n"/>
      <c r="B264" s="30" t="n"/>
      <c r="C264" s="29" t="n"/>
      <c r="D264" s="29" t="n"/>
      <c r="E264" s="29" t="n"/>
      <c r="F264" s="29" t="n"/>
      <c r="G264" s="31" t="n"/>
      <c r="H264" s="29" t="n"/>
      <c r="I264" s="31" t="n"/>
      <c r="J264" s="31" t="n"/>
      <c r="K264" s="49" t="n"/>
      <c r="L264" s="33" t="n"/>
      <c r="M264" s="34" t="n"/>
      <c r="N264" s="33" t="n"/>
      <c r="O264" s="50" t="n"/>
      <c r="P264" s="29" t="n"/>
      <c r="Q264" s="31" t="n"/>
      <c r="R264" s="49" t="n"/>
      <c r="S264" s="51">
        <f>IFERROR(IF($A264="","",IF(OR($L264="",$N264=""),"",$N264-$L264)),"")</f>
        <v/>
      </c>
      <c r="T264" s="52">
        <f>IFERROR(IF($A264="","",IF($H264="Available",0,IF($K264="","",MAX(0,$K264-'Settings'!$B$4)))),"")</f>
        <v/>
      </c>
      <c r="U264" s="38">
        <f>IFERROR(IF($A264="","",IF(OR($S264="",$O264=""),"Missing PM Data",IF(OR($S264&lt;=0,$O264&lt;INT('Settings'!$B$4)),"Overdue",IF(OR($S264&lt;='Settings'!$B$5,$O264&lt;=INT('Settings'!$B$4)+'Settings'!$B$6),"Due Soon","OK")))),"Check PM Data")</f>
        <v/>
      </c>
      <c r="V264" s="16">
        <f>IFERROR(IF($A264="","",IF(AND($H264="Available",$P264="No",$M264&gt;='Settings'!$B$7,OR($U264="OK",$U264="Due Soon")),"Yes","No")),"No")</f>
        <v/>
      </c>
      <c r="W264" s="38">
        <f>IFERROR(IF($A264="","",IF($H264="Available","Available Now",IF($K264="","No ETA",IF($K264&lt;'Settings'!$B$4,"Past Due ETA",IF($K264&lt;='Settings'!$B$4+1,"Within 24 Hours",IF($K264&lt;='Settings'!$B$4+3,"2–3 Days",IF($K264&lt;='Settings'!$B$4+7,"4–7 Days","More Than 7 Days"))))))),"Check ETA")</f>
        <v/>
      </c>
      <c r="X264" s="38">
        <f>IFERROR(IF($A264="","",IF(COUNTIF('Tractor Availability'!$A$6:$A$505,$A264)&gt;1,"Duplicate Unit ID",IF($H264="","Missing status",IF($M264="","Missing fuel level",IF(AND($H264&lt;&gt;"Available",$K264=""),"Missing ETA",IF(AND($P264="Yes",$Q264=""),"Missing hold reason",IF($R264="","Missing update time",IF('Settings'!$B$4-$R264&gt;'Settings'!$B$8,"Stale update",IF(AND($H264="Available",$P264="Yes"),"Available with safety hold","OK"))))))))),"Formula Error")</f>
        <v/>
      </c>
    </row>
    <row r="265" ht="22" customHeight="1">
      <c r="A265" s="29" t="n"/>
      <c r="B265" s="30" t="n"/>
      <c r="C265" s="29" t="n"/>
      <c r="D265" s="29" t="n"/>
      <c r="E265" s="29" t="n"/>
      <c r="F265" s="29" t="n"/>
      <c r="G265" s="31" t="n"/>
      <c r="H265" s="29" t="n"/>
      <c r="I265" s="31" t="n"/>
      <c r="J265" s="31" t="n"/>
      <c r="K265" s="49" t="n"/>
      <c r="L265" s="33" t="n"/>
      <c r="M265" s="34" t="n"/>
      <c r="N265" s="33" t="n"/>
      <c r="O265" s="50" t="n"/>
      <c r="P265" s="29" t="n"/>
      <c r="Q265" s="31" t="n"/>
      <c r="R265" s="49" t="n"/>
      <c r="S265" s="51">
        <f>IFERROR(IF($A265="","",IF(OR($L265="",$N265=""),"",$N265-$L265)),"")</f>
        <v/>
      </c>
      <c r="T265" s="52">
        <f>IFERROR(IF($A265="","",IF($H265="Available",0,IF($K265="","",MAX(0,$K265-'Settings'!$B$4)))),"")</f>
        <v/>
      </c>
      <c r="U265" s="38">
        <f>IFERROR(IF($A265="","",IF(OR($S265="",$O265=""),"Missing PM Data",IF(OR($S265&lt;=0,$O265&lt;INT('Settings'!$B$4)),"Overdue",IF(OR($S265&lt;='Settings'!$B$5,$O265&lt;=INT('Settings'!$B$4)+'Settings'!$B$6),"Due Soon","OK")))),"Check PM Data")</f>
        <v/>
      </c>
      <c r="V265" s="16">
        <f>IFERROR(IF($A265="","",IF(AND($H265="Available",$P265="No",$M265&gt;='Settings'!$B$7,OR($U265="OK",$U265="Due Soon")),"Yes","No")),"No")</f>
        <v/>
      </c>
      <c r="W265" s="38">
        <f>IFERROR(IF($A265="","",IF($H265="Available","Available Now",IF($K265="","No ETA",IF($K265&lt;'Settings'!$B$4,"Past Due ETA",IF($K265&lt;='Settings'!$B$4+1,"Within 24 Hours",IF($K265&lt;='Settings'!$B$4+3,"2–3 Days",IF($K265&lt;='Settings'!$B$4+7,"4–7 Days","More Than 7 Days"))))))),"Check ETA")</f>
        <v/>
      </c>
      <c r="X265" s="38">
        <f>IFERROR(IF($A265="","",IF(COUNTIF('Tractor Availability'!$A$6:$A$505,$A265)&gt;1,"Duplicate Unit ID",IF($H265="","Missing status",IF($M265="","Missing fuel level",IF(AND($H265&lt;&gt;"Available",$K265=""),"Missing ETA",IF(AND($P265="Yes",$Q265=""),"Missing hold reason",IF($R265="","Missing update time",IF('Settings'!$B$4-$R265&gt;'Settings'!$B$8,"Stale update",IF(AND($H265="Available",$P265="Yes"),"Available with safety hold","OK"))))))))),"Formula Error")</f>
        <v/>
      </c>
    </row>
    <row r="266" ht="22" customHeight="1">
      <c r="A266" s="29" t="n"/>
      <c r="B266" s="30" t="n"/>
      <c r="C266" s="29" t="n"/>
      <c r="D266" s="29" t="n"/>
      <c r="E266" s="29" t="n"/>
      <c r="F266" s="29" t="n"/>
      <c r="G266" s="31" t="n"/>
      <c r="H266" s="29" t="n"/>
      <c r="I266" s="31" t="n"/>
      <c r="J266" s="31" t="n"/>
      <c r="K266" s="49" t="n"/>
      <c r="L266" s="33" t="n"/>
      <c r="M266" s="34" t="n"/>
      <c r="N266" s="33" t="n"/>
      <c r="O266" s="50" t="n"/>
      <c r="P266" s="29" t="n"/>
      <c r="Q266" s="31" t="n"/>
      <c r="R266" s="49" t="n"/>
      <c r="S266" s="51">
        <f>IFERROR(IF($A266="","",IF(OR($L266="",$N266=""),"",$N266-$L266)),"")</f>
        <v/>
      </c>
      <c r="T266" s="52">
        <f>IFERROR(IF($A266="","",IF($H266="Available",0,IF($K266="","",MAX(0,$K266-'Settings'!$B$4)))),"")</f>
        <v/>
      </c>
      <c r="U266" s="38">
        <f>IFERROR(IF($A266="","",IF(OR($S266="",$O266=""),"Missing PM Data",IF(OR($S266&lt;=0,$O266&lt;INT('Settings'!$B$4)),"Overdue",IF(OR($S266&lt;='Settings'!$B$5,$O266&lt;=INT('Settings'!$B$4)+'Settings'!$B$6),"Due Soon","OK")))),"Check PM Data")</f>
        <v/>
      </c>
      <c r="V266" s="16">
        <f>IFERROR(IF($A266="","",IF(AND($H266="Available",$P266="No",$M266&gt;='Settings'!$B$7,OR($U266="OK",$U266="Due Soon")),"Yes","No")),"No")</f>
        <v/>
      </c>
      <c r="W266" s="38">
        <f>IFERROR(IF($A266="","",IF($H266="Available","Available Now",IF($K266="","No ETA",IF($K266&lt;'Settings'!$B$4,"Past Due ETA",IF($K266&lt;='Settings'!$B$4+1,"Within 24 Hours",IF($K266&lt;='Settings'!$B$4+3,"2–3 Days",IF($K266&lt;='Settings'!$B$4+7,"4–7 Days","More Than 7 Days"))))))),"Check ETA")</f>
        <v/>
      </c>
      <c r="X266" s="38">
        <f>IFERROR(IF($A266="","",IF(COUNTIF('Tractor Availability'!$A$6:$A$505,$A266)&gt;1,"Duplicate Unit ID",IF($H266="","Missing status",IF($M266="","Missing fuel level",IF(AND($H266&lt;&gt;"Available",$K266=""),"Missing ETA",IF(AND($P266="Yes",$Q266=""),"Missing hold reason",IF($R266="","Missing update time",IF('Settings'!$B$4-$R266&gt;'Settings'!$B$8,"Stale update",IF(AND($H266="Available",$P266="Yes"),"Available with safety hold","OK"))))))))),"Formula Error")</f>
        <v/>
      </c>
    </row>
    <row r="267" ht="22" customHeight="1">
      <c r="A267" s="29" t="n"/>
      <c r="B267" s="30" t="n"/>
      <c r="C267" s="29" t="n"/>
      <c r="D267" s="29" t="n"/>
      <c r="E267" s="29" t="n"/>
      <c r="F267" s="29" t="n"/>
      <c r="G267" s="31" t="n"/>
      <c r="H267" s="29" t="n"/>
      <c r="I267" s="31" t="n"/>
      <c r="J267" s="31" t="n"/>
      <c r="K267" s="49" t="n"/>
      <c r="L267" s="33" t="n"/>
      <c r="M267" s="34" t="n"/>
      <c r="N267" s="33" t="n"/>
      <c r="O267" s="50" t="n"/>
      <c r="P267" s="29" t="n"/>
      <c r="Q267" s="31" t="n"/>
      <c r="R267" s="49" t="n"/>
      <c r="S267" s="51">
        <f>IFERROR(IF($A267="","",IF(OR($L267="",$N267=""),"",$N267-$L267)),"")</f>
        <v/>
      </c>
      <c r="T267" s="52">
        <f>IFERROR(IF($A267="","",IF($H267="Available",0,IF($K267="","",MAX(0,$K267-'Settings'!$B$4)))),"")</f>
        <v/>
      </c>
      <c r="U267" s="38">
        <f>IFERROR(IF($A267="","",IF(OR($S267="",$O267=""),"Missing PM Data",IF(OR($S267&lt;=0,$O267&lt;INT('Settings'!$B$4)),"Overdue",IF(OR($S267&lt;='Settings'!$B$5,$O267&lt;=INT('Settings'!$B$4)+'Settings'!$B$6),"Due Soon","OK")))),"Check PM Data")</f>
        <v/>
      </c>
      <c r="V267" s="16">
        <f>IFERROR(IF($A267="","",IF(AND($H267="Available",$P267="No",$M267&gt;='Settings'!$B$7,OR($U267="OK",$U267="Due Soon")),"Yes","No")),"No")</f>
        <v/>
      </c>
      <c r="W267" s="38">
        <f>IFERROR(IF($A267="","",IF($H267="Available","Available Now",IF($K267="","No ETA",IF($K267&lt;'Settings'!$B$4,"Past Due ETA",IF($K267&lt;='Settings'!$B$4+1,"Within 24 Hours",IF($K267&lt;='Settings'!$B$4+3,"2–3 Days",IF($K267&lt;='Settings'!$B$4+7,"4–7 Days","More Than 7 Days"))))))),"Check ETA")</f>
        <v/>
      </c>
      <c r="X267" s="38">
        <f>IFERROR(IF($A267="","",IF(COUNTIF('Tractor Availability'!$A$6:$A$505,$A267)&gt;1,"Duplicate Unit ID",IF($H267="","Missing status",IF($M267="","Missing fuel level",IF(AND($H267&lt;&gt;"Available",$K267=""),"Missing ETA",IF(AND($P267="Yes",$Q267=""),"Missing hold reason",IF($R267="","Missing update time",IF('Settings'!$B$4-$R267&gt;'Settings'!$B$8,"Stale update",IF(AND($H267="Available",$P267="Yes"),"Available with safety hold","OK"))))))))),"Formula Error")</f>
        <v/>
      </c>
    </row>
    <row r="268" ht="22" customHeight="1">
      <c r="A268" s="29" t="n"/>
      <c r="B268" s="30" t="n"/>
      <c r="C268" s="29" t="n"/>
      <c r="D268" s="29" t="n"/>
      <c r="E268" s="29" t="n"/>
      <c r="F268" s="29" t="n"/>
      <c r="G268" s="31" t="n"/>
      <c r="H268" s="29" t="n"/>
      <c r="I268" s="31" t="n"/>
      <c r="J268" s="31" t="n"/>
      <c r="K268" s="49" t="n"/>
      <c r="L268" s="33" t="n"/>
      <c r="M268" s="34" t="n"/>
      <c r="N268" s="33" t="n"/>
      <c r="O268" s="50" t="n"/>
      <c r="P268" s="29" t="n"/>
      <c r="Q268" s="31" t="n"/>
      <c r="R268" s="49" t="n"/>
      <c r="S268" s="51">
        <f>IFERROR(IF($A268="","",IF(OR($L268="",$N268=""),"",$N268-$L268)),"")</f>
        <v/>
      </c>
      <c r="T268" s="52">
        <f>IFERROR(IF($A268="","",IF($H268="Available",0,IF($K268="","",MAX(0,$K268-'Settings'!$B$4)))),"")</f>
        <v/>
      </c>
      <c r="U268" s="38">
        <f>IFERROR(IF($A268="","",IF(OR($S268="",$O268=""),"Missing PM Data",IF(OR($S268&lt;=0,$O268&lt;INT('Settings'!$B$4)),"Overdue",IF(OR($S268&lt;='Settings'!$B$5,$O268&lt;=INT('Settings'!$B$4)+'Settings'!$B$6),"Due Soon","OK")))),"Check PM Data")</f>
        <v/>
      </c>
      <c r="V268" s="16">
        <f>IFERROR(IF($A268="","",IF(AND($H268="Available",$P268="No",$M268&gt;='Settings'!$B$7,OR($U268="OK",$U268="Due Soon")),"Yes","No")),"No")</f>
        <v/>
      </c>
      <c r="W268" s="38">
        <f>IFERROR(IF($A268="","",IF($H268="Available","Available Now",IF($K268="","No ETA",IF($K268&lt;'Settings'!$B$4,"Past Due ETA",IF($K268&lt;='Settings'!$B$4+1,"Within 24 Hours",IF($K268&lt;='Settings'!$B$4+3,"2–3 Days",IF($K268&lt;='Settings'!$B$4+7,"4–7 Days","More Than 7 Days"))))))),"Check ETA")</f>
        <v/>
      </c>
      <c r="X268" s="38">
        <f>IFERROR(IF($A268="","",IF(COUNTIF('Tractor Availability'!$A$6:$A$505,$A268)&gt;1,"Duplicate Unit ID",IF($H268="","Missing status",IF($M268="","Missing fuel level",IF(AND($H268&lt;&gt;"Available",$K268=""),"Missing ETA",IF(AND($P268="Yes",$Q268=""),"Missing hold reason",IF($R268="","Missing update time",IF('Settings'!$B$4-$R268&gt;'Settings'!$B$8,"Stale update",IF(AND($H268="Available",$P268="Yes"),"Available with safety hold","OK"))))))))),"Formula Error")</f>
        <v/>
      </c>
    </row>
    <row r="269" ht="22" customHeight="1">
      <c r="A269" s="29" t="n"/>
      <c r="B269" s="30" t="n"/>
      <c r="C269" s="29" t="n"/>
      <c r="D269" s="29" t="n"/>
      <c r="E269" s="29" t="n"/>
      <c r="F269" s="29" t="n"/>
      <c r="G269" s="31" t="n"/>
      <c r="H269" s="29" t="n"/>
      <c r="I269" s="31" t="n"/>
      <c r="J269" s="31" t="n"/>
      <c r="K269" s="49" t="n"/>
      <c r="L269" s="33" t="n"/>
      <c r="M269" s="34" t="n"/>
      <c r="N269" s="33" t="n"/>
      <c r="O269" s="50" t="n"/>
      <c r="P269" s="29" t="n"/>
      <c r="Q269" s="31" t="n"/>
      <c r="R269" s="49" t="n"/>
      <c r="S269" s="51">
        <f>IFERROR(IF($A269="","",IF(OR($L269="",$N269=""),"",$N269-$L269)),"")</f>
        <v/>
      </c>
      <c r="T269" s="52">
        <f>IFERROR(IF($A269="","",IF($H269="Available",0,IF($K269="","",MAX(0,$K269-'Settings'!$B$4)))),"")</f>
        <v/>
      </c>
      <c r="U269" s="38">
        <f>IFERROR(IF($A269="","",IF(OR($S269="",$O269=""),"Missing PM Data",IF(OR($S269&lt;=0,$O269&lt;INT('Settings'!$B$4)),"Overdue",IF(OR($S269&lt;='Settings'!$B$5,$O269&lt;=INT('Settings'!$B$4)+'Settings'!$B$6),"Due Soon","OK")))),"Check PM Data")</f>
        <v/>
      </c>
      <c r="V269" s="16">
        <f>IFERROR(IF($A269="","",IF(AND($H269="Available",$P269="No",$M269&gt;='Settings'!$B$7,OR($U269="OK",$U269="Due Soon")),"Yes","No")),"No")</f>
        <v/>
      </c>
      <c r="W269" s="38">
        <f>IFERROR(IF($A269="","",IF($H269="Available","Available Now",IF($K269="","No ETA",IF($K269&lt;'Settings'!$B$4,"Past Due ETA",IF($K269&lt;='Settings'!$B$4+1,"Within 24 Hours",IF($K269&lt;='Settings'!$B$4+3,"2–3 Days",IF($K269&lt;='Settings'!$B$4+7,"4–7 Days","More Than 7 Days"))))))),"Check ETA")</f>
        <v/>
      </c>
      <c r="X269" s="38">
        <f>IFERROR(IF($A269="","",IF(COUNTIF('Tractor Availability'!$A$6:$A$505,$A269)&gt;1,"Duplicate Unit ID",IF($H269="","Missing status",IF($M269="","Missing fuel level",IF(AND($H269&lt;&gt;"Available",$K269=""),"Missing ETA",IF(AND($P269="Yes",$Q269=""),"Missing hold reason",IF($R269="","Missing update time",IF('Settings'!$B$4-$R269&gt;'Settings'!$B$8,"Stale update",IF(AND($H269="Available",$P269="Yes"),"Available with safety hold","OK"))))))))),"Formula Error")</f>
        <v/>
      </c>
    </row>
    <row r="270" ht="22" customHeight="1">
      <c r="A270" s="29" t="n"/>
      <c r="B270" s="30" t="n"/>
      <c r="C270" s="29" t="n"/>
      <c r="D270" s="29" t="n"/>
      <c r="E270" s="29" t="n"/>
      <c r="F270" s="29" t="n"/>
      <c r="G270" s="31" t="n"/>
      <c r="H270" s="29" t="n"/>
      <c r="I270" s="31" t="n"/>
      <c r="J270" s="31" t="n"/>
      <c r="K270" s="49" t="n"/>
      <c r="L270" s="33" t="n"/>
      <c r="M270" s="34" t="n"/>
      <c r="N270" s="33" t="n"/>
      <c r="O270" s="50" t="n"/>
      <c r="P270" s="29" t="n"/>
      <c r="Q270" s="31" t="n"/>
      <c r="R270" s="49" t="n"/>
      <c r="S270" s="51">
        <f>IFERROR(IF($A270="","",IF(OR($L270="",$N270=""),"",$N270-$L270)),"")</f>
        <v/>
      </c>
      <c r="T270" s="52">
        <f>IFERROR(IF($A270="","",IF($H270="Available",0,IF($K270="","",MAX(0,$K270-'Settings'!$B$4)))),"")</f>
        <v/>
      </c>
      <c r="U270" s="38">
        <f>IFERROR(IF($A270="","",IF(OR($S270="",$O270=""),"Missing PM Data",IF(OR($S270&lt;=0,$O270&lt;INT('Settings'!$B$4)),"Overdue",IF(OR($S270&lt;='Settings'!$B$5,$O270&lt;=INT('Settings'!$B$4)+'Settings'!$B$6),"Due Soon","OK")))),"Check PM Data")</f>
        <v/>
      </c>
      <c r="V270" s="16">
        <f>IFERROR(IF($A270="","",IF(AND($H270="Available",$P270="No",$M270&gt;='Settings'!$B$7,OR($U270="OK",$U270="Due Soon")),"Yes","No")),"No")</f>
        <v/>
      </c>
      <c r="W270" s="38">
        <f>IFERROR(IF($A270="","",IF($H270="Available","Available Now",IF($K270="","No ETA",IF($K270&lt;'Settings'!$B$4,"Past Due ETA",IF($K270&lt;='Settings'!$B$4+1,"Within 24 Hours",IF($K270&lt;='Settings'!$B$4+3,"2–3 Days",IF($K270&lt;='Settings'!$B$4+7,"4–7 Days","More Than 7 Days"))))))),"Check ETA")</f>
        <v/>
      </c>
      <c r="X270" s="38">
        <f>IFERROR(IF($A270="","",IF(COUNTIF('Tractor Availability'!$A$6:$A$505,$A270)&gt;1,"Duplicate Unit ID",IF($H270="","Missing status",IF($M270="","Missing fuel level",IF(AND($H270&lt;&gt;"Available",$K270=""),"Missing ETA",IF(AND($P270="Yes",$Q270=""),"Missing hold reason",IF($R270="","Missing update time",IF('Settings'!$B$4-$R270&gt;'Settings'!$B$8,"Stale update",IF(AND($H270="Available",$P270="Yes"),"Available with safety hold","OK"))))))))),"Formula Error")</f>
        <v/>
      </c>
    </row>
    <row r="271" ht="22" customHeight="1">
      <c r="A271" s="29" t="n"/>
      <c r="B271" s="30" t="n"/>
      <c r="C271" s="29" t="n"/>
      <c r="D271" s="29" t="n"/>
      <c r="E271" s="29" t="n"/>
      <c r="F271" s="29" t="n"/>
      <c r="G271" s="31" t="n"/>
      <c r="H271" s="29" t="n"/>
      <c r="I271" s="31" t="n"/>
      <c r="J271" s="31" t="n"/>
      <c r="K271" s="49" t="n"/>
      <c r="L271" s="33" t="n"/>
      <c r="M271" s="34" t="n"/>
      <c r="N271" s="33" t="n"/>
      <c r="O271" s="50" t="n"/>
      <c r="P271" s="29" t="n"/>
      <c r="Q271" s="31" t="n"/>
      <c r="R271" s="49" t="n"/>
      <c r="S271" s="51">
        <f>IFERROR(IF($A271="","",IF(OR($L271="",$N271=""),"",$N271-$L271)),"")</f>
        <v/>
      </c>
      <c r="T271" s="52">
        <f>IFERROR(IF($A271="","",IF($H271="Available",0,IF($K271="","",MAX(0,$K271-'Settings'!$B$4)))),"")</f>
        <v/>
      </c>
      <c r="U271" s="38">
        <f>IFERROR(IF($A271="","",IF(OR($S271="",$O271=""),"Missing PM Data",IF(OR($S271&lt;=0,$O271&lt;INT('Settings'!$B$4)),"Overdue",IF(OR($S271&lt;='Settings'!$B$5,$O271&lt;=INT('Settings'!$B$4)+'Settings'!$B$6),"Due Soon","OK")))),"Check PM Data")</f>
        <v/>
      </c>
      <c r="V271" s="16">
        <f>IFERROR(IF($A271="","",IF(AND($H271="Available",$P271="No",$M271&gt;='Settings'!$B$7,OR($U271="OK",$U271="Due Soon")),"Yes","No")),"No")</f>
        <v/>
      </c>
      <c r="W271" s="38">
        <f>IFERROR(IF($A271="","",IF($H271="Available","Available Now",IF($K271="","No ETA",IF($K271&lt;'Settings'!$B$4,"Past Due ETA",IF($K271&lt;='Settings'!$B$4+1,"Within 24 Hours",IF($K271&lt;='Settings'!$B$4+3,"2–3 Days",IF($K271&lt;='Settings'!$B$4+7,"4–7 Days","More Than 7 Days"))))))),"Check ETA")</f>
        <v/>
      </c>
      <c r="X271" s="38">
        <f>IFERROR(IF($A271="","",IF(COUNTIF('Tractor Availability'!$A$6:$A$505,$A271)&gt;1,"Duplicate Unit ID",IF($H271="","Missing status",IF($M271="","Missing fuel level",IF(AND($H271&lt;&gt;"Available",$K271=""),"Missing ETA",IF(AND($P271="Yes",$Q271=""),"Missing hold reason",IF($R271="","Missing update time",IF('Settings'!$B$4-$R271&gt;'Settings'!$B$8,"Stale update",IF(AND($H271="Available",$P271="Yes"),"Available with safety hold","OK"))))))))),"Formula Error")</f>
        <v/>
      </c>
    </row>
    <row r="272" ht="22" customHeight="1">
      <c r="A272" s="29" t="n"/>
      <c r="B272" s="30" t="n"/>
      <c r="C272" s="29" t="n"/>
      <c r="D272" s="29" t="n"/>
      <c r="E272" s="29" t="n"/>
      <c r="F272" s="29" t="n"/>
      <c r="G272" s="31" t="n"/>
      <c r="H272" s="29" t="n"/>
      <c r="I272" s="31" t="n"/>
      <c r="J272" s="31" t="n"/>
      <c r="K272" s="49" t="n"/>
      <c r="L272" s="33" t="n"/>
      <c r="M272" s="34" t="n"/>
      <c r="N272" s="33" t="n"/>
      <c r="O272" s="50" t="n"/>
      <c r="P272" s="29" t="n"/>
      <c r="Q272" s="31" t="n"/>
      <c r="R272" s="49" t="n"/>
      <c r="S272" s="51">
        <f>IFERROR(IF($A272="","",IF(OR($L272="",$N272=""),"",$N272-$L272)),"")</f>
        <v/>
      </c>
      <c r="T272" s="52">
        <f>IFERROR(IF($A272="","",IF($H272="Available",0,IF($K272="","",MAX(0,$K272-'Settings'!$B$4)))),"")</f>
        <v/>
      </c>
      <c r="U272" s="38">
        <f>IFERROR(IF($A272="","",IF(OR($S272="",$O272=""),"Missing PM Data",IF(OR($S272&lt;=0,$O272&lt;INT('Settings'!$B$4)),"Overdue",IF(OR($S272&lt;='Settings'!$B$5,$O272&lt;=INT('Settings'!$B$4)+'Settings'!$B$6),"Due Soon","OK")))),"Check PM Data")</f>
        <v/>
      </c>
      <c r="V272" s="16">
        <f>IFERROR(IF($A272="","",IF(AND($H272="Available",$P272="No",$M272&gt;='Settings'!$B$7,OR($U272="OK",$U272="Due Soon")),"Yes","No")),"No")</f>
        <v/>
      </c>
      <c r="W272" s="38">
        <f>IFERROR(IF($A272="","",IF($H272="Available","Available Now",IF($K272="","No ETA",IF($K272&lt;'Settings'!$B$4,"Past Due ETA",IF($K272&lt;='Settings'!$B$4+1,"Within 24 Hours",IF($K272&lt;='Settings'!$B$4+3,"2–3 Days",IF($K272&lt;='Settings'!$B$4+7,"4–7 Days","More Than 7 Days"))))))),"Check ETA")</f>
        <v/>
      </c>
      <c r="X272" s="38">
        <f>IFERROR(IF($A272="","",IF(COUNTIF('Tractor Availability'!$A$6:$A$505,$A272)&gt;1,"Duplicate Unit ID",IF($H272="","Missing status",IF($M272="","Missing fuel level",IF(AND($H272&lt;&gt;"Available",$K272=""),"Missing ETA",IF(AND($P272="Yes",$Q272=""),"Missing hold reason",IF($R272="","Missing update time",IF('Settings'!$B$4-$R272&gt;'Settings'!$B$8,"Stale update",IF(AND($H272="Available",$P272="Yes"),"Available with safety hold","OK"))))))))),"Formula Error")</f>
        <v/>
      </c>
    </row>
    <row r="273" ht="22" customHeight="1">
      <c r="A273" s="29" t="n"/>
      <c r="B273" s="30" t="n"/>
      <c r="C273" s="29" t="n"/>
      <c r="D273" s="29" t="n"/>
      <c r="E273" s="29" t="n"/>
      <c r="F273" s="29" t="n"/>
      <c r="G273" s="31" t="n"/>
      <c r="H273" s="29" t="n"/>
      <c r="I273" s="31" t="n"/>
      <c r="J273" s="31" t="n"/>
      <c r="K273" s="49" t="n"/>
      <c r="L273" s="33" t="n"/>
      <c r="M273" s="34" t="n"/>
      <c r="N273" s="33" t="n"/>
      <c r="O273" s="50" t="n"/>
      <c r="P273" s="29" t="n"/>
      <c r="Q273" s="31" t="n"/>
      <c r="R273" s="49" t="n"/>
      <c r="S273" s="51">
        <f>IFERROR(IF($A273="","",IF(OR($L273="",$N273=""),"",$N273-$L273)),"")</f>
        <v/>
      </c>
      <c r="T273" s="52">
        <f>IFERROR(IF($A273="","",IF($H273="Available",0,IF($K273="","",MAX(0,$K273-'Settings'!$B$4)))),"")</f>
        <v/>
      </c>
      <c r="U273" s="38">
        <f>IFERROR(IF($A273="","",IF(OR($S273="",$O273=""),"Missing PM Data",IF(OR($S273&lt;=0,$O273&lt;INT('Settings'!$B$4)),"Overdue",IF(OR($S273&lt;='Settings'!$B$5,$O273&lt;=INT('Settings'!$B$4)+'Settings'!$B$6),"Due Soon","OK")))),"Check PM Data")</f>
        <v/>
      </c>
      <c r="V273" s="16">
        <f>IFERROR(IF($A273="","",IF(AND($H273="Available",$P273="No",$M273&gt;='Settings'!$B$7,OR($U273="OK",$U273="Due Soon")),"Yes","No")),"No")</f>
        <v/>
      </c>
      <c r="W273" s="38">
        <f>IFERROR(IF($A273="","",IF($H273="Available","Available Now",IF($K273="","No ETA",IF($K273&lt;'Settings'!$B$4,"Past Due ETA",IF($K273&lt;='Settings'!$B$4+1,"Within 24 Hours",IF($K273&lt;='Settings'!$B$4+3,"2–3 Days",IF($K273&lt;='Settings'!$B$4+7,"4–7 Days","More Than 7 Days"))))))),"Check ETA")</f>
        <v/>
      </c>
      <c r="X273" s="38">
        <f>IFERROR(IF($A273="","",IF(COUNTIF('Tractor Availability'!$A$6:$A$505,$A273)&gt;1,"Duplicate Unit ID",IF($H273="","Missing status",IF($M273="","Missing fuel level",IF(AND($H273&lt;&gt;"Available",$K273=""),"Missing ETA",IF(AND($P273="Yes",$Q273=""),"Missing hold reason",IF($R273="","Missing update time",IF('Settings'!$B$4-$R273&gt;'Settings'!$B$8,"Stale update",IF(AND($H273="Available",$P273="Yes"),"Available with safety hold","OK"))))))))),"Formula Error")</f>
        <v/>
      </c>
    </row>
    <row r="274" ht="22" customHeight="1">
      <c r="A274" s="29" t="n"/>
      <c r="B274" s="30" t="n"/>
      <c r="C274" s="29" t="n"/>
      <c r="D274" s="29" t="n"/>
      <c r="E274" s="29" t="n"/>
      <c r="F274" s="29" t="n"/>
      <c r="G274" s="31" t="n"/>
      <c r="H274" s="29" t="n"/>
      <c r="I274" s="31" t="n"/>
      <c r="J274" s="31" t="n"/>
      <c r="K274" s="49" t="n"/>
      <c r="L274" s="33" t="n"/>
      <c r="M274" s="34" t="n"/>
      <c r="N274" s="33" t="n"/>
      <c r="O274" s="50" t="n"/>
      <c r="P274" s="29" t="n"/>
      <c r="Q274" s="31" t="n"/>
      <c r="R274" s="49" t="n"/>
      <c r="S274" s="51">
        <f>IFERROR(IF($A274="","",IF(OR($L274="",$N274=""),"",$N274-$L274)),"")</f>
        <v/>
      </c>
      <c r="T274" s="52">
        <f>IFERROR(IF($A274="","",IF($H274="Available",0,IF($K274="","",MAX(0,$K274-'Settings'!$B$4)))),"")</f>
        <v/>
      </c>
      <c r="U274" s="38">
        <f>IFERROR(IF($A274="","",IF(OR($S274="",$O274=""),"Missing PM Data",IF(OR($S274&lt;=0,$O274&lt;INT('Settings'!$B$4)),"Overdue",IF(OR($S274&lt;='Settings'!$B$5,$O274&lt;=INT('Settings'!$B$4)+'Settings'!$B$6),"Due Soon","OK")))),"Check PM Data")</f>
        <v/>
      </c>
      <c r="V274" s="16">
        <f>IFERROR(IF($A274="","",IF(AND($H274="Available",$P274="No",$M274&gt;='Settings'!$B$7,OR($U274="OK",$U274="Due Soon")),"Yes","No")),"No")</f>
        <v/>
      </c>
      <c r="W274" s="38">
        <f>IFERROR(IF($A274="","",IF($H274="Available","Available Now",IF($K274="","No ETA",IF($K274&lt;'Settings'!$B$4,"Past Due ETA",IF($K274&lt;='Settings'!$B$4+1,"Within 24 Hours",IF($K274&lt;='Settings'!$B$4+3,"2–3 Days",IF($K274&lt;='Settings'!$B$4+7,"4–7 Days","More Than 7 Days"))))))),"Check ETA")</f>
        <v/>
      </c>
      <c r="X274" s="38">
        <f>IFERROR(IF($A274="","",IF(COUNTIF('Tractor Availability'!$A$6:$A$505,$A274)&gt;1,"Duplicate Unit ID",IF($H274="","Missing status",IF($M274="","Missing fuel level",IF(AND($H274&lt;&gt;"Available",$K274=""),"Missing ETA",IF(AND($P274="Yes",$Q274=""),"Missing hold reason",IF($R274="","Missing update time",IF('Settings'!$B$4-$R274&gt;'Settings'!$B$8,"Stale update",IF(AND($H274="Available",$P274="Yes"),"Available with safety hold","OK"))))))))),"Formula Error")</f>
        <v/>
      </c>
    </row>
    <row r="275" ht="22" customHeight="1">
      <c r="A275" s="29" t="n"/>
      <c r="B275" s="30" t="n"/>
      <c r="C275" s="29" t="n"/>
      <c r="D275" s="29" t="n"/>
      <c r="E275" s="29" t="n"/>
      <c r="F275" s="29" t="n"/>
      <c r="G275" s="31" t="n"/>
      <c r="H275" s="29" t="n"/>
      <c r="I275" s="31" t="n"/>
      <c r="J275" s="31" t="n"/>
      <c r="K275" s="49" t="n"/>
      <c r="L275" s="33" t="n"/>
      <c r="M275" s="34" t="n"/>
      <c r="N275" s="33" t="n"/>
      <c r="O275" s="50" t="n"/>
      <c r="P275" s="29" t="n"/>
      <c r="Q275" s="31" t="n"/>
      <c r="R275" s="49" t="n"/>
      <c r="S275" s="51">
        <f>IFERROR(IF($A275="","",IF(OR($L275="",$N275=""),"",$N275-$L275)),"")</f>
        <v/>
      </c>
      <c r="T275" s="52">
        <f>IFERROR(IF($A275="","",IF($H275="Available",0,IF($K275="","",MAX(0,$K275-'Settings'!$B$4)))),"")</f>
        <v/>
      </c>
      <c r="U275" s="38">
        <f>IFERROR(IF($A275="","",IF(OR($S275="",$O275=""),"Missing PM Data",IF(OR($S275&lt;=0,$O275&lt;INT('Settings'!$B$4)),"Overdue",IF(OR($S275&lt;='Settings'!$B$5,$O275&lt;=INT('Settings'!$B$4)+'Settings'!$B$6),"Due Soon","OK")))),"Check PM Data")</f>
        <v/>
      </c>
      <c r="V275" s="16">
        <f>IFERROR(IF($A275="","",IF(AND($H275="Available",$P275="No",$M275&gt;='Settings'!$B$7,OR($U275="OK",$U275="Due Soon")),"Yes","No")),"No")</f>
        <v/>
      </c>
      <c r="W275" s="38">
        <f>IFERROR(IF($A275="","",IF($H275="Available","Available Now",IF($K275="","No ETA",IF($K275&lt;'Settings'!$B$4,"Past Due ETA",IF($K275&lt;='Settings'!$B$4+1,"Within 24 Hours",IF($K275&lt;='Settings'!$B$4+3,"2–3 Days",IF($K275&lt;='Settings'!$B$4+7,"4–7 Days","More Than 7 Days"))))))),"Check ETA")</f>
        <v/>
      </c>
      <c r="X275" s="38">
        <f>IFERROR(IF($A275="","",IF(COUNTIF('Tractor Availability'!$A$6:$A$505,$A275)&gt;1,"Duplicate Unit ID",IF($H275="","Missing status",IF($M275="","Missing fuel level",IF(AND($H275&lt;&gt;"Available",$K275=""),"Missing ETA",IF(AND($P275="Yes",$Q275=""),"Missing hold reason",IF($R275="","Missing update time",IF('Settings'!$B$4-$R275&gt;'Settings'!$B$8,"Stale update",IF(AND($H275="Available",$P275="Yes"),"Available with safety hold","OK"))))))))),"Formula Error")</f>
        <v/>
      </c>
    </row>
    <row r="276" ht="22" customHeight="1">
      <c r="A276" s="29" t="n"/>
      <c r="B276" s="30" t="n"/>
      <c r="C276" s="29" t="n"/>
      <c r="D276" s="29" t="n"/>
      <c r="E276" s="29" t="n"/>
      <c r="F276" s="29" t="n"/>
      <c r="G276" s="31" t="n"/>
      <c r="H276" s="29" t="n"/>
      <c r="I276" s="31" t="n"/>
      <c r="J276" s="31" t="n"/>
      <c r="K276" s="49" t="n"/>
      <c r="L276" s="33" t="n"/>
      <c r="M276" s="34" t="n"/>
      <c r="N276" s="33" t="n"/>
      <c r="O276" s="50" t="n"/>
      <c r="P276" s="29" t="n"/>
      <c r="Q276" s="31" t="n"/>
      <c r="R276" s="49" t="n"/>
      <c r="S276" s="51">
        <f>IFERROR(IF($A276="","",IF(OR($L276="",$N276=""),"",$N276-$L276)),"")</f>
        <v/>
      </c>
      <c r="T276" s="52">
        <f>IFERROR(IF($A276="","",IF($H276="Available",0,IF($K276="","",MAX(0,$K276-'Settings'!$B$4)))),"")</f>
        <v/>
      </c>
      <c r="U276" s="38">
        <f>IFERROR(IF($A276="","",IF(OR($S276="",$O276=""),"Missing PM Data",IF(OR($S276&lt;=0,$O276&lt;INT('Settings'!$B$4)),"Overdue",IF(OR($S276&lt;='Settings'!$B$5,$O276&lt;=INT('Settings'!$B$4)+'Settings'!$B$6),"Due Soon","OK")))),"Check PM Data")</f>
        <v/>
      </c>
      <c r="V276" s="16">
        <f>IFERROR(IF($A276="","",IF(AND($H276="Available",$P276="No",$M276&gt;='Settings'!$B$7,OR($U276="OK",$U276="Due Soon")),"Yes","No")),"No")</f>
        <v/>
      </c>
      <c r="W276" s="38">
        <f>IFERROR(IF($A276="","",IF($H276="Available","Available Now",IF($K276="","No ETA",IF($K276&lt;'Settings'!$B$4,"Past Due ETA",IF($K276&lt;='Settings'!$B$4+1,"Within 24 Hours",IF($K276&lt;='Settings'!$B$4+3,"2–3 Days",IF($K276&lt;='Settings'!$B$4+7,"4–7 Days","More Than 7 Days"))))))),"Check ETA")</f>
        <v/>
      </c>
      <c r="X276" s="38">
        <f>IFERROR(IF($A276="","",IF(COUNTIF('Tractor Availability'!$A$6:$A$505,$A276)&gt;1,"Duplicate Unit ID",IF($H276="","Missing status",IF($M276="","Missing fuel level",IF(AND($H276&lt;&gt;"Available",$K276=""),"Missing ETA",IF(AND($P276="Yes",$Q276=""),"Missing hold reason",IF($R276="","Missing update time",IF('Settings'!$B$4-$R276&gt;'Settings'!$B$8,"Stale update",IF(AND($H276="Available",$P276="Yes"),"Available with safety hold","OK"))))))))),"Formula Error")</f>
        <v/>
      </c>
    </row>
    <row r="277" ht="22" customHeight="1">
      <c r="A277" s="29" t="n"/>
      <c r="B277" s="30" t="n"/>
      <c r="C277" s="29" t="n"/>
      <c r="D277" s="29" t="n"/>
      <c r="E277" s="29" t="n"/>
      <c r="F277" s="29" t="n"/>
      <c r="G277" s="31" t="n"/>
      <c r="H277" s="29" t="n"/>
      <c r="I277" s="31" t="n"/>
      <c r="J277" s="31" t="n"/>
      <c r="K277" s="49" t="n"/>
      <c r="L277" s="33" t="n"/>
      <c r="M277" s="34" t="n"/>
      <c r="N277" s="33" t="n"/>
      <c r="O277" s="50" t="n"/>
      <c r="P277" s="29" t="n"/>
      <c r="Q277" s="31" t="n"/>
      <c r="R277" s="49" t="n"/>
      <c r="S277" s="51">
        <f>IFERROR(IF($A277="","",IF(OR($L277="",$N277=""),"",$N277-$L277)),"")</f>
        <v/>
      </c>
      <c r="T277" s="52">
        <f>IFERROR(IF($A277="","",IF($H277="Available",0,IF($K277="","",MAX(0,$K277-'Settings'!$B$4)))),"")</f>
        <v/>
      </c>
      <c r="U277" s="38">
        <f>IFERROR(IF($A277="","",IF(OR($S277="",$O277=""),"Missing PM Data",IF(OR($S277&lt;=0,$O277&lt;INT('Settings'!$B$4)),"Overdue",IF(OR($S277&lt;='Settings'!$B$5,$O277&lt;=INT('Settings'!$B$4)+'Settings'!$B$6),"Due Soon","OK")))),"Check PM Data")</f>
        <v/>
      </c>
      <c r="V277" s="16">
        <f>IFERROR(IF($A277="","",IF(AND($H277="Available",$P277="No",$M277&gt;='Settings'!$B$7,OR($U277="OK",$U277="Due Soon")),"Yes","No")),"No")</f>
        <v/>
      </c>
      <c r="W277" s="38">
        <f>IFERROR(IF($A277="","",IF($H277="Available","Available Now",IF($K277="","No ETA",IF($K277&lt;'Settings'!$B$4,"Past Due ETA",IF($K277&lt;='Settings'!$B$4+1,"Within 24 Hours",IF($K277&lt;='Settings'!$B$4+3,"2–3 Days",IF($K277&lt;='Settings'!$B$4+7,"4–7 Days","More Than 7 Days"))))))),"Check ETA")</f>
        <v/>
      </c>
      <c r="X277" s="38">
        <f>IFERROR(IF($A277="","",IF(COUNTIF('Tractor Availability'!$A$6:$A$505,$A277)&gt;1,"Duplicate Unit ID",IF($H277="","Missing status",IF($M277="","Missing fuel level",IF(AND($H277&lt;&gt;"Available",$K277=""),"Missing ETA",IF(AND($P277="Yes",$Q277=""),"Missing hold reason",IF($R277="","Missing update time",IF('Settings'!$B$4-$R277&gt;'Settings'!$B$8,"Stale update",IF(AND($H277="Available",$P277="Yes"),"Available with safety hold","OK"))))))))),"Formula Error")</f>
        <v/>
      </c>
    </row>
    <row r="278" ht="22" customHeight="1">
      <c r="A278" s="29" t="n"/>
      <c r="B278" s="30" t="n"/>
      <c r="C278" s="29" t="n"/>
      <c r="D278" s="29" t="n"/>
      <c r="E278" s="29" t="n"/>
      <c r="F278" s="29" t="n"/>
      <c r="G278" s="31" t="n"/>
      <c r="H278" s="29" t="n"/>
      <c r="I278" s="31" t="n"/>
      <c r="J278" s="31" t="n"/>
      <c r="K278" s="49" t="n"/>
      <c r="L278" s="33" t="n"/>
      <c r="M278" s="34" t="n"/>
      <c r="N278" s="33" t="n"/>
      <c r="O278" s="50" t="n"/>
      <c r="P278" s="29" t="n"/>
      <c r="Q278" s="31" t="n"/>
      <c r="R278" s="49" t="n"/>
      <c r="S278" s="51">
        <f>IFERROR(IF($A278="","",IF(OR($L278="",$N278=""),"",$N278-$L278)),"")</f>
        <v/>
      </c>
      <c r="T278" s="52">
        <f>IFERROR(IF($A278="","",IF($H278="Available",0,IF($K278="","",MAX(0,$K278-'Settings'!$B$4)))),"")</f>
        <v/>
      </c>
      <c r="U278" s="38">
        <f>IFERROR(IF($A278="","",IF(OR($S278="",$O278=""),"Missing PM Data",IF(OR($S278&lt;=0,$O278&lt;INT('Settings'!$B$4)),"Overdue",IF(OR($S278&lt;='Settings'!$B$5,$O278&lt;=INT('Settings'!$B$4)+'Settings'!$B$6),"Due Soon","OK")))),"Check PM Data")</f>
        <v/>
      </c>
      <c r="V278" s="16">
        <f>IFERROR(IF($A278="","",IF(AND($H278="Available",$P278="No",$M278&gt;='Settings'!$B$7,OR($U278="OK",$U278="Due Soon")),"Yes","No")),"No")</f>
        <v/>
      </c>
      <c r="W278" s="38">
        <f>IFERROR(IF($A278="","",IF($H278="Available","Available Now",IF($K278="","No ETA",IF($K278&lt;'Settings'!$B$4,"Past Due ETA",IF($K278&lt;='Settings'!$B$4+1,"Within 24 Hours",IF($K278&lt;='Settings'!$B$4+3,"2–3 Days",IF($K278&lt;='Settings'!$B$4+7,"4–7 Days","More Than 7 Days"))))))),"Check ETA")</f>
        <v/>
      </c>
      <c r="X278" s="38">
        <f>IFERROR(IF($A278="","",IF(COUNTIF('Tractor Availability'!$A$6:$A$505,$A278)&gt;1,"Duplicate Unit ID",IF($H278="","Missing status",IF($M278="","Missing fuel level",IF(AND($H278&lt;&gt;"Available",$K278=""),"Missing ETA",IF(AND($P278="Yes",$Q278=""),"Missing hold reason",IF($R278="","Missing update time",IF('Settings'!$B$4-$R278&gt;'Settings'!$B$8,"Stale update",IF(AND($H278="Available",$P278="Yes"),"Available with safety hold","OK"))))))))),"Formula Error")</f>
        <v/>
      </c>
    </row>
    <row r="279" ht="22" customHeight="1">
      <c r="A279" s="29" t="n"/>
      <c r="B279" s="30" t="n"/>
      <c r="C279" s="29" t="n"/>
      <c r="D279" s="29" t="n"/>
      <c r="E279" s="29" t="n"/>
      <c r="F279" s="29" t="n"/>
      <c r="G279" s="31" t="n"/>
      <c r="H279" s="29" t="n"/>
      <c r="I279" s="31" t="n"/>
      <c r="J279" s="31" t="n"/>
      <c r="K279" s="49" t="n"/>
      <c r="L279" s="33" t="n"/>
      <c r="M279" s="34" t="n"/>
      <c r="N279" s="33" t="n"/>
      <c r="O279" s="50" t="n"/>
      <c r="P279" s="29" t="n"/>
      <c r="Q279" s="31" t="n"/>
      <c r="R279" s="49" t="n"/>
      <c r="S279" s="51">
        <f>IFERROR(IF($A279="","",IF(OR($L279="",$N279=""),"",$N279-$L279)),"")</f>
        <v/>
      </c>
      <c r="T279" s="52">
        <f>IFERROR(IF($A279="","",IF($H279="Available",0,IF($K279="","",MAX(0,$K279-'Settings'!$B$4)))),"")</f>
        <v/>
      </c>
      <c r="U279" s="38">
        <f>IFERROR(IF($A279="","",IF(OR($S279="",$O279=""),"Missing PM Data",IF(OR($S279&lt;=0,$O279&lt;INT('Settings'!$B$4)),"Overdue",IF(OR($S279&lt;='Settings'!$B$5,$O279&lt;=INT('Settings'!$B$4)+'Settings'!$B$6),"Due Soon","OK")))),"Check PM Data")</f>
        <v/>
      </c>
      <c r="V279" s="16">
        <f>IFERROR(IF($A279="","",IF(AND($H279="Available",$P279="No",$M279&gt;='Settings'!$B$7,OR($U279="OK",$U279="Due Soon")),"Yes","No")),"No")</f>
        <v/>
      </c>
      <c r="W279" s="38">
        <f>IFERROR(IF($A279="","",IF($H279="Available","Available Now",IF($K279="","No ETA",IF($K279&lt;'Settings'!$B$4,"Past Due ETA",IF($K279&lt;='Settings'!$B$4+1,"Within 24 Hours",IF($K279&lt;='Settings'!$B$4+3,"2–3 Days",IF($K279&lt;='Settings'!$B$4+7,"4–7 Days","More Than 7 Days"))))))),"Check ETA")</f>
        <v/>
      </c>
      <c r="X279" s="38">
        <f>IFERROR(IF($A279="","",IF(COUNTIF('Tractor Availability'!$A$6:$A$505,$A279)&gt;1,"Duplicate Unit ID",IF($H279="","Missing status",IF($M279="","Missing fuel level",IF(AND($H279&lt;&gt;"Available",$K279=""),"Missing ETA",IF(AND($P279="Yes",$Q279=""),"Missing hold reason",IF($R279="","Missing update time",IF('Settings'!$B$4-$R279&gt;'Settings'!$B$8,"Stale update",IF(AND($H279="Available",$P279="Yes"),"Available with safety hold","OK"))))))))),"Formula Error")</f>
        <v/>
      </c>
    </row>
    <row r="280" ht="22" customHeight="1">
      <c r="A280" s="29" t="n"/>
      <c r="B280" s="30" t="n"/>
      <c r="C280" s="29" t="n"/>
      <c r="D280" s="29" t="n"/>
      <c r="E280" s="29" t="n"/>
      <c r="F280" s="29" t="n"/>
      <c r="G280" s="31" t="n"/>
      <c r="H280" s="29" t="n"/>
      <c r="I280" s="31" t="n"/>
      <c r="J280" s="31" t="n"/>
      <c r="K280" s="49" t="n"/>
      <c r="L280" s="33" t="n"/>
      <c r="M280" s="34" t="n"/>
      <c r="N280" s="33" t="n"/>
      <c r="O280" s="50" t="n"/>
      <c r="P280" s="29" t="n"/>
      <c r="Q280" s="31" t="n"/>
      <c r="R280" s="49" t="n"/>
      <c r="S280" s="51">
        <f>IFERROR(IF($A280="","",IF(OR($L280="",$N280=""),"",$N280-$L280)),"")</f>
        <v/>
      </c>
      <c r="T280" s="52">
        <f>IFERROR(IF($A280="","",IF($H280="Available",0,IF($K280="","",MAX(0,$K280-'Settings'!$B$4)))),"")</f>
        <v/>
      </c>
      <c r="U280" s="38">
        <f>IFERROR(IF($A280="","",IF(OR($S280="",$O280=""),"Missing PM Data",IF(OR($S280&lt;=0,$O280&lt;INT('Settings'!$B$4)),"Overdue",IF(OR($S280&lt;='Settings'!$B$5,$O280&lt;=INT('Settings'!$B$4)+'Settings'!$B$6),"Due Soon","OK")))),"Check PM Data")</f>
        <v/>
      </c>
      <c r="V280" s="16">
        <f>IFERROR(IF($A280="","",IF(AND($H280="Available",$P280="No",$M280&gt;='Settings'!$B$7,OR($U280="OK",$U280="Due Soon")),"Yes","No")),"No")</f>
        <v/>
      </c>
      <c r="W280" s="38">
        <f>IFERROR(IF($A280="","",IF($H280="Available","Available Now",IF($K280="","No ETA",IF($K280&lt;'Settings'!$B$4,"Past Due ETA",IF($K280&lt;='Settings'!$B$4+1,"Within 24 Hours",IF($K280&lt;='Settings'!$B$4+3,"2–3 Days",IF($K280&lt;='Settings'!$B$4+7,"4–7 Days","More Than 7 Days"))))))),"Check ETA")</f>
        <v/>
      </c>
      <c r="X280" s="38">
        <f>IFERROR(IF($A280="","",IF(COUNTIF('Tractor Availability'!$A$6:$A$505,$A280)&gt;1,"Duplicate Unit ID",IF($H280="","Missing status",IF($M280="","Missing fuel level",IF(AND($H280&lt;&gt;"Available",$K280=""),"Missing ETA",IF(AND($P280="Yes",$Q280=""),"Missing hold reason",IF($R280="","Missing update time",IF('Settings'!$B$4-$R280&gt;'Settings'!$B$8,"Stale update",IF(AND($H280="Available",$P280="Yes"),"Available with safety hold","OK"))))))))),"Formula Error")</f>
        <v/>
      </c>
    </row>
    <row r="281" ht="22" customHeight="1">
      <c r="A281" s="29" t="n"/>
      <c r="B281" s="30" t="n"/>
      <c r="C281" s="29" t="n"/>
      <c r="D281" s="29" t="n"/>
      <c r="E281" s="29" t="n"/>
      <c r="F281" s="29" t="n"/>
      <c r="G281" s="31" t="n"/>
      <c r="H281" s="29" t="n"/>
      <c r="I281" s="31" t="n"/>
      <c r="J281" s="31" t="n"/>
      <c r="K281" s="49" t="n"/>
      <c r="L281" s="33" t="n"/>
      <c r="M281" s="34" t="n"/>
      <c r="N281" s="33" t="n"/>
      <c r="O281" s="50" t="n"/>
      <c r="P281" s="29" t="n"/>
      <c r="Q281" s="31" t="n"/>
      <c r="R281" s="49" t="n"/>
      <c r="S281" s="51">
        <f>IFERROR(IF($A281="","",IF(OR($L281="",$N281=""),"",$N281-$L281)),"")</f>
        <v/>
      </c>
      <c r="T281" s="52">
        <f>IFERROR(IF($A281="","",IF($H281="Available",0,IF($K281="","",MAX(0,$K281-'Settings'!$B$4)))),"")</f>
        <v/>
      </c>
      <c r="U281" s="38">
        <f>IFERROR(IF($A281="","",IF(OR($S281="",$O281=""),"Missing PM Data",IF(OR($S281&lt;=0,$O281&lt;INT('Settings'!$B$4)),"Overdue",IF(OR($S281&lt;='Settings'!$B$5,$O281&lt;=INT('Settings'!$B$4)+'Settings'!$B$6),"Due Soon","OK")))),"Check PM Data")</f>
        <v/>
      </c>
      <c r="V281" s="16">
        <f>IFERROR(IF($A281="","",IF(AND($H281="Available",$P281="No",$M281&gt;='Settings'!$B$7,OR($U281="OK",$U281="Due Soon")),"Yes","No")),"No")</f>
        <v/>
      </c>
      <c r="W281" s="38">
        <f>IFERROR(IF($A281="","",IF($H281="Available","Available Now",IF($K281="","No ETA",IF($K281&lt;'Settings'!$B$4,"Past Due ETA",IF($K281&lt;='Settings'!$B$4+1,"Within 24 Hours",IF($K281&lt;='Settings'!$B$4+3,"2–3 Days",IF($K281&lt;='Settings'!$B$4+7,"4–7 Days","More Than 7 Days"))))))),"Check ETA")</f>
        <v/>
      </c>
      <c r="X281" s="38">
        <f>IFERROR(IF($A281="","",IF(COUNTIF('Tractor Availability'!$A$6:$A$505,$A281)&gt;1,"Duplicate Unit ID",IF($H281="","Missing status",IF($M281="","Missing fuel level",IF(AND($H281&lt;&gt;"Available",$K281=""),"Missing ETA",IF(AND($P281="Yes",$Q281=""),"Missing hold reason",IF($R281="","Missing update time",IF('Settings'!$B$4-$R281&gt;'Settings'!$B$8,"Stale update",IF(AND($H281="Available",$P281="Yes"),"Available with safety hold","OK"))))))))),"Formula Error")</f>
        <v/>
      </c>
    </row>
    <row r="282" ht="22" customHeight="1">
      <c r="A282" s="29" t="n"/>
      <c r="B282" s="30" t="n"/>
      <c r="C282" s="29" t="n"/>
      <c r="D282" s="29" t="n"/>
      <c r="E282" s="29" t="n"/>
      <c r="F282" s="29" t="n"/>
      <c r="G282" s="31" t="n"/>
      <c r="H282" s="29" t="n"/>
      <c r="I282" s="31" t="n"/>
      <c r="J282" s="31" t="n"/>
      <c r="K282" s="49" t="n"/>
      <c r="L282" s="33" t="n"/>
      <c r="M282" s="34" t="n"/>
      <c r="N282" s="33" t="n"/>
      <c r="O282" s="50" t="n"/>
      <c r="P282" s="29" t="n"/>
      <c r="Q282" s="31" t="n"/>
      <c r="R282" s="49" t="n"/>
      <c r="S282" s="51">
        <f>IFERROR(IF($A282="","",IF(OR($L282="",$N282=""),"",$N282-$L282)),"")</f>
        <v/>
      </c>
      <c r="T282" s="52">
        <f>IFERROR(IF($A282="","",IF($H282="Available",0,IF($K282="","",MAX(0,$K282-'Settings'!$B$4)))),"")</f>
        <v/>
      </c>
      <c r="U282" s="38">
        <f>IFERROR(IF($A282="","",IF(OR($S282="",$O282=""),"Missing PM Data",IF(OR($S282&lt;=0,$O282&lt;INT('Settings'!$B$4)),"Overdue",IF(OR($S282&lt;='Settings'!$B$5,$O282&lt;=INT('Settings'!$B$4)+'Settings'!$B$6),"Due Soon","OK")))),"Check PM Data")</f>
        <v/>
      </c>
      <c r="V282" s="16">
        <f>IFERROR(IF($A282="","",IF(AND($H282="Available",$P282="No",$M282&gt;='Settings'!$B$7,OR($U282="OK",$U282="Due Soon")),"Yes","No")),"No")</f>
        <v/>
      </c>
      <c r="W282" s="38">
        <f>IFERROR(IF($A282="","",IF($H282="Available","Available Now",IF($K282="","No ETA",IF($K282&lt;'Settings'!$B$4,"Past Due ETA",IF($K282&lt;='Settings'!$B$4+1,"Within 24 Hours",IF($K282&lt;='Settings'!$B$4+3,"2–3 Days",IF($K282&lt;='Settings'!$B$4+7,"4–7 Days","More Than 7 Days"))))))),"Check ETA")</f>
        <v/>
      </c>
      <c r="X282" s="38">
        <f>IFERROR(IF($A282="","",IF(COUNTIF('Tractor Availability'!$A$6:$A$505,$A282)&gt;1,"Duplicate Unit ID",IF($H282="","Missing status",IF($M282="","Missing fuel level",IF(AND($H282&lt;&gt;"Available",$K282=""),"Missing ETA",IF(AND($P282="Yes",$Q282=""),"Missing hold reason",IF($R282="","Missing update time",IF('Settings'!$B$4-$R282&gt;'Settings'!$B$8,"Stale update",IF(AND($H282="Available",$P282="Yes"),"Available with safety hold","OK"))))))))),"Formula Error")</f>
        <v/>
      </c>
    </row>
    <row r="283" ht="22" customHeight="1">
      <c r="A283" s="29" t="n"/>
      <c r="B283" s="30" t="n"/>
      <c r="C283" s="29" t="n"/>
      <c r="D283" s="29" t="n"/>
      <c r="E283" s="29" t="n"/>
      <c r="F283" s="29" t="n"/>
      <c r="G283" s="31" t="n"/>
      <c r="H283" s="29" t="n"/>
      <c r="I283" s="31" t="n"/>
      <c r="J283" s="31" t="n"/>
      <c r="K283" s="49" t="n"/>
      <c r="L283" s="33" t="n"/>
      <c r="M283" s="34" t="n"/>
      <c r="N283" s="33" t="n"/>
      <c r="O283" s="50" t="n"/>
      <c r="P283" s="29" t="n"/>
      <c r="Q283" s="31" t="n"/>
      <c r="R283" s="49" t="n"/>
      <c r="S283" s="51">
        <f>IFERROR(IF($A283="","",IF(OR($L283="",$N283=""),"",$N283-$L283)),"")</f>
        <v/>
      </c>
      <c r="T283" s="52">
        <f>IFERROR(IF($A283="","",IF($H283="Available",0,IF($K283="","",MAX(0,$K283-'Settings'!$B$4)))),"")</f>
        <v/>
      </c>
      <c r="U283" s="38">
        <f>IFERROR(IF($A283="","",IF(OR($S283="",$O283=""),"Missing PM Data",IF(OR($S283&lt;=0,$O283&lt;INT('Settings'!$B$4)),"Overdue",IF(OR($S283&lt;='Settings'!$B$5,$O283&lt;=INT('Settings'!$B$4)+'Settings'!$B$6),"Due Soon","OK")))),"Check PM Data")</f>
        <v/>
      </c>
      <c r="V283" s="16">
        <f>IFERROR(IF($A283="","",IF(AND($H283="Available",$P283="No",$M283&gt;='Settings'!$B$7,OR($U283="OK",$U283="Due Soon")),"Yes","No")),"No")</f>
        <v/>
      </c>
      <c r="W283" s="38">
        <f>IFERROR(IF($A283="","",IF($H283="Available","Available Now",IF($K283="","No ETA",IF($K283&lt;'Settings'!$B$4,"Past Due ETA",IF($K283&lt;='Settings'!$B$4+1,"Within 24 Hours",IF($K283&lt;='Settings'!$B$4+3,"2–3 Days",IF($K283&lt;='Settings'!$B$4+7,"4–7 Days","More Than 7 Days"))))))),"Check ETA")</f>
        <v/>
      </c>
      <c r="X283" s="38">
        <f>IFERROR(IF($A283="","",IF(COUNTIF('Tractor Availability'!$A$6:$A$505,$A283)&gt;1,"Duplicate Unit ID",IF($H283="","Missing status",IF($M283="","Missing fuel level",IF(AND($H283&lt;&gt;"Available",$K283=""),"Missing ETA",IF(AND($P283="Yes",$Q283=""),"Missing hold reason",IF($R283="","Missing update time",IF('Settings'!$B$4-$R283&gt;'Settings'!$B$8,"Stale update",IF(AND($H283="Available",$P283="Yes"),"Available with safety hold","OK"))))))))),"Formula Error")</f>
        <v/>
      </c>
    </row>
    <row r="284" ht="22" customHeight="1">
      <c r="A284" s="29" t="n"/>
      <c r="B284" s="30" t="n"/>
      <c r="C284" s="29" t="n"/>
      <c r="D284" s="29" t="n"/>
      <c r="E284" s="29" t="n"/>
      <c r="F284" s="29" t="n"/>
      <c r="G284" s="31" t="n"/>
      <c r="H284" s="29" t="n"/>
      <c r="I284" s="31" t="n"/>
      <c r="J284" s="31" t="n"/>
      <c r="K284" s="49" t="n"/>
      <c r="L284" s="33" t="n"/>
      <c r="M284" s="34" t="n"/>
      <c r="N284" s="33" t="n"/>
      <c r="O284" s="50" t="n"/>
      <c r="P284" s="29" t="n"/>
      <c r="Q284" s="31" t="n"/>
      <c r="R284" s="49" t="n"/>
      <c r="S284" s="51">
        <f>IFERROR(IF($A284="","",IF(OR($L284="",$N284=""),"",$N284-$L284)),"")</f>
        <v/>
      </c>
      <c r="T284" s="52">
        <f>IFERROR(IF($A284="","",IF($H284="Available",0,IF($K284="","",MAX(0,$K284-'Settings'!$B$4)))),"")</f>
        <v/>
      </c>
      <c r="U284" s="38">
        <f>IFERROR(IF($A284="","",IF(OR($S284="",$O284=""),"Missing PM Data",IF(OR($S284&lt;=0,$O284&lt;INT('Settings'!$B$4)),"Overdue",IF(OR($S284&lt;='Settings'!$B$5,$O284&lt;=INT('Settings'!$B$4)+'Settings'!$B$6),"Due Soon","OK")))),"Check PM Data")</f>
        <v/>
      </c>
      <c r="V284" s="16">
        <f>IFERROR(IF($A284="","",IF(AND($H284="Available",$P284="No",$M284&gt;='Settings'!$B$7,OR($U284="OK",$U284="Due Soon")),"Yes","No")),"No")</f>
        <v/>
      </c>
      <c r="W284" s="38">
        <f>IFERROR(IF($A284="","",IF($H284="Available","Available Now",IF($K284="","No ETA",IF($K284&lt;'Settings'!$B$4,"Past Due ETA",IF($K284&lt;='Settings'!$B$4+1,"Within 24 Hours",IF($K284&lt;='Settings'!$B$4+3,"2–3 Days",IF($K284&lt;='Settings'!$B$4+7,"4–7 Days","More Than 7 Days"))))))),"Check ETA")</f>
        <v/>
      </c>
      <c r="X284" s="38">
        <f>IFERROR(IF($A284="","",IF(COUNTIF('Tractor Availability'!$A$6:$A$505,$A284)&gt;1,"Duplicate Unit ID",IF($H284="","Missing status",IF($M284="","Missing fuel level",IF(AND($H284&lt;&gt;"Available",$K284=""),"Missing ETA",IF(AND($P284="Yes",$Q284=""),"Missing hold reason",IF($R284="","Missing update time",IF('Settings'!$B$4-$R284&gt;'Settings'!$B$8,"Stale update",IF(AND($H284="Available",$P284="Yes"),"Available with safety hold","OK"))))))))),"Formula Error")</f>
        <v/>
      </c>
    </row>
    <row r="285" ht="22" customHeight="1">
      <c r="A285" s="29" t="n"/>
      <c r="B285" s="30" t="n"/>
      <c r="C285" s="29" t="n"/>
      <c r="D285" s="29" t="n"/>
      <c r="E285" s="29" t="n"/>
      <c r="F285" s="29" t="n"/>
      <c r="G285" s="31" t="n"/>
      <c r="H285" s="29" t="n"/>
      <c r="I285" s="31" t="n"/>
      <c r="J285" s="31" t="n"/>
      <c r="K285" s="49" t="n"/>
      <c r="L285" s="33" t="n"/>
      <c r="M285" s="34" t="n"/>
      <c r="N285" s="33" t="n"/>
      <c r="O285" s="50" t="n"/>
      <c r="P285" s="29" t="n"/>
      <c r="Q285" s="31" t="n"/>
      <c r="R285" s="49" t="n"/>
      <c r="S285" s="51">
        <f>IFERROR(IF($A285="","",IF(OR($L285="",$N285=""),"",$N285-$L285)),"")</f>
        <v/>
      </c>
      <c r="T285" s="52">
        <f>IFERROR(IF($A285="","",IF($H285="Available",0,IF($K285="","",MAX(0,$K285-'Settings'!$B$4)))),"")</f>
        <v/>
      </c>
      <c r="U285" s="38">
        <f>IFERROR(IF($A285="","",IF(OR($S285="",$O285=""),"Missing PM Data",IF(OR($S285&lt;=0,$O285&lt;INT('Settings'!$B$4)),"Overdue",IF(OR($S285&lt;='Settings'!$B$5,$O285&lt;=INT('Settings'!$B$4)+'Settings'!$B$6),"Due Soon","OK")))),"Check PM Data")</f>
        <v/>
      </c>
      <c r="V285" s="16">
        <f>IFERROR(IF($A285="","",IF(AND($H285="Available",$P285="No",$M285&gt;='Settings'!$B$7,OR($U285="OK",$U285="Due Soon")),"Yes","No")),"No")</f>
        <v/>
      </c>
      <c r="W285" s="38">
        <f>IFERROR(IF($A285="","",IF($H285="Available","Available Now",IF($K285="","No ETA",IF($K285&lt;'Settings'!$B$4,"Past Due ETA",IF($K285&lt;='Settings'!$B$4+1,"Within 24 Hours",IF($K285&lt;='Settings'!$B$4+3,"2–3 Days",IF($K285&lt;='Settings'!$B$4+7,"4–7 Days","More Than 7 Days"))))))),"Check ETA")</f>
        <v/>
      </c>
      <c r="X285" s="38">
        <f>IFERROR(IF($A285="","",IF(COUNTIF('Tractor Availability'!$A$6:$A$505,$A285)&gt;1,"Duplicate Unit ID",IF($H285="","Missing status",IF($M285="","Missing fuel level",IF(AND($H285&lt;&gt;"Available",$K285=""),"Missing ETA",IF(AND($P285="Yes",$Q285=""),"Missing hold reason",IF($R285="","Missing update time",IF('Settings'!$B$4-$R285&gt;'Settings'!$B$8,"Stale update",IF(AND($H285="Available",$P285="Yes"),"Available with safety hold","OK"))))))))),"Formula Error")</f>
        <v/>
      </c>
    </row>
    <row r="286" ht="22" customHeight="1">
      <c r="A286" s="29" t="n"/>
      <c r="B286" s="30" t="n"/>
      <c r="C286" s="29" t="n"/>
      <c r="D286" s="29" t="n"/>
      <c r="E286" s="29" t="n"/>
      <c r="F286" s="29" t="n"/>
      <c r="G286" s="31" t="n"/>
      <c r="H286" s="29" t="n"/>
      <c r="I286" s="31" t="n"/>
      <c r="J286" s="31" t="n"/>
      <c r="K286" s="49" t="n"/>
      <c r="L286" s="33" t="n"/>
      <c r="M286" s="34" t="n"/>
      <c r="N286" s="33" t="n"/>
      <c r="O286" s="50" t="n"/>
      <c r="P286" s="29" t="n"/>
      <c r="Q286" s="31" t="n"/>
      <c r="R286" s="49" t="n"/>
      <c r="S286" s="51">
        <f>IFERROR(IF($A286="","",IF(OR($L286="",$N286=""),"",$N286-$L286)),"")</f>
        <v/>
      </c>
      <c r="T286" s="52">
        <f>IFERROR(IF($A286="","",IF($H286="Available",0,IF($K286="","",MAX(0,$K286-'Settings'!$B$4)))),"")</f>
        <v/>
      </c>
      <c r="U286" s="38">
        <f>IFERROR(IF($A286="","",IF(OR($S286="",$O286=""),"Missing PM Data",IF(OR($S286&lt;=0,$O286&lt;INT('Settings'!$B$4)),"Overdue",IF(OR($S286&lt;='Settings'!$B$5,$O286&lt;=INT('Settings'!$B$4)+'Settings'!$B$6),"Due Soon","OK")))),"Check PM Data")</f>
        <v/>
      </c>
      <c r="V286" s="16">
        <f>IFERROR(IF($A286="","",IF(AND($H286="Available",$P286="No",$M286&gt;='Settings'!$B$7,OR($U286="OK",$U286="Due Soon")),"Yes","No")),"No")</f>
        <v/>
      </c>
      <c r="W286" s="38">
        <f>IFERROR(IF($A286="","",IF($H286="Available","Available Now",IF($K286="","No ETA",IF($K286&lt;'Settings'!$B$4,"Past Due ETA",IF($K286&lt;='Settings'!$B$4+1,"Within 24 Hours",IF($K286&lt;='Settings'!$B$4+3,"2–3 Days",IF($K286&lt;='Settings'!$B$4+7,"4–7 Days","More Than 7 Days"))))))),"Check ETA")</f>
        <v/>
      </c>
      <c r="X286" s="38">
        <f>IFERROR(IF($A286="","",IF(COUNTIF('Tractor Availability'!$A$6:$A$505,$A286)&gt;1,"Duplicate Unit ID",IF($H286="","Missing status",IF($M286="","Missing fuel level",IF(AND($H286&lt;&gt;"Available",$K286=""),"Missing ETA",IF(AND($P286="Yes",$Q286=""),"Missing hold reason",IF($R286="","Missing update time",IF('Settings'!$B$4-$R286&gt;'Settings'!$B$8,"Stale update",IF(AND($H286="Available",$P286="Yes"),"Available with safety hold","OK"))))))))),"Formula Error")</f>
        <v/>
      </c>
    </row>
    <row r="287" ht="22" customHeight="1">
      <c r="A287" s="29" t="n"/>
      <c r="B287" s="30" t="n"/>
      <c r="C287" s="29" t="n"/>
      <c r="D287" s="29" t="n"/>
      <c r="E287" s="29" t="n"/>
      <c r="F287" s="29" t="n"/>
      <c r="G287" s="31" t="n"/>
      <c r="H287" s="29" t="n"/>
      <c r="I287" s="31" t="n"/>
      <c r="J287" s="31" t="n"/>
      <c r="K287" s="49" t="n"/>
      <c r="L287" s="33" t="n"/>
      <c r="M287" s="34" t="n"/>
      <c r="N287" s="33" t="n"/>
      <c r="O287" s="50" t="n"/>
      <c r="P287" s="29" t="n"/>
      <c r="Q287" s="31" t="n"/>
      <c r="R287" s="49" t="n"/>
      <c r="S287" s="51">
        <f>IFERROR(IF($A287="","",IF(OR($L287="",$N287=""),"",$N287-$L287)),"")</f>
        <v/>
      </c>
      <c r="T287" s="52">
        <f>IFERROR(IF($A287="","",IF($H287="Available",0,IF($K287="","",MAX(0,$K287-'Settings'!$B$4)))),"")</f>
        <v/>
      </c>
      <c r="U287" s="38">
        <f>IFERROR(IF($A287="","",IF(OR($S287="",$O287=""),"Missing PM Data",IF(OR($S287&lt;=0,$O287&lt;INT('Settings'!$B$4)),"Overdue",IF(OR($S287&lt;='Settings'!$B$5,$O287&lt;=INT('Settings'!$B$4)+'Settings'!$B$6),"Due Soon","OK")))),"Check PM Data")</f>
        <v/>
      </c>
      <c r="V287" s="16">
        <f>IFERROR(IF($A287="","",IF(AND($H287="Available",$P287="No",$M287&gt;='Settings'!$B$7,OR($U287="OK",$U287="Due Soon")),"Yes","No")),"No")</f>
        <v/>
      </c>
      <c r="W287" s="38">
        <f>IFERROR(IF($A287="","",IF($H287="Available","Available Now",IF($K287="","No ETA",IF($K287&lt;'Settings'!$B$4,"Past Due ETA",IF($K287&lt;='Settings'!$B$4+1,"Within 24 Hours",IF($K287&lt;='Settings'!$B$4+3,"2–3 Days",IF($K287&lt;='Settings'!$B$4+7,"4–7 Days","More Than 7 Days"))))))),"Check ETA")</f>
        <v/>
      </c>
      <c r="X287" s="38">
        <f>IFERROR(IF($A287="","",IF(COUNTIF('Tractor Availability'!$A$6:$A$505,$A287)&gt;1,"Duplicate Unit ID",IF($H287="","Missing status",IF($M287="","Missing fuel level",IF(AND($H287&lt;&gt;"Available",$K287=""),"Missing ETA",IF(AND($P287="Yes",$Q287=""),"Missing hold reason",IF($R287="","Missing update time",IF('Settings'!$B$4-$R287&gt;'Settings'!$B$8,"Stale update",IF(AND($H287="Available",$P287="Yes"),"Available with safety hold","OK"))))))))),"Formula Error")</f>
        <v/>
      </c>
    </row>
    <row r="288" ht="22" customHeight="1">
      <c r="A288" s="29" t="n"/>
      <c r="B288" s="30" t="n"/>
      <c r="C288" s="29" t="n"/>
      <c r="D288" s="29" t="n"/>
      <c r="E288" s="29" t="n"/>
      <c r="F288" s="29" t="n"/>
      <c r="G288" s="31" t="n"/>
      <c r="H288" s="29" t="n"/>
      <c r="I288" s="31" t="n"/>
      <c r="J288" s="31" t="n"/>
      <c r="K288" s="49" t="n"/>
      <c r="L288" s="33" t="n"/>
      <c r="M288" s="34" t="n"/>
      <c r="N288" s="33" t="n"/>
      <c r="O288" s="50" t="n"/>
      <c r="P288" s="29" t="n"/>
      <c r="Q288" s="31" t="n"/>
      <c r="R288" s="49" t="n"/>
      <c r="S288" s="51">
        <f>IFERROR(IF($A288="","",IF(OR($L288="",$N288=""),"",$N288-$L288)),"")</f>
        <v/>
      </c>
      <c r="T288" s="52">
        <f>IFERROR(IF($A288="","",IF($H288="Available",0,IF($K288="","",MAX(0,$K288-'Settings'!$B$4)))),"")</f>
        <v/>
      </c>
      <c r="U288" s="38">
        <f>IFERROR(IF($A288="","",IF(OR($S288="",$O288=""),"Missing PM Data",IF(OR($S288&lt;=0,$O288&lt;INT('Settings'!$B$4)),"Overdue",IF(OR($S288&lt;='Settings'!$B$5,$O288&lt;=INT('Settings'!$B$4)+'Settings'!$B$6),"Due Soon","OK")))),"Check PM Data")</f>
        <v/>
      </c>
      <c r="V288" s="16">
        <f>IFERROR(IF($A288="","",IF(AND($H288="Available",$P288="No",$M288&gt;='Settings'!$B$7,OR($U288="OK",$U288="Due Soon")),"Yes","No")),"No")</f>
        <v/>
      </c>
      <c r="W288" s="38">
        <f>IFERROR(IF($A288="","",IF($H288="Available","Available Now",IF($K288="","No ETA",IF($K288&lt;'Settings'!$B$4,"Past Due ETA",IF($K288&lt;='Settings'!$B$4+1,"Within 24 Hours",IF($K288&lt;='Settings'!$B$4+3,"2–3 Days",IF($K288&lt;='Settings'!$B$4+7,"4–7 Days","More Than 7 Days"))))))),"Check ETA")</f>
        <v/>
      </c>
      <c r="X288" s="38">
        <f>IFERROR(IF($A288="","",IF(COUNTIF('Tractor Availability'!$A$6:$A$505,$A288)&gt;1,"Duplicate Unit ID",IF($H288="","Missing status",IF($M288="","Missing fuel level",IF(AND($H288&lt;&gt;"Available",$K288=""),"Missing ETA",IF(AND($P288="Yes",$Q288=""),"Missing hold reason",IF($R288="","Missing update time",IF('Settings'!$B$4-$R288&gt;'Settings'!$B$8,"Stale update",IF(AND($H288="Available",$P288="Yes"),"Available with safety hold","OK"))))))))),"Formula Error")</f>
        <v/>
      </c>
    </row>
    <row r="289" ht="22" customHeight="1">
      <c r="A289" s="29" t="n"/>
      <c r="B289" s="30" t="n"/>
      <c r="C289" s="29" t="n"/>
      <c r="D289" s="29" t="n"/>
      <c r="E289" s="29" t="n"/>
      <c r="F289" s="29" t="n"/>
      <c r="G289" s="31" t="n"/>
      <c r="H289" s="29" t="n"/>
      <c r="I289" s="31" t="n"/>
      <c r="J289" s="31" t="n"/>
      <c r="K289" s="49" t="n"/>
      <c r="L289" s="33" t="n"/>
      <c r="M289" s="34" t="n"/>
      <c r="N289" s="33" t="n"/>
      <c r="O289" s="50" t="n"/>
      <c r="P289" s="29" t="n"/>
      <c r="Q289" s="31" t="n"/>
      <c r="R289" s="49" t="n"/>
      <c r="S289" s="51">
        <f>IFERROR(IF($A289="","",IF(OR($L289="",$N289=""),"",$N289-$L289)),"")</f>
        <v/>
      </c>
      <c r="T289" s="52">
        <f>IFERROR(IF($A289="","",IF($H289="Available",0,IF($K289="","",MAX(0,$K289-'Settings'!$B$4)))),"")</f>
        <v/>
      </c>
      <c r="U289" s="38">
        <f>IFERROR(IF($A289="","",IF(OR($S289="",$O289=""),"Missing PM Data",IF(OR($S289&lt;=0,$O289&lt;INT('Settings'!$B$4)),"Overdue",IF(OR($S289&lt;='Settings'!$B$5,$O289&lt;=INT('Settings'!$B$4)+'Settings'!$B$6),"Due Soon","OK")))),"Check PM Data")</f>
        <v/>
      </c>
      <c r="V289" s="16">
        <f>IFERROR(IF($A289="","",IF(AND($H289="Available",$P289="No",$M289&gt;='Settings'!$B$7,OR($U289="OK",$U289="Due Soon")),"Yes","No")),"No")</f>
        <v/>
      </c>
      <c r="W289" s="38">
        <f>IFERROR(IF($A289="","",IF($H289="Available","Available Now",IF($K289="","No ETA",IF($K289&lt;'Settings'!$B$4,"Past Due ETA",IF($K289&lt;='Settings'!$B$4+1,"Within 24 Hours",IF($K289&lt;='Settings'!$B$4+3,"2–3 Days",IF($K289&lt;='Settings'!$B$4+7,"4–7 Days","More Than 7 Days"))))))),"Check ETA")</f>
        <v/>
      </c>
      <c r="X289" s="38">
        <f>IFERROR(IF($A289="","",IF(COUNTIF('Tractor Availability'!$A$6:$A$505,$A289)&gt;1,"Duplicate Unit ID",IF($H289="","Missing status",IF($M289="","Missing fuel level",IF(AND($H289&lt;&gt;"Available",$K289=""),"Missing ETA",IF(AND($P289="Yes",$Q289=""),"Missing hold reason",IF($R289="","Missing update time",IF('Settings'!$B$4-$R289&gt;'Settings'!$B$8,"Stale update",IF(AND($H289="Available",$P289="Yes"),"Available with safety hold","OK"))))))))),"Formula Error")</f>
        <v/>
      </c>
    </row>
    <row r="290" ht="22" customHeight="1">
      <c r="A290" s="29" t="n"/>
      <c r="B290" s="30" t="n"/>
      <c r="C290" s="29" t="n"/>
      <c r="D290" s="29" t="n"/>
      <c r="E290" s="29" t="n"/>
      <c r="F290" s="29" t="n"/>
      <c r="G290" s="31" t="n"/>
      <c r="H290" s="29" t="n"/>
      <c r="I290" s="31" t="n"/>
      <c r="J290" s="31" t="n"/>
      <c r="K290" s="49" t="n"/>
      <c r="L290" s="33" t="n"/>
      <c r="M290" s="34" t="n"/>
      <c r="N290" s="33" t="n"/>
      <c r="O290" s="50" t="n"/>
      <c r="P290" s="29" t="n"/>
      <c r="Q290" s="31" t="n"/>
      <c r="R290" s="49" t="n"/>
      <c r="S290" s="51">
        <f>IFERROR(IF($A290="","",IF(OR($L290="",$N290=""),"",$N290-$L290)),"")</f>
        <v/>
      </c>
      <c r="T290" s="52">
        <f>IFERROR(IF($A290="","",IF($H290="Available",0,IF($K290="","",MAX(0,$K290-'Settings'!$B$4)))),"")</f>
        <v/>
      </c>
      <c r="U290" s="38">
        <f>IFERROR(IF($A290="","",IF(OR($S290="",$O290=""),"Missing PM Data",IF(OR($S290&lt;=0,$O290&lt;INT('Settings'!$B$4)),"Overdue",IF(OR($S290&lt;='Settings'!$B$5,$O290&lt;=INT('Settings'!$B$4)+'Settings'!$B$6),"Due Soon","OK")))),"Check PM Data")</f>
        <v/>
      </c>
      <c r="V290" s="16">
        <f>IFERROR(IF($A290="","",IF(AND($H290="Available",$P290="No",$M290&gt;='Settings'!$B$7,OR($U290="OK",$U290="Due Soon")),"Yes","No")),"No")</f>
        <v/>
      </c>
      <c r="W290" s="38">
        <f>IFERROR(IF($A290="","",IF($H290="Available","Available Now",IF($K290="","No ETA",IF($K290&lt;'Settings'!$B$4,"Past Due ETA",IF($K290&lt;='Settings'!$B$4+1,"Within 24 Hours",IF($K290&lt;='Settings'!$B$4+3,"2–3 Days",IF($K290&lt;='Settings'!$B$4+7,"4–7 Days","More Than 7 Days"))))))),"Check ETA")</f>
        <v/>
      </c>
      <c r="X290" s="38">
        <f>IFERROR(IF($A290="","",IF(COUNTIF('Tractor Availability'!$A$6:$A$505,$A290)&gt;1,"Duplicate Unit ID",IF($H290="","Missing status",IF($M290="","Missing fuel level",IF(AND($H290&lt;&gt;"Available",$K290=""),"Missing ETA",IF(AND($P290="Yes",$Q290=""),"Missing hold reason",IF($R290="","Missing update time",IF('Settings'!$B$4-$R290&gt;'Settings'!$B$8,"Stale update",IF(AND($H290="Available",$P290="Yes"),"Available with safety hold","OK"))))))))),"Formula Error")</f>
        <v/>
      </c>
    </row>
    <row r="291" ht="22" customHeight="1">
      <c r="A291" s="29" t="n"/>
      <c r="B291" s="30" t="n"/>
      <c r="C291" s="29" t="n"/>
      <c r="D291" s="29" t="n"/>
      <c r="E291" s="29" t="n"/>
      <c r="F291" s="29" t="n"/>
      <c r="G291" s="31" t="n"/>
      <c r="H291" s="29" t="n"/>
      <c r="I291" s="31" t="n"/>
      <c r="J291" s="31" t="n"/>
      <c r="K291" s="49" t="n"/>
      <c r="L291" s="33" t="n"/>
      <c r="M291" s="34" t="n"/>
      <c r="N291" s="33" t="n"/>
      <c r="O291" s="50" t="n"/>
      <c r="P291" s="29" t="n"/>
      <c r="Q291" s="31" t="n"/>
      <c r="R291" s="49" t="n"/>
      <c r="S291" s="51">
        <f>IFERROR(IF($A291="","",IF(OR($L291="",$N291=""),"",$N291-$L291)),"")</f>
        <v/>
      </c>
      <c r="T291" s="52">
        <f>IFERROR(IF($A291="","",IF($H291="Available",0,IF($K291="","",MAX(0,$K291-'Settings'!$B$4)))),"")</f>
        <v/>
      </c>
      <c r="U291" s="38">
        <f>IFERROR(IF($A291="","",IF(OR($S291="",$O291=""),"Missing PM Data",IF(OR($S291&lt;=0,$O291&lt;INT('Settings'!$B$4)),"Overdue",IF(OR($S291&lt;='Settings'!$B$5,$O291&lt;=INT('Settings'!$B$4)+'Settings'!$B$6),"Due Soon","OK")))),"Check PM Data")</f>
        <v/>
      </c>
      <c r="V291" s="16">
        <f>IFERROR(IF($A291="","",IF(AND($H291="Available",$P291="No",$M291&gt;='Settings'!$B$7,OR($U291="OK",$U291="Due Soon")),"Yes","No")),"No")</f>
        <v/>
      </c>
      <c r="W291" s="38">
        <f>IFERROR(IF($A291="","",IF($H291="Available","Available Now",IF($K291="","No ETA",IF($K291&lt;'Settings'!$B$4,"Past Due ETA",IF($K291&lt;='Settings'!$B$4+1,"Within 24 Hours",IF($K291&lt;='Settings'!$B$4+3,"2–3 Days",IF($K291&lt;='Settings'!$B$4+7,"4–7 Days","More Than 7 Days"))))))),"Check ETA")</f>
        <v/>
      </c>
      <c r="X291" s="38">
        <f>IFERROR(IF($A291="","",IF(COUNTIF('Tractor Availability'!$A$6:$A$505,$A291)&gt;1,"Duplicate Unit ID",IF($H291="","Missing status",IF($M291="","Missing fuel level",IF(AND($H291&lt;&gt;"Available",$K291=""),"Missing ETA",IF(AND($P291="Yes",$Q291=""),"Missing hold reason",IF($R291="","Missing update time",IF('Settings'!$B$4-$R291&gt;'Settings'!$B$8,"Stale update",IF(AND($H291="Available",$P291="Yes"),"Available with safety hold","OK"))))))))),"Formula Error")</f>
        <v/>
      </c>
    </row>
    <row r="292" ht="22" customHeight="1">
      <c r="A292" s="29" t="n"/>
      <c r="B292" s="30" t="n"/>
      <c r="C292" s="29" t="n"/>
      <c r="D292" s="29" t="n"/>
      <c r="E292" s="29" t="n"/>
      <c r="F292" s="29" t="n"/>
      <c r="G292" s="31" t="n"/>
      <c r="H292" s="29" t="n"/>
      <c r="I292" s="31" t="n"/>
      <c r="J292" s="31" t="n"/>
      <c r="K292" s="49" t="n"/>
      <c r="L292" s="33" t="n"/>
      <c r="M292" s="34" t="n"/>
      <c r="N292" s="33" t="n"/>
      <c r="O292" s="50" t="n"/>
      <c r="P292" s="29" t="n"/>
      <c r="Q292" s="31" t="n"/>
      <c r="R292" s="49" t="n"/>
      <c r="S292" s="51">
        <f>IFERROR(IF($A292="","",IF(OR($L292="",$N292=""),"",$N292-$L292)),"")</f>
        <v/>
      </c>
      <c r="T292" s="52">
        <f>IFERROR(IF($A292="","",IF($H292="Available",0,IF($K292="","",MAX(0,$K292-'Settings'!$B$4)))),"")</f>
        <v/>
      </c>
      <c r="U292" s="38">
        <f>IFERROR(IF($A292="","",IF(OR($S292="",$O292=""),"Missing PM Data",IF(OR($S292&lt;=0,$O292&lt;INT('Settings'!$B$4)),"Overdue",IF(OR($S292&lt;='Settings'!$B$5,$O292&lt;=INT('Settings'!$B$4)+'Settings'!$B$6),"Due Soon","OK")))),"Check PM Data")</f>
        <v/>
      </c>
      <c r="V292" s="16">
        <f>IFERROR(IF($A292="","",IF(AND($H292="Available",$P292="No",$M292&gt;='Settings'!$B$7,OR($U292="OK",$U292="Due Soon")),"Yes","No")),"No")</f>
        <v/>
      </c>
      <c r="W292" s="38">
        <f>IFERROR(IF($A292="","",IF($H292="Available","Available Now",IF($K292="","No ETA",IF($K292&lt;'Settings'!$B$4,"Past Due ETA",IF($K292&lt;='Settings'!$B$4+1,"Within 24 Hours",IF($K292&lt;='Settings'!$B$4+3,"2–3 Days",IF($K292&lt;='Settings'!$B$4+7,"4–7 Days","More Than 7 Days"))))))),"Check ETA")</f>
        <v/>
      </c>
      <c r="X292" s="38">
        <f>IFERROR(IF($A292="","",IF(COUNTIF('Tractor Availability'!$A$6:$A$505,$A292)&gt;1,"Duplicate Unit ID",IF($H292="","Missing status",IF($M292="","Missing fuel level",IF(AND($H292&lt;&gt;"Available",$K292=""),"Missing ETA",IF(AND($P292="Yes",$Q292=""),"Missing hold reason",IF($R292="","Missing update time",IF('Settings'!$B$4-$R292&gt;'Settings'!$B$8,"Stale update",IF(AND($H292="Available",$P292="Yes"),"Available with safety hold","OK"))))))))),"Formula Error")</f>
        <v/>
      </c>
    </row>
    <row r="293" ht="22" customHeight="1">
      <c r="A293" s="29" t="n"/>
      <c r="B293" s="30" t="n"/>
      <c r="C293" s="29" t="n"/>
      <c r="D293" s="29" t="n"/>
      <c r="E293" s="29" t="n"/>
      <c r="F293" s="29" t="n"/>
      <c r="G293" s="31" t="n"/>
      <c r="H293" s="29" t="n"/>
      <c r="I293" s="31" t="n"/>
      <c r="J293" s="31" t="n"/>
      <c r="K293" s="49" t="n"/>
      <c r="L293" s="33" t="n"/>
      <c r="M293" s="34" t="n"/>
      <c r="N293" s="33" t="n"/>
      <c r="O293" s="50" t="n"/>
      <c r="P293" s="29" t="n"/>
      <c r="Q293" s="31" t="n"/>
      <c r="R293" s="49" t="n"/>
      <c r="S293" s="51">
        <f>IFERROR(IF($A293="","",IF(OR($L293="",$N293=""),"",$N293-$L293)),"")</f>
        <v/>
      </c>
      <c r="T293" s="52">
        <f>IFERROR(IF($A293="","",IF($H293="Available",0,IF($K293="","",MAX(0,$K293-'Settings'!$B$4)))),"")</f>
        <v/>
      </c>
      <c r="U293" s="38">
        <f>IFERROR(IF($A293="","",IF(OR($S293="",$O293=""),"Missing PM Data",IF(OR($S293&lt;=0,$O293&lt;INT('Settings'!$B$4)),"Overdue",IF(OR($S293&lt;='Settings'!$B$5,$O293&lt;=INT('Settings'!$B$4)+'Settings'!$B$6),"Due Soon","OK")))),"Check PM Data")</f>
        <v/>
      </c>
      <c r="V293" s="16">
        <f>IFERROR(IF($A293="","",IF(AND($H293="Available",$P293="No",$M293&gt;='Settings'!$B$7,OR($U293="OK",$U293="Due Soon")),"Yes","No")),"No")</f>
        <v/>
      </c>
      <c r="W293" s="38">
        <f>IFERROR(IF($A293="","",IF($H293="Available","Available Now",IF($K293="","No ETA",IF($K293&lt;'Settings'!$B$4,"Past Due ETA",IF($K293&lt;='Settings'!$B$4+1,"Within 24 Hours",IF($K293&lt;='Settings'!$B$4+3,"2–3 Days",IF($K293&lt;='Settings'!$B$4+7,"4–7 Days","More Than 7 Days"))))))),"Check ETA")</f>
        <v/>
      </c>
      <c r="X293" s="38">
        <f>IFERROR(IF($A293="","",IF(COUNTIF('Tractor Availability'!$A$6:$A$505,$A293)&gt;1,"Duplicate Unit ID",IF($H293="","Missing status",IF($M293="","Missing fuel level",IF(AND($H293&lt;&gt;"Available",$K293=""),"Missing ETA",IF(AND($P293="Yes",$Q293=""),"Missing hold reason",IF($R293="","Missing update time",IF('Settings'!$B$4-$R293&gt;'Settings'!$B$8,"Stale update",IF(AND($H293="Available",$P293="Yes"),"Available with safety hold","OK"))))))))),"Formula Error")</f>
        <v/>
      </c>
    </row>
    <row r="294" ht="22" customHeight="1">
      <c r="A294" s="29" t="n"/>
      <c r="B294" s="30" t="n"/>
      <c r="C294" s="29" t="n"/>
      <c r="D294" s="29" t="n"/>
      <c r="E294" s="29" t="n"/>
      <c r="F294" s="29" t="n"/>
      <c r="G294" s="31" t="n"/>
      <c r="H294" s="29" t="n"/>
      <c r="I294" s="31" t="n"/>
      <c r="J294" s="31" t="n"/>
      <c r="K294" s="49" t="n"/>
      <c r="L294" s="33" t="n"/>
      <c r="M294" s="34" t="n"/>
      <c r="N294" s="33" t="n"/>
      <c r="O294" s="50" t="n"/>
      <c r="P294" s="29" t="n"/>
      <c r="Q294" s="31" t="n"/>
      <c r="R294" s="49" t="n"/>
      <c r="S294" s="51">
        <f>IFERROR(IF($A294="","",IF(OR($L294="",$N294=""),"",$N294-$L294)),"")</f>
        <v/>
      </c>
      <c r="T294" s="52">
        <f>IFERROR(IF($A294="","",IF($H294="Available",0,IF($K294="","",MAX(0,$K294-'Settings'!$B$4)))),"")</f>
        <v/>
      </c>
      <c r="U294" s="38">
        <f>IFERROR(IF($A294="","",IF(OR($S294="",$O294=""),"Missing PM Data",IF(OR($S294&lt;=0,$O294&lt;INT('Settings'!$B$4)),"Overdue",IF(OR($S294&lt;='Settings'!$B$5,$O294&lt;=INT('Settings'!$B$4)+'Settings'!$B$6),"Due Soon","OK")))),"Check PM Data")</f>
        <v/>
      </c>
      <c r="V294" s="16">
        <f>IFERROR(IF($A294="","",IF(AND($H294="Available",$P294="No",$M294&gt;='Settings'!$B$7,OR($U294="OK",$U294="Due Soon")),"Yes","No")),"No")</f>
        <v/>
      </c>
      <c r="W294" s="38">
        <f>IFERROR(IF($A294="","",IF($H294="Available","Available Now",IF($K294="","No ETA",IF($K294&lt;'Settings'!$B$4,"Past Due ETA",IF($K294&lt;='Settings'!$B$4+1,"Within 24 Hours",IF($K294&lt;='Settings'!$B$4+3,"2–3 Days",IF($K294&lt;='Settings'!$B$4+7,"4–7 Days","More Than 7 Days"))))))),"Check ETA")</f>
        <v/>
      </c>
      <c r="X294" s="38">
        <f>IFERROR(IF($A294="","",IF(COUNTIF('Tractor Availability'!$A$6:$A$505,$A294)&gt;1,"Duplicate Unit ID",IF($H294="","Missing status",IF($M294="","Missing fuel level",IF(AND($H294&lt;&gt;"Available",$K294=""),"Missing ETA",IF(AND($P294="Yes",$Q294=""),"Missing hold reason",IF($R294="","Missing update time",IF('Settings'!$B$4-$R294&gt;'Settings'!$B$8,"Stale update",IF(AND($H294="Available",$P294="Yes"),"Available with safety hold","OK"))))))))),"Formula Error")</f>
        <v/>
      </c>
    </row>
    <row r="295" ht="22" customHeight="1">
      <c r="A295" s="29" t="n"/>
      <c r="B295" s="30" t="n"/>
      <c r="C295" s="29" t="n"/>
      <c r="D295" s="29" t="n"/>
      <c r="E295" s="29" t="n"/>
      <c r="F295" s="29" t="n"/>
      <c r="G295" s="31" t="n"/>
      <c r="H295" s="29" t="n"/>
      <c r="I295" s="31" t="n"/>
      <c r="J295" s="31" t="n"/>
      <c r="K295" s="49" t="n"/>
      <c r="L295" s="33" t="n"/>
      <c r="M295" s="34" t="n"/>
      <c r="N295" s="33" t="n"/>
      <c r="O295" s="50" t="n"/>
      <c r="P295" s="29" t="n"/>
      <c r="Q295" s="31" t="n"/>
      <c r="R295" s="49" t="n"/>
      <c r="S295" s="51">
        <f>IFERROR(IF($A295="","",IF(OR($L295="",$N295=""),"",$N295-$L295)),"")</f>
        <v/>
      </c>
      <c r="T295" s="52">
        <f>IFERROR(IF($A295="","",IF($H295="Available",0,IF($K295="","",MAX(0,$K295-'Settings'!$B$4)))),"")</f>
        <v/>
      </c>
      <c r="U295" s="38">
        <f>IFERROR(IF($A295="","",IF(OR($S295="",$O295=""),"Missing PM Data",IF(OR($S295&lt;=0,$O295&lt;INT('Settings'!$B$4)),"Overdue",IF(OR($S295&lt;='Settings'!$B$5,$O295&lt;=INT('Settings'!$B$4)+'Settings'!$B$6),"Due Soon","OK")))),"Check PM Data")</f>
        <v/>
      </c>
      <c r="V295" s="16">
        <f>IFERROR(IF($A295="","",IF(AND($H295="Available",$P295="No",$M295&gt;='Settings'!$B$7,OR($U295="OK",$U295="Due Soon")),"Yes","No")),"No")</f>
        <v/>
      </c>
      <c r="W295" s="38">
        <f>IFERROR(IF($A295="","",IF($H295="Available","Available Now",IF($K295="","No ETA",IF($K295&lt;'Settings'!$B$4,"Past Due ETA",IF($K295&lt;='Settings'!$B$4+1,"Within 24 Hours",IF($K295&lt;='Settings'!$B$4+3,"2–3 Days",IF($K295&lt;='Settings'!$B$4+7,"4–7 Days","More Than 7 Days"))))))),"Check ETA")</f>
        <v/>
      </c>
      <c r="X295" s="38">
        <f>IFERROR(IF($A295="","",IF(COUNTIF('Tractor Availability'!$A$6:$A$505,$A295)&gt;1,"Duplicate Unit ID",IF($H295="","Missing status",IF($M295="","Missing fuel level",IF(AND($H295&lt;&gt;"Available",$K295=""),"Missing ETA",IF(AND($P295="Yes",$Q295=""),"Missing hold reason",IF($R295="","Missing update time",IF('Settings'!$B$4-$R295&gt;'Settings'!$B$8,"Stale update",IF(AND($H295="Available",$P295="Yes"),"Available with safety hold","OK"))))))))),"Formula Error")</f>
        <v/>
      </c>
    </row>
    <row r="296" ht="22" customHeight="1">
      <c r="A296" s="29" t="n"/>
      <c r="B296" s="30" t="n"/>
      <c r="C296" s="29" t="n"/>
      <c r="D296" s="29" t="n"/>
      <c r="E296" s="29" t="n"/>
      <c r="F296" s="29" t="n"/>
      <c r="G296" s="31" t="n"/>
      <c r="H296" s="29" t="n"/>
      <c r="I296" s="31" t="n"/>
      <c r="J296" s="31" t="n"/>
      <c r="K296" s="49" t="n"/>
      <c r="L296" s="33" t="n"/>
      <c r="M296" s="34" t="n"/>
      <c r="N296" s="33" t="n"/>
      <c r="O296" s="50" t="n"/>
      <c r="P296" s="29" t="n"/>
      <c r="Q296" s="31" t="n"/>
      <c r="R296" s="49" t="n"/>
      <c r="S296" s="51">
        <f>IFERROR(IF($A296="","",IF(OR($L296="",$N296=""),"",$N296-$L296)),"")</f>
        <v/>
      </c>
      <c r="T296" s="52">
        <f>IFERROR(IF($A296="","",IF($H296="Available",0,IF($K296="","",MAX(0,$K296-'Settings'!$B$4)))),"")</f>
        <v/>
      </c>
      <c r="U296" s="38">
        <f>IFERROR(IF($A296="","",IF(OR($S296="",$O296=""),"Missing PM Data",IF(OR($S296&lt;=0,$O296&lt;INT('Settings'!$B$4)),"Overdue",IF(OR($S296&lt;='Settings'!$B$5,$O296&lt;=INT('Settings'!$B$4)+'Settings'!$B$6),"Due Soon","OK")))),"Check PM Data")</f>
        <v/>
      </c>
      <c r="V296" s="16">
        <f>IFERROR(IF($A296="","",IF(AND($H296="Available",$P296="No",$M296&gt;='Settings'!$B$7,OR($U296="OK",$U296="Due Soon")),"Yes","No")),"No")</f>
        <v/>
      </c>
      <c r="W296" s="38">
        <f>IFERROR(IF($A296="","",IF($H296="Available","Available Now",IF($K296="","No ETA",IF($K296&lt;'Settings'!$B$4,"Past Due ETA",IF($K296&lt;='Settings'!$B$4+1,"Within 24 Hours",IF($K296&lt;='Settings'!$B$4+3,"2–3 Days",IF($K296&lt;='Settings'!$B$4+7,"4–7 Days","More Than 7 Days"))))))),"Check ETA")</f>
        <v/>
      </c>
      <c r="X296" s="38">
        <f>IFERROR(IF($A296="","",IF(COUNTIF('Tractor Availability'!$A$6:$A$505,$A296)&gt;1,"Duplicate Unit ID",IF($H296="","Missing status",IF($M296="","Missing fuel level",IF(AND($H296&lt;&gt;"Available",$K296=""),"Missing ETA",IF(AND($P296="Yes",$Q296=""),"Missing hold reason",IF($R296="","Missing update time",IF('Settings'!$B$4-$R296&gt;'Settings'!$B$8,"Stale update",IF(AND($H296="Available",$P296="Yes"),"Available with safety hold","OK"))))))))),"Formula Error")</f>
        <v/>
      </c>
    </row>
    <row r="297" ht="22" customHeight="1">
      <c r="A297" s="29" t="n"/>
      <c r="B297" s="30" t="n"/>
      <c r="C297" s="29" t="n"/>
      <c r="D297" s="29" t="n"/>
      <c r="E297" s="29" t="n"/>
      <c r="F297" s="29" t="n"/>
      <c r="G297" s="31" t="n"/>
      <c r="H297" s="29" t="n"/>
      <c r="I297" s="31" t="n"/>
      <c r="J297" s="31" t="n"/>
      <c r="K297" s="49" t="n"/>
      <c r="L297" s="33" t="n"/>
      <c r="M297" s="34" t="n"/>
      <c r="N297" s="33" t="n"/>
      <c r="O297" s="50" t="n"/>
      <c r="P297" s="29" t="n"/>
      <c r="Q297" s="31" t="n"/>
      <c r="R297" s="49" t="n"/>
      <c r="S297" s="51">
        <f>IFERROR(IF($A297="","",IF(OR($L297="",$N297=""),"",$N297-$L297)),"")</f>
        <v/>
      </c>
      <c r="T297" s="52">
        <f>IFERROR(IF($A297="","",IF($H297="Available",0,IF($K297="","",MAX(0,$K297-'Settings'!$B$4)))),"")</f>
        <v/>
      </c>
      <c r="U297" s="38">
        <f>IFERROR(IF($A297="","",IF(OR($S297="",$O297=""),"Missing PM Data",IF(OR($S297&lt;=0,$O297&lt;INT('Settings'!$B$4)),"Overdue",IF(OR($S297&lt;='Settings'!$B$5,$O297&lt;=INT('Settings'!$B$4)+'Settings'!$B$6),"Due Soon","OK")))),"Check PM Data")</f>
        <v/>
      </c>
      <c r="V297" s="16">
        <f>IFERROR(IF($A297="","",IF(AND($H297="Available",$P297="No",$M297&gt;='Settings'!$B$7,OR($U297="OK",$U297="Due Soon")),"Yes","No")),"No")</f>
        <v/>
      </c>
      <c r="W297" s="38">
        <f>IFERROR(IF($A297="","",IF($H297="Available","Available Now",IF($K297="","No ETA",IF($K297&lt;'Settings'!$B$4,"Past Due ETA",IF($K297&lt;='Settings'!$B$4+1,"Within 24 Hours",IF($K297&lt;='Settings'!$B$4+3,"2–3 Days",IF($K297&lt;='Settings'!$B$4+7,"4–7 Days","More Than 7 Days"))))))),"Check ETA")</f>
        <v/>
      </c>
      <c r="X297" s="38">
        <f>IFERROR(IF($A297="","",IF(COUNTIF('Tractor Availability'!$A$6:$A$505,$A297)&gt;1,"Duplicate Unit ID",IF($H297="","Missing status",IF($M297="","Missing fuel level",IF(AND($H297&lt;&gt;"Available",$K297=""),"Missing ETA",IF(AND($P297="Yes",$Q297=""),"Missing hold reason",IF($R297="","Missing update time",IF('Settings'!$B$4-$R297&gt;'Settings'!$B$8,"Stale update",IF(AND($H297="Available",$P297="Yes"),"Available with safety hold","OK"))))))))),"Formula Error")</f>
        <v/>
      </c>
    </row>
    <row r="298" ht="22" customHeight="1">
      <c r="A298" s="29" t="n"/>
      <c r="B298" s="30" t="n"/>
      <c r="C298" s="29" t="n"/>
      <c r="D298" s="29" t="n"/>
      <c r="E298" s="29" t="n"/>
      <c r="F298" s="29" t="n"/>
      <c r="G298" s="31" t="n"/>
      <c r="H298" s="29" t="n"/>
      <c r="I298" s="31" t="n"/>
      <c r="J298" s="31" t="n"/>
      <c r="K298" s="49" t="n"/>
      <c r="L298" s="33" t="n"/>
      <c r="M298" s="34" t="n"/>
      <c r="N298" s="33" t="n"/>
      <c r="O298" s="50" t="n"/>
      <c r="P298" s="29" t="n"/>
      <c r="Q298" s="31" t="n"/>
      <c r="R298" s="49" t="n"/>
      <c r="S298" s="51">
        <f>IFERROR(IF($A298="","",IF(OR($L298="",$N298=""),"",$N298-$L298)),"")</f>
        <v/>
      </c>
      <c r="T298" s="52">
        <f>IFERROR(IF($A298="","",IF($H298="Available",0,IF($K298="","",MAX(0,$K298-'Settings'!$B$4)))),"")</f>
        <v/>
      </c>
      <c r="U298" s="38">
        <f>IFERROR(IF($A298="","",IF(OR($S298="",$O298=""),"Missing PM Data",IF(OR($S298&lt;=0,$O298&lt;INT('Settings'!$B$4)),"Overdue",IF(OR($S298&lt;='Settings'!$B$5,$O298&lt;=INT('Settings'!$B$4)+'Settings'!$B$6),"Due Soon","OK")))),"Check PM Data")</f>
        <v/>
      </c>
      <c r="V298" s="16">
        <f>IFERROR(IF($A298="","",IF(AND($H298="Available",$P298="No",$M298&gt;='Settings'!$B$7,OR($U298="OK",$U298="Due Soon")),"Yes","No")),"No")</f>
        <v/>
      </c>
      <c r="W298" s="38">
        <f>IFERROR(IF($A298="","",IF($H298="Available","Available Now",IF($K298="","No ETA",IF($K298&lt;'Settings'!$B$4,"Past Due ETA",IF($K298&lt;='Settings'!$B$4+1,"Within 24 Hours",IF($K298&lt;='Settings'!$B$4+3,"2–3 Days",IF($K298&lt;='Settings'!$B$4+7,"4–7 Days","More Than 7 Days"))))))),"Check ETA")</f>
        <v/>
      </c>
      <c r="X298" s="38">
        <f>IFERROR(IF($A298="","",IF(COUNTIF('Tractor Availability'!$A$6:$A$505,$A298)&gt;1,"Duplicate Unit ID",IF($H298="","Missing status",IF($M298="","Missing fuel level",IF(AND($H298&lt;&gt;"Available",$K298=""),"Missing ETA",IF(AND($P298="Yes",$Q298=""),"Missing hold reason",IF($R298="","Missing update time",IF('Settings'!$B$4-$R298&gt;'Settings'!$B$8,"Stale update",IF(AND($H298="Available",$P298="Yes"),"Available with safety hold","OK"))))))))),"Formula Error")</f>
        <v/>
      </c>
    </row>
    <row r="299" ht="22" customHeight="1">
      <c r="A299" s="29" t="n"/>
      <c r="B299" s="30" t="n"/>
      <c r="C299" s="29" t="n"/>
      <c r="D299" s="29" t="n"/>
      <c r="E299" s="29" t="n"/>
      <c r="F299" s="29" t="n"/>
      <c r="G299" s="31" t="n"/>
      <c r="H299" s="29" t="n"/>
      <c r="I299" s="31" t="n"/>
      <c r="J299" s="31" t="n"/>
      <c r="K299" s="49" t="n"/>
      <c r="L299" s="33" t="n"/>
      <c r="M299" s="34" t="n"/>
      <c r="N299" s="33" t="n"/>
      <c r="O299" s="50" t="n"/>
      <c r="P299" s="29" t="n"/>
      <c r="Q299" s="31" t="n"/>
      <c r="R299" s="49" t="n"/>
      <c r="S299" s="51">
        <f>IFERROR(IF($A299="","",IF(OR($L299="",$N299=""),"",$N299-$L299)),"")</f>
        <v/>
      </c>
      <c r="T299" s="52">
        <f>IFERROR(IF($A299="","",IF($H299="Available",0,IF($K299="","",MAX(0,$K299-'Settings'!$B$4)))),"")</f>
        <v/>
      </c>
      <c r="U299" s="38">
        <f>IFERROR(IF($A299="","",IF(OR($S299="",$O299=""),"Missing PM Data",IF(OR($S299&lt;=0,$O299&lt;INT('Settings'!$B$4)),"Overdue",IF(OR($S299&lt;='Settings'!$B$5,$O299&lt;=INT('Settings'!$B$4)+'Settings'!$B$6),"Due Soon","OK")))),"Check PM Data")</f>
        <v/>
      </c>
      <c r="V299" s="16">
        <f>IFERROR(IF($A299="","",IF(AND($H299="Available",$P299="No",$M299&gt;='Settings'!$B$7,OR($U299="OK",$U299="Due Soon")),"Yes","No")),"No")</f>
        <v/>
      </c>
      <c r="W299" s="38">
        <f>IFERROR(IF($A299="","",IF($H299="Available","Available Now",IF($K299="","No ETA",IF($K299&lt;'Settings'!$B$4,"Past Due ETA",IF($K299&lt;='Settings'!$B$4+1,"Within 24 Hours",IF($K299&lt;='Settings'!$B$4+3,"2–3 Days",IF($K299&lt;='Settings'!$B$4+7,"4–7 Days","More Than 7 Days"))))))),"Check ETA")</f>
        <v/>
      </c>
      <c r="X299" s="38">
        <f>IFERROR(IF($A299="","",IF(COUNTIF('Tractor Availability'!$A$6:$A$505,$A299)&gt;1,"Duplicate Unit ID",IF($H299="","Missing status",IF($M299="","Missing fuel level",IF(AND($H299&lt;&gt;"Available",$K299=""),"Missing ETA",IF(AND($P299="Yes",$Q299=""),"Missing hold reason",IF($R299="","Missing update time",IF('Settings'!$B$4-$R299&gt;'Settings'!$B$8,"Stale update",IF(AND($H299="Available",$P299="Yes"),"Available with safety hold","OK"))))))))),"Formula Error")</f>
        <v/>
      </c>
    </row>
    <row r="300" ht="22" customHeight="1">
      <c r="A300" s="29" t="n"/>
      <c r="B300" s="30" t="n"/>
      <c r="C300" s="29" t="n"/>
      <c r="D300" s="29" t="n"/>
      <c r="E300" s="29" t="n"/>
      <c r="F300" s="29" t="n"/>
      <c r="G300" s="31" t="n"/>
      <c r="H300" s="29" t="n"/>
      <c r="I300" s="31" t="n"/>
      <c r="J300" s="31" t="n"/>
      <c r="K300" s="49" t="n"/>
      <c r="L300" s="33" t="n"/>
      <c r="M300" s="34" t="n"/>
      <c r="N300" s="33" t="n"/>
      <c r="O300" s="50" t="n"/>
      <c r="P300" s="29" t="n"/>
      <c r="Q300" s="31" t="n"/>
      <c r="R300" s="49" t="n"/>
      <c r="S300" s="51">
        <f>IFERROR(IF($A300="","",IF(OR($L300="",$N300=""),"",$N300-$L300)),"")</f>
        <v/>
      </c>
      <c r="T300" s="52">
        <f>IFERROR(IF($A300="","",IF($H300="Available",0,IF($K300="","",MAX(0,$K300-'Settings'!$B$4)))),"")</f>
        <v/>
      </c>
      <c r="U300" s="38">
        <f>IFERROR(IF($A300="","",IF(OR($S300="",$O300=""),"Missing PM Data",IF(OR($S300&lt;=0,$O300&lt;INT('Settings'!$B$4)),"Overdue",IF(OR($S300&lt;='Settings'!$B$5,$O300&lt;=INT('Settings'!$B$4)+'Settings'!$B$6),"Due Soon","OK")))),"Check PM Data")</f>
        <v/>
      </c>
      <c r="V300" s="16">
        <f>IFERROR(IF($A300="","",IF(AND($H300="Available",$P300="No",$M300&gt;='Settings'!$B$7,OR($U300="OK",$U300="Due Soon")),"Yes","No")),"No")</f>
        <v/>
      </c>
      <c r="W300" s="38">
        <f>IFERROR(IF($A300="","",IF($H300="Available","Available Now",IF($K300="","No ETA",IF($K300&lt;'Settings'!$B$4,"Past Due ETA",IF($K300&lt;='Settings'!$B$4+1,"Within 24 Hours",IF($K300&lt;='Settings'!$B$4+3,"2–3 Days",IF($K300&lt;='Settings'!$B$4+7,"4–7 Days","More Than 7 Days"))))))),"Check ETA")</f>
        <v/>
      </c>
      <c r="X300" s="38">
        <f>IFERROR(IF($A300="","",IF(COUNTIF('Tractor Availability'!$A$6:$A$505,$A300)&gt;1,"Duplicate Unit ID",IF($H300="","Missing status",IF($M300="","Missing fuel level",IF(AND($H300&lt;&gt;"Available",$K300=""),"Missing ETA",IF(AND($P300="Yes",$Q300=""),"Missing hold reason",IF($R300="","Missing update time",IF('Settings'!$B$4-$R300&gt;'Settings'!$B$8,"Stale update",IF(AND($H300="Available",$P300="Yes"),"Available with safety hold","OK"))))))))),"Formula Error")</f>
        <v/>
      </c>
    </row>
    <row r="301" ht="22" customHeight="1">
      <c r="A301" s="29" t="n"/>
      <c r="B301" s="30" t="n"/>
      <c r="C301" s="29" t="n"/>
      <c r="D301" s="29" t="n"/>
      <c r="E301" s="29" t="n"/>
      <c r="F301" s="29" t="n"/>
      <c r="G301" s="31" t="n"/>
      <c r="H301" s="29" t="n"/>
      <c r="I301" s="31" t="n"/>
      <c r="J301" s="31" t="n"/>
      <c r="K301" s="49" t="n"/>
      <c r="L301" s="33" t="n"/>
      <c r="M301" s="34" t="n"/>
      <c r="N301" s="33" t="n"/>
      <c r="O301" s="50" t="n"/>
      <c r="P301" s="29" t="n"/>
      <c r="Q301" s="31" t="n"/>
      <c r="R301" s="49" t="n"/>
      <c r="S301" s="51">
        <f>IFERROR(IF($A301="","",IF(OR($L301="",$N301=""),"",$N301-$L301)),"")</f>
        <v/>
      </c>
      <c r="T301" s="52">
        <f>IFERROR(IF($A301="","",IF($H301="Available",0,IF($K301="","",MAX(0,$K301-'Settings'!$B$4)))),"")</f>
        <v/>
      </c>
      <c r="U301" s="38">
        <f>IFERROR(IF($A301="","",IF(OR($S301="",$O301=""),"Missing PM Data",IF(OR($S301&lt;=0,$O301&lt;INT('Settings'!$B$4)),"Overdue",IF(OR($S301&lt;='Settings'!$B$5,$O301&lt;=INT('Settings'!$B$4)+'Settings'!$B$6),"Due Soon","OK")))),"Check PM Data")</f>
        <v/>
      </c>
      <c r="V301" s="16">
        <f>IFERROR(IF($A301="","",IF(AND($H301="Available",$P301="No",$M301&gt;='Settings'!$B$7,OR($U301="OK",$U301="Due Soon")),"Yes","No")),"No")</f>
        <v/>
      </c>
      <c r="W301" s="38">
        <f>IFERROR(IF($A301="","",IF($H301="Available","Available Now",IF($K301="","No ETA",IF($K301&lt;'Settings'!$B$4,"Past Due ETA",IF($K301&lt;='Settings'!$B$4+1,"Within 24 Hours",IF($K301&lt;='Settings'!$B$4+3,"2–3 Days",IF($K301&lt;='Settings'!$B$4+7,"4–7 Days","More Than 7 Days"))))))),"Check ETA")</f>
        <v/>
      </c>
      <c r="X301" s="38">
        <f>IFERROR(IF($A301="","",IF(COUNTIF('Tractor Availability'!$A$6:$A$505,$A301)&gt;1,"Duplicate Unit ID",IF($H301="","Missing status",IF($M301="","Missing fuel level",IF(AND($H301&lt;&gt;"Available",$K301=""),"Missing ETA",IF(AND($P301="Yes",$Q301=""),"Missing hold reason",IF($R301="","Missing update time",IF('Settings'!$B$4-$R301&gt;'Settings'!$B$8,"Stale update",IF(AND($H301="Available",$P301="Yes"),"Available with safety hold","OK"))))))))),"Formula Error")</f>
        <v/>
      </c>
    </row>
    <row r="302" ht="22" customHeight="1">
      <c r="A302" s="29" t="n"/>
      <c r="B302" s="30" t="n"/>
      <c r="C302" s="29" t="n"/>
      <c r="D302" s="29" t="n"/>
      <c r="E302" s="29" t="n"/>
      <c r="F302" s="29" t="n"/>
      <c r="G302" s="31" t="n"/>
      <c r="H302" s="29" t="n"/>
      <c r="I302" s="31" t="n"/>
      <c r="J302" s="31" t="n"/>
      <c r="K302" s="49" t="n"/>
      <c r="L302" s="33" t="n"/>
      <c r="M302" s="34" t="n"/>
      <c r="N302" s="33" t="n"/>
      <c r="O302" s="50" t="n"/>
      <c r="P302" s="29" t="n"/>
      <c r="Q302" s="31" t="n"/>
      <c r="R302" s="49" t="n"/>
      <c r="S302" s="51">
        <f>IFERROR(IF($A302="","",IF(OR($L302="",$N302=""),"",$N302-$L302)),"")</f>
        <v/>
      </c>
      <c r="T302" s="52">
        <f>IFERROR(IF($A302="","",IF($H302="Available",0,IF($K302="","",MAX(0,$K302-'Settings'!$B$4)))),"")</f>
        <v/>
      </c>
      <c r="U302" s="38">
        <f>IFERROR(IF($A302="","",IF(OR($S302="",$O302=""),"Missing PM Data",IF(OR($S302&lt;=0,$O302&lt;INT('Settings'!$B$4)),"Overdue",IF(OR($S302&lt;='Settings'!$B$5,$O302&lt;=INT('Settings'!$B$4)+'Settings'!$B$6),"Due Soon","OK")))),"Check PM Data")</f>
        <v/>
      </c>
      <c r="V302" s="16">
        <f>IFERROR(IF($A302="","",IF(AND($H302="Available",$P302="No",$M302&gt;='Settings'!$B$7,OR($U302="OK",$U302="Due Soon")),"Yes","No")),"No")</f>
        <v/>
      </c>
      <c r="W302" s="38">
        <f>IFERROR(IF($A302="","",IF($H302="Available","Available Now",IF($K302="","No ETA",IF($K302&lt;'Settings'!$B$4,"Past Due ETA",IF($K302&lt;='Settings'!$B$4+1,"Within 24 Hours",IF($K302&lt;='Settings'!$B$4+3,"2–3 Days",IF($K302&lt;='Settings'!$B$4+7,"4–7 Days","More Than 7 Days"))))))),"Check ETA")</f>
        <v/>
      </c>
      <c r="X302" s="38">
        <f>IFERROR(IF($A302="","",IF(COUNTIF('Tractor Availability'!$A$6:$A$505,$A302)&gt;1,"Duplicate Unit ID",IF($H302="","Missing status",IF($M302="","Missing fuel level",IF(AND($H302&lt;&gt;"Available",$K302=""),"Missing ETA",IF(AND($P302="Yes",$Q302=""),"Missing hold reason",IF($R302="","Missing update time",IF('Settings'!$B$4-$R302&gt;'Settings'!$B$8,"Stale update",IF(AND($H302="Available",$P302="Yes"),"Available with safety hold","OK"))))))))),"Formula Error")</f>
        <v/>
      </c>
    </row>
    <row r="303" ht="22" customHeight="1">
      <c r="A303" s="29" t="n"/>
      <c r="B303" s="30" t="n"/>
      <c r="C303" s="29" t="n"/>
      <c r="D303" s="29" t="n"/>
      <c r="E303" s="29" t="n"/>
      <c r="F303" s="29" t="n"/>
      <c r="G303" s="31" t="n"/>
      <c r="H303" s="29" t="n"/>
      <c r="I303" s="31" t="n"/>
      <c r="J303" s="31" t="n"/>
      <c r="K303" s="49" t="n"/>
      <c r="L303" s="33" t="n"/>
      <c r="M303" s="34" t="n"/>
      <c r="N303" s="33" t="n"/>
      <c r="O303" s="50" t="n"/>
      <c r="P303" s="29" t="n"/>
      <c r="Q303" s="31" t="n"/>
      <c r="R303" s="49" t="n"/>
      <c r="S303" s="51">
        <f>IFERROR(IF($A303="","",IF(OR($L303="",$N303=""),"",$N303-$L303)),"")</f>
        <v/>
      </c>
      <c r="T303" s="52">
        <f>IFERROR(IF($A303="","",IF($H303="Available",0,IF($K303="","",MAX(0,$K303-'Settings'!$B$4)))),"")</f>
        <v/>
      </c>
      <c r="U303" s="38">
        <f>IFERROR(IF($A303="","",IF(OR($S303="",$O303=""),"Missing PM Data",IF(OR($S303&lt;=0,$O303&lt;INT('Settings'!$B$4)),"Overdue",IF(OR($S303&lt;='Settings'!$B$5,$O303&lt;=INT('Settings'!$B$4)+'Settings'!$B$6),"Due Soon","OK")))),"Check PM Data")</f>
        <v/>
      </c>
      <c r="V303" s="16">
        <f>IFERROR(IF($A303="","",IF(AND($H303="Available",$P303="No",$M303&gt;='Settings'!$B$7,OR($U303="OK",$U303="Due Soon")),"Yes","No")),"No")</f>
        <v/>
      </c>
      <c r="W303" s="38">
        <f>IFERROR(IF($A303="","",IF($H303="Available","Available Now",IF($K303="","No ETA",IF($K303&lt;'Settings'!$B$4,"Past Due ETA",IF($K303&lt;='Settings'!$B$4+1,"Within 24 Hours",IF($K303&lt;='Settings'!$B$4+3,"2–3 Days",IF($K303&lt;='Settings'!$B$4+7,"4–7 Days","More Than 7 Days"))))))),"Check ETA")</f>
        <v/>
      </c>
      <c r="X303" s="38">
        <f>IFERROR(IF($A303="","",IF(COUNTIF('Tractor Availability'!$A$6:$A$505,$A303)&gt;1,"Duplicate Unit ID",IF($H303="","Missing status",IF($M303="","Missing fuel level",IF(AND($H303&lt;&gt;"Available",$K303=""),"Missing ETA",IF(AND($P303="Yes",$Q303=""),"Missing hold reason",IF($R303="","Missing update time",IF('Settings'!$B$4-$R303&gt;'Settings'!$B$8,"Stale update",IF(AND($H303="Available",$P303="Yes"),"Available with safety hold","OK"))))))))),"Formula Error")</f>
        <v/>
      </c>
    </row>
    <row r="304" ht="22" customHeight="1">
      <c r="A304" s="29" t="n"/>
      <c r="B304" s="30" t="n"/>
      <c r="C304" s="29" t="n"/>
      <c r="D304" s="29" t="n"/>
      <c r="E304" s="29" t="n"/>
      <c r="F304" s="29" t="n"/>
      <c r="G304" s="31" t="n"/>
      <c r="H304" s="29" t="n"/>
      <c r="I304" s="31" t="n"/>
      <c r="J304" s="31" t="n"/>
      <c r="K304" s="49" t="n"/>
      <c r="L304" s="33" t="n"/>
      <c r="M304" s="34" t="n"/>
      <c r="N304" s="33" t="n"/>
      <c r="O304" s="50" t="n"/>
      <c r="P304" s="29" t="n"/>
      <c r="Q304" s="31" t="n"/>
      <c r="R304" s="49" t="n"/>
      <c r="S304" s="51">
        <f>IFERROR(IF($A304="","",IF(OR($L304="",$N304=""),"",$N304-$L304)),"")</f>
        <v/>
      </c>
      <c r="T304" s="52">
        <f>IFERROR(IF($A304="","",IF($H304="Available",0,IF($K304="","",MAX(0,$K304-'Settings'!$B$4)))),"")</f>
        <v/>
      </c>
      <c r="U304" s="38">
        <f>IFERROR(IF($A304="","",IF(OR($S304="",$O304=""),"Missing PM Data",IF(OR($S304&lt;=0,$O304&lt;INT('Settings'!$B$4)),"Overdue",IF(OR($S304&lt;='Settings'!$B$5,$O304&lt;=INT('Settings'!$B$4)+'Settings'!$B$6),"Due Soon","OK")))),"Check PM Data")</f>
        <v/>
      </c>
      <c r="V304" s="16">
        <f>IFERROR(IF($A304="","",IF(AND($H304="Available",$P304="No",$M304&gt;='Settings'!$B$7,OR($U304="OK",$U304="Due Soon")),"Yes","No")),"No")</f>
        <v/>
      </c>
      <c r="W304" s="38">
        <f>IFERROR(IF($A304="","",IF($H304="Available","Available Now",IF($K304="","No ETA",IF($K304&lt;'Settings'!$B$4,"Past Due ETA",IF($K304&lt;='Settings'!$B$4+1,"Within 24 Hours",IF($K304&lt;='Settings'!$B$4+3,"2–3 Days",IF($K304&lt;='Settings'!$B$4+7,"4–7 Days","More Than 7 Days"))))))),"Check ETA")</f>
        <v/>
      </c>
      <c r="X304" s="38">
        <f>IFERROR(IF($A304="","",IF(COUNTIF('Tractor Availability'!$A$6:$A$505,$A304)&gt;1,"Duplicate Unit ID",IF($H304="","Missing status",IF($M304="","Missing fuel level",IF(AND($H304&lt;&gt;"Available",$K304=""),"Missing ETA",IF(AND($P304="Yes",$Q304=""),"Missing hold reason",IF($R304="","Missing update time",IF('Settings'!$B$4-$R304&gt;'Settings'!$B$8,"Stale update",IF(AND($H304="Available",$P304="Yes"),"Available with safety hold","OK"))))))))),"Formula Error")</f>
        <v/>
      </c>
    </row>
    <row r="305" ht="22" customHeight="1">
      <c r="A305" s="29" t="n"/>
      <c r="B305" s="30" t="n"/>
      <c r="C305" s="29" t="n"/>
      <c r="D305" s="29" t="n"/>
      <c r="E305" s="29" t="n"/>
      <c r="F305" s="29" t="n"/>
      <c r="G305" s="31" t="n"/>
      <c r="H305" s="29" t="n"/>
      <c r="I305" s="31" t="n"/>
      <c r="J305" s="31" t="n"/>
      <c r="K305" s="49" t="n"/>
      <c r="L305" s="33" t="n"/>
      <c r="M305" s="34" t="n"/>
      <c r="N305" s="33" t="n"/>
      <c r="O305" s="50" t="n"/>
      <c r="P305" s="29" t="n"/>
      <c r="Q305" s="31" t="n"/>
      <c r="R305" s="49" t="n"/>
      <c r="S305" s="51">
        <f>IFERROR(IF($A305="","",IF(OR($L305="",$N305=""),"",$N305-$L305)),"")</f>
        <v/>
      </c>
      <c r="T305" s="52">
        <f>IFERROR(IF($A305="","",IF($H305="Available",0,IF($K305="","",MAX(0,$K305-'Settings'!$B$4)))),"")</f>
        <v/>
      </c>
      <c r="U305" s="38">
        <f>IFERROR(IF($A305="","",IF(OR($S305="",$O305=""),"Missing PM Data",IF(OR($S305&lt;=0,$O305&lt;INT('Settings'!$B$4)),"Overdue",IF(OR($S305&lt;='Settings'!$B$5,$O305&lt;=INT('Settings'!$B$4)+'Settings'!$B$6),"Due Soon","OK")))),"Check PM Data")</f>
        <v/>
      </c>
      <c r="V305" s="16">
        <f>IFERROR(IF($A305="","",IF(AND($H305="Available",$P305="No",$M305&gt;='Settings'!$B$7,OR($U305="OK",$U305="Due Soon")),"Yes","No")),"No")</f>
        <v/>
      </c>
      <c r="W305" s="38">
        <f>IFERROR(IF($A305="","",IF($H305="Available","Available Now",IF($K305="","No ETA",IF($K305&lt;'Settings'!$B$4,"Past Due ETA",IF($K305&lt;='Settings'!$B$4+1,"Within 24 Hours",IF($K305&lt;='Settings'!$B$4+3,"2–3 Days",IF($K305&lt;='Settings'!$B$4+7,"4–7 Days","More Than 7 Days"))))))),"Check ETA")</f>
        <v/>
      </c>
      <c r="X305" s="38">
        <f>IFERROR(IF($A305="","",IF(COUNTIF('Tractor Availability'!$A$6:$A$505,$A305)&gt;1,"Duplicate Unit ID",IF($H305="","Missing status",IF($M305="","Missing fuel level",IF(AND($H305&lt;&gt;"Available",$K305=""),"Missing ETA",IF(AND($P305="Yes",$Q305=""),"Missing hold reason",IF($R305="","Missing update time",IF('Settings'!$B$4-$R305&gt;'Settings'!$B$8,"Stale update",IF(AND($H305="Available",$P305="Yes"),"Available with safety hold","OK"))))))))),"Formula Error")</f>
        <v/>
      </c>
    </row>
    <row r="306" ht="22" customHeight="1">
      <c r="A306" s="29" t="n"/>
      <c r="B306" s="30" t="n"/>
      <c r="C306" s="29" t="n"/>
      <c r="D306" s="29" t="n"/>
      <c r="E306" s="29" t="n"/>
      <c r="F306" s="29" t="n"/>
      <c r="G306" s="31" t="n"/>
      <c r="H306" s="29" t="n"/>
      <c r="I306" s="31" t="n"/>
      <c r="J306" s="31" t="n"/>
      <c r="K306" s="49" t="n"/>
      <c r="L306" s="33" t="n"/>
      <c r="M306" s="34" t="n"/>
      <c r="N306" s="33" t="n"/>
      <c r="O306" s="50" t="n"/>
      <c r="P306" s="29" t="n"/>
      <c r="Q306" s="31" t="n"/>
      <c r="R306" s="49" t="n"/>
      <c r="S306" s="51">
        <f>IFERROR(IF($A306="","",IF(OR($L306="",$N306=""),"",$N306-$L306)),"")</f>
        <v/>
      </c>
      <c r="T306" s="52">
        <f>IFERROR(IF($A306="","",IF($H306="Available",0,IF($K306="","",MAX(0,$K306-'Settings'!$B$4)))),"")</f>
        <v/>
      </c>
      <c r="U306" s="38">
        <f>IFERROR(IF($A306="","",IF(OR($S306="",$O306=""),"Missing PM Data",IF(OR($S306&lt;=0,$O306&lt;INT('Settings'!$B$4)),"Overdue",IF(OR($S306&lt;='Settings'!$B$5,$O306&lt;=INT('Settings'!$B$4)+'Settings'!$B$6),"Due Soon","OK")))),"Check PM Data")</f>
        <v/>
      </c>
      <c r="V306" s="16">
        <f>IFERROR(IF($A306="","",IF(AND($H306="Available",$P306="No",$M306&gt;='Settings'!$B$7,OR($U306="OK",$U306="Due Soon")),"Yes","No")),"No")</f>
        <v/>
      </c>
      <c r="W306" s="38">
        <f>IFERROR(IF($A306="","",IF($H306="Available","Available Now",IF($K306="","No ETA",IF($K306&lt;'Settings'!$B$4,"Past Due ETA",IF($K306&lt;='Settings'!$B$4+1,"Within 24 Hours",IF($K306&lt;='Settings'!$B$4+3,"2–3 Days",IF($K306&lt;='Settings'!$B$4+7,"4–7 Days","More Than 7 Days"))))))),"Check ETA")</f>
        <v/>
      </c>
      <c r="X306" s="38">
        <f>IFERROR(IF($A306="","",IF(COUNTIF('Tractor Availability'!$A$6:$A$505,$A306)&gt;1,"Duplicate Unit ID",IF($H306="","Missing status",IF($M306="","Missing fuel level",IF(AND($H306&lt;&gt;"Available",$K306=""),"Missing ETA",IF(AND($P306="Yes",$Q306=""),"Missing hold reason",IF($R306="","Missing update time",IF('Settings'!$B$4-$R306&gt;'Settings'!$B$8,"Stale update",IF(AND($H306="Available",$P306="Yes"),"Available with safety hold","OK"))))))))),"Formula Error")</f>
        <v/>
      </c>
    </row>
    <row r="307" ht="22" customHeight="1">
      <c r="A307" s="29" t="n"/>
      <c r="B307" s="30" t="n"/>
      <c r="C307" s="29" t="n"/>
      <c r="D307" s="29" t="n"/>
      <c r="E307" s="29" t="n"/>
      <c r="F307" s="29" t="n"/>
      <c r="G307" s="31" t="n"/>
      <c r="H307" s="29" t="n"/>
      <c r="I307" s="31" t="n"/>
      <c r="J307" s="31" t="n"/>
      <c r="K307" s="49" t="n"/>
      <c r="L307" s="33" t="n"/>
      <c r="M307" s="34" t="n"/>
      <c r="N307" s="33" t="n"/>
      <c r="O307" s="50" t="n"/>
      <c r="P307" s="29" t="n"/>
      <c r="Q307" s="31" t="n"/>
      <c r="R307" s="49" t="n"/>
      <c r="S307" s="51">
        <f>IFERROR(IF($A307="","",IF(OR($L307="",$N307=""),"",$N307-$L307)),"")</f>
        <v/>
      </c>
      <c r="T307" s="52">
        <f>IFERROR(IF($A307="","",IF($H307="Available",0,IF($K307="","",MAX(0,$K307-'Settings'!$B$4)))),"")</f>
        <v/>
      </c>
      <c r="U307" s="38">
        <f>IFERROR(IF($A307="","",IF(OR($S307="",$O307=""),"Missing PM Data",IF(OR($S307&lt;=0,$O307&lt;INT('Settings'!$B$4)),"Overdue",IF(OR($S307&lt;='Settings'!$B$5,$O307&lt;=INT('Settings'!$B$4)+'Settings'!$B$6),"Due Soon","OK")))),"Check PM Data")</f>
        <v/>
      </c>
      <c r="V307" s="16">
        <f>IFERROR(IF($A307="","",IF(AND($H307="Available",$P307="No",$M307&gt;='Settings'!$B$7,OR($U307="OK",$U307="Due Soon")),"Yes","No")),"No")</f>
        <v/>
      </c>
      <c r="W307" s="38">
        <f>IFERROR(IF($A307="","",IF($H307="Available","Available Now",IF($K307="","No ETA",IF($K307&lt;'Settings'!$B$4,"Past Due ETA",IF($K307&lt;='Settings'!$B$4+1,"Within 24 Hours",IF($K307&lt;='Settings'!$B$4+3,"2–3 Days",IF($K307&lt;='Settings'!$B$4+7,"4–7 Days","More Than 7 Days"))))))),"Check ETA")</f>
        <v/>
      </c>
      <c r="X307" s="38">
        <f>IFERROR(IF($A307="","",IF(COUNTIF('Tractor Availability'!$A$6:$A$505,$A307)&gt;1,"Duplicate Unit ID",IF($H307="","Missing status",IF($M307="","Missing fuel level",IF(AND($H307&lt;&gt;"Available",$K307=""),"Missing ETA",IF(AND($P307="Yes",$Q307=""),"Missing hold reason",IF($R307="","Missing update time",IF('Settings'!$B$4-$R307&gt;'Settings'!$B$8,"Stale update",IF(AND($H307="Available",$P307="Yes"),"Available with safety hold","OK"))))))))),"Formula Error")</f>
        <v/>
      </c>
    </row>
    <row r="308" ht="22" customHeight="1">
      <c r="A308" s="29" t="n"/>
      <c r="B308" s="30" t="n"/>
      <c r="C308" s="29" t="n"/>
      <c r="D308" s="29" t="n"/>
      <c r="E308" s="29" t="n"/>
      <c r="F308" s="29" t="n"/>
      <c r="G308" s="31" t="n"/>
      <c r="H308" s="29" t="n"/>
      <c r="I308" s="31" t="n"/>
      <c r="J308" s="31" t="n"/>
      <c r="K308" s="49" t="n"/>
      <c r="L308" s="33" t="n"/>
      <c r="M308" s="34" t="n"/>
      <c r="N308" s="33" t="n"/>
      <c r="O308" s="50" t="n"/>
      <c r="P308" s="29" t="n"/>
      <c r="Q308" s="31" t="n"/>
      <c r="R308" s="49" t="n"/>
      <c r="S308" s="51">
        <f>IFERROR(IF($A308="","",IF(OR($L308="",$N308=""),"",$N308-$L308)),"")</f>
        <v/>
      </c>
      <c r="T308" s="52">
        <f>IFERROR(IF($A308="","",IF($H308="Available",0,IF($K308="","",MAX(0,$K308-'Settings'!$B$4)))),"")</f>
        <v/>
      </c>
      <c r="U308" s="38">
        <f>IFERROR(IF($A308="","",IF(OR($S308="",$O308=""),"Missing PM Data",IF(OR($S308&lt;=0,$O308&lt;INT('Settings'!$B$4)),"Overdue",IF(OR($S308&lt;='Settings'!$B$5,$O308&lt;=INT('Settings'!$B$4)+'Settings'!$B$6),"Due Soon","OK")))),"Check PM Data")</f>
        <v/>
      </c>
      <c r="V308" s="16">
        <f>IFERROR(IF($A308="","",IF(AND($H308="Available",$P308="No",$M308&gt;='Settings'!$B$7,OR($U308="OK",$U308="Due Soon")),"Yes","No")),"No")</f>
        <v/>
      </c>
      <c r="W308" s="38">
        <f>IFERROR(IF($A308="","",IF($H308="Available","Available Now",IF($K308="","No ETA",IF($K308&lt;'Settings'!$B$4,"Past Due ETA",IF($K308&lt;='Settings'!$B$4+1,"Within 24 Hours",IF($K308&lt;='Settings'!$B$4+3,"2–3 Days",IF($K308&lt;='Settings'!$B$4+7,"4–7 Days","More Than 7 Days"))))))),"Check ETA")</f>
        <v/>
      </c>
      <c r="X308" s="38">
        <f>IFERROR(IF($A308="","",IF(COUNTIF('Tractor Availability'!$A$6:$A$505,$A308)&gt;1,"Duplicate Unit ID",IF($H308="","Missing status",IF($M308="","Missing fuel level",IF(AND($H308&lt;&gt;"Available",$K308=""),"Missing ETA",IF(AND($P308="Yes",$Q308=""),"Missing hold reason",IF($R308="","Missing update time",IF('Settings'!$B$4-$R308&gt;'Settings'!$B$8,"Stale update",IF(AND($H308="Available",$P308="Yes"),"Available with safety hold","OK"))))))))),"Formula Error")</f>
        <v/>
      </c>
    </row>
    <row r="309" ht="22" customHeight="1">
      <c r="A309" s="29" t="n"/>
      <c r="B309" s="30" t="n"/>
      <c r="C309" s="29" t="n"/>
      <c r="D309" s="29" t="n"/>
      <c r="E309" s="29" t="n"/>
      <c r="F309" s="29" t="n"/>
      <c r="G309" s="31" t="n"/>
      <c r="H309" s="29" t="n"/>
      <c r="I309" s="31" t="n"/>
      <c r="J309" s="31" t="n"/>
      <c r="K309" s="49" t="n"/>
      <c r="L309" s="33" t="n"/>
      <c r="M309" s="34" t="n"/>
      <c r="N309" s="33" t="n"/>
      <c r="O309" s="50" t="n"/>
      <c r="P309" s="29" t="n"/>
      <c r="Q309" s="31" t="n"/>
      <c r="R309" s="49" t="n"/>
      <c r="S309" s="51">
        <f>IFERROR(IF($A309="","",IF(OR($L309="",$N309=""),"",$N309-$L309)),"")</f>
        <v/>
      </c>
      <c r="T309" s="52">
        <f>IFERROR(IF($A309="","",IF($H309="Available",0,IF($K309="","",MAX(0,$K309-'Settings'!$B$4)))),"")</f>
        <v/>
      </c>
      <c r="U309" s="38">
        <f>IFERROR(IF($A309="","",IF(OR($S309="",$O309=""),"Missing PM Data",IF(OR($S309&lt;=0,$O309&lt;INT('Settings'!$B$4)),"Overdue",IF(OR($S309&lt;='Settings'!$B$5,$O309&lt;=INT('Settings'!$B$4)+'Settings'!$B$6),"Due Soon","OK")))),"Check PM Data")</f>
        <v/>
      </c>
      <c r="V309" s="16">
        <f>IFERROR(IF($A309="","",IF(AND($H309="Available",$P309="No",$M309&gt;='Settings'!$B$7,OR($U309="OK",$U309="Due Soon")),"Yes","No")),"No")</f>
        <v/>
      </c>
      <c r="W309" s="38">
        <f>IFERROR(IF($A309="","",IF($H309="Available","Available Now",IF($K309="","No ETA",IF($K309&lt;'Settings'!$B$4,"Past Due ETA",IF($K309&lt;='Settings'!$B$4+1,"Within 24 Hours",IF($K309&lt;='Settings'!$B$4+3,"2–3 Days",IF($K309&lt;='Settings'!$B$4+7,"4–7 Days","More Than 7 Days"))))))),"Check ETA")</f>
        <v/>
      </c>
      <c r="X309" s="38">
        <f>IFERROR(IF($A309="","",IF(COUNTIF('Tractor Availability'!$A$6:$A$505,$A309)&gt;1,"Duplicate Unit ID",IF($H309="","Missing status",IF($M309="","Missing fuel level",IF(AND($H309&lt;&gt;"Available",$K309=""),"Missing ETA",IF(AND($P309="Yes",$Q309=""),"Missing hold reason",IF($R309="","Missing update time",IF('Settings'!$B$4-$R309&gt;'Settings'!$B$8,"Stale update",IF(AND($H309="Available",$P309="Yes"),"Available with safety hold","OK"))))))))),"Formula Error")</f>
        <v/>
      </c>
    </row>
    <row r="310" ht="22" customHeight="1">
      <c r="A310" s="29" t="n"/>
      <c r="B310" s="30" t="n"/>
      <c r="C310" s="29" t="n"/>
      <c r="D310" s="29" t="n"/>
      <c r="E310" s="29" t="n"/>
      <c r="F310" s="29" t="n"/>
      <c r="G310" s="31" t="n"/>
      <c r="H310" s="29" t="n"/>
      <c r="I310" s="31" t="n"/>
      <c r="J310" s="31" t="n"/>
      <c r="K310" s="49" t="n"/>
      <c r="L310" s="33" t="n"/>
      <c r="M310" s="34" t="n"/>
      <c r="N310" s="33" t="n"/>
      <c r="O310" s="50" t="n"/>
      <c r="P310" s="29" t="n"/>
      <c r="Q310" s="31" t="n"/>
      <c r="R310" s="49" t="n"/>
      <c r="S310" s="51">
        <f>IFERROR(IF($A310="","",IF(OR($L310="",$N310=""),"",$N310-$L310)),"")</f>
        <v/>
      </c>
      <c r="T310" s="52">
        <f>IFERROR(IF($A310="","",IF($H310="Available",0,IF($K310="","",MAX(0,$K310-'Settings'!$B$4)))),"")</f>
        <v/>
      </c>
      <c r="U310" s="38">
        <f>IFERROR(IF($A310="","",IF(OR($S310="",$O310=""),"Missing PM Data",IF(OR($S310&lt;=0,$O310&lt;INT('Settings'!$B$4)),"Overdue",IF(OR($S310&lt;='Settings'!$B$5,$O310&lt;=INT('Settings'!$B$4)+'Settings'!$B$6),"Due Soon","OK")))),"Check PM Data")</f>
        <v/>
      </c>
      <c r="V310" s="16">
        <f>IFERROR(IF($A310="","",IF(AND($H310="Available",$P310="No",$M310&gt;='Settings'!$B$7,OR($U310="OK",$U310="Due Soon")),"Yes","No")),"No")</f>
        <v/>
      </c>
      <c r="W310" s="38">
        <f>IFERROR(IF($A310="","",IF($H310="Available","Available Now",IF($K310="","No ETA",IF($K310&lt;'Settings'!$B$4,"Past Due ETA",IF($K310&lt;='Settings'!$B$4+1,"Within 24 Hours",IF($K310&lt;='Settings'!$B$4+3,"2–3 Days",IF($K310&lt;='Settings'!$B$4+7,"4–7 Days","More Than 7 Days"))))))),"Check ETA")</f>
        <v/>
      </c>
      <c r="X310" s="38">
        <f>IFERROR(IF($A310="","",IF(COUNTIF('Tractor Availability'!$A$6:$A$505,$A310)&gt;1,"Duplicate Unit ID",IF($H310="","Missing status",IF($M310="","Missing fuel level",IF(AND($H310&lt;&gt;"Available",$K310=""),"Missing ETA",IF(AND($P310="Yes",$Q310=""),"Missing hold reason",IF($R310="","Missing update time",IF('Settings'!$B$4-$R310&gt;'Settings'!$B$8,"Stale update",IF(AND($H310="Available",$P310="Yes"),"Available with safety hold","OK"))))))))),"Formula Error")</f>
        <v/>
      </c>
    </row>
    <row r="311" ht="22" customHeight="1">
      <c r="A311" s="29" t="n"/>
      <c r="B311" s="30" t="n"/>
      <c r="C311" s="29" t="n"/>
      <c r="D311" s="29" t="n"/>
      <c r="E311" s="29" t="n"/>
      <c r="F311" s="29" t="n"/>
      <c r="G311" s="31" t="n"/>
      <c r="H311" s="29" t="n"/>
      <c r="I311" s="31" t="n"/>
      <c r="J311" s="31" t="n"/>
      <c r="K311" s="49" t="n"/>
      <c r="L311" s="33" t="n"/>
      <c r="M311" s="34" t="n"/>
      <c r="N311" s="33" t="n"/>
      <c r="O311" s="50" t="n"/>
      <c r="P311" s="29" t="n"/>
      <c r="Q311" s="31" t="n"/>
      <c r="R311" s="49" t="n"/>
      <c r="S311" s="51">
        <f>IFERROR(IF($A311="","",IF(OR($L311="",$N311=""),"",$N311-$L311)),"")</f>
        <v/>
      </c>
      <c r="T311" s="52">
        <f>IFERROR(IF($A311="","",IF($H311="Available",0,IF($K311="","",MAX(0,$K311-'Settings'!$B$4)))),"")</f>
        <v/>
      </c>
      <c r="U311" s="38">
        <f>IFERROR(IF($A311="","",IF(OR($S311="",$O311=""),"Missing PM Data",IF(OR($S311&lt;=0,$O311&lt;INT('Settings'!$B$4)),"Overdue",IF(OR($S311&lt;='Settings'!$B$5,$O311&lt;=INT('Settings'!$B$4)+'Settings'!$B$6),"Due Soon","OK")))),"Check PM Data")</f>
        <v/>
      </c>
      <c r="V311" s="16">
        <f>IFERROR(IF($A311="","",IF(AND($H311="Available",$P311="No",$M311&gt;='Settings'!$B$7,OR($U311="OK",$U311="Due Soon")),"Yes","No")),"No")</f>
        <v/>
      </c>
      <c r="W311" s="38">
        <f>IFERROR(IF($A311="","",IF($H311="Available","Available Now",IF($K311="","No ETA",IF($K311&lt;'Settings'!$B$4,"Past Due ETA",IF($K311&lt;='Settings'!$B$4+1,"Within 24 Hours",IF($K311&lt;='Settings'!$B$4+3,"2–3 Days",IF($K311&lt;='Settings'!$B$4+7,"4–7 Days","More Than 7 Days"))))))),"Check ETA")</f>
        <v/>
      </c>
      <c r="X311" s="38">
        <f>IFERROR(IF($A311="","",IF(COUNTIF('Tractor Availability'!$A$6:$A$505,$A311)&gt;1,"Duplicate Unit ID",IF($H311="","Missing status",IF($M311="","Missing fuel level",IF(AND($H311&lt;&gt;"Available",$K311=""),"Missing ETA",IF(AND($P311="Yes",$Q311=""),"Missing hold reason",IF($R311="","Missing update time",IF('Settings'!$B$4-$R311&gt;'Settings'!$B$8,"Stale update",IF(AND($H311="Available",$P311="Yes"),"Available with safety hold","OK"))))))))),"Formula Error")</f>
        <v/>
      </c>
    </row>
    <row r="312" ht="22" customHeight="1">
      <c r="A312" s="29" t="n"/>
      <c r="B312" s="30" t="n"/>
      <c r="C312" s="29" t="n"/>
      <c r="D312" s="29" t="n"/>
      <c r="E312" s="29" t="n"/>
      <c r="F312" s="29" t="n"/>
      <c r="G312" s="31" t="n"/>
      <c r="H312" s="29" t="n"/>
      <c r="I312" s="31" t="n"/>
      <c r="J312" s="31" t="n"/>
      <c r="K312" s="49" t="n"/>
      <c r="L312" s="33" t="n"/>
      <c r="M312" s="34" t="n"/>
      <c r="N312" s="33" t="n"/>
      <c r="O312" s="50" t="n"/>
      <c r="P312" s="29" t="n"/>
      <c r="Q312" s="31" t="n"/>
      <c r="R312" s="49" t="n"/>
      <c r="S312" s="51">
        <f>IFERROR(IF($A312="","",IF(OR($L312="",$N312=""),"",$N312-$L312)),"")</f>
        <v/>
      </c>
      <c r="T312" s="52">
        <f>IFERROR(IF($A312="","",IF($H312="Available",0,IF($K312="","",MAX(0,$K312-'Settings'!$B$4)))),"")</f>
        <v/>
      </c>
      <c r="U312" s="38">
        <f>IFERROR(IF($A312="","",IF(OR($S312="",$O312=""),"Missing PM Data",IF(OR($S312&lt;=0,$O312&lt;INT('Settings'!$B$4)),"Overdue",IF(OR($S312&lt;='Settings'!$B$5,$O312&lt;=INT('Settings'!$B$4)+'Settings'!$B$6),"Due Soon","OK")))),"Check PM Data")</f>
        <v/>
      </c>
      <c r="V312" s="16">
        <f>IFERROR(IF($A312="","",IF(AND($H312="Available",$P312="No",$M312&gt;='Settings'!$B$7,OR($U312="OK",$U312="Due Soon")),"Yes","No")),"No")</f>
        <v/>
      </c>
      <c r="W312" s="38">
        <f>IFERROR(IF($A312="","",IF($H312="Available","Available Now",IF($K312="","No ETA",IF($K312&lt;'Settings'!$B$4,"Past Due ETA",IF($K312&lt;='Settings'!$B$4+1,"Within 24 Hours",IF($K312&lt;='Settings'!$B$4+3,"2–3 Days",IF($K312&lt;='Settings'!$B$4+7,"4–7 Days","More Than 7 Days"))))))),"Check ETA")</f>
        <v/>
      </c>
      <c r="X312" s="38">
        <f>IFERROR(IF($A312="","",IF(COUNTIF('Tractor Availability'!$A$6:$A$505,$A312)&gt;1,"Duplicate Unit ID",IF($H312="","Missing status",IF($M312="","Missing fuel level",IF(AND($H312&lt;&gt;"Available",$K312=""),"Missing ETA",IF(AND($P312="Yes",$Q312=""),"Missing hold reason",IF($R312="","Missing update time",IF('Settings'!$B$4-$R312&gt;'Settings'!$B$8,"Stale update",IF(AND($H312="Available",$P312="Yes"),"Available with safety hold","OK"))))))))),"Formula Error")</f>
        <v/>
      </c>
    </row>
    <row r="313" ht="22" customHeight="1">
      <c r="A313" s="29" t="n"/>
      <c r="B313" s="30" t="n"/>
      <c r="C313" s="29" t="n"/>
      <c r="D313" s="29" t="n"/>
      <c r="E313" s="29" t="n"/>
      <c r="F313" s="29" t="n"/>
      <c r="G313" s="31" t="n"/>
      <c r="H313" s="29" t="n"/>
      <c r="I313" s="31" t="n"/>
      <c r="J313" s="31" t="n"/>
      <c r="K313" s="49" t="n"/>
      <c r="L313" s="33" t="n"/>
      <c r="M313" s="34" t="n"/>
      <c r="N313" s="33" t="n"/>
      <c r="O313" s="50" t="n"/>
      <c r="P313" s="29" t="n"/>
      <c r="Q313" s="31" t="n"/>
      <c r="R313" s="49" t="n"/>
      <c r="S313" s="51">
        <f>IFERROR(IF($A313="","",IF(OR($L313="",$N313=""),"",$N313-$L313)),"")</f>
        <v/>
      </c>
      <c r="T313" s="52">
        <f>IFERROR(IF($A313="","",IF($H313="Available",0,IF($K313="","",MAX(0,$K313-'Settings'!$B$4)))),"")</f>
        <v/>
      </c>
      <c r="U313" s="38">
        <f>IFERROR(IF($A313="","",IF(OR($S313="",$O313=""),"Missing PM Data",IF(OR($S313&lt;=0,$O313&lt;INT('Settings'!$B$4)),"Overdue",IF(OR($S313&lt;='Settings'!$B$5,$O313&lt;=INT('Settings'!$B$4)+'Settings'!$B$6),"Due Soon","OK")))),"Check PM Data")</f>
        <v/>
      </c>
      <c r="V313" s="16">
        <f>IFERROR(IF($A313="","",IF(AND($H313="Available",$P313="No",$M313&gt;='Settings'!$B$7,OR($U313="OK",$U313="Due Soon")),"Yes","No")),"No")</f>
        <v/>
      </c>
      <c r="W313" s="38">
        <f>IFERROR(IF($A313="","",IF($H313="Available","Available Now",IF($K313="","No ETA",IF($K313&lt;'Settings'!$B$4,"Past Due ETA",IF($K313&lt;='Settings'!$B$4+1,"Within 24 Hours",IF($K313&lt;='Settings'!$B$4+3,"2–3 Days",IF($K313&lt;='Settings'!$B$4+7,"4–7 Days","More Than 7 Days"))))))),"Check ETA")</f>
        <v/>
      </c>
      <c r="X313" s="38">
        <f>IFERROR(IF($A313="","",IF(COUNTIF('Tractor Availability'!$A$6:$A$505,$A313)&gt;1,"Duplicate Unit ID",IF($H313="","Missing status",IF($M313="","Missing fuel level",IF(AND($H313&lt;&gt;"Available",$K313=""),"Missing ETA",IF(AND($P313="Yes",$Q313=""),"Missing hold reason",IF($R313="","Missing update time",IF('Settings'!$B$4-$R313&gt;'Settings'!$B$8,"Stale update",IF(AND($H313="Available",$P313="Yes"),"Available with safety hold","OK"))))))))),"Formula Error")</f>
        <v/>
      </c>
    </row>
    <row r="314" ht="22" customHeight="1">
      <c r="A314" s="29" t="n"/>
      <c r="B314" s="30" t="n"/>
      <c r="C314" s="29" t="n"/>
      <c r="D314" s="29" t="n"/>
      <c r="E314" s="29" t="n"/>
      <c r="F314" s="29" t="n"/>
      <c r="G314" s="31" t="n"/>
      <c r="H314" s="29" t="n"/>
      <c r="I314" s="31" t="n"/>
      <c r="J314" s="31" t="n"/>
      <c r="K314" s="49" t="n"/>
      <c r="L314" s="33" t="n"/>
      <c r="M314" s="34" t="n"/>
      <c r="N314" s="33" t="n"/>
      <c r="O314" s="50" t="n"/>
      <c r="P314" s="29" t="n"/>
      <c r="Q314" s="31" t="n"/>
      <c r="R314" s="49" t="n"/>
      <c r="S314" s="51">
        <f>IFERROR(IF($A314="","",IF(OR($L314="",$N314=""),"",$N314-$L314)),"")</f>
        <v/>
      </c>
      <c r="T314" s="52">
        <f>IFERROR(IF($A314="","",IF($H314="Available",0,IF($K314="","",MAX(0,$K314-'Settings'!$B$4)))),"")</f>
        <v/>
      </c>
      <c r="U314" s="38">
        <f>IFERROR(IF($A314="","",IF(OR($S314="",$O314=""),"Missing PM Data",IF(OR($S314&lt;=0,$O314&lt;INT('Settings'!$B$4)),"Overdue",IF(OR($S314&lt;='Settings'!$B$5,$O314&lt;=INT('Settings'!$B$4)+'Settings'!$B$6),"Due Soon","OK")))),"Check PM Data")</f>
        <v/>
      </c>
      <c r="V314" s="16">
        <f>IFERROR(IF($A314="","",IF(AND($H314="Available",$P314="No",$M314&gt;='Settings'!$B$7,OR($U314="OK",$U314="Due Soon")),"Yes","No")),"No")</f>
        <v/>
      </c>
      <c r="W314" s="38">
        <f>IFERROR(IF($A314="","",IF($H314="Available","Available Now",IF($K314="","No ETA",IF($K314&lt;'Settings'!$B$4,"Past Due ETA",IF($K314&lt;='Settings'!$B$4+1,"Within 24 Hours",IF($K314&lt;='Settings'!$B$4+3,"2–3 Days",IF($K314&lt;='Settings'!$B$4+7,"4–7 Days","More Than 7 Days"))))))),"Check ETA")</f>
        <v/>
      </c>
      <c r="X314" s="38">
        <f>IFERROR(IF($A314="","",IF(COUNTIF('Tractor Availability'!$A$6:$A$505,$A314)&gt;1,"Duplicate Unit ID",IF($H314="","Missing status",IF($M314="","Missing fuel level",IF(AND($H314&lt;&gt;"Available",$K314=""),"Missing ETA",IF(AND($P314="Yes",$Q314=""),"Missing hold reason",IF($R314="","Missing update time",IF('Settings'!$B$4-$R314&gt;'Settings'!$B$8,"Stale update",IF(AND($H314="Available",$P314="Yes"),"Available with safety hold","OK"))))))))),"Formula Error")</f>
        <v/>
      </c>
    </row>
    <row r="315" ht="22" customHeight="1">
      <c r="A315" s="29" t="n"/>
      <c r="B315" s="30" t="n"/>
      <c r="C315" s="29" t="n"/>
      <c r="D315" s="29" t="n"/>
      <c r="E315" s="29" t="n"/>
      <c r="F315" s="29" t="n"/>
      <c r="G315" s="31" t="n"/>
      <c r="H315" s="29" t="n"/>
      <c r="I315" s="31" t="n"/>
      <c r="J315" s="31" t="n"/>
      <c r="K315" s="49" t="n"/>
      <c r="L315" s="33" t="n"/>
      <c r="M315" s="34" t="n"/>
      <c r="N315" s="33" t="n"/>
      <c r="O315" s="50" t="n"/>
      <c r="P315" s="29" t="n"/>
      <c r="Q315" s="31" t="n"/>
      <c r="R315" s="49" t="n"/>
      <c r="S315" s="51">
        <f>IFERROR(IF($A315="","",IF(OR($L315="",$N315=""),"",$N315-$L315)),"")</f>
        <v/>
      </c>
      <c r="T315" s="52">
        <f>IFERROR(IF($A315="","",IF($H315="Available",0,IF($K315="","",MAX(0,$K315-'Settings'!$B$4)))),"")</f>
        <v/>
      </c>
      <c r="U315" s="38">
        <f>IFERROR(IF($A315="","",IF(OR($S315="",$O315=""),"Missing PM Data",IF(OR($S315&lt;=0,$O315&lt;INT('Settings'!$B$4)),"Overdue",IF(OR($S315&lt;='Settings'!$B$5,$O315&lt;=INT('Settings'!$B$4)+'Settings'!$B$6),"Due Soon","OK")))),"Check PM Data")</f>
        <v/>
      </c>
      <c r="V315" s="16">
        <f>IFERROR(IF($A315="","",IF(AND($H315="Available",$P315="No",$M315&gt;='Settings'!$B$7,OR($U315="OK",$U315="Due Soon")),"Yes","No")),"No")</f>
        <v/>
      </c>
      <c r="W315" s="38">
        <f>IFERROR(IF($A315="","",IF($H315="Available","Available Now",IF($K315="","No ETA",IF($K315&lt;'Settings'!$B$4,"Past Due ETA",IF($K315&lt;='Settings'!$B$4+1,"Within 24 Hours",IF($K315&lt;='Settings'!$B$4+3,"2–3 Days",IF($K315&lt;='Settings'!$B$4+7,"4–7 Days","More Than 7 Days"))))))),"Check ETA")</f>
        <v/>
      </c>
      <c r="X315" s="38">
        <f>IFERROR(IF($A315="","",IF(COUNTIF('Tractor Availability'!$A$6:$A$505,$A315)&gt;1,"Duplicate Unit ID",IF($H315="","Missing status",IF($M315="","Missing fuel level",IF(AND($H315&lt;&gt;"Available",$K315=""),"Missing ETA",IF(AND($P315="Yes",$Q315=""),"Missing hold reason",IF($R315="","Missing update time",IF('Settings'!$B$4-$R315&gt;'Settings'!$B$8,"Stale update",IF(AND($H315="Available",$P315="Yes"),"Available with safety hold","OK"))))))))),"Formula Error")</f>
        <v/>
      </c>
    </row>
    <row r="316" ht="22" customHeight="1">
      <c r="A316" s="29" t="n"/>
      <c r="B316" s="30" t="n"/>
      <c r="C316" s="29" t="n"/>
      <c r="D316" s="29" t="n"/>
      <c r="E316" s="29" t="n"/>
      <c r="F316" s="29" t="n"/>
      <c r="G316" s="31" t="n"/>
      <c r="H316" s="29" t="n"/>
      <c r="I316" s="31" t="n"/>
      <c r="J316" s="31" t="n"/>
      <c r="K316" s="49" t="n"/>
      <c r="L316" s="33" t="n"/>
      <c r="M316" s="34" t="n"/>
      <c r="N316" s="33" t="n"/>
      <c r="O316" s="50" t="n"/>
      <c r="P316" s="29" t="n"/>
      <c r="Q316" s="31" t="n"/>
      <c r="R316" s="49" t="n"/>
      <c r="S316" s="51">
        <f>IFERROR(IF($A316="","",IF(OR($L316="",$N316=""),"",$N316-$L316)),"")</f>
        <v/>
      </c>
      <c r="T316" s="52">
        <f>IFERROR(IF($A316="","",IF($H316="Available",0,IF($K316="","",MAX(0,$K316-'Settings'!$B$4)))),"")</f>
        <v/>
      </c>
      <c r="U316" s="38">
        <f>IFERROR(IF($A316="","",IF(OR($S316="",$O316=""),"Missing PM Data",IF(OR($S316&lt;=0,$O316&lt;INT('Settings'!$B$4)),"Overdue",IF(OR($S316&lt;='Settings'!$B$5,$O316&lt;=INT('Settings'!$B$4)+'Settings'!$B$6),"Due Soon","OK")))),"Check PM Data")</f>
        <v/>
      </c>
      <c r="V316" s="16">
        <f>IFERROR(IF($A316="","",IF(AND($H316="Available",$P316="No",$M316&gt;='Settings'!$B$7,OR($U316="OK",$U316="Due Soon")),"Yes","No")),"No")</f>
        <v/>
      </c>
      <c r="W316" s="38">
        <f>IFERROR(IF($A316="","",IF($H316="Available","Available Now",IF($K316="","No ETA",IF($K316&lt;'Settings'!$B$4,"Past Due ETA",IF($K316&lt;='Settings'!$B$4+1,"Within 24 Hours",IF($K316&lt;='Settings'!$B$4+3,"2–3 Days",IF($K316&lt;='Settings'!$B$4+7,"4–7 Days","More Than 7 Days"))))))),"Check ETA")</f>
        <v/>
      </c>
      <c r="X316" s="38">
        <f>IFERROR(IF($A316="","",IF(COUNTIF('Tractor Availability'!$A$6:$A$505,$A316)&gt;1,"Duplicate Unit ID",IF($H316="","Missing status",IF($M316="","Missing fuel level",IF(AND($H316&lt;&gt;"Available",$K316=""),"Missing ETA",IF(AND($P316="Yes",$Q316=""),"Missing hold reason",IF($R316="","Missing update time",IF('Settings'!$B$4-$R316&gt;'Settings'!$B$8,"Stale update",IF(AND($H316="Available",$P316="Yes"),"Available with safety hold","OK"))))))))),"Formula Error")</f>
        <v/>
      </c>
    </row>
    <row r="317" ht="22" customHeight="1">
      <c r="A317" s="29" t="n"/>
      <c r="B317" s="30" t="n"/>
      <c r="C317" s="29" t="n"/>
      <c r="D317" s="29" t="n"/>
      <c r="E317" s="29" t="n"/>
      <c r="F317" s="29" t="n"/>
      <c r="G317" s="31" t="n"/>
      <c r="H317" s="29" t="n"/>
      <c r="I317" s="31" t="n"/>
      <c r="J317" s="31" t="n"/>
      <c r="K317" s="49" t="n"/>
      <c r="L317" s="33" t="n"/>
      <c r="M317" s="34" t="n"/>
      <c r="N317" s="33" t="n"/>
      <c r="O317" s="50" t="n"/>
      <c r="P317" s="29" t="n"/>
      <c r="Q317" s="31" t="n"/>
      <c r="R317" s="49" t="n"/>
      <c r="S317" s="51">
        <f>IFERROR(IF($A317="","",IF(OR($L317="",$N317=""),"",$N317-$L317)),"")</f>
        <v/>
      </c>
      <c r="T317" s="52">
        <f>IFERROR(IF($A317="","",IF($H317="Available",0,IF($K317="","",MAX(0,$K317-'Settings'!$B$4)))),"")</f>
        <v/>
      </c>
      <c r="U317" s="38">
        <f>IFERROR(IF($A317="","",IF(OR($S317="",$O317=""),"Missing PM Data",IF(OR($S317&lt;=0,$O317&lt;INT('Settings'!$B$4)),"Overdue",IF(OR($S317&lt;='Settings'!$B$5,$O317&lt;=INT('Settings'!$B$4)+'Settings'!$B$6),"Due Soon","OK")))),"Check PM Data")</f>
        <v/>
      </c>
      <c r="V317" s="16">
        <f>IFERROR(IF($A317="","",IF(AND($H317="Available",$P317="No",$M317&gt;='Settings'!$B$7,OR($U317="OK",$U317="Due Soon")),"Yes","No")),"No")</f>
        <v/>
      </c>
      <c r="W317" s="38">
        <f>IFERROR(IF($A317="","",IF($H317="Available","Available Now",IF($K317="","No ETA",IF($K317&lt;'Settings'!$B$4,"Past Due ETA",IF($K317&lt;='Settings'!$B$4+1,"Within 24 Hours",IF($K317&lt;='Settings'!$B$4+3,"2–3 Days",IF($K317&lt;='Settings'!$B$4+7,"4–7 Days","More Than 7 Days"))))))),"Check ETA")</f>
        <v/>
      </c>
      <c r="X317" s="38">
        <f>IFERROR(IF($A317="","",IF(COUNTIF('Tractor Availability'!$A$6:$A$505,$A317)&gt;1,"Duplicate Unit ID",IF($H317="","Missing status",IF($M317="","Missing fuel level",IF(AND($H317&lt;&gt;"Available",$K317=""),"Missing ETA",IF(AND($P317="Yes",$Q317=""),"Missing hold reason",IF($R317="","Missing update time",IF('Settings'!$B$4-$R317&gt;'Settings'!$B$8,"Stale update",IF(AND($H317="Available",$P317="Yes"),"Available with safety hold","OK"))))))))),"Formula Error")</f>
        <v/>
      </c>
    </row>
    <row r="318" ht="22" customHeight="1">
      <c r="A318" s="29" t="n"/>
      <c r="B318" s="30" t="n"/>
      <c r="C318" s="29" t="n"/>
      <c r="D318" s="29" t="n"/>
      <c r="E318" s="29" t="n"/>
      <c r="F318" s="29" t="n"/>
      <c r="G318" s="31" t="n"/>
      <c r="H318" s="29" t="n"/>
      <c r="I318" s="31" t="n"/>
      <c r="J318" s="31" t="n"/>
      <c r="K318" s="49" t="n"/>
      <c r="L318" s="33" t="n"/>
      <c r="M318" s="34" t="n"/>
      <c r="N318" s="33" t="n"/>
      <c r="O318" s="50" t="n"/>
      <c r="P318" s="29" t="n"/>
      <c r="Q318" s="31" t="n"/>
      <c r="R318" s="49" t="n"/>
      <c r="S318" s="51">
        <f>IFERROR(IF($A318="","",IF(OR($L318="",$N318=""),"",$N318-$L318)),"")</f>
        <v/>
      </c>
      <c r="T318" s="52">
        <f>IFERROR(IF($A318="","",IF($H318="Available",0,IF($K318="","",MAX(0,$K318-'Settings'!$B$4)))),"")</f>
        <v/>
      </c>
      <c r="U318" s="38">
        <f>IFERROR(IF($A318="","",IF(OR($S318="",$O318=""),"Missing PM Data",IF(OR($S318&lt;=0,$O318&lt;INT('Settings'!$B$4)),"Overdue",IF(OR($S318&lt;='Settings'!$B$5,$O318&lt;=INT('Settings'!$B$4)+'Settings'!$B$6),"Due Soon","OK")))),"Check PM Data")</f>
        <v/>
      </c>
      <c r="V318" s="16">
        <f>IFERROR(IF($A318="","",IF(AND($H318="Available",$P318="No",$M318&gt;='Settings'!$B$7,OR($U318="OK",$U318="Due Soon")),"Yes","No")),"No")</f>
        <v/>
      </c>
      <c r="W318" s="38">
        <f>IFERROR(IF($A318="","",IF($H318="Available","Available Now",IF($K318="","No ETA",IF($K318&lt;'Settings'!$B$4,"Past Due ETA",IF($K318&lt;='Settings'!$B$4+1,"Within 24 Hours",IF($K318&lt;='Settings'!$B$4+3,"2–3 Days",IF($K318&lt;='Settings'!$B$4+7,"4–7 Days","More Than 7 Days"))))))),"Check ETA")</f>
        <v/>
      </c>
      <c r="X318" s="38">
        <f>IFERROR(IF($A318="","",IF(COUNTIF('Tractor Availability'!$A$6:$A$505,$A318)&gt;1,"Duplicate Unit ID",IF($H318="","Missing status",IF($M318="","Missing fuel level",IF(AND($H318&lt;&gt;"Available",$K318=""),"Missing ETA",IF(AND($P318="Yes",$Q318=""),"Missing hold reason",IF($R318="","Missing update time",IF('Settings'!$B$4-$R318&gt;'Settings'!$B$8,"Stale update",IF(AND($H318="Available",$P318="Yes"),"Available with safety hold","OK"))))))))),"Formula Error")</f>
        <v/>
      </c>
    </row>
    <row r="319" ht="22" customHeight="1">
      <c r="A319" s="29" t="n"/>
      <c r="B319" s="30" t="n"/>
      <c r="C319" s="29" t="n"/>
      <c r="D319" s="29" t="n"/>
      <c r="E319" s="29" t="n"/>
      <c r="F319" s="29" t="n"/>
      <c r="G319" s="31" t="n"/>
      <c r="H319" s="29" t="n"/>
      <c r="I319" s="31" t="n"/>
      <c r="J319" s="31" t="n"/>
      <c r="K319" s="49" t="n"/>
      <c r="L319" s="33" t="n"/>
      <c r="M319" s="34" t="n"/>
      <c r="N319" s="33" t="n"/>
      <c r="O319" s="50" t="n"/>
      <c r="P319" s="29" t="n"/>
      <c r="Q319" s="31" t="n"/>
      <c r="R319" s="49" t="n"/>
      <c r="S319" s="51">
        <f>IFERROR(IF($A319="","",IF(OR($L319="",$N319=""),"",$N319-$L319)),"")</f>
        <v/>
      </c>
      <c r="T319" s="52">
        <f>IFERROR(IF($A319="","",IF($H319="Available",0,IF($K319="","",MAX(0,$K319-'Settings'!$B$4)))),"")</f>
        <v/>
      </c>
      <c r="U319" s="38">
        <f>IFERROR(IF($A319="","",IF(OR($S319="",$O319=""),"Missing PM Data",IF(OR($S319&lt;=0,$O319&lt;INT('Settings'!$B$4)),"Overdue",IF(OR($S319&lt;='Settings'!$B$5,$O319&lt;=INT('Settings'!$B$4)+'Settings'!$B$6),"Due Soon","OK")))),"Check PM Data")</f>
        <v/>
      </c>
      <c r="V319" s="16">
        <f>IFERROR(IF($A319="","",IF(AND($H319="Available",$P319="No",$M319&gt;='Settings'!$B$7,OR($U319="OK",$U319="Due Soon")),"Yes","No")),"No")</f>
        <v/>
      </c>
      <c r="W319" s="38">
        <f>IFERROR(IF($A319="","",IF($H319="Available","Available Now",IF($K319="","No ETA",IF($K319&lt;'Settings'!$B$4,"Past Due ETA",IF($K319&lt;='Settings'!$B$4+1,"Within 24 Hours",IF($K319&lt;='Settings'!$B$4+3,"2–3 Days",IF($K319&lt;='Settings'!$B$4+7,"4–7 Days","More Than 7 Days"))))))),"Check ETA")</f>
        <v/>
      </c>
      <c r="X319" s="38">
        <f>IFERROR(IF($A319="","",IF(COUNTIF('Tractor Availability'!$A$6:$A$505,$A319)&gt;1,"Duplicate Unit ID",IF($H319="","Missing status",IF($M319="","Missing fuel level",IF(AND($H319&lt;&gt;"Available",$K319=""),"Missing ETA",IF(AND($P319="Yes",$Q319=""),"Missing hold reason",IF($R319="","Missing update time",IF('Settings'!$B$4-$R319&gt;'Settings'!$B$8,"Stale update",IF(AND($H319="Available",$P319="Yes"),"Available with safety hold","OK"))))))))),"Formula Error")</f>
        <v/>
      </c>
    </row>
    <row r="320" ht="22" customHeight="1">
      <c r="A320" s="29" t="n"/>
      <c r="B320" s="30" t="n"/>
      <c r="C320" s="29" t="n"/>
      <c r="D320" s="29" t="n"/>
      <c r="E320" s="29" t="n"/>
      <c r="F320" s="29" t="n"/>
      <c r="G320" s="31" t="n"/>
      <c r="H320" s="29" t="n"/>
      <c r="I320" s="31" t="n"/>
      <c r="J320" s="31" t="n"/>
      <c r="K320" s="49" t="n"/>
      <c r="L320" s="33" t="n"/>
      <c r="M320" s="34" t="n"/>
      <c r="N320" s="33" t="n"/>
      <c r="O320" s="50" t="n"/>
      <c r="P320" s="29" t="n"/>
      <c r="Q320" s="31" t="n"/>
      <c r="R320" s="49" t="n"/>
      <c r="S320" s="51">
        <f>IFERROR(IF($A320="","",IF(OR($L320="",$N320=""),"",$N320-$L320)),"")</f>
        <v/>
      </c>
      <c r="T320" s="52">
        <f>IFERROR(IF($A320="","",IF($H320="Available",0,IF($K320="","",MAX(0,$K320-'Settings'!$B$4)))),"")</f>
        <v/>
      </c>
      <c r="U320" s="38">
        <f>IFERROR(IF($A320="","",IF(OR($S320="",$O320=""),"Missing PM Data",IF(OR($S320&lt;=0,$O320&lt;INT('Settings'!$B$4)),"Overdue",IF(OR($S320&lt;='Settings'!$B$5,$O320&lt;=INT('Settings'!$B$4)+'Settings'!$B$6),"Due Soon","OK")))),"Check PM Data")</f>
        <v/>
      </c>
      <c r="V320" s="16">
        <f>IFERROR(IF($A320="","",IF(AND($H320="Available",$P320="No",$M320&gt;='Settings'!$B$7,OR($U320="OK",$U320="Due Soon")),"Yes","No")),"No")</f>
        <v/>
      </c>
      <c r="W320" s="38">
        <f>IFERROR(IF($A320="","",IF($H320="Available","Available Now",IF($K320="","No ETA",IF($K320&lt;'Settings'!$B$4,"Past Due ETA",IF($K320&lt;='Settings'!$B$4+1,"Within 24 Hours",IF($K320&lt;='Settings'!$B$4+3,"2–3 Days",IF($K320&lt;='Settings'!$B$4+7,"4–7 Days","More Than 7 Days"))))))),"Check ETA")</f>
        <v/>
      </c>
      <c r="X320" s="38">
        <f>IFERROR(IF($A320="","",IF(COUNTIF('Tractor Availability'!$A$6:$A$505,$A320)&gt;1,"Duplicate Unit ID",IF($H320="","Missing status",IF($M320="","Missing fuel level",IF(AND($H320&lt;&gt;"Available",$K320=""),"Missing ETA",IF(AND($P320="Yes",$Q320=""),"Missing hold reason",IF($R320="","Missing update time",IF('Settings'!$B$4-$R320&gt;'Settings'!$B$8,"Stale update",IF(AND($H320="Available",$P320="Yes"),"Available with safety hold","OK"))))))))),"Formula Error")</f>
        <v/>
      </c>
    </row>
    <row r="321" ht="22" customHeight="1">
      <c r="A321" s="29" t="n"/>
      <c r="B321" s="30" t="n"/>
      <c r="C321" s="29" t="n"/>
      <c r="D321" s="29" t="n"/>
      <c r="E321" s="29" t="n"/>
      <c r="F321" s="29" t="n"/>
      <c r="G321" s="31" t="n"/>
      <c r="H321" s="29" t="n"/>
      <c r="I321" s="31" t="n"/>
      <c r="J321" s="31" t="n"/>
      <c r="K321" s="49" t="n"/>
      <c r="L321" s="33" t="n"/>
      <c r="M321" s="34" t="n"/>
      <c r="N321" s="33" t="n"/>
      <c r="O321" s="50" t="n"/>
      <c r="P321" s="29" t="n"/>
      <c r="Q321" s="31" t="n"/>
      <c r="R321" s="49" t="n"/>
      <c r="S321" s="51">
        <f>IFERROR(IF($A321="","",IF(OR($L321="",$N321=""),"",$N321-$L321)),"")</f>
        <v/>
      </c>
      <c r="T321" s="52">
        <f>IFERROR(IF($A321="","",IF($H321="Available",0,IF($K321="","",MAX(0,$K321-'Settings'!$B$4)))),"")</f>
        <v/>
      </c>
      <c r="U321" s="38">
        <f>IFERROR(IF($A321="","",IF(OR($S321="",$O321=""),"Missing PM Data",IF(OR($S321&lt;=0,$O321&lt;INT('Settings'!$B$4)),"Overdue",IF(OR($S321&lt;='Settings'!$B$5,$O321&lt;=INT('Settings'!$B$4)+'Settings'!$B$6),"Due Soon","OK")))),"Check PM Data")</f>
        <v/>
      </c>
      <c r="V321" s="16">
        <f>IFERROR(IF($A321="","",IF(AND($H321="Available",$P321="No",$M321&gt;='Settings'!$B$7,OR($U321="OK",$U321="Due Soon")),"Yes","No")),"No")</f>
        <v/>
      </c>
      <c r="W321" s="38">
        <f>IFERROR(IF($A321="","",IF($H321="Available","Available Now",IF($K321="","No ETA",IF($K321&lt;'Settings'!$B$4,"Past Due ETA",IF($K321&lt;='Settings'!$B$4+1,"Within 24 Hours",IF($K321&lt;='Settings'!$B$4+3,"2–3 Days",IF($K321&lt;='Settings'!$B$4+7,"4–7 Days","More Than 7 Days"))))))),"Check ETA")</f>
        <v/>
      </c>
      <c r="X321" s="38">
        <f>IFERROR(IF($A321="","",IF(COUNTIF('Tractor Availability'!$A$6:$A$505,$A321)&gt;1,"Duplicate Unit ID",IF($H321="","Missing status",IF($M321="","Missing fuel level",IF(AND($H321&lt;&gt;"Available",$K321=""),"Missing ETA",IF(AND($P321="Yes",$Q321=""),"Missing hold reason",IF($R321="","Missing update time",IF('Settings'!$B$4-$R321&gt;'Settings'!$B$8,"Stale update",IF(AND($H321="Available",$P321="Yes"),"Available with safety hold","OK"))))))))),"Formula Error")</f>
        <v/>
      </c>
    </row>
    <row r="322" ht="22" customHeight="1">
      <c r="A322" s="29" t="n"/>
      <c r="B322" s="30" t="n"/>
      <c r="C322" s="29" t="n"/>
      <c r="D322" s="29" t="n"/>
      <c r="E322" s="29" t="n"/>
      <c r="F322" s="29" t="n"/>
      <c r="G322" s="31" t="n"/>
      <c r="H322" s="29" t="n"/>
      <c r="I322" s="31" t="n"/>
      <c r="J322" s="31" t="n"/>
      <c r="K322" s="49" t="n"/>
      <c r="L322" s="33" t="n"/>
      <c r="M322" s="34" t="n"/>
      <c r="N322" s="33" t="n"/>
      <c r="O322" s="50" t="n"/>
      <c r="P322" s="29" t="n"/>
      <c r="Q322" s="31" t="n"/>
      <c r="R322" s="49" t="n"/>
      <c r="S322" s="51">
        <f>IFERROR(IF($A322="","",IF(OR($L322="",$N322=""),"",$N322-$L322)),"")</f>
        <v/>
      </c>
      <c r="T322" s="52">
        <f>IFERROR(IF($A322="","",IF($H322="Available",0,IF($K322="","",MAX(0,$K322-'Settings'!$B$4)))),"")</f>
        <v/>
      </c>
      <c r="U322" s="38">
        <f>IFERROR(IF($A322="","",IF(OR($S322="",$O322=""),"Missing PM Data",IF(OR($S322&lt;=0,$O322&lt;INT('Settings'!$B$4)),"Overdue",IF(OR($S322&lt;='Settings'!$B$5,$O322&lt;=INT('Settings'!$B$4)+'Settings'!$B$6),"Due Soon","OK")))),"Check PM Data")</f>
        <v/>
      </c>
      <c r="V322" s="16">
        <f>IFERROR(IF($A322="","",IF(AND($H322="Available",$P322="No",$M322&gt;='Settings'!$B$7,OR($U322="OK",$U322="Due Soon")),"Yes","No")),"No")</f>
        <v/>
      </c>
      <c r="W322" s="38">
        <f>IFERROR(IF($A322="","",IF($H322="Available","Available Now",IF($K322="","No ETA",IF($K322&lt;'Settings'!$B$4,"Past Due ETA",IF($K322&lt;='Settings'!$B$4+1,"Within 24 Hours",IF($K322&lt;='Settings'!$B$4+3,"2–3 Days",IF($K322&lt;='Settings'!$B$4+7,"4–7 Days","More Than 7 Days"))))))),"Check ETA")</f>
        <v/>
      </c>
      <c r="X322" s="38">
        <f>IFERROR(IF($A322="","",IF(COUNTIF('Tractor Availability'!$A$6:$A$505,$A322)&gt;1,"Duplicate Unit ID",IF($H322="","Missing status",IF($M322="","Missing fuel level",IF(AND($H322&lt;&gt;"Available",$K322=""),"Missing ETA",IF(AND($P322="Yes",$Q322=""),"Missing hold reason",IF($R322="","Missing update time",IF('Settings'!$B$4-$R322&gt;'Settings'!$B$8,"Stale update",IF(AND($H322="Available",$P322="Yes"),"Available with safety hold","OK"))))))))),"Formula Error")</f>
        <v/>
      </c>
    </row>
    <row r="323" ht="22" customHeight="1">
      <c r="A323" s="29" t="n"/>
      <c r="B323" s="30" t="n"/>
      <c r="C323" s="29" t="n"/>
      <c r="D323" s="29" t="n"/>
      <c r="E323" s="29" t="n"/>
      <c r="F323" s="29" t="n"/>
      <c r="G323" s="31" t="n"/>
      <c r="H323" s="29" t="n"/>
      <c r="I323" s="31" t="n"/>
      <c r="J323" s="31" t="n"/>
      <c r="K323" s="49" t="n"/>
      <c r="L323" s="33" t="n"/>
      <c r="M323" s="34" t="n"/>
      <c r="N323" s="33" t="n"/>
      <c r="O323" s="50" t="n"/>
      <c r="P323" s="29" t="n"/>
      <c r="Q323" s="31" t="n"/>
      <c r="R323" s="49" t="n"/>
      <c r="S323" s="51">
        <f>IFERROR(IF($A323="","",IF(OR($L323="",$N323=""),"",$N323-$L323)),"")</f>
        <v/>
      </c>
      <c r="T323" s="52">
        <f>IFERROR(IF($A323="","",IF($H323="Available",0,IF($K323="","",MAX(0,$K323-'Settings'!$B$4)))),"")</f>
        <v/>
      </c>
      <c r="U323" s="38">
        <f>IFERROR(IF($A323="","",IF(OR($S323="",$O323=""),"Missing PM Data",IF(OR($S323&lt;=0,$O323&lt;INT('Settings'!$B$4)),"Overdue",IF(OR($S323&lt;='Settings'!$B$5,$O323&lt;=INT('Settings'!$B$4)+'Settings'!$B$6),"Due Soon","OK")))),"Check PM Data")</f>
        <v/>
      </c>
      <c r="V323" s="16">
        <f>IFERROR(IF($A323="","",IF(AND($H323="Available",$P323="No",$M323&gt;='Settings'!$B$7,OR($U323="OK",$U323="Due Soon")),"Yes","No")),"No")</f>
        <v/>
      </c>
      <c r="W323" s="38">
        <f>IFERROR(IF($A323="","",IF($H323="Available","Available Now",IF($K323="","No ETA",IF($K323&lt;'Settings'!$B$4,"Past Due ETA",IF($K323&lt;='Settings'!$B$4+1,"Within 24 Hours",IF($K323&lt;='Settings'!$B$4+3,"2–3 Days",IF($K323&lt;='Settings'!$B$4+7,"4–7 Days","More Than 7 Days"))))))),"Check ETA")</f>
        <v/>
      </c>
      <c r="X323" s="38">
        <f>IFERROR(IF($A323="","",IF(COUNTIF('Tractor Availability'!$A$6:$A$505,$A323)&gt;1,"Duplicate Unit ID",IF($H323="","Missing status",IF($M323="","Missing fuel level",IF(AND($H323&lt;&gt;"Available",$K323=""),"Missing ETA",IF(AND($P323="Yes",$Q323=""),"Missing hold reason",IF($R323="","Missing update time",IF('Settings'!$B$4-$R323&gt;'Settings'!$B$8,"Stale update",IF(AND($H323="Available",$P323="Yes"),"Available with safety hold","OK"))))))))),"Formula Error")</f>
        <v/>
      </c>
    </row>
    <row r="324" ht="22" customHeight="1">
      <c r="A324" s="29" t="n"/>
      <c r="B324" s="30" t="n"/>
      <c r="C324" s="29" t="n"/>
      <c r="D324" s="29" t="n"/>
      <c r="E324" s="29" t="n"/>
      <c r="F324" s="29" t="n"/>
      <c r="G324" s="31" t="n"/>
      <c r="H324" s="29" t="n"/>
      <c r="I324" s="31" t="n"/>
      <c r="J324" s="31" t="n"/>
      <c r="K324" s="49" t="n"/>
      <c r="L324" s="33" t="n"/>
      <c r="M324" s="34" t="n"/>
      <c r="N324" s="33" t="n"/>
      <c r="O324" s="50" t="n"/>
      <c r="P324" s="29" t="n"/>
      <c r="Q324" s="31" t="n"/>
      <c r="R324" s="49" t="n"/>
      <c r="S324" s="51">
        <f>IFERROR(IF($A324="","",IF(OR($L324="",$N324=""),"",$N324-$L324)),"")</f>
        <v/>
      </c>
      <c r="T324" s="52">
        <f>IFERROR(IF($A324="","",IF($H324="Available",0,IF($K324="","",MAX(0,$K324-'Settings'!$B$4)))),"")</f>
        <v/>
      </c>
      <c r="U324" s="38">
        <f>IFERROR(IF($A324="","",IF(OR($S324="",$O324=""),"Missing PM Data",IF(OR($S324&lt;=0,$O324&lt;INT('Settings'!$B$4)),"Overdue",IF(OR($S324&lt;='Settings'!$B$5,$O324&lt;=INT('Settings'!$B$4)+'Settings'!$B$6),"Due Soon","OK")))),"Check PM Data")</f>
        <v/>
      </c>
      <c r="V324" s="16">
        <f>IFERROR(IF($A324="","",IF(AND($H324="Available",$P324="No",$M324&gt;='Settings'!$B$7,OR($U324="OK",$U324="Due Soon")),"Yes","No")),"No")</f>
        <v/>
      </c>
      <c r="W324" s="38">
        <f>IFERROR(IF($A324="","",IF($H324="Available","Available Now",IF($K324="","No ETA",IF($K324&lt;'Settings'!$B$4,"Past Due ETA",IF($K324&lt;='Settings'!$B$4+1,"Within 24 Hours",IF($K324&lt;='Settings'!$B$4+3,"2–3 Days",IF($K324&lt;='Settings'!$B$4+7,"4–7 Days","More Than 7 Days"))))))),"Check ETA")</f>
        <v/>
      </c>
      <c r="X324" s="38">
        <f>IFERROR(IF($A324="","",IF(COUNTIF('Tractor Availability'!$A$6:$A$505,$A324)&gt;1,"Duplicate Unit ID",IF($H324="","Missing status",IF($M324="","Missing fuel level",IF(AND($H324&lt;&gt;"Available",$K324=""),"Missing ETA",IF(AND($P324="Yes",$Q324=""),"Missing hold reason",IF($R324="","Missing update time",IF('Settings'!$B$4-$R324&gt;'Settings'!$B$8,"Stale update",IF(AND($H324="Available",$P324="Yes"),"Available with safety hold","OK"))))))))),"Formula Error")</f>
        <v/>
      </c>
    </row>
    <row r="325" ht="22" customHeight="1">
      <c r="A325" s="29" t="n"/>
      <c r="B325" s="30" t="n"/>
      <c r="C325" s="29" t="n"/>
      <c r="D325" s="29" t="n"/>
      <c r="E325" s="29" t="n"/>
      <c r="F325" s="29" t="n"/>
      <c r="G325" s="31" t="n"/>
      <c r="H325" s="29" t="n"/>
      <c r="I325" s="31" t="n"/>
      <c r="J325" s="31" t="n"/>
      <c r="K325" s="49" t="n"/>
      <c r="L325" s="33" t="n"/>
      <c r="M325" s="34" t="n"/>
      <c r="N325" s="33" t="n"/>
      <c r="O325" s="50" t="n"/>
      <c r="P325" s="29" t="n"/>
      <c r="Q325" s="31" t="n"/>
      <c r="R325" s="49" t="n"/>
      <c r="S325" s="51">
        <f>IFERROR(IF($A325="","",IF(OR($L325="",$N325=""),"",$N325-$L325)),"")</f>
        <v/>
      </c>
      <c r="T325" s="52">
        <f>IFERROR(IF($A325="","",IF($H325="Available",0,IF($K325="","",MAX(0,$K325-'Settings'!$B$4)))),"")</f>
        <v/>
      </c>
      <c r="U325" s="38">
        <f>IFERROR(IF($A325="","",IF(OR($S325="",$O325=""),"Missing PM Data",IF(OR($S325&lt;=0,$O325&lt;INT('Settings'!$B$4)),"Overdue",IF(OR($S325&lt;='Settings'!$B$5,$O325&lt;=INT('Settings'!$B$4)+'Settings'!$B$6),"Due Soon","OK")))),"Check PM Data")</f>
        <v/>
      </c>
      <c r="V325" s="16">
        <f>IFERROR(IF($A325="","",IF(AND($H325="Available",$P325="No",$M325&gt;='Settings'!$B$7,OR($U325="OK",$U325="Due Soon")),"Yes","No")),"No")</f>
        <v/>
      </c>
      <c r="W325" s="38">
        <f>IFERROR(IF($A325="","",IF($H325="Available","Available Now",IF($K325="","No ETA",IF($K325&lt;'Settings'!$B$4,"Past Due ETA",IF($K325&lt;='Settings'!$B$4+1,"Within 24 Hours",IF($K325&lt;='Settings'!$B$4+3,"2–3 Days",IF($K325&lt;='Settings'!$B$4+7,"4–7 Days","More Than 7 Days"))))))),"Check ETA")</f>
        <v/>
      </c>
      <c r="X325" s="38">
        <f>IFERROR(IF($A325="","",IF(COUNTIF('Tractor Availability'!$A$6:$A$505,$A325)&gt;1,"Duplicate Unit ID",IF($H325="","Missing status",IF($M325="","Missing fuel level",IF(AND($H325&lt;&gt;"Available",$K325=""),"Missing ETA",IF(AND($P325="Yes",$Q325=""),"Missing hold reason",IF($R325="","Missing update time",IF('Settings'!$B$4-$R325&gt;'Settings'!$B$8,"Stale update",IF(AND($H325="Available",$P325="Yes"),"Available with safety hold","OK"))))))))),"Formula Error")</f>
        <v/>
      </c>
    </row>
    <row r="326" ht="22" customHeight="1">
      <c r="A326" s="29" t="n"/>
      <c r="B326" s="30" t="n"/>
      <c r="C326" s="29" t="n"/>
      <c r="D326" s="29" t="n"/>
      <c r="E326" s="29" t="n"/>
      <c r="F326" s="29" t="n"/>
      <c r="G326" s="31" t="n"/>
      <c r="H326" s="29" t="n"/>
      <c r="I326" s="31" t="n"/>
      <c r="J326" s="31" t="n"/>
      <c r="K326" s="49" t="n"/>
      <c r="L326" s="33" t="n"/>
      <c r="M326" s="34" t="n"/>
      <c r="N326" s="33" t="n"/>
      <c r="O326" s="50" t="n"/>
      <c r="P326" s="29" t="n"/>
      <c r="Q326" s="31" t="n"/>
      <c r="R326" s="49" t="n"/>
      <c r="S326" s="51">
        <f>IFERROR(IF($A326="","",IF(OR($L326="",$N326=""),"",$N326-$L326)),"")</f>
        <v/>
      </c>
      <c r="T326" s="52">
        <f>IFERROR(IF($A326="","",IF($H326="Available",0,IF($K326="","",MAX(0,$K326-'Settings'!$B$4)))),"")</f>
        <v/>
      </c>
      <c r="U326" s="38">
        <f>IFERROR(IF($A326="","",IF(OR($S326="",$O326=""),"Missing PM Data",IF(OR($S326&lt;=0,$O326&lt;INT('Settings'!$B$4)),"Overdue",IF(OR($S326&lt;='Settings'!$B$5,$O326&lt;=INT('Settings'!$B$4)+'Settings'!$B$6),"Due Soon","OK")))),"Check PM Data")</f>
        <v/>
      </c>
      <c r="V326" s="16">
        <f>IFERROR(IF($A326="","",IF(AND($H326="Available",$P326="No",$M326&gt;='Settings'!$B$7,OR($U326="OK",$U326="Due Soon")),"Yes","No")),"No")</f>
        <v/>
      </c>
      <c r="W326" s="38">
        <f>IFERROR(IF($A326="","",IF($H326="Available","Available Now",IF($K326="","No ETA",IF($K326&lt;'Settings'!$B$4,"Past Due ETA",IF($K326&lt;='Settings'!$B$4+1,"Within 24 Hours",IF($K326&lt;='Settings'!$B$4+3,"2–3 Days",IF($K326&lt;='Settings'!$B$4+7,"4–7 Days","More Than 7 Days"))))))),"Check ETA")</f>
        <v/>
      </c>
      <c r="X326" s="38">
        <f>IFERROR(IF($A326="","",IF(COUNTIF('Tractor Availability'!$A$6:$A$505,$A326)&gt;1,"Duplicate Unit ID",IF($H326="","Missing status",IF($M326="","Missing fuel level",IF(AND($H326&lt;&gt;"Available",$K326=""),"Missing ETA",IF(AND($P326="Yes",$Q326=""),"Missing hold reason",IF($R326="","Missing update time",IF('Settings'!$B$4-$R326&gt;'Settings'!$B$8,"Stale update",IF(AND($H326="Available",$P326="Yes"),"Available with safety hold","OK"))))))))),"Formula Error")</f>
        <v/>
      </c>
    </row>
    <row r="327" ht="22" customHeight="1">
      <c r="A327" s="29" t="n"/>
      <c r="B327" s="30" t="n"/>
      <c r="C327" s="29" t="n"/>
      <c r="D327" s="29" t="n"/>
      <c r="E327" s="29" t="n"/>
      <c r="F327" s="29" t="n"/>
      <c r="G327" s="31" t="n"/>
      <c r="H327" s="29" t="n"/>
      <c r="I327" s="31" t="n"/>
      <c r="J327" s="31" t="n"/>
      <c r="K327" s="49" t="n"/>
      <c r="L327" s="33" t="n"/>
      <c r="M327" s="34" t="n"/>
      <c r="N327" s="33" t="n"/>
      <c r="O327" s="50" t="n"/>
      <c r="P327" s="29" t="n"/>
      <c r="Q327" s="31" t="n"/>
      <c r="R327" s="49" t="n"/>
      <c r="S327" s="51">
        <f>IFERROR(IF($A327="","",IF(OR($L327="",$N327=""),"",$N327-$L327)),"")</f>
        <v/>
      </c>
      <c r="T327" s="52">
        <f>IFERROR(IF($A327="","",IF($H327="Available",0,IF($K327="","",MAX(0,$K327-'Settings'!$B$4)))),"")</f>
        <v/>
      </c>
      <c r="U327" s="38">
        <f>IFERROR(IF($A327="","",IF(OR($S327="",$O327=""),"Missing PM Data",IF(OR($S327&lt;=0,$O327&lt;INT('Settings'!$B$4)),"Overdue",IF(OR($S327&lt;='Settings'!$B$5,$O327&lt;=INT('Settings'!$B$4)+'Settings'!$B$6),"Due Soon","OK")))),"Check PM Data")</f>
        <v/>
      </c>
      <c r="V327" s="16">
        <f>IFERROR(IF($A327="","",IF(AND($H327="Available",$P327="No",$M327&gt;='Settings'!$B$7,OR($U327="OK",$U327="Due Soon")),"Yes","No")),"No")</f>
        <v/>
      </c>
      <c r="W327" s="38">
        <f>IFERROR(IF($A327="","",IF($H327="Available","Available Now",IF($K327="","No ETA",IF($K327&lt;'Settings'!$B$4,"Past Due ETA",IF($K327&lt;='Settings'!$B$4+1,"Within 24 Hours",IF($K327&lt;='Settings'!$B$4+3,"2–3 Days",IF($K327&lt;='Settings'!$B$4+7,"4–7 Days","More Than 7 Days"))))))),"Check ETA")</f>
        <v/>
      </c>
      <c r="X327" s="38">
        <f>IFERROR(IF($A327="","",IF(COUNTIF('Tractor Availability'!$A$6:$A$505,$A327)&gt;1,"Duplicate Unit ID",IF($H327="","Missing status",IF($M327="","Missing fuel level",IF(AND($H327&lt;&gt;"Available",$K327=""),"Missing ETA",IF(AND($P327="Yes",$Q327=""),"Missing hold reason",IF($R327="","Missing update time",IF('Settings'!$B$4-$R327&gt;'Settings'!$B$8,"Stale update",IF(AND($H327="Available",$P327="Yes"),"Available with safety hold","OK"))))))))),"Formula Error")</f>
        <v/>
      </c>
    </row>
    <row r="328" ht="22" customHeight="1">
      <c r="A328" s="29" t="n"/>
      <c r="B328" s="30" t="n"/>
      <c r="C328" s="29" t="n"/>
      <c r="D328" s="29" t="n"/>
      <c r="E328" s="29" t="n"/>
      <c r="F328" s="29" t="n"/>
      <c r="G328" s="31" t="n"/>
      <c r="H328" s="29" t="n"/>
      <c r="I328" s="31" t="n"/>
      <c r="J328" s="31" t="n"/>
      <c r="K328" s="49" t="n"/>
      <c r="L328" s="33" t="n"/>
      <c r="M328" s="34" t="n"/>
      <c r="N328" s="33" t="n"/>
      <c r="O328" s="50" t="n"/>
      <c r="P328" s="29" t="n"/>
      <c r="Q328" s="31" t="n"/>
      <c r="R328" s="49" t="n"/>
      <c r="S328" s="51">
        <f>IFERROR(IF($A328="","",IF(OR($L328="",$N328=""),"",$N328-$L328)),"")</f>
        <v/>
      </c>
      <c r="T328" s="52">
        <f>IFERROR(IF($A328="","",IF($H328="Available",0,IF($K328="","",MAX(0,$K328-'Settings'!$B$4)))),"")</f>
        <v/>
      </c>
      <c r="U328" s="38">
        <f>IFERROR(IF($A328="","",IF(OR($S328="",$O328=""),"Missing PM Data",IF(OR($S328&lt;=0,$O328&lt;INT('Settings'!$B$4)),"Overdue",IF(OR($S328&lt;='Settings'!$B$5,$O328&lt;=INT('Settings'!$B$4)+'Settings'!$B$6),"Due Soon","OK")))),"Check PM Data")</f>
        <v/>
      </c>
      <c r="V328" s="16">
        <f>IFERROR(IF($A328="","",IF(AND($H328="Available",$P328="No",$M328&gt;='Settings'!$B$7,OR($U328="OK",$U328="Due Soon")),"Yes","No")),"No")</f>
        <v/>
      </c>
      <c r="W328" s="38">
        <f>IFERROR(IF($A328="","",IF($H328="Available","Available Now",IF($K328="","No ETA",IF($K328&lt;'Settings'!$B$4,"Past Due ETA",IF($K328&lt;='Settings'!$B$4+1,"Within 24 Hours",IF($K328&lt;='Settings'!$B$4+3,"2–3 Days",IF($K328&lt;='Settings'!$B$4+7,"4–7 Days","More Than 7 Days"))))))),"Check ETA")</f>
        <v/>
      </c>
      <c r="X328" s="38">
        <f>IFERROR(IF($A328="","",IF(COUNTIF('Tractor Availability'!$A$6:$A$505,$A328)&gt;1,"Duplicate Unit ID",IF($H328="","Missing status",IF($M328="","Missing fuel level",IF(AND($H328&lt;&gt;"Available",$K328=""),"Missing ETA",IF(AND($P328="Yes",$Q328=""),"Missing hold reason",IF($R328="","Missing update time",IF('Settings'!$B$4-$R328&gt;'Settings'!$B$8,"Stale update",IF(AND($H328="Available",$P328="Yes"),"Available with safety hold","OK"))))))))),"Formula Error")</f>
        <v/>
      </c>
    </row>
    <row r="329" ht="22" customHeight="1">
      <c r="A329" s="29" t="n"/>
      <c r="B329" s="30" t="n"/>
      <c r="C329" s="29" t="n"/>
      <c r="D329" s="29" t="n"/>
      <c r="E329" s="29" t="n"/>
      <c r="F329" s="29" t="n"/>
      <c r="G329" s="31" t="n"/>
      <c r="H329" s="29" t="n"/>
      <c r="I329" s="31" t="n"/>
      <c r="J329" s="31" t="n"/>
      <c r="K329" s="49" t="n"/>
      <c r="L329" s="33" t="n"/>
      <c r="M329" s="34" t="n"/>
      <c r="N329" s="33" t="n"/>
      <c r="O329" s="50" t="n"/>
      <c r="P329" s="29" t="n"/>
      <c r="Q329" s="31" t="n"/>
      <c r="R329" s="49" t="n"/>
      <c r="S329" s="51">
        <f>IFERROR(IF($A329="","",IF(OR($L329="",$N329=""),"",$N329-$L329)),"")</f>
        <v/>
      </c>
      <c r="T329" s="52">
        <f>IFERROR(IF($A329="","",IF($H329="Available",0,IF($K329="","",MAX(0,$K329-'Settings'!$B$4)))),"")</f>
        <v/>
      </c>
      <c r="U329" s="38">
        <f>IFERROR(IF($A329="","",IF(OR($S329="",$O329=""),"Missing PM Data",IF(OR($S329&lt;=0,$O329&lt;INT('Settings'!$B$4)),"Overdue",IF(OR($S329&lt;='Settings'!$B$5,$O329&lt;=INT('Settings'!$B$4)+'Settings'!$B$6),"Due Soon","OK")))),"Check PM Data")</f>
        <v/>
      </c>
      <c r="V329" s="16">
        <f>IFERROR(IF($A329="","",IF(AND($H329="Available",$P329="No",$M329&gt;='Settings'!$B$7,OR($U329="OK",$U329="Due Soon")),"Yes","No")),"No")</f>
        <v/>
      </c>
      <c r="W329" s="38">
        <f>IFERROR(IF($A329="","",IF($H329="Available","Available Now",IF($K329="","No ETA",IF($K329&lt;'Settings'!$B$4,"Past Due ETA",IF($K329&lt;='Settings'!$B$4+1,"Within 24 Hours",IF($K329&lt;='Settings'!$B$4+3,"2–3 Days",IF($K329&lt;='Settings'!$B$4+7,"4–7 Days","More Than 7 Days"))))))),"Check ETA")</f>
        <v/>
      </c>
      <c r="X329" s="38">
        <f>IFERROR(IF($A329="","",IF(COUNTIF('Tractor Availability'!$A$6:$A$505,$A329)&gt;1,"Duplicate Unit ID",IF($H329="","Missing status",IF($M329="","Missing fuel level",IF(AND($H329&lt;&gt;"Available",$K329=""),"Missing ETA",IF(AND($P329="Yes",$Q329=""),"Missing hold reason",IF($R329="","Missing update time",IF('Settings'!$B$4-$R329&gt;'Settings'!$B$8,"Stale update",IF(AND($H329="Available",$P329="Yes"),"Available with safety hold","OK"))))))))),"Formula Error")</f>
        <v/>
      </c>
    </row>
    <row r="330" ht="22" customHeight="1">
      <c r="A330" s="29" t="n"/>
      <c r="B330" s="30" t="n"/>
      <c r="C330" s="29" t="n"/>
      <c r="D330" s="29" t="n"/>
      <c r="E330" s="29" t="n"/>
      <c r="F330" s="29" t="n"/>
      <c r="G330" s="31" t="n"/>
      <c r="H330" s="29" t="n"/>
      <c r="I330" s="31" t="n"/>
      <c r="J330" s="31" t="n"/>
      <c r="K330" s="49" t="n"/>
      <c r="L330" s="33" t="n"/>
      <c r="M330" s="34" t="n"/>
      <c r="N330" s="33" t="n"/>
      <c r="O330" s="50" t="n"/>
      <c r="P330" s="29" t="n"/>
      <c r="Q330" s="31" t="n"/>
      <c r="R330" s="49" t="n"/>
      <c r="S330" s="51">
        <f>IFERROR(IF($A330="","",IF(OR($L330="",$N330=""),"",$N330-$L330)),"")</f>
        <v/>
      </c>
      <c r="T330" s="52">
        <f>IFERROR(IF($A330="","",IF($H330="Available",0,IF($K330="","",MAX(0,$K330-'Settings'!$B$4)))),"")</f>
        <v/>
      </c>
      <c r="U330" s="38">
        <f>IFERROR(IF($A330="","",IF(OR($S330="",$O330=""),"Missing PM Data",IF(OR($S330&lt;=0,$O330&lt;INT('Settings'!$B$4)),"Overdue",IF(OR($S330&lt;='Settings'!$B$5,$O330&lt;=INT('Settings'!$B$4)+'Settings'!$B$6),"Due Soon","OK")))),"Check PM Data")</f>
        <v/>
      </c>
      <c r="V330" s="16">
        <f>IFERROR(IF($A330="","",IF(AND($H330="Available",$P330="No",$M330&gt;='Settings'!$B$7,OR($U330="OK",$U330="Due Soon")),"Yes","No")),"No")</f>
        <v/>
      </c>
      <c r="W330" s="38">
        <f>IFERROR(IF($A330="","",IF($H330="Available","Available Now",IF($K330="","No ETA",IF($K330&lt;'Settings'!$B$4,"Past Due ETA",IF($K330&lt;='Settings'!$B$4+1,"Within 24 Hours",IF($K330&lt;='Settings'!$B$4+3,"2–3 Days",IF($K330&lt;='Settings'!$B$4+7,"4–7 Days","More Than 7 Days"))))))),"Check ETA")</f>
        <v/>
      </c>
      <c r="X330" s="38">
        <f>IFERROR(IF($A330="","",IF(COUNTIF('Tractor Availability'!$A$6:$A$505,$A330)&gt;1,"Duplicate Unit ID",IF($H330="","Missing status",IF($M330="","Missing fuel level",IF(AND($H330&lt;&gt;"Available",$K330=""),"Missing ETA",IF(AND($P330="Yes",$Q330=""),"Missing hold reason",IF($R330="","Missing update time",IF('Settings'!$B$4-$R330&gt;'Settings'!$B$8,"Stale update",IF(AND($H330="Available",$P330="Yes"),"Available with safety hold","OK"))))))))),"Formula Error")</f>
        <v/>
      </c>
    </row>
    <row r="331" ht="22" customHeight="1">
      <c r="A331" s="29" t="n"/>
      <c r="B331" s="30" t="n"/>
      <c r="C331" s="29" t="n"/>
      <c r="D331" s="29" t="n"/>
      <c r="E331" s="29" t="n"/>
      <c r="F331" s="29" t="n"/>
      <c r="G331" s="31" t="n"/>
      <c r="H331" s="29" t="n"/>
      <c r="I331" s="31" t="n"/>
      <c r="J331" s="31" t="n"/>
      <c r="K331" s="49" t="n"/>
      <c r="L331" s="33" t="n"/>
      <c r="M331" s="34" t="n"/>
      <c r="N331" s="33" t="n"/>
      <c r="O331" s="50" t="n"/>
      <c r="P331" s="29" t="n"/>
      <c r="Q331" s="31" t="n"/>
      <c r="R331" s="49" t="n"/>
      <c r="S331" s="51">
        <f>IFERROR(IF($A331="","",IF(OR($L331="",$N331=""),"",$N331-$L331)),"")</f>
        <v/>
      </c>
      <c r="T331" s="52">
        <f>IFERROR(IF($A331="","",IF($H331="Available",0,IF($K331="","",MAX(0,$K331-'Settings'!$B$4)))),"")</f>
        <v/>
      </c>
      <c r="U331" s="38">
        <f>IFERROR(IF($A331="","",IF(OR($S331="",$O331=""),"Missing PM Data",IF(OR($S331&lt;=0,$O331&lt;INT('Settings'!$B$4)),"Overdue",IF(OR($S331&lt;='Settings'!$B$5,$O331&lt;=INT('Settings'!$B$4)+'Settings'!$B$6),"Due Soon","OK")))),"Check PM Data")</f>
        <v/>
      </c>
      <c r="V331" s="16">
        <f>IFERROR(IF($A331="","",IF(AND($H331="Available",$P331="No",$M331&gt;='Settings'!$B$7,OR($U331="OK",$U331="Due Soon")),"Yes","No")),"No")</f>
        <v/>
      </c>
      <c r="W331" s="38">
        <f>IFERROR(IF($A331="","",IF($H331="Available","Available Now",IF($K331="","No ETA",IF($K331&lt;'Settings'!$B$4,"Past Due ETA",IF($K331&lt;='Settings'!$B$4+1,"Within 24 Hours",IF($K331&lt;='Settings'!$B$4+3,"2–3 Days",IF($K331&lt;='Settings'!$B$4+7,"4–7 Days","More Than 7 Days"))))))),"Check ETA")</f>
        <v/>
      </c>
      <c r="X331" s="38">
        <f>IFERROR(IF($A331="","",IF(COUNTIF('Tractor Availability'!$A$6:$A$505,$A331)&gt;1,"Duplicate Unit ID",IF($H331="","Missing status",IF($M331="","Missing fuel level",IF(AND($H331&lt;&gt;"Available",$K331=""),"Missing ETA",IF(AND($P331="Yes",$Q331=""),"Missing hold reason",IF($R331="","Missing update time",IF('Settings'!$B$4-$R331&gt;'Settings'!$B$8,"Stale update",IF(AND($H331="Available",$P331="Yes"),"Available with safety hold","OK"))))))))),"Formula Error")</f>
        <v/>
      </c>
    </row>
    <row r="332" ht="22" customHeight="1">
      <c r="A332" s="29" t="n"/>
      <c r="B332" s="30" t="n"/>
      <c r="C332" s="29" t="n"/>
      <c r="D332" s="29" t="n"/>
      <c r="E332" s="29" t="n"/>
      <c r="F332" s="29" t="n"/>
      <c r="G332" s="31" t="n"/>
      <c r="H332" s="29" t="n"/>
      <c r="I332" s="31" t="n"/>
      <c r="J332" s="31" t="n"/>
      <c r="K332" s="49" t="n"/>
      <c r="L332" s="33" t="n"/>
      <c r="M332" s="34" t="n"/>
      <c r="N332" s="33" t="n"/>
      <c r="O332" s="50" t="n"/>
      <c r="P332" s="29" t="n"/>
      <c r="Q332" s="31" t="n"/>
      <c r="R332" s="49" t="n"/>
      <c r="S332" s="51">
        <f>IFERROR(IF($A332="","",IF(OR($L332="",$N332=""),"",$N332-$L332)),"")</f>
        <v/>
      </c>
      <c r="T332" s="52">
        <f>IFERROR(IF($A332="","",IF($H332="Available",0,IF($K332="","",MAX(0,$K332-'Settings'!$B$4)))),"")</f>
        <v/>
      </c>
      <c r="U332" s="38">
        <f>IFERROR(IF($A332="","",IF(OR($S332="",$O332=""),"Missing PM Data",IF(OR($S332&lt;=0,$O332&lt;INT('Settings'!$B$4)),"Overdue",IF(OR($S332&lt;='Settings'!$B$5,$O332&lt;=INT('Settings'!$B$4)+'Settings'!$B$6),"Due Soon","OK")))),"Check PM Data")</f>
        <v/>
      </c>
      <c r="V332" s="16">
        <f>IFERROR(IF($A332="","",IF(AND($H332="Available",$P332="No",$M332&gt;='Settings'!$B$7,OR($U332="OK",$U332="Due Soon")),"Yes","No")),"No")</f>
        <v/>
      </c>
      <c r="W332" s="38">
        <f>IFERROR(IF($A332="","",IF($H332="Available","Available Now",IF($K332="","No ETA",IF($K332&lt;'Settings'!$B$4,"Past Due ETA",IF($K332&lt;='Settings'!$B$4+1,"Within 24 Hours",IF($K332&lt;='Settings'!$B$4+3,"2–3 Days",IF($K332&lt;='Settings'!$B$4+7,"4–7 Days","More Than 7 Days"))))))),"Check ETA")</f>
        <v/>
      </c>
      <c r="X332" s="38">
        <f>IFERROR(IF($A332="","",IF(COUNTIF('Tractor Availability'!$A$6:$A$505,$A332)&gt;1,"Duplicate Unit ID",IF($H332="","Missing status",IF($M332="","Missing fuel level",IF(AND($H332&lt;&gt;"Available",$K332=""),"Missing ETA",IF(AND($P332="Yes",$Q332=""),"Missing hold reason",IF($R332="","Missing update time",IF('Settings'!$B$4-$R332&gt;'Settings'!$B$8,"Stale update",IF(AND($H332="Available",$P332="Yes"),"Available with safety hold","OK"))))))))),"Formula Error")</f>
        <v/>
      </c>
    </row>
    <row r="333" ht="22" customHeight="1">
      <c r="A333" s="29" t="n"/>
      <c r="B333" s="30" t="n"/>
      <c r="C333" s="29" t="n"/>
      <c r="D333" s="29" t="n"/>
      <c r="E333" s="29" t="n"/>
      <c r="F333" s="29" t="n"/>
      <c r="G333" s="31" t="n"/>
      <c r="H333" s="29" t="n"/>
      <c r="I333" s="31" t="n"/>
      <c r="J333" s="31" t="n"/>
      <c r="K333" s="49" t="n"/>
      <c r="L333" s="33" t="n"/>
      <c r="M333" s="34" t="n"/>
      <c r="N333" s="33" t="n"/>
      <c r="O333" s="50" t="n"/>
      <c r="P333" s="29" t="n"/>
      <c r="Q333" s="31" t="n"/>
      <c r="R333" s="49" t="n"/>
      <c r="S333" s="51">
        <f>IFERROR(IF($A333="","",IF(OR($L333="",$N333=""),"",$N333-$L333)),"")</f>
        <v/>
      </c>
      <c r="T333" s="52">
        <f>IFERROR(IF($A333="","",IF($H333="Available",0,IF($K333="","",MAX(0,$K333-'Settings'!$B$4)))),"")</f>
        <v/>
      </c>
      <c r="U333" s="38">
        <f>IFERROR(IF($A333="","",IF(OR($S333="",$O333=""),"Missing PM Data",IF(OR($S333&lt;=0,$O333&lt;INT('Settings'!$B$4)),"Overdue",IF(OR($S333&lt;='Settings'!$B$5,$O333&lt;=INT('Settings'!$B$4)+'Settings'!$B$6),"Due Soon","OK")))),"Check PM Data")</f>
        <v/>
      </c>
      <c r="V333" s="16">
        <f>IFERROR(IF($A333="","",IF(AND($H333="Available",$P333="No",$M333&gt;='Settings'!$B$7,OR($U333="OK",$U333="Due Soon")),"Yes","No")),"No")</f>
        <v/>
      </c>
      <c r="W333" s="38">
        <f>IFERROR(IF($A333="","",IF($H333="Available","Available Now",IF($K333="","No ETA",IF($K333&lt;'Settings'!$B$4,"Past Due ETA",IF($K333&lt;='Settings'!$B$4+1,"Within 24 Hours",IF($K333&lt;='Settings'!$B$4+3,"2–3 Days",IF($K333&lt;='Settings'!$B$4+7,"4–7 Days","More Than 7 Days"))))))),"Check ETA")</f>
        <v/>
      </c>
      <c r="X333" s="38">
        <f>IFERROR(IF($A333="","",IF(COUNTIF('Tractor Availability'!$A$6:$A$505,$A333)&gt;1,"Duplicate Unit ID",IF($H333="","Missing status",IF($M333="","Missing fuel level",IF(AND($H333&lt;&gt;"Available",$K333=""),"Missing ETA",IF(AND($P333="Yes",$Q333=""),"Missing hold reason",IF($R333="","Missing update time",IF('Settings'!$B$4-$R333&gt;'Settings'!$B$8,"Stale update",IF(AND($H333="Available",$P333="Yes"),"Available with safety hold","OK"))))))))),"Formula Error")</f>
        <v/>
      </c>
    </row>
    <row r="334" ht="22" customHeight="1">
      <c r="A334" s="29" t="n"/>
      <c r="B334" s="30" t="n"/>
      <c r="C334" s="29" t="n"/>
      <c r="D334" s="29" t="n"/>
      <c r="E334" s="29" t="n"/>
      <c r="F334" s="29" t="n"/>
      <c r="G334" s="31" t="n"/>
      <c r="H334" s="29" t="n"/>
      <c r="I334" s="31" t="n"/>
      <c r="J334" s="31" t="n"/>
      <c r="K334" s="49" t="n"/>
      <c r="L334" s="33" t="n"/>
      <c r="M334" s="34" t="n"/>
      <c r="N334" s="33" t="n"/>
      <c r="O334" s="50" t="n"/>
      <c r="P334" s="29" t="n"/>
      <c r="Q334" s="31" t="n"/>
      <c r="R334" s="49" t="n"/>
      <c r="S334" s="51">
        <f>IFERROR(IF($A334="","",IF(OR($L334="",$N334=""),"",$N334-$L334)),"")</f>
        <v/>
      </c>
      <c r="T334" s="52">
        <f>IFERROR(IF($A334="","",IF($H334="Available",0,IF($K334="","",MAX(0,$K334-'Settings'!$B$4)))),"")</f>
        <v/>
      </c>
      <c r="U334" s="38">
        <f>IFERROR(IF($A334="","",IF(OR($S334="",$O334=""),"Missing PM Data",IF(OR($S334&lt;=0,$O334&lt;INT('Settings'!$B$4)),"Overdue",IF(OR($S334&lt;='Settings'!$B$5,$O334&lt;=INT('Settings'!$B$4)+'Settings'!$B$6),"Due Soon","OK")))),"Check PM Data")</f>
        <v/>
      </c>
      <c r="V334" s="16">
        <f>IFERROR(IF($A334="","",IF(AND($H334="Available",$P334="No",$M334&gt;='Settings'!$B$7,OR($U334="OK",$U334="Due Soon")),"Yes","No")),"No")</f>
        <v/>
      </c>
      <c r="W334" s="38">
        <f>IFERROR(IF($A334="","",IF($H334="Available","Available Now",IF($K334="","No ETA",IF($K334&lt;'Settings'!$B$4,"Past Due ETA",IF($K334&lt;='Settings'!$B$4+1,"Within 24 Hours",IF($K334&lt;='Settings'!$B$4+3,"2–3 Days",IF($K334&lt;='Settings'!$B$4+7,"4–7 Days","More Than 7 Days"))))))),"Check ETA")</f>
        <v/>
      </c>
      <c r="X334" s="38">
        <f>IFERROR(IF($A334="","",IF(COUNTIF('Tractor Availability'!$A$6:$A$505,$A334)&gt;1,"Duplicate Unit ID",IF($H334="","Missing status",IF($M334="","Missing fuel level",IF(AND($H334&lt;&gt;"Available",$K334=""),"Missing ETA",IF(AND($P334="Yes",$Q334=""),"Missing hold reason",IF($R334="","Missing update time",IF('Settings'!$B$4-$R334&gt;'Settings'!$B$8,"Stale update",IF(AND($H334="Available",$P334="Yes"),"Available with safety hold","OK"))))))))),"Formula Error")</f>
        <v/>
      </c>
    </row>
    <row r="335" ht="22" customHeight="1">
      <c r="A335" s="29" t="n"/>
      <c r="B335" s="30" t="n"/>
      <c r="C335" s="29" t="n"/>
      <c r="D335" s="29" t="n"/>
      <c r="E335" s="29" t="n"/>
      <c r="F335" s="29" t="n"/>
      <c r="G335" s="31" t="n"/>
      <c r="H335" s="29" t="n"/>
      <c r="I335" s="31" t="n"/>
      <c r="J335" s="31" t="n"/>
      <c r="K335" s="49" t="n"/>
      <c r="L335" s="33" t="n"/>
      <c r="M335" s="34" t="n"/>
      <c r="N335" s="33" t="n"/>
      <c r="O335" s="50" t="n"/>
      <c r="P335" s="29" t="n"/>
      <c r="Q335" s="31" t="n"/>
      <c r="R335" s="49" t="n"/>
      <c r="S335" s="51">
        <f>IFERROR(IF($A335="","",IF(OR($L335="",$N335=""),"",$N335-$L335)),"")</f>
        <v/>
      </c>
      <c r="T335" s="52">
        <f>IFERROR(IF($A335="","",IF($H335="Available",0,IF($K335="","",MAX(0,$K335-'Settings'!$B$4)))),"")</f>
        <v/>
      </c>
      <c r="U335" s="38">
        <f>IFERROR(IF($A335="","",IF(OR($S335="",$O335=""),"Missing PM Data",IF(OR($S335&lt;=0,$O335&lt;INT('Settings'!$B$4)),"Overdue",IF(OR($S335&lt;='Settings'!$B$5,$O335&lt;=INT('Settings'!$B$4)+'Settings'!$B$6),"Due Soon","OK")))),"Check PM Data")</f>
        <v/>
      </c>
      <c r="V335" s="16">
        <f>IFERROR(IF($A335="","",IF(AND($H335="Available",$P335="No",$M335&gt;='Settings'!$B$7,OR($U335="OK",$U335="Due Soon")),"Yes","No")),"No")</f>
        <v/>
      </c>
      <c r="W335" s="38">
        <f>IFERROR(IF($A335="","",IF($H335="Available","Available Now",IF($K335="","No ETA",IF($K335&lt;'Settings'!$B$4,"Past Due ETA",IF($K335&lt;='Settings'!$B$4+1,"Within 24 Hours",IF($K335&lt;='Settings'!$B$4+3,"2–3 Days",IF($K335&lt;='Settings'!$B$4+7,"4–7 Days","More Than 7 Days"))))))),"Check ETA")</f>
        <v/>
      </c>
      <c r="X335" s="38">
        <f>IFERROR(IF($A335="","",IF(COUNTIF('Tractor Availability'!$A$6:$A$505,$A335)&gt;1,"Duplicate Unit ID",IF($H335="","Missing status",IF($M335="","Missing fuel level",IF(AND($H335&lt;&gt;"Available",$K335=""),"Missing ETA",IF(AND($P335="Yes",$Q335=""),"Missing hold reason",IF($R335="","Missing update time",IF('Settings'!$B$4-$R335&gt;'Settings'!$B$8,"Stale update",IF(AND($H335="Available",$P335="Yes"),"Available with safety hold","OK"))))))))),"Formula Error")</f>
        <v/>
      </c>
    </row>
    <row r="336" ht="22" customHeight="1">
      <c r="A336" s="29" t="n"/>
      <c r="B336" s="30" t="n"/>
      <c r="C336" s="29" t="n"/>
      <c r="D336" s="29" t="n"/>
      <c r="E336" s="29" t="n"/>
      <c r="F336" s="29" t="n"/>
      <c r="G336" s="31" t="n"/>
      <c r="H336" s="29" t="n"/>
      <c r="I336" s="31" t="n"/>
      <c r="J336" s="31" t="n"/>
      <c r="K336" s="49" t="n"/>
      <c r="L336" s="33" t="n"/>
      <c r="M336" s="34" t="n"/>
      <c r="N336" s="33" t="n"/>
      <c r="O336" s="50" t="n"/>
      <c r="P336" s="29" t="n"/>
      <c r="Q336" s="31" t="n"/>
      <c r="R336" s="49" t="n"/>
      <c r="S336" s="51">
        <f>IFERROR(IF($A336="","",IF(OR($L336="",$N336=""),"",$N336-$L336)),"")</f>
        <v/>
      </c>
      <c r="T336" s="52">
        <f>IFERROR(IF($A336="","",IF($H336="Available",0,IF($K336="","",MAX(0,$K336-'Settings'!$B$4)))),"")</f>
        <v/>
      </c>
      <c r="U336" s="38">
        <f>IFERROR(IF($A336="","",IF(OR($S336="",$O336=""),"Missing PM Data",IF(OR($S336&lt;=0,$O336&lt;INT('Settings'!$B$4)),"Overdue",IF(OR($S336&lt;='Settings'!$B$5,$O336&lt;=INT('Settings'!$B$4)+'Settings'!$B$6),"Due Soon","OK")))),"Check PM Data")</f>
        <v/>
      </c>
      <c r="V336" s="16">
        <f>IFERROR(IF($A336="","",IF(AND($H336="Available",$P336="No",$M336&gt;='Settings'!$B$7,OR($U336="OK",$U336="Due Soon")),"Yes","No")),"No")</f>
        <v/>
      </c>
      <c r="W336" s="38">
        <f>IFERROR(IF($A336="","",IF($H336="Available","Available Now",IF($K336="","No ETA",IF($K336&lt;'Settings'!$B$4,"Past Due ETA",IF($K336&lt;='Settings'!$B$4+1,"Within 24 Hours",IF($K336&lt;='Settings'!$B$4+3,"2–3 Days",IF($K336&lt;='Settings'!$B$4+7,"4–7 Days","More Than 7 Days"))))))),"Check ETA")</f>
        <v/>
      </c>
      <c r="X336" s="38">
        <f>IFERROR(IF($A336="","",IF(COUNTIF('Tractor Availability'!$A$6:$A$505,$A336)&gt;1,"Duplicate Unit ID",IF($H336="","Missing status",IF($M336="","Missing fuel level",IF(AND($H336&lt;&gt;"Available",$K336=""),"Missing ETA",IF(AND($P336="Yes",$Q336=""),"Missing hold reason",IF($R336="","Missing update time",IF('Settings'!$B$4-$R336&gt;'Settings'!$B$8,"Stale update",IF(AND($H336="Available",$P336="Yes"),"Available with safety hold","OK"))))))))),"Formula Error")</f>
        <v/>
      </c>
    </row>
    <row r="337" ht="22" customHeight="1">
      <c r="A337" s="29" t="n"/>
      <c r="B337" s="30" t="n"/>
      <c r="C337" s="29" t="n"/>
      <c r="D337" s="29" t="n"/>
      <c r="E337" s="29" t="n"/>
      <c r="F337" s="29" t="n"/>
      <c r="G337" s="31" t="n"/>
      <c r="H337" s="29" t="n"/>
      <c r="I337" s="31" t="n"/>
      <c r="J337" s="31" t="n"/>
      <c r="K337" s="49" t="n"/>
      <c r="L337" s="33" t="n"/>
      <c r="M337" s="34" t="n"/>
      <c r="N337" s="33" t="n"/>
      <c r="O337" s="50" t="n"/>
      <c r="P337" s="29" t="n"/>
      <c r="Q337" s="31" t="n"/>
      <c r="R337" s="49" t="n"/>
      <c r="S337" s="51">
        <f>IFERROR(IF($A337="","",IF(OR($L337="",$N337=""),"",$N337-$L337)),"")</f>
        <v/>
      </c>
      <c r="T337" s="52">
        <f>IFERROR(IF($A337="","",IF($H337="Available",0,IF($K337="","",MAX(0,$K337-'Settings'!$B$4)))),"")</f>
        <v/>
      </c>
      <c r="U337" s="38">
        <f>IFERROR(IF($A337="","",IF(OR($S337="",$O337=""),"Missing PM Data",IF(OR($S337&lt;=0,$O337&lt;INT('Settings'!$B$4)),"Overdue",IF(OR($S337&lt;='Settings'!$B$5,$O337&lt;=INT('Settings'!$B$4)+'Settings'!$B$6),"Due Soon","OK")))),"Check PM Data")</f>
        <v/>
      </c>
      <c r="V337" s="16">
        <f>IFERROR(IF($A337="","",IF(AND($H337="Available",$P337="No",$M337&gt;='Settings'!$B$7,OR($U337="OK",$U337="Due Soon")),"Yes","No")),"No")</f>
        <v/>
      </c>
      <c r="W337" s="38">
        <f>IFERROR(IF($A337="","",IF($H337="Available","Available Now",IF($K337="","No ETA",IF($K337&lt;'Settings'!$B$4,"Past Due ETA",IF($K337&lt;='Settings'!$B$4+1,"Within 24 Hours",IF($K337&lt;='Settings'!$B$4+3,"2–3 Days",IF($K337&lt;='Settings'!$B$4+7,"4–7 Days","More Than 7 Days"))))))),"Check ETA")</f>
        <v/>
      </c>
      <c r="X337" s="38">
        <f>IFERROR(IF($A337="","",IF(COUNTIF('Tractor Availability'!$A$6:$A$505,$A337)&gt;1,"Duplicate Unit ID",IF($H337="","Missing status",IF($M337="","Missing fuel level",IF(AND($H337&lt;&gt;"Available",$K337=""),"Missing ETA",IF(AND($P337="Yes",$Q337=""),"Missing hold reason",IF($R337="","Missing update time",IF('Settings'!$B$4-$R337&gt;'Settings'!$B$8,"Stale update",IF(AND($H337="Available",$P337="Yes"),"Available with safety hold","OK"))))))))),"Formula Error")</f>
        <v/>
      </c>
    </row>
    <row r="338" ht="22" customHeight="1">
      <c r="A338" s="29" t="n"/>
      <c r="B338" s="30" t="n"/>
      <c r="C338" s="29" t="n"/>
      <c r="D338" s="29" t="n"/>
      <c r="E338" s="29" t="n"/>
      <c r="F338" s="29" t="n"/>
      <c r="G338" s="31" t="n"/>
      <c r="H338" s="29" t="n"/>
      <c r="I338" s="31" t="n"/>
      <c r="J338" s="31" t="n"/>
      <c r="K338" s="49" t="n"/>
      <c r="L338" s="33" t="n"/>
      <c r="M338" s="34" t="n"/>
      <c r="N338" s="33" t="n"/>
      <c r="O338" s="50" t="n"/>
      <c r="P338" s="29" t="n"/>
      <c r="Q338" s="31" t="n"/>
      <c r="R338" s="49" t="n"/>
      <c r="S338" s="51">
        <f>IFERROR(IF($A338="","",IF(OR($L338="",$N338=""),"",$N338-$L338)),"")</f>
        <v/>
      </c>
      <c r="T338" s="52">
        <f>IFERROR(IF($A338="","",IF($H338="Available",0,IF($K338="","",MAX(0,$K338-'Settings'!$B$4)))),"")</f>
        <v/>
      </c>
      <c r="U338" s="38">
        <f>IFERROR(IF($A338="","",IF(OR($S338="",$O338=""),"Missing PM Data",IF(OR($S338&lt;=0,$O338&lt;INT('Settings'!$B$4)),"Overdue",IF(OR($S338&lt;='Settings'!$B$5,$O338&lt;=INT('Settings'!$B$4)+'Settings'!$B$6),"Due Soon","OK")))),"Check PM Data")</f>
        <v/>
      </c>
      <c r="V338" s="16">
        <f>IFERROR(IF($A338="","",IF(AND($H338="Available",$P338="No",$M338&gt;='Settings'!$B$7,OR($U338="OK",$U338="Due Soon")),"Yes","No")),"No")</f>
        <v/>
      </c>
      <c r="W338" s="38">
        <f>IFERROR(IF($A338="","",IF($H338="Available","Available Now",IF($K338="","No ETA",IF($K338&lt;'Settings'!$B$4,"Past Due ETA",IF($K338&lt;='Settings'!$B$4+1,"Within 24 Hours",IF($K338&lt;='Settings'!$B$4+3,"2–3 Days",IF($K338&lt;='Settings'!$B$4+7,"4–7 Days","More Than 7 Days"))))))),"Check ETA")</f>
        <v/>
      </c>
      <c r="X338" s="38">
        <f>IFERROR(IF($A338="","",IF(COUNTIF('Tractor Availability'!$A$6:$A$505,$A338)&gt;1,"Duplicate Unit ID",IF($H338="","Missing status",IF($M338="","Missing fuel level",IF(AND($H338&lt;&gt;"Available",$K338=""),"Missing ETA",IF(AND($P338="Yes",$Q338=""),"Missing hold reason",IF($R338="","Missing update time",IF('Settings'!$B$4-$R338&gt;'Settings'!$B$8,"Stale update",IF(AND($H338="Available",$P338="Yes"),"Available with safety hold","OK"))))))))),"Formula Error")</f>
        <v/>
      </c>
    </row>
    <row r="339" ht="22" customHeight="1">
      <c r="A339" s="29" t="n"/>
      <c r="B339" s="30" t="n"/>
      <c r="C339" s="29" t="n"/>
      <c r="D339" s="29" t="n"/>
      <c r="E339" s="29" t="n"/>
      <c r="F339" s="29" t="n"/>
      <c r="G339" s="31" t="n"/>
      <c r="H339" s="29" t="n"/>
      <c r="I339" s="31" t="n"/>
      <c r="J339" s="31" t="n"/>
      <c r="K339" s="49" t="n"/>
      <c r="L339" s="33" t="n"/>
      <c r="M339" s="34" t="n"/>
      <c r="N339" s="33" t="n"/>
      <c r="O339" s="50" t="n"/>
      <c r="P339" s="29" t="n"/>
      <c r="Q339" s="31" t="n"/>
      <c r="R339" s="49" t="n"/>
      <c r="S339" s="51">
        <f>IFERROR(IF($A339="","",IF(OR($L339="",$N339=""),"",$N339-$L339)),"")</f>
        <v/>
      </c>
      <c r="T339" s="52">
        <f>IFERROR(IF($A339="","",IF($H339="Available",0,IF($K339="","",MAX(0,$K339-'Settings'!$B$4)))),"")</f>
        <v/>
      </c>
      <c r="U339" s="38">
        <f>IFERROR(IF($A339="","",IF(OR($S339="",$O339=""),"Missing PM Data",IF(OR($S339&lt;=0,$O339&lt;INT('Settings'!$B$4)),"Overdue",IF(OR($S339&lt;='Settings'!$B$5,$O339&lt;=INT('Settings'!$B$4)+'Settings'!$B$6),"Due Soon","OK")))),"Check PM Data")</f>
        <v/>
      </c>
      <c r="V339" s="16">
        <f>IFERROR(IF($A339="","",IF(AND($H339="Available",$P339="No",$M339&gt;='Settings'!$B$7,OR($U339="OK",$U339="Due Soon")),"Yes","No")),"No")</f>
        <v/>
      </c>
      <c r="W339" s="38">
        <f>IFERROR(IF($A339="","",IF($H339="Available","Available Now",IF($K339="","No ETA",IF($K339&lt;'Settings'!$B$4,"Past Due ETA",IF($K339&lt;='Settings'!$B$4+1,"Within 24 Hours",IF($K339&lt;='Settings'!$B$4+3,"2–3 Days",IF($K339&lt;='Settings'!$B$4+7,"4–7 Days","More Than 7 Days"))))))),"Check ETA")</f>
        <v/>
      </c>
      <c r="X339" s="38">
        <f>IFERROR(IF($A339="","",IF(COUNTIF('Tractor Availability'!$A$6:$A$505,$A339)&gt;1,"Duplicate Unit ID",IF($H339="","Missing status",IF($M339="","Missing fuel level",IF(AND($H339&lt;&gt;"Available",$K339=""),"Missing ETA",IF(AND($P339="Yes",$Q339=""),"Missing hold reason",IF($R339="","Missing update time",IF('Settings'!$B$4-$R339&gt;'Settings'!$B$8,"Stale update",IF(AND($H339="Available",$P339="Yes"),"Available with safety hold","OK"))))))))),"Formula Error")</f>
        <v/>
      </c>
    </row>
    <row r="340" ht="22" customHeight="1">
      <c r="A340" s="29" t="n"/>
      <c r="B340" s="30" t="n"/>
      <c r="C340" s="29" t="n"/>
      <c r="D340" s="29" t="n"/>
      <c r="E340" s="29" t="n"/>
      <c r="F340" s="29" t="n"/>
      <c r="G340" s="31" t="n"/>
      <c r="H340" s="29" t="n"/>
      <c r="I340" s="31" t="n"/>
      <c r="J340" s="31" t="n"/>
      <c r="K340" s="49" t="n"/>
      <c r="L340" s="33" t="n"/>
      <c r="M340" s="34" t="n"/>
      <c r="N340" s="33" t="n"/>
      <c r="O340" s="50" t="n"/>
      <c r="P340" s="29" t="n"/>
      <c r="Q340" s="31" t="n"/>
      <c r="R340" s="49" t="n"/>
      <c r="S340" s="51">
        <f>IFERROR(IF($A340="","",IF(OR($L340="",$N340=""),"",$N340-$L340)),"")</f>
        <v/>
      </c>
      <c r="T340" s="52">
        <f>IFERROR(IF($A340="","",IF($H340="Available",0,IF($K340="","",MAX(0,$K340-'Settings'!$B$4)))),"")</f>
        <v/>
      </c>
      <c r="U340" s="38">
        <f>IFERROR(IF($A340="","",IF(OR($S340="",$O340=""),"Missing PM Data",IF(OR($S340&lt;=0,$O340&lt;INT('Settings'!$B$4)),"Overdue",IF(OR($S340&lt;='Settings'!$B$5,$O340&lt;=INT('Settings'!$B$4)+'Settings'!$B$6),"Due Soon","OK")))),"Check PM Data")</f>
        <v/>
      </c>
      <c r="V340" s="16">
        <f>IFERROR(IF($A340="","",IF(AND($H340="Available",$P340="No",$M340&gt;='Settings'!$B$7,OR($U340="OK",$U340="Due Soon")),"Yes","No")),"No")</f>
        <v/>
      </c>
      <c r="W340" s="38">
        <f>IFERROR(IF($A340="","",IF($H340="Available","Available Now",IF($K340="","No ETA",IF($K340&lt;'Settings'!$B$4,"Past Due ETA",IF($K340&lt;='Settings'!$B$4+1,"Within 24 Hours",IF($K340&lt;='Settings'!$B$4+3,"2–3 Days",IF($K340&lt;='Settings'!$B$4+7,"4–7 Days","More Than 7 Days"))))))),"Check ETA")</f>
        <v/>
      </c>
      <c r="X340" s="38">
        <f>IFERROR(IF($A340="","",IF(COUNTIF('Tractor Availability'!$A$6:$A$505,$A340)&gt;1,"Duplicate Unit ID",IF($H340="","Missing status",IF($M340="","Missing fuel level",IF(AND($H340&lt;&gt;"Available",$K340=""),"Missing ETA",IF(AND($P340="Yes",$Q340=""),"Missing hold reason",IF($R340="","Missing update time",IF('Settings'!$B$4-$R340&gt;'Settings'!$B$8,"Stale update",IF(AND($H340="Available",$P340="Yes"),"Available with safety hold","OK"))))))))),"Formula Error")</f>
        <v/>
      </c>
    </row>
    <row r="341" ht="22" customHeight="1">
      <c r="A341" s="29" t="n"/>
      <c r="B341" s="30" t="n"/>
      <c r="C341" s="29" t="n"/>
      <c r="D341" s="29" t="n"/>
      <c r="E341" s="29" t="n"/>
      <c r="F341" s="29" t="n"/>
      <c r="G341" s="31" t="n"/>
      <c r="H341" s="29" t="n"/>
      <c r="I341" s="31" t="n"/>
      <c r="J341" s="31" t="n"/>
      <c r="K341" s="49" t="n"/>
      <c r="L341" s="33" t="n"/>
      <c r="M341" s="34" t="n"/>
      <c r="N341" s="33" t="n"/>
      <c r="O341" s="50" t="n"/>
      <c r="P341" s="29" t="n"/>
      <c r="Q341" s="31" t="n"/>
      <c r="R341" s="49" t="n"/>
      <c r="S341" s="51">
        <f>IFERROR(IF($A341="","",IF(OR($L341="",$N341=""),"",$N341-$L341)),"")</f>
        <v/>
      </c>
      <c r="T341" s="52">
        <f>IFERROR(IF($A341="","",IF($H341="Available",0,IF($K341="","",MAX(0,$K341-'Settings'!$B$4)))),"")</f>
        <v/>
      </c>
      <c r="U341" s="38">
        <f>IFERROR(IF($A341="","",IF(OR($S341="",$O341=""),"Missing PM Data",IF(OR($S341&lt;=0,$O341&lt;INT('Settings'!$B$4)),"Overdue",IF(OR($S341&lt;='Settings'!$B$5,$O341&lt;=INT('Settings'!$B$4)+'Settings'!$B$6),"Due Soon","OK")))),"Check PM Data")</f>
        <v/>
      </c>
      <c r="V341" s="16">
        <f>IFERROR(IF($A341="","",IF(AND($H341="Available",$P341="No",$M341&gt;='Settings'!$B$7,OR($U341="OK",$U341="Due Soon")),"Yes","No")),"No")</f>
        <v/>
      </c>
      <c r="W341" s="38">
        <f>IFERROR(IF($A341="","",IF($H341="Available","Available Now",IF($K341="","No ETA",IF($K341&lt;'Settings'!$B$4,"Past Due ETA",IF($K341&lt;='Settings'!$B$4+1,"Within 24 Hours",IF($K341&lt;='Settings'!$B$4+3,"2–3 Days",IF($K341&lt;='Settings'!$B$4+7,"4–7 Days","More Than 7 Days"))))))),"Check ETA")</f>
        <v/>
      </c>
      <c r="X341" s="38">
        <f>IFERROR(IF($A341="","",IF(COUNTIF('Tractor Availability'!$A$6:$A$505,$A341)&gt;1,"Duplicate Unit ID",IF($H341="","Missing status",IF($M341="","Missing fuel level",IF(AND($H341&lt;&gt;"Available",$K341=""),"Missing ETA",IF(AND($P341="Yes",$Q341=""),"Missing hold reason",IF($R341="","Missing update time",IF('Settings'!$B$4-$R341&gt;'Settings'!$B$8,"Stale update",IF(AND($H341="Available",$P341="Yes"),"Available with safety hold","OK"))))))))),"Formula Error")</f>
        <v/>
      </c>
    </row>
    <row r="342" ht="22" customHeight="1">
      <c r="A342" s="29" t="n"/>
      <c r="B342" s="30" t="n"/>
      <c r="C342" s="29" t="n"/>
      <c r="D342" s="29" t="n"/>
      <c r="E342" s="29" t="n"/>
      <c r="F342" s="29" t="n"/>
      <c r="G342" s="31" t="n"/>
      <c r="H342" s="29" t="n"/>
      <c r="I342" s="31" t="n"/>
      <c r="J342" s="31" t="n"/>
      <c r="K342" s="49" t="n"/>
      <c r="L342" s="33" t="n"/>
      <c r="M342" s="34" t="n"/>
      <c r="N342" s="33" t="n"/>
      <c r="O342" s="50" t="n"/>
      <c r="P342" s="29" t="n"/>
      <c r="Q342" s="31" t="n"/>
      <c r="R342" s="49" t="n"/>
      <c r="S342" s="51">
        <f>IFERROR(IF($A342="","",IF(OR($L342="",$N342=""),"",$N342-$L342)),"")</f>
        <v/>
      </c>
      <c r="T342" s="52">
        <f>IFERROR(IF($A342="","",IF($H342="Available",0,IF($K342="","",MAX(0,$K342-'Settings'!$B$4)))),"")</f>
        <v/>
      </c>
      <c r="U342" s="38">
        <f>IFERROR(IF($A342="","",IF(OR($S342="",$O342=""),"Missing PM Data",IF(OR($S342&lt;=0,$O342&lt;INT('Settings'!$B$4)),"Overdue",IF(OR($S342&lt;='Settings'!$B$5,$O342&lt;=INT('Settings'!$B$4)+'Settings'!$B$6),"Due Soon","OK")))),"Check PM Data")</f>
        <v/>
      </c>
      <c r="V342" s="16">
        <f>IFERROR(IF($A342="","",IF(AND($H342="Available",$P342="No",$M342&gt;='Settings'!$B$7,OR($U342="OK",$U342="Due Soon")),"Yes","No")),"No")</f>
        <v/>
      </c>
      <c r="W342" s="38">
        <f>IFERROR(IF($A342="","",IF($H342="Available","Available Now",IF($K342="","No ETA",IF($K342&lt;'Settings'!$B$4,"Past Due ETA",IF($K342&lt;='Settings'!$B$4+1,"Within 24 Hours",IF($K342&lt;='Settings'!$B$4+3,"2–3 Days",IF($K342&lt;='Settings'!$B$4+7,"4–7 Days","More Than 7 Days"))))))),"Check ETA")</f>
        <v/>
      </c>
      <c r="X342" s="38">
        <f>IFERROR(IF($A342="","",IF(COUNTIF('Tractor Availability'!$A$6:$A$505,$A342)&gt;1,"Duplicate Unit ID",IF($H342="","Missing status",IF($M342="","Missing fuel level",IF(AND($H342&lt;&gt;"Available",$K342=""),"Missing ETA",IF(AND($P342="Yes",$Q342=""),"Missing hold reason",IF($R342="","Missing update time",IF('Settings'!$B$4-$R342&gt;'Settings'!$B$8,"Stale update",IF(AND($H342="Available",$P342="Yes"),"Available with safety hold","OK"))))))))),"Formula Error")</f>
        <v/>
      </c>
    </row>
    <row r="343" ht="22" customHeight="1">
      <c r="A343" s="29" t="n"/>
      <c r="B343" s="30" t="n"/>
      <c r="C343" s="29" t="n"/>
      <c r="D343" s="29" t="n"/>
      <c r="E343" s="29" t="n"/>
      <c r="F343" s="29" t="n"/>
      <c r="G343" s="31" t="n"/>
      <c r="H343" s="29" t="n"/>
      <c r="I343" s="31" t="n"/>
      <c r="J343" s="31" t="n"/>
      <c r="K343" s="49" t="n"/>
      <c r="L343" s="33" t="n"/>
      <c r="M343" s="34" t="n"/>
      <c r="N343" s="33" t="n"/>
      <c r="O343" s="50" t="n"/>
      <c r="P343" s="29" t="n"/>
      <c r="Q343" s="31" t="n"/>
      <c r="R343" s="49" t="n"/>
      <c r="S343" s="51">
        <f>IFERROR(IF($A343="","",IF(OR($L343="",$N343=""),"",$N343-$L343)),"")</f>
        <v/>
      </c>
      <c r="T343" s="52">
        <f>IFERROR(IF($A343="","",IF($H343="Available",0,IF($K343="","",MAX(0,$K343-'Settings'!$B$4)))),"")</f>
        <v/>
      </c>
      <c r="U343" s="38">
        <f>IFERROR(IF($A343="","",IF(OR($S343="",$O343=""),"Missing PM Data",IF(OR($S343&lt;=0,$O343&lt;INT('Settings'!$B$4)),"Overdue",IF(OR($S343&lt;='Settings'!$B$5,$O343&lt;=INT('Settings'!$B$4)+'Settings'!$B$6),"Due Soon","OK")))),"Check PM Data")</f>
        <v/>
      </c>
      <c r="V343" s="16">
        <f>IFERROR(IF($A343="","",IF(AND($H343="Available",$P343="No",$M343&gt;='Settings'!$B$7,OR($U343="OK",$U343="Due Soon")),"Yes","No")),"No")</f>
        <v/>
      </c>
      <c r="W343" s="38">
        <f>IFERROR(IF($A343="","",IF($H343="Available","Available Now",IF($K343="","No ETA",IF($K343&lt;'Settings'!$B$4,"Past Due ETA",IF($K343&lt;='Settings'!$B$4+1,"Within 24 Hours",IF($K343&lt;='Settings'!$B$4+3,"2–3 Days",IF($K343&lt;='Settings'!$B$4+7,"4–7 Days","More Than 7 Days"))))))),"Check ETA")</f>
        <v/>
      </c>
      <c r="X343" s="38">
        <f>IFERROR(IF($A343="","",IF(COUNTIF('Tractor Availability'!$A$6:$A$505,$A343)&gt;1,"Duplicate Unit ID",IF($H343="","Missing status",IF($M343="","Missing fuel level",IF(AND($H343&lt;&gt;"Available",$K343=""),"Missing ETA",IF(AND($P343="Yes",$Q343=""),"Missing hold reason",IF($R343="","Missing update time",IF('Settings'!$B$4-$R343&gt;'Settings'!$B$8,"Stale update",IF(AND($H343="Available",$P343="Yes"),"Available with safety hold","OK"))))))))),"Formula Error")</f>
        <v/>
      </c>
    </row>
    <row r="344" ht="22" customHeight="1">
      <c r="A344" s="29" t="n"/>
      <c r="B344" s="30" t="n"/>
      <c r="C344" s="29" t="n"/>
      <c r="D344" s="29" t="n"/>
      <c r="E344" s="29" t="n"/>
      <c r="F344" s="29" t="n"/>
      <c r="G344" s="31" t="n"/>
      <c r="H344" s="29" t="n"/>
      <c r="I344" s="31" t="n"/>
      <c r="J344" s="31" t="n"/>
      <c r="K344" s="49" t="n"/>
      <c r="L344" s="33" t="n"/>
      <c r="M344" s="34" t="n"/>
      <c r="N344" s="33" t="n"/>
      <c r="O344" s="50" t="n"/>
      <c r="P344" s="29" t="n"/>
      <c r="Q344" s="31" t="n"/>
      <c r="R344" s="49" t="n"/>
      <c r="S344" s="51">
        <f>IFERROR(IF($A344="","",IF(OR($L344="",$N344=""),"",$N344-$L344)),"")</f>
        <v/>
      </c>
      <c r="T344" s="52">
        <f>IFERROR(IF($A344="","",IF($H344="Available",0,IF($K344="","",MAX(0,$K344-'Settings'!$B$4)))),"")</f>
        <v/>
      </c>
      <c r="U344" s="38">
        <f>IFERROR(IF($A344="","",IF(OR($S344="",$O344=""),"Missing PM Data",IF(OR($S344&lt;=0,$O344&lt;INT('Settings'!$B$4)),"Overdue",IF(OR($S344&lt;='Settings'!$B$5,$O344&lt;=INT('Settings'!$B$4)+'Settings'!$B$6),"Due Soon","OK")))),"Check PM Data")</f>
        <v/>
      </c>
      <c r="V344" s="16">
        <f>IFERROR(IF($A344="","",IF(AND($H344="Available",$P344="No",$M344&gt;='Settings'!$B$7,OR($U344="OK",$U344="Due Soon")),"Yes","No")),"No")</f>
        <v/>
      </c>
      <c r="W344" s="38">
        <f>IFERROR(IF($A344="","",IF($H344="Available","Available Now",IF($K344="","No ETA",IF($K344&lt;'Settings'!$B$4,"Past Due ETA",IF($K344&lt;='Settings'!$B$4+1,"Within 24 Hours",IF($K344&lt;='Settings'!$B$4+3,"2–3 Days",IF($K344&lt;='Settings'!$B$4+7,"4–7 Days","More Than 7 Days"))))))),"Check ETA")</f>
        <v/>
      </c>
      <c r="X344" s="38">
        <f>IFERROR(IF($A344="","",IF(COUNTIF('Tractor Availability'!$A$6:$A$505,$A344)&gt;1,"Duplicate Unit ID",IF($H344="","Missing status",IF($M344="","Missing fuel level",IF(AND($H344&lt;&gt;"Available",$K344=""),"Missing ETA",IF(AND($P344="Yes",$Q344=""),"Missing hold reason",IF($R344="","Missing update time",IF('Settings'!$B$4-$R344&gt;'Settings'!$B$8,"Stale update",IF(AND($H344="Available",$P344="Yes"),"Available with safety hold","OK"))))))))),"Formula Error")</f>
        <v/>
      </c>
    </row>
    <row r="345" ht="22" customHeight="1">
      <c r="A345" s="29" t="n"/>
      <c r="B345" s="30" t="n"/>
      <c r="C345" s="29" t="n"/>
      <c r="D345" s="29" t="n"/>
      <c r="E345" s="29" t="n"/>
      <c r="F345" s="29" t="n"/>
      <c r="G345" s="31" t="n"/>
      <c r="H345" s="29" t="n"/>
      <c r="I345" s="31" t="n"/>
      <c r="J345" s="31" t="n"/>
      <c r="K345" s="49" t="n"/>
      <c r="L345" s="33" t="n"/>
      <c r="M345" s="34" t="n"/>
      <c r="N345" s="33" t="n"/>
      <c r="O345" s="50" t="n"/>
      <c r="P345" s="29" t="n"/>
      <c r="Q345" s="31" t="n"/>
      <c r="R345" s="49" t="n"/>
      <c r="S345" s="51">
        <f>IFERROR(IF($A345="","",IF(OR($L345="",$N345=""),"",$N345-$L345)),"")</f>
        <v/>
      </c>
      <c r="T345" s="52">
        <f>IFERROR(IF($A345="","",IF($H345="Available",0,IF($K345="","",MAX(0,$K345-'Settings'!$B$4)))),"")</f>
        <v/>
      </c>
      <c r="U345" s="38">
        <f>IFERROR(IF($A345="","",IF(OR($S345="",$O345=""),"Missing PM Data",IF(OR($S345&lt;=0,$O345&lt;INT('Settings'!$B$4)),"Overdue",IF(OR($S345&lt;='Settings'!$B$5,$O345&lt;=INT('Settings'!$B$4)+'Settings'!$B$6),"Due Soon","OK")))),"Check PM Data")</f>
        <v/>
      </c>
      <c r="V345" s="16">
        <f>IFERROR(IF($A345="","",IF(AND($H345="Available",$P345="No",$M345&gt;='Settings'!$B$7,OR($U345="OK",$U345="Due Soon")),"Yes","No")),"No")</f>
        <v/>
      </c>
      <c r="W345" s="38">
        <f>IFERROR(IF($A345="","",IF($H345="Available","Available Now",IF($K345="","No ETA",IF($K345&lt;'Settings'!$B$4,"Past Due ETA",IF($K345&lt;='Settings'!$B$4+1,"Within 24 Hours",IF($K345&lt;='Settings'!$B$4+3,"2–3 Days",IF($K345&lt;='Settings'!$B$4+7,"4–7 Days","More Than 7 Days"))))))),"Check ETA")</f>
        <v/>
      </c>
      <c r="X345" s="38">
        <f>IFERROR(IF($A345="","",IF(COUNTIF('Tractor Availability'!$A$6:$A$505,$A345)&gt;1,"Duplicate Unit ID",IF($H345="","Missing status",IF($M345="","Missing fuel level",IF(AND($H345&lt;&gt;"Available",$K345=""),"Missing ETA",IF(AND($P345="Yes",$Q345=""),"Missing hold reason",IF($R345="","Missing update time",IF('Settings'!$B$4-$R345&gt;'Settings'!$B$8,"Stale update",IF(AND($H345="Available",$P345="Yes"),"Available with safety hold","OK"))))))))),"Formula Error")</f>
        <v/>
      </c>
    </row>
    <row r="346" ht="22" customHeight="1">
      <c r="A346" s="29" t="n"/>
      <c r="B346" s="30" t="n"/>
      <c r="C346" s="29" t="n"/>
      <c r="D346" s="29" t="n"/>
      <c r="E346" s="29" t="n"/>
      <c r="F346" s="29" t="n"/>
      <c r="G346" s="31" t="n"/>
      <c r="H346" s="29" t="n"/>
      <c r="I346" s="31" t="n"/>
      <c r="J346" s="31" t="n"/>
      <c r="K346" s="49" t="n"/>
      <c r="L346" s="33" t="n"/>
      <c r="M346" s="34" t="n"/>
      <c r="N346" s="33" t="n"/>
      <c r="O346" s="50" t="n"/>
      <c r="P346" s="29" t="n"/>
      <c r="Q346" s="31" t="n"/>
      <c r="R346" s="49" t="n"/>
      <c r="S346" s="51">
        <f>IFERROR(IF($A346="","",IF(OR($L346="",$N346=""),"",$N346-$L346)),"")</f>
        <v/>
      </c>
      <c r="T346" s="52">
        <f>IFERROR(IF($A346="","",IF($H346="Available",0,IF($K346="","",MAX(0,$K346-'Settings'!$B$4)))),"")</f>
        <v/>
      </c>
      <c r="U346" s="38">
        <f>IFERROR(IF($A346="","",IF(OR($S346="",$O346=""),"Missing PM Data",IF(OR($S346&lt;=0,$O346&lt;INT('Settings'!$B$4)),"Overdue",IF(OR($S346&lt;='Settings'!$B$5,$O346&lt;=INT('Settings'!$B$4)+'Settings'!$B$6),"Due Soon","OK")))),"Check PM Data")</f>
        <v/>
      </c>
      <c r="V346" s="16">
        <f>IFERROR(IF($A346="","",IF(AND($H346="Available",$P346="No",$M346&gt;='Settings'!$B$7,OR($U346="OK",$U346="Due Soon")),"Yes","No")),"No")</f>
        <v/>
      </c>
      <c r="W346" s="38">
        <f>IFERROR(IF($A346="","",IF($H346="Available","Available Now",IF($K346="","No ETA",IF($K346&lt;'Settings'!$B$4,"Past Due ETA",IF($K346&lt;='Settings'!$B$4+1,"Within 24 Hours",IF($K346&lt;='Settings'!$B$4+3,"2–3 Days",IF($K346&lt;='Settings'!$B$4+7,"4–7 Days","More Than 7 Days"))))))),"Check ETA")</f>
        <v/>
      </c>
      <c r="X346" s="38">
        <f>IFERROR(IF($A346="","",IF(COUNTIF('Tractor Availability'!$A$6:$A$505,$A346)&gt;1,"Duplicate Unit ID",IF($H346="","Missing status",IF($M346="","Missing fuel level",IF(AND($H346&lt;&gt;"Available",$K346=""),"Missing ETA",IF(AND($P346="Yes",$Q346=""),"Missing hold reason",IF($R346="","Missing update time",IF('Settings'!$B$4-$R346&gt;'Settings'!$B$8,"Stale update",IF(AND($H346="Available",$P346="Yes"),"Available with safety hold","OK"))))))))),"Formula Error")</f>
        <v/>
      </c>
    </row>
    <row r="347" ht="22" customHeight="1">
      <c r="A347" s="29" t="n"/>
      <c r="B347" s="30" t="n"/>
      <c r="C347" s="29" t="n"/>
      <c r="D347" s="29" t="n"/>
      <c r="E347" s="29" t="n"/>
      <c r="F347" s="29" t="n"/>
      <c r="G347" s="31" t="n"/>
      <c r="H347" s="29" t="n"/>
      <c r="I347" s="31" t="n"/>
      <c r="J347" s="31" t="n"/>
      <c r="K347" s="49" t="n"/>
      <c r="L347" s="33" t="n"/>
      <c r="M347" s="34" t="n"/>
      <c r="N347" s="33" t="n"/>
      <c r="O347" s="50" t="n"/>
      <c r="P347" s="29" t="n"/>
      <c r="Q347" s="31" t="n"/>
      <c r="R347" s="49" t="n"/>
      <c r="S347" s="51">
        <f>IFERROR(IF($A347="","",IF(OR($L347="",$N347=""),"",$N347-$L347)),"")</f>
        <v/>
      </c>
      <c r="T347" s="52">
        <f>IFERROR(IF($A347="","",IF($H347="Available",0,IF($K347="","",MAX(0,$K347-'Settings'!$B$4)))),"")</f>
        <v/>
      </c>
      <c r="U347" s="38">
        <f>IFERROR(IF($A347="","",IF(OR($S347="",$O347=""),"Missing PM Data",IF(OR($S347&lt;=0,$O347&lt;INT('Settings'!$B$4)),"Overdue",IF(OR($S347&lt;='Settings'!$B$5,$O347&lt;=INT('Settings'!$B$4)+'Settings'!$B$6),"Due Soon","OK")))),"Check PM Data")</f>
        <v/>
      </c>
      <c r="V347" s="16">
        <f>IFERROR(IF($A347="","",IF(AND($H347="Available",$P347="No",$M347&gt;='Settings'!$B$7,OR($U347="OK",$U347="Due Soon")),"Yes","No")),"No")</f>
        <v/>
      </c>
      <c r="W347" s="38">
        <f>IFERROR(IF($A347="","",IF($H347="Available","Available Now",IF($K347="","No ETA",IF($K347&lt;'Settings'!$B$4,"Past Due ETA",IF($K347&lt;='Settings'!$B$4+1,"Within 24 Hours",IF($K347&lt;='Settings'!$B$4+3,"2–3 Days",IF($K347&lt;='Settings'!$B$4+7,"4–7 Days","More Than 7 Days"))))))),"Check ETA")</f>
        <v/>
      </c>
      <c r="X347" s="38">
        <f>IFERROR(IF($A347="","",IF(COUNTIF('Tractor Availability'!$A$6:$A$505,$A347)&gt;1,"Duplicate Unit ID",IF($H347="","Missing status",IF($M347="","Missing fuel level",IF(AND($H347&lt;&gt;"Available",$K347=""),"Missing ETA",IF(AND($P347="Yes",$Q347=""),"Missing hold reason",IF($R347="","Missing update time",IF('Settings'!$B$4-$R347&gt;'Settings'!$B$8,"Stale update",IF(AND($H347="Available",$P347="Yes"),"Available with safety hold","OK"))))))))),"Formula Error")</f>
        <v/>
      </c>
    </row>
    <row r="348" ht="22" customHeight="1">
      <c r="A348" s="29" t="n"/>
      <c r="B348" s="30" t="n"/>
      <c r="C348" s="29" t="n"/>
      <c r="D348" s="29" t="n"/>
      <c r="E348" s="29" t="n"/>
      <c r="F348" s="29" t="n"/>
      <c r="G348" s="31" t="n"/>
      <c r="H348" s="29" t="n"/>
      <c r="I348" s="31" t="n"/>
      <c r="J348" s="31" t="n"/>
      <c r="K348" s="49" t="n"/>
      <c r="L348" s="33" t="n"/>
      <c r="M348" s="34" t="n"/>
      <c r="N348" s="33" t="n"/>
      <c r="O348" s="50" t="n"/>
      <c r="P348" s="29" t="n"/>
      <c r="Q348" s="31" t="n"/>
      <c r="R348" s="49" t="n"/>
      <c r="S348" s="51">
        <f>IFERROR(IF($A348="","",IF(OR($L348="",$N348=""),"",$N348-$L348)),"")</f>
        <v/>
      </c>
      <c r="T348" s="52">
        <f>IFERROR(IF($A348="","",IF($H348="Available",0,IF($K348="","",MAX(0,$K348-'Settings'!$B$4)))),"")</f>
        <v/>
      </c>
      <c r="U348" s="38">
        <f>IFERROR(IF($A348="","",IF(OR($S348="",$O348=""),"Missing PM Data",IF(OR($S348&lt;=0,$O348&lt;INT('Settings'!$B$4)),"Overdue",IF(OR($S348&lt;='Settings'!$B$5,$O348&lt;=INT('Settings'!$B$4)+'Settings'!$B$6),"Due Soon","OK")))),"Check PM Data")</f>
        <v/>
      </c>
      <c r="V348" s="16">
        <f>IFERROR(IF($A348="","",IF(AND($H348="Available",$P348="No",$M348&gt;='Settings'!$B$7,OR($U348="OK",$U348="Due Soon")),"Yes","No")),"No")</f>
        <v/>
      </c>
      <c r="W348" s="38">
        <f>IFERROR(IF($A348="","",IF($H348="Available","Available Now",IF($K348="","No ETA",IF($K348&lt;'Settings'!$B$4,"Past Due ETA",IF($K348&lt;='Settings'!$B$4+1,"Within 24 Hours",IF($K348&lt;='Settings'!$B$4+3,"2–3 Days",IF($K348&lt;='Settings'!$B$4+7,"4–7 Days","More Than 7 Days"))))))),"Check ETA")</f>
        <v/>
      </c>
      <c r="X348" s="38">
        <f>IFERROR(IF($A348="","",IF(COUNTIF('Tractor Availability'!$A$6:$A$505,$A348)&gt;1,"Duplicate Unit ID",IF($H348="","Missing status",IF($M348="","Missing fuel level",IF(AND($H348&lt;&gt;"Available",$K348=""),"Missing ETA",IF(AND($P348="Yes",$Q348=""),"Missing hold reason",IF($R348="","Missing update time",IF('Settings'!$B$4-$R348&gt;'Settings'!$B$8,"Stale update",IF(AND($H348="Available",$P348="Yes"),"Available with safety hold","OK"))))))))),"Formula Error")</f>
        <v/>
      </c>
    </row>
    <row r="349" ht="22" customHeight="1">
      <c r="A349" s="29" t="n"/>
      <c r="B349" s="30" t="n"/>
      <c r="C349" s="29" t="n"/>
      <c r="D349" s="29" t="n"/>
      <c r="E349" s="29" t="n"/>
      <c r="F349" s="29" t="n"/>
      <c r="G349" s="31" t="n"/>
      <c r="H349" s="29" t="n"/>
      <c r="I349" s="31" t="n"/>
      <c r="J349" s="31" t="n"/>
      <c r="K349" s="49" t="n"/>
      <c r="L349" s="33" t="n"/>
      <c r="M349" s="34" t="n"/>
      <c r="N349" s="33" t="n"/>
      <c r="O349" s="50" t="n"/>
      <c r="P349" s="29" t="n"/>
      <c r="Q349" s="31" t="n"/>
      <c r="R349" s="49" t="n"/>
      <c r="S349" s="51">
        <f>IFERROR(IF($A349="","",IF(OR($L349="",$N349=""),"",$N349-$L349)),"")</f>
        <v/>
      </c>
      <c r="T349" s="52">
        <f>IFERROR(IF($A349="","",IF($H349="Available",0,IF($K349="","",MAX(0,$K349-'Settings'!$B$4)))),"")</f>
        <v/>
      </c>
      <c r="U349" s="38">
        <f>IFERROR(IF($A349="","",IF(OR($S349="",$O349=""),"Missing PM Data",IF(OR($S349&lt;=0,$O349&lt;INT('Settings'!$B$4)),"Overdue",IF(OR($S349&lt;='Settings'!$B$5,$O349&lt;=INT('Settings'!$B$4)+'Settings'!$B$6),"Due Soon","OK")))),"Check PM Data")</f>
        <v/>
      </c>
      <c r="V349" s="16">
        <f>IFERROR(IF($A349="","",IF(AND($H349="Available",$P349="No",$M349&gt;='Settings'!$B$7,OR($U349="OK",$U349="Due Soon")),"Yes","No")),"No")</f>
        <v/>
      </c>
      <c r="W349" s="38">
        <f>IFERROR(IF($A349="","",IF($H349="Available","Available Now",IF($K349="","No ETA",IF($K349&lt;'Settings'!$B$4,"Past Due ETA",IF($K349&lt;='Settings'!$B$4+1,"Within 24 Hours",IF($K349&lt;='Settings'!$B$4+3,"2–3 Days",IF($K349&lt;='Settings'!$B$4+7,"4–7 Days","More Than 7 Days"))))))),"Check ETA")</f>
        <v/>
      </c>
      <c r="X349" s="38">
        <f>IFERROR(IF($A349="","",IF(COUNTIF('Tractor Availability'!$A$6:$A$505,$A349)&gt;1,"Duplicate Unit ID",IF($H349="","Missing status",IF($M349="","Missing fuel level",IF(AND($H349&lt;&gt;"Available",$K349=""),"Missing ETA",IF(AND($P349="Yes",$Q349=""),"Missing hold reason",IF($R349="","Missing update time",IF('Settings'!$B$4-$R349&gt;'Settings'!$B$8,"Stale update",IF(AND($H349="Available",$P349="Yes"),"Available with safety hold","OK"))))))))),"Formula Error")</f>
        <v/>
      </c>
    </row>
    <row r="350" ht="22" customHeight="1">
      <c r="A350" s="29" t="n"/>
      <c r="B350" s="30" t="n"/>
      <c r="C350" s="29" t="n"/>
      <c r="D350" s="29" t="n"/>
      <c r="E350" s="29" t="n"/>
      <c r="F350" s="29" t="n"/>
      <c r="G350" s="31" t="n"/>
      <c r="H350" s="29" t="n"/>
      <c r="I350" s="31" t="n"/>
      <c r="J350" s="31" t="n"/>
      <c r="K350" s="49" t="n"/>
      <c r="L350" s="33" t="n"/>
      <c r="M350" s="34" t="n"/>
      <c r="N350" s="33" t="n"/>
      <c r="O350" s="50" t="n"/>
      <c r="P350" s="29" t="n"/>
      <c r="Q350" s="31" t="n"/>
      <c r="R350" s="49" t="n"/>
      <c r="S350" s="51">
        <f>IFERROR(IF($A350="","",IF(OR($L350="",$N350=""),"",$N350-$L350)),"")</f>
        <v/>
      </c>
      <c r="T350" s="52">
        <f>IFERROR(IF($A350="","",IF($H350="Available",0,IF($K350="","",MAX(0,$K350-'Settings'!$B$4)))),"")</f>
        <v/>
      </c>
      <c r="U350" s="38">
        <f>IFERROR(IF($A350="","",IF(OR($S350="",$O350=""),"Missing PM Data",IF(OR($S350&lt;=0,$O350&lt;INT('Settings'!$B$4)),"Overdue",IF(OR($S350&lt;='Settings'!$B$5,$O350&lt;=INT('Settings'!$B$4)+'Settings'!$B$6),"Due Soon","OK")))),"Check PM Data")</f>
        <v/>
      </c>
      <c r="V350" s="16">
        <f>IFERROR(IF($A350="","",IF(AND($H350="Available",$P350="No",$M350&gt;='Settings'!$B$7,OR($U350="OK",$U350="Due Soon")),"Yes","No")),"No")</f>
        <v/>
      </c>
      <c r="W350" s="38">
        <f>IFERROR(IF($A350="","",IF($H350="Available","Available Now",IF($K350="","No ETA",IF($K350&lt;'Settings'!$B$4,"Past Due ETA",IF($K350&lt;='Settings'!$B$4+1,"Within 24 Hours",IF($K350&lt;='Settings'!$B$4+3,"2–3 Days",IF($K350&lt;='Settings'!$B$4+7,"4–7 Days","More Than 7 Days"))))))),"Check ETA")</f>
        <v/>
      </c>
      <c r="X350" s="38">
        <f>IFERROR(IF($A350="","",IF(COUNTIF('Tractor Availability'!$A$6:$A$505,$A350)&gt;1,"Duplicate Unit ID",IF($H350="","Missing status",IF($M350="","Missing fuel level",IF(AND($H350&lt;&gt;"Available",$K350=""),"Missing ETA",IF(AND($P350="Yes",$Q350=""),"Missing hold reason",IF($R350="","Missing update time",IF('Settings'!$B$4-$R350&gt;'Settings'!$B$8,"Stale update",IF(AND($H350="Available",$P350="Yes"),"Available with safety hold","OK"))))))))),"Formula Error")</f>
        <v/>
      </c>
    </row>
    <row r="351" ht="22" customHeight="1">
      <c r="A351" s="29" t="n"/>
      <c r="B351" s="30" t="n"/>
      <c r="C351" s="29" t="n"/>
      <c r="D351" s="29" t="n"/>
      <c r="E351" s="29" t="n"/>
      <c r="F351" s="29" t="n"/>
      <c r="G351" s="31" t="n"/>
      <c r="H351" s="29" t="n"/>
      <c r="I351" s="31" t="n"/>
      <c r="J351" s="31" t="n"/>
      <c r="K351" s="49" t="n"/>
      <c r="L351" s="33" t="n"/>
      <c r="M351" s="34" t="n"/>
      <c r="N351" s="33" t="n"/>
      <c r="O351" s="50" t="n"/>
      <c r="P351" s="29" t="n"/>
      <c r="Q351" s="31" t="n"/>
      <c r="R351" s="49" t="n"/>
      <c r="S351" s="51">
        <f>IFERROR(IF($A351="","",IF(OR($L351="",$N351=""),"",$N351-$L351)),"")</f>
        <v/>
      </c>
      <c r="T351" s="52">
        <f>IFERROR(IF($A351="","",IF($H351="Available",0,IF($K351="","",MAX(0,$K351-'Settings'!$B$4)))),"")</f>
        <v/>
      </c>
      <c r="U351" s="38">
        <f>IFERROR(IF($A351="","",IF(OR($S351="",$O351=""),"Missing PM Data",IF(OR($S351&lt;=0,$O351&lt;INT('Settings'!$B$4)),"Overdue",IF(OR($S351&lt;='Settings'!$B$5,$O351&lt;=INT('Settings'!$B$4)+'Settings'!$B$6),"Due Soon","OK")))),"Check PM Data")</f>
        <v/>
      </c>
      <c r="V351" s="16">
        <f>IFERROR(IF($A351="","",IF(AND($H351="Available",$P351="No",$M351&gt;='Settings'!$B$7,OR($U351="OK",$U351="Due Soon")),"Yes","No")),"No")</f>
        <v/>
      </c>
      <c r="W351" s="38">
        <f>IFERROR(IF($A351="","",IF($H351="Available","Available Now",IF($K351="","No ETA",IF($K351&lt;'Settings'!$B$4,"Past Due ETA",IF($K351&lt;='Settings'!$B$4+1,"Within 24 Hours",IF($K351&lt;='Settings'!$B$4+3,"2–3 Days",IF($K351&lt;='Settings'!$B$4+7,"4–7 Days","More Than 7 Days"))))))),"Check ETA")</f>
        <v/>
      </c>
      <c r="X351" s="38">
        <f>IFERROR(IF($A351="","",IF(COUNTIF('Tractor Availability'!$A$6:$A$505,$A351)&gt;1,"Duplicate Unit ID",IF($H351="","Missing status",IF($M351="","Missing fuel level",IF(AND($H351&lt;&gt;"Available",$K351=""),"Missing ETA",IF(AND($P351="Yes",$Q351=""),"Missing hold reason",IF($R351="","Missing update time",IF('Settings'!$B$4-$R351&gt;'Settings'!$B$8,"Stale update",IF(AND($H351="Available",$P351="Yes"),"Available with safety hold","OK"))))))))),"Formula Error")</f>
        <v/>
      </c>
    </row>
    <row r="352" ht="22" customHeight="1">
      <c r="A352" s="29" t="n"/>
      <c r="B352" s="30" t="n"/>
      <c r="C352" s="29" t="n"/>
      <c r="D352" s="29" t="n"/>
      <c r="E352" s="29" t="n"/>
      <c r="F352" s="29" t="n"/>
      <c r="G352" s="31" t="n"/>
      <c r="H352" s="29" t="n"/>
      <c r="I352" s="31" t="n"/>
      <c r="J352" s="31" t="n"/>
      <c r="K352" s="49" t="n"/>
      <c r="L352" s="33" t="n"/>
      <c r="M352" s="34" t="n"/>
      <c r="N352" s="33" t="n"/>
      <c r="O352" s="50" t="n"/>
      <c r="P352" s="29" t="n"/>
      <c r="Q352" s="31" t="n"/>
      <c r="R352" s="49" t="n"/>
      <c r="S352" s="51">
        <f>IFERROR(IF($A352="","",IF(OR($L352="",$N352=""),"",$N352-$L352)),"")</f>
        <v/>
      </c>
      <c r="T352" s="52">
        <f>IFERROR(IF($A352="","",IF($H352="Available",0,IF($K352="","",MAX(0,$K352-'Settings'!$B$4)))),"")</f>
        <v/>
      </c>
      <c r="U352" s="38">
        <f>IFERROR(IF($A352="","",IF(OR($S352="",$O352=""),"Missing PM Data",IF(OR($S352&lt;=0,$O352&lt;INT('Settings'!$B$4)),"Overdue",IF(OR($S352&lt;='Settings'!$B$5,$O352&lt;=INT('Settings'!$B$4)+'Settings'!$B$6),"Due Soon","OK")))),"Check PM Data")</f>
        <v/>
      </c>
      <c r="V352" s="16">
        <f>IFERROR(IF($A352="","",IF(AND($H352="Available",$P352="No",$M352&gt;='Settings'!$B$7,OR($U352="OK",$U352="Due Soon")),"Yes","No")),"No")</f>
        <v/>
      </c>
      <c r="W352" s="38">
        <f>IFERROR(IF($A352="","",IF($H352="Available","Available Now",IF($K352="","No ETA",IF($K352&lt;'Settings'!$B$4,"Past Due ETA",IF($K352&lt;='Settings'!$B$4+1,"Within 24 Hours",IF($K352&lt;='Settings'!$B$4+3,"2–3 Days",IF($K352&lt;='Settings'!$B$4+7,"4–7 Days","More Than 7 Days"))))))),"Check ETA")</f>
        <v/>
      </c>
      <c r="X352" s="38">
        <f>IFERROR(IF($A352="","",IF(COUNTIF('Tractor Availability'!$A$6:$A$505,$A352)&gt;1,"Duplicate Unit ID",IF($H352="","Missing status",IF($M352="","Missing fuel level",IF(AND($H352&lt;&gt;"Available",$K352=""),"Missing ETA",IF(AND($P352="Yes",$Q352=""),"Missing hold reason",IF($R352="","Missing update time",IF('Settings'!$B$4-$R352&gt;'Settings'!$B$8,"Stale update",IF(AND($H352="Available",$P352="Yes"),"Available with safety hold","OK"))))))))),"Formula Error")</f>
        <v/>
      </c>
    </row>
    <row r="353" ht="22" customHeight="1">
      <c r="A353" s="29" t="n"/>
      <c r="B353" s="30" t="n"/>
      <c r="C353" s="29" t="n"/>
      <c r="D353" s="29" t="n"/>
      <c r="E353" s="29" t="n"/>
      <c r="F353" s="29" t="n"/>
      <c r="G353" s="31" t="n"/>
      <c r="H353" s="29" t="n"/>
      <c r="I353" s="31" t="n"/>
      <c r="J353" s="31" t="n"/>
      <c r="K353" s="49" t="n"/>
      <c r="L353" s="33" t="n"/>
      <c r="M353" s="34" t="n"/>
      <c r="N353" s="33" t="n"/>
      <c r="O353" s="50" t="n"/>
      <c r="P353" s="29" t="n"/>
      <c r="Q353" s="31" t="n"/>
      <c r="R353" s="49" t="n"/>
      <c r="S353" s="51">
        <f>IFERROR(IF($A353="","",IF(OR($L353="",$N353=""),"",$N353-$L353)),"")</f>
        <v/>
      </c>
      <c r="T353" s="52">
        <f>IFERROR(IF($A353="","",IF($H353="Available",0,IF($K353="","",MAX(0,$K353-'Settings'!$B$4)))),"")</f>
        <v/>
      </c>
      <c r="U353" s="38">
        <f>IFERROR(IF($A353="","",IF(OR($S353="",$O353=""),"Missing PM Data",IF(OR($S353&lt;=0,$O353&lt;INT('Settings'!$B$4)),"Overdue",IF(OR($S353&lt;='Settings'!$B$5,$O353&lt;=INT('Settings'!$B$4)+'Settings'!$B$6),"Due Soon","OK")))),"Check PM Data")</f>
        <v/>
      </c>
      <c r="V353" s="16">
        <f>IFERROR(IF($A353="","",IF(AND($H353="Available",$P353="No",$M353&gt;='Settings'!$B$7,OR($U353="OK",$U353="Due Soon")),"Yes","No")),"No")</f>
        <v/>
      </c>
      <c r="W353" s="38">
        <f>IFERROR(IF($A353="","",IF($H353="Available","Available Now",IF($K353="","No ETA",IF($K353&lt;'Settings'!$B$4,"Past Due ETA",IF($K353&lt;='Settings'!$B$4+1,"Within 24 Hours",IF($K353&lt;='Settings'!$B$4+3,"2–3 Days",IF($K353&lt;='Settings'!$B$4+7,"4–7 Days","More Than 7 Days"))))))),"Check ETA")</f>
        <v/>
      </c>
      <c r="X353" s="38">
        <f>IFERROR(IF($A353="","",IF(COUNTIF('Tractor Availability'!$A$6:$A$505,$A353)&gt;1,"Duplicate Unit ID",IF($H353="","Missing status",IF($M353="","Missing fuel level",IF(AND($H353&lt;&gt;"Available",$K353=""),"Missing ETA",IF(AND($P353="Yes",$Q353=""),"Missing hold reason",IF($R353="","Missing update time",IF('Settings'!$B$4-$R353&gt;'Settings'!$B$8,"Stale update",IF(AND($H353="Available",$P353="Yes"),"Available with safety hold","OK"))))))))),"Formula Error")</f>
        <v/>
      </c>
    </row>
    <row r="354" ht="22" customHeight="1">
      <c r="A354" s="29" t="n"/>
      <c r="B354" s="30" t="n"/>
      <c r="C354" s="29" t="n"/>
      <c r="D354" s="29" t="n"/>
      <c r="E354" s="29" t="n"/>
      <c r="F354" s="29" t="n"/>
      <c r="G354" s="31" t="n"/>
      <c r="H354" s="29" t="n"/>
      <c r="I354" s="31" t="n"/>
      <c r="J354" s="31" t="n"/>
      <c r="K354" s="49" t="n"/>
      <c r="L354" s="33" t="n"/>
      <c r="M354" s="34" t="n"/>
      <c r="N354" s="33" t="n"/>
      <c r="O354" s="50" t="n"/>
      <c r="P354" s="29" t="n"/>
      <c r="Q354" s="31" t="n"/>
      <c r="R354" s="49" t="n"/>
      <c r="S354" s="51">
        <f>IFERROR(IF($A354="","",IF(OR($L354="",$N354=""),"",$N354-$L354)),"")</f>
        <v/>
      </c>
      <c r="T354" s="52">
        <f>IFERROR(IF($A354="","",IF($H354="Available",0,IF($K354="","",MAX(0,$K354-'Settings'!$B$4)))),"")</f>
        <v/>
      </c>
      <c r="U354" s="38">
        <f>IFERROR(IF($A354="","",IF(OR($S354="",$O354=""),"Missing PM Data",IF(OR($S354&lt;=0,$O354&lt;INT('Settings'!$B$4)),"Overdue",IF(OR($S354&lt;='Settings'!$B$5,$O354&lt;=INT('Settings'!$B$4)+'Settings'!$B$6),"Due Soon","OK")))),"Check PM Data")</f>
        <v/>
      </c>
      <c r="V354" s="16">
        <f>IFERROR(IF($A354="","",IF(AND($H354="Available",$P354="No",$M354&gt;='Settings'!$B$7,OR($U354="OK",$U354="Due Soon")),"Yes","No")),"No")</f>
        <v/>
      </c>
      <c r="W354" s="38">
        <f>IFERROR(IF($A354="","",IF($H354="Available","Available Now",IF($K354="","No ETA",IF($K354&lt;'Settings'!$B$4,"Past Due ETA",IF($K354&lt;='Settings'!$B$4+1,"Within 24 Hours",IF($K354&lt;='Settings'!$B$4+3,"2–3 Days",IF($K354&lt;='Settings'!$B$4+7,"4–7 Days","More Than 7 Days"))))))),"Check ETA")</f>
        <v/>
      </c>
      <c r="X354" s="38">
        <f>IFERROR(IF($A354="","",IF(COUNTIF('Tractor Availability'!$A$6:$A$505,$A354)&gt;1,"Duplicate Unit ID",IF($H354="","Missing status",IF($M354="","Missing fuel level",IF(AND($H354&lt;&gt;"Available",$K354=""),"Missing ETA",IF(AND($P354="Yes",$Q354=""),"Missing hold reason",IF($R354="","Missing update time",IF('Settings'!$B$4-$R354&gt;'Settings'!$B$8,"Stale update",IF(AND($H354="Available",$P354="Yes"),"Available with safety hold","OK"))))))))),"Formula Error")</f>
        <v/>
      </c>
    </row>
    <row r="355" ht="22" customHeight="1">
      <c r="A355" s="29" t="n"/>
      <c r="B355" s="30" t="n"/>
      <c r="C355" s="29" t="n"/>
      <c r="D355" s="29" t="n"/>
      <c r="E355" s="29" t="n"/>
      <c r="F355" s="29" t="n"/>
      <c r="G355" s="31" t="n"/>
      <c r="H355" s="29" t="n"/>
      <c r="I355" s="31" t="n"/>
      <c r="J355" s="31" t="n"/>
      <c r="K355" s="49" t="n"/>
      <c r="L355" s="33" t="n"/>
      <c r="M355" s="34" t="n"/>
      <c r="N355" s="33" t="n"/>
      <c r="O355" s="50" t="n"/>
      <c r="P355" s="29" t="n"/>
      <c r="Q355" s="31" t="n"/>
      <c r="R355" s="49" t="n"/>
      <c r="S355" s="51">
        <f>IFERROR(IF($A355="","",IF(OR($L355="",$N355=""),"",$N355-$L355)),"")</f>
        <v/>
      </c>
      <c r="T355" s="52">
        <f>IFERROR(IF($A355="","",IF($H355="Available",0,IF($K355="","",MAX(0,$K355-'Settings'!$B$4)))),"")</f>
        <v/>
      </c>
      <c r="U355" s="38">
        <f>IFERROR(IF($A355="","",IF(OR($S355="",$O355=""),"Missing PM Data",IF(OR($S355&lt;=0,$O355&lt;INT('Settings'!$B$4)),"Overdue",IF(OR($S355&lt;='Settings'!$B$5,$O355&lt;=INT('Settings'!$B$4)+'Settings'!$B$6),"Due Soon","OK")))),"Check PM Data")</f>
        <v/>
      </c>
      <c r="V355" s="16">
        <f>IFERROR(IF($A355="","",IF(AND($H355="Available",$P355="No",$M355&gt;='Settings'!$B$7,OR($U355="OK",$U355="Due Soon")),"Yes","No")),"No")</f>
        <v/>
      </c>
      <c r="W355" s="38">
        <f>IFERROR(IF($A355="","",IF($H355="Available","Available Now",IF($K355="","No ETA",IF($K355&lt;'Settings'!$B$4,"Past Due ETA",IF($K355&lt;='Settings'!$B$4+1,"Within 24 Hours",IF($K355&lt;='Settings'!$B$4+3,"2–3 Days",IF($K355&lt;='Settings'!$B$4+7,"4–7 Days","More Than 7 Days"))))))),"Check ETA")</f>
        <v/>
      </c>
      <c r="X355" s="38">
        <f>IFERROR(IF($A355="","",IF(COUNTIF('Tractor Availability'!$A$6:$A$505,$A355)&gt;1,"Duplicate Unit ID",IF($H355="","Missing status",IF($M355="","Missing fuel level",IF(AND($H355&lt;&gt;"Available",$K355=""),"Missing ETA",IF(AND($P355="Yes",$Q355=""),"Missing hold reason",IF($R355="","Missing update time",IF('Settings'!$B$4-$R355&gt;'Settings'!$B$8,"Stale update",IF(AND($H355="Available",$P355="Yes"),"Available with safety hold","OK"))))))))),"Formula Error")</f>
        <v/>
      </c>
    </row>
    <row r="356" ht="22" customHeight="1">
      <c r="A356" s="29" t="n"/>
      <c r="B356" s="30" t="n"/>
      <c r="C356" s="29" t="n"/>
      <c r="D356" s="29" t="n"/>
      <c r="E356" s="29" t="n"/>
      <c r="F356" s="29" t="n"/>
      <c r="G356" s="31" t="n"/>
      <c r="H356" s="29" t="n"/>
      <c r="I356" s="31" t="n"/>
      <c r="J356" s="31" t="n"/>
      <c r="K356" s="49" t="n"/>
      <c r="L356" s="33" t="n"/>
      <c r="M356" s="34" t="n"/>
      <c r="N356" s="33" t="n"/>
      <c r="O356" s="50" t="n"/>
      <c r="P356" s="29" t="n"/>
      <c r="Q356" s="31" t="n"/>
      <c r="R356" s="49" t="n"/>
      <c r="S356" s="51">
        <f>IFERROR(IF($A356="","",IF(OR($L356="",$N356=""),"",$N356-$L356)),"")</f>
        <v/>
      </c>
      <c r="T356" s="52">
        <f>IFERROR(IF($A356="","",IF($H356="Available",0,IF($K356="","",MAX(0,$K356-'Settings'!$B$4)))),"")</f>
        <v/>
      </c>
      <c r="U356" s="38">
        <f>IFERROR(IF($A356="","",IF(OR($S356="",$O356=""),"Missing PM Data",IF(OR($S356&lt;=0,$O356&lt;INT('Settings'!$B$4)),"Overdue",IF(OR($S356&lt;='Settings'!$B$5,$O356&lt;=INT('Settings'!$B$4)+'Settings'!$B$6),"Due Soon","OK")))),"Check PM Data")</f>
        <v/>
      </c>
      <c r="V356" s="16">
        <f>IFERROR(IF($A356="","",IF(AND($H356="Available",$P356="No",$M356&gt;='Settings'!$B$7,OR($U356="OK",$U356="Due Soon")),"Yes","No")),"No")</f>
        <v/>
      </c>
      <c r="W356" s="38">
        <f>IFERROR(IF($A356="","",IF($H356="Available","Available Now",IF($K356="","No ETA",IF($K356&lt;'Settings'!$B$4,"Past Due ETA",IF($K356&lt;='Settings'!$B$4+1,"Within 24 Hours",IF($K356&lt;='Settings'!$B$4+3,"2–3 Days",IF($K356&lt;='Settings'!$B$4+7,"4–7 Days","More Than 7 Days"))))))),"Check ETA")</f>
        <v/>
      </c>
      <c r="X356" s="38">
        <f>IFERROR(IF($A356="","",IF(COUNTIF('Tractor Availability'!$A$6:$A$505,$A356)&gt;1,"Duplicate Unit ID",IF($H356="","Missing status",IF($M356="","Missing fuel level",IF(AND($H356&lt;&gt;"Available",$K356=""),"Missing ETA",IF(AND($P356="Yes",$Q356=""),"Missing hold reason",IF($R356="","Missing update time",IF('Settings'!$B$4-$R356&gt;'Settings'!$B$8,"Stale update",IF(AND($H356="Available",$P356="Yes"),"Available with safety hold","OK"))))))))),"Formula Error")</f>
        <v/>
      </c>
    </row>
    <row r="357" ht="22" customHeight="1">
      <c r="A357" s="29" t="n"/>
      <c r="B357" s="30" t="n"/>
      <c r="C357" s="29" t="n"/>
      <c r="D357" s="29" t="n"/>
      <c r="E357" s="29" t="n"/>
      <c r="F357" s="29" t="n"/>
      <c r="G357" s="31" t="n"/>
      <c r="H357" s="29" t="n"/>
      <c r="I357" s="31" t="n"/>
      <c r="J357" s="31" t="n"/>
      <c r="K357" s="49" t="n"/>
      <c r="L357" s="33" t="n"/>
      <c r="M357" s="34" t="n"/>
      <c r="N357" s="33" t="n"/>
      <c r="O357" s="50" t="n"/>
      <c r="P357" s="29" t="n"/>
      <c r="Q357" s="31" t="n"/>
      <c r="R357" s="49" t="n"/>
      <c r="S357" s="51">
        <f>IFERROR(IF($A357="","",IF(OR($L357="",$N357=""),"",$N357-$L357)),"")</f>
        <v/>
      </c>
      <c r="T357" s="52">
        <f>IFERROR(IF($A357="","",IF($H357="Available",0,IF($K357="","",MAX(0,$K357-'Settings'!$B$4)))),"")</f>
        <v/>
      </c>
      <c r="U357" s="38">
        <f>IFERROR(IF($A357="","",IF(OR($S357="",$O357=""),"Missing PM Data",IF(OR($S357&lt;=0,$O357&lt;INT('Settings'!$B$4)),"Overdue",IF(OR($S357&lt;='Settings'!$B$5,$O357&lt;=INT('Settings'!$B$4)+'Settings'!$B$6),"Due Soon","OK")))),"Check PM Data")</f>
        <v/>
      </c>
      <c r="V357" s="16">
        <f>IFERROR(IF($A357="","",IF(AND($H357="Available",$P357="No",$M357&gt;='Settings'!$B$7,OR($U357="OK",$U357="Due Soon")),"Yes","No")),"No")</f>
        <v/>
      </c>
      <c r="W357" s="38">
        <f>IFERROR(IF($A357="","",IF($H357="Available","Available Now",IF($K357="","No ETA",IF($K357&lt;'Settings'!$B$4,"Past Due ETA",IF($K357&lt;='Settings'!$B$4+1,"Within 24 Hours",IF($K357&lt;='Settings'!$B$4+3,"2–3 Days",IF($K357&lt;='Settings'!$B$4+7,"4–7 Days","More Than 7 Days"))))))),"Check ETA")</f>
        <v/>
      </c>
      <c r="X357" s="38">
        <f>IFERROR(IF($A357="","",IF(COUNTIF('Tractor Availability'!$A$6:$A$505,$A357)&gt;1,"Duplicate Unit ID",IF($H357="","Missing status",IF($M357="","Missing fuel level",IF(AND($H357&lt;&gt;"Available",$K357=""),"Missing ETA",IF(AND($P357="Yes",$Q357=""),"Missing hold reason",IF($R357="","Missing update time",IF('Settings'!$B$4-$R357&gt;'Settings'!$B$8,"Stale update",IF(AND($H357="Available",$P357="Yes"),"Available with safety hold","OK"))))))))),"Formula Error")</f>
        <v/>
      </c>
    </row>
    <row r="358" ht="22" customHeight="1">
      <c r="A358" s="29" t="n"/>
      <c r="B358" s="30" t="n"/>
      <c r="C358" s="29" t="n"/>
      <c r="D358" s="29" t="n"/>
      <c r="E358" s="29" t="n"/>
      <c r="F358" s="29" t="n"/>
      <c r="G358" s="31" t="n"/>
      <c r="H358" s="29" t="n"/>
      <c r="I358" s="31" t="n"/>
      <c r="J358" s="31" t="n"/>
      <c r="K358" s="49" t="n"/>
      <c r="L358" s="33" t="n"/>
      <c r="M358" s="34" t="n"/>
      <c r="N358" s="33" t="n"/>
      <c r="O358" s="50" t="n"/>
      <c r="P358" s="29" t="n"/>
      <c r="Q358" s="31" t="n"/>
      <c r="R358" s="49" t="n"/>
      <c r="S358" s="51">
        <f>IFERROR(IF($A358="","",IF(OR($L358="",$N358=""),"",$N358-$L358)),"")</f>
        <v/>
      </c>
      <c r="T358" s="52">
        <f>IFERROR(IF($A358="","",IF($H358="Available",0,IF($K358="","",MAX(0,$K358-'Settings'!$B$4)))),"")</f>
        <v/>
      </c>
      <c r="U358" s="38">
        <f>IFERROR(IF($A358="","",IF(OR($S358="",$O358=""),"Missing PM Data",IF(OR($S358&lt;=0,$O358&lt;INT('Settings'!$B$4)),"Overdue",IF(OR($S358&lt;='Settings'!$B$5,$O358&lt;=INT('Settings'!$B$4)+'Settings'!$B$6),"Due Soon","OK")))),"Check PM Data")</f>
        <v/>
      </c>
      <c r="V358" s="16">
        <f>IFERROR(IF($A358="","",IF(AND($H358="Available",$P358="No",$M358&gt;='Settings'!$B$7,OR($U358="OK",$U358="Due Soon")),"Yes","No")),"No")</f>
        <v/>
      </c>
      <c r="W358" s="38">
        <f>IFERROR(IF($A358="","",IF($H358="Available","Available Now",IF($K358="","No ETA",IF($K358&lt;'Settings'!$B$4,"Past Due ETA",IF($K358&lt;='Settings'!$B$4+1,"Within 24 Hours",IF($K358&lt;='Settings'!$B$4+3,"2–3 Days",IF($K358&lt;='Settings'!$B$4+7,"4–7 Days","More Than 7 Days"))))))),"Check ETA")</f>
        <v/>
      </c>
      <c r="X358" s="38">
        <f>IFERROR(IF($A358="","",IF(COUNTIF('Tractor Availability'!$A$6:$A$505,$A358)&gt;1,"Duplicate Unit ID",IF($H358="","Missing status",IF($M358="","Missing fuel level",IF(AND($H358&lt;&gt;"Available",$K358=""),"Missing ETA",IF(AND($P358="Yes",$Q358=""),"Missing hold reason",IF($R358="","Missing update time",IF('Settings'!$B$4-$R358&gt;'Settings'!$B$8,"Stale update",IF(AND($H358="Available",$P358="Yes"),"Available with safety hold","OK"))))))))),"Formula Error")</f>
        <v/>
      </c>
    </row>
    <row r="359" ht="22" customHeight="1">
      <c r="A359" s="29" t="n"/>
      <c r="B359" s="30" t="n"/>
      <c r="C359" s="29" t="n"/>
      <c r="D359" s="29" t="n"/>
      <c r="E359" s="29" t="n"/>
      <c r="F359" s="29" t="n"/>
      <c r="G359" s="31" t="n"/>
      <c r="H359" s="29" t="n"/>
      <c r="I359" s="31" t="n"/>
      <c r="J359" s="31" t="n"/>
      <c r="K359" s="49" t="n"/>
      <c r="L359" s="33" t="n"/>
      <c r="M359" s="34" t="n"/>
      <c r="N359" s="33" t="n"/>
      <c r="O359" s="50" t="n"/>
      <c r="P359" s="29" t="n"/>
      <c r="Q359" s="31" t="n"/>
      <c r="R359" s="49" t="n"/>
      <c r="S359" s="51">
        <f>IFERROR(IF($A359="","",IF(OR($L359="",$N359=""),"",$N359-$L359)),"")</f>
        <v/>
      </c>
      <c r="T359" s="52">
        <f>IFERROR(IF($A359="","",IF($H359="Available",0,IF($K359="","",MAX(0,$K359-'Settings'!$B$4)))),"")</f>
        <v/>
      </c>
      <c r="U359" s="38">
        <f>IFERROR(IF($A359="","",IF(OR($S359="",$O359=""),"Missing PM Data",IF(OR($S359&lt;=0,$O359&lt;INT('Settings'!$B$4)),"Overdue",IF(OR($S359&lt;='Settings'!$B$5,$O359&lt;=INT('Settings'!$B$4)+'Settings'!$B$6),"Due Soon","OK")))),"Check PM Data")</f>
        <v/>
      </c>
      <c r="V359" s="16">
        <f>IFERROR(IF($A359="","",IF(AND($H359="Available",$P359="No",$M359&gt;='Settings'!$B$7,OR($U359="OK",$U359="Due Soon")),"Yes","No")),"No")</f>
        <v/>
      </c>
      <c r="W359" s="38">
        <f>IFERROR(IF($A359="","",IF($H359="Available","Available Now",IF($K359="","No ETA",IF($K359&lt;'Settings'!$B$4,"Past Due ETA",IF($K359&lt;='Settings'!$B$4+1,"Within 24 Hours",IF($K359&lt;='Settings'!$B$4+3,"2–3 Days",IF($K359&lt;='Settings'!$B$4+7,"4–7 Days","More Than 7 Days"))))))),"Check ETA")</f>
        <v/>
      </c>
      <c r="X359" s="38">
        <f>IFERROR(IF($A359="","",IF(COUNTIF('Tractor Availability'!$A$6:$A$505,$A359)&gt;1,"Duplicate Unit ID",IF($H359="","Missing status",IF($M359="","Missing fuel level",IF(AND($H359&lt;&gt;"Available",$K359=""),"Missing ETA",IF(AND($P359="Yes",$Q359=""),"Missing hold reason",IF($R359="","Missing update time",IF('Settings'!$B$4-$R359&gt;'Settings'!$B$8,"Stale update",IF(AND($H359="Available",$P359="Yes"),"Available with safety hold","OK"))))))))),"Formula Error")</f>
        <v/>
      </c>
    </row>
    <row r="360" ht="22" customHeight="1">
      <c r="A360" s="29" t="n"/>
      <c r="B360" s="30" t="n"/>
      <c r="C360" s="29" t="n"/>
      <c r="D360" s="29" t="n"/>
      <c r="E360" s="29" t="n"/>
      <c r="F360" s="29" t="n"/>
      <c r="G360" s="31" t="n"/>
      <c r="H360" s="29" t="n"/>
      <c r="I360" s="31" t="n"/>
      <c r="J360" s="31" t="n"/>
      <c r="K360" s="49" t="n"/>
      <c r="L360" s="33" t="n"/>
      <c r="M360" s="34" t="n"/>
      <c r="N360" s="33" t="n"/>
      <c r="O360" s="50" t="n"/>
      <c r="P360" s="29" t="n"/>
      <c r="Q360" s="31" t="n"/>
      <c r="R360" s="49" t="n"/>
      <c r="S360" s="51">
        <f>IFERROR(IF($A360="","",IF(OR($L360="",$N360=""),"",$N360-$L360)),"")</f>
        <v/>
      </c>
      <c r="T360" s="52">
        <f>IFERROR(IF($A360="","",IF($H360="Available",0,IF($K360="","",MAX(0,$K360-'Settings'!$B$4)))),"")</f>
        <v/>
      </c>
      <c r="U360" s="38">
        <f>IFERROR(IF($A360="","",IF(OR($S360="",$O360=""),"Missing PM Data",IF(OR($S360&lt;=0,$O360&lt;INT('Settings'!$B$4)),"Overdue",IF(OR($S360&lt;='Settings'!$B$5,$O360&lt;=INT('Settings'!$B$4)+'Settings'!$B$6),"Due Soon","OK")))),"Check PM Data")</f>
        <v/>
      </c>
      <c r="V360" s="16">
        <f>IFERROR(IF($A360="","",IF(AND($H360="Available",$P360="No",$M360&gt;='Settings'!$B$7,OR($U360="OK",$U360="Due Soon")),"Yes","No")),"No")</f>
        <v/>
      </c>
      <c r="W360" s="38">
        <f>IFERROR(IF($A360="","",IF($H360="Available","Available Now",IF($K360="","No ETA",IF($K360&lt;'Settings'!$B$4,"Past Due ETA",IF($K360&lt;='Settings'!$B$4+1,"Within 24 Hours",IF($K360&lt;='Settings'!$B$4+3,"2–3 Days",IF($K360&lt;='Settings'!$B$4+7,"4–7 Days","More Than 7 Days"))))))),"Check ETA")</f>
        <v/>
      </c>
      <c r="X360" s="38">
        <f>IFERROR(IF($A360="","",IF(COUNTIF('Tractor Availability'!$A$6:$A$505,$A360)&gt;1,"Duplicate Unit ID",IF($H360="","Missing status",IF($M360="","Missing fuel level",IF(AND($H360&lt;&gt;"Available",$K360=""),"Missing ETA",IF(AND($P360="Yes",$Q360=""),"Missing hold reason",IF($R360="","Missing update time",IF('Settings'!$B$4-$R360&gt;'Settings'!$B$8,"Stale update",IF(AND($H360="Available",$P360="Yes"),"Available with safety hold","OK"))))))))),"Formula Error")</f>
        <v/>
      </c>
    </row>
    <row r="361" ht="22" customHeight="1">
      <c r="A361" s="29" t="n"/>
      <c r="B361" s="30" t="n"/>
      <c r="C361" s="29" t="n"/>
      <c r="D361" s="29" t="n"/>
      <c r="E361" s="29" t="n"/>
      <c r="F361" s="29" t="n"/>
      <c r="G361" s="31" t="n"/>
      <c r="H361" s="29" t="n"/>
      <c r="I361" s="31" t="n"/>
      <c r="J361" s="31" t="n"/>
      <c r="K361" s="49" t="n"/>
      <c r="L361" s="33" t="n"/>
      <c r="M361" s="34" t="n"/>
      <c r="N361" s="33" t="n"/>
      <c r="O361" s="50" t="n"/>
      <c r="P361" s="29" t="n"/>
      <c r="Q361" s="31" t="n"/>
      <c r="R361" s="49" t="n"/>
      <c r="S361" s="51">
        <f>IFERROR(IF($A361="","",IF(OR($L361="",$N361=""),"",$N361-$L361)),"")</f>
        <v/>
      </c>
      <c r="T361" s="52">
        <f>IFERROR(IF($A361="","",IF($H361="Available",0,IF($K361="","",MAX(0,$K361-'Settings'!$B$4)))),"")</f>
        <v/>
      </c>
      <c r="U361" s="38">
        <f>IFERROR(IF($A361="","",IF(OR($S361="",$O361=""),"Missing PM Data",IF(OR($S361&lt;=0,$O361&lt;INT('Settings'!$B$4)),"Overdue",IF(OR($S361&lt;='Settings'!$B$5,$O361&lt;=INT('Settings'!$B$4)+'Settings'!$B$6),"Due Soon","OK")))),"Check PM Data")</f>
        <v/>
      </c>
      <c r="V361" s="16">
        <f>IFERROR(IF($A361="","",IF(AND($H361="Available",$P361="No",$M361&gt;='Settings'!$B$7,OR($U361="OK",$U361="Due Soon")),"Yes","No")),"No")</f>
        <v/>
      </c>
      <c r="W361" s="38">
        <f>IFERROR(IF($A361="","",IF($H361="Available","Available Now",IF($K361="","No ETA",IF($K361&lt;'Settings'!$B$4,"Past Due ETA",IF($K361&lt;='Settings'!$B$4+1,"Within 24 Hours",IF($K361&lt;='Settings'!$B$4+3,"2–3 Days",IF($K361&lt;='Settings'!$B$4+7,"4–7 Days","More Than 7 Days"))))))),"Check ETA")</f>
        <v/>
      </c>
      <c r="X361" s="38">
        <f>IFERROR(IF($A361="","",IF(COUNTIF('Tractor Availability'!$A$6:$A$505,$A361)&gt;1,"Duplicate Unit ID",IF($H361="","Missing status",IF($M361="","Missing fuel level",IF(AND($H361&lt;&gt;"Available",$K361=""),"Missing ETA",IF(AND($P361="Yes",$Q361=""),"Missing hold reason",IF($R361="","Missing update time",IF('Settings'!$B$4-$R361&gt;'Settings'!$B$8,"Stale update",IF(AND($H361="Available",$P361="Yes"),"Available with safety hold","OK"))))))))),"Formula Error")</f>
        <v/>
      </c>
    </row>
    <row r="362" ht="22" customHeight="1">
      <c r="A362" s="29" t="n"/>
      <c r="B362" s="30" t="n"/>
      <c r="C362" s="29" t="n"/>
      <c r="D362" s="29" t="n"/>
      <c r="E362" s="29" t="n"/>
      <c r="F362" s="29" t="n"/>
      <c r="G362" s="31" t="n"/>
      <c r="H362" s="29" t="n"/>
      <c r="I362" s="31" t="n"/>
      <c r="J362" s="31" t="n"/>
      <c r="K362" s="49" t="n"/>
      <c r="L362" s="33" t="n"/>
      <c r="M362" s="34" t="n"/>
      <c r="N362" s="33" t="n"/>
      <c r="O362" s="50" t="n"/>
      <c r="P362" s="29" t="n"/>
      <c r="Q362" s="31" t="n"/>
      <c r="R362" s="49" t="n"/>
      <c r="S362" s="51">
        <f>IFERROR(IF($A362="","",IF(OR($L362="",$N362=""),"",$N362-$L362)),"")</f>
        <v/>
      </c>
      <c r="T362" s="52">
        <f>IFERROR(IF($A362="","",IF($H362="Available",0,IF($K362="","",MAX(0,$K362-'Settings'!$B$4)))),"")</f>
        <v/>
      </c>
      <c r="U362" s="38">
        <f>IFERROR(IF($A362="","",IF(OR($S362="",$O362=""),"Missing PM Data",IF(OR($S362&lt;=0,$O362&lt;INT('Settings'!$B$4)),"Overdue",IF(OR($S362&lt;='Settings'!$B$5,$O362&lt;=INT('Settings'!$B$4)+'Settings'!$B$6),"Due Soon","OK")))),"Check PM Data")</f>
        <v/>
      </c>
      <c r="V362" s="16">
        <f>IFERROR(IF($A362="","",IF(AND($H362="Available",$P362="No",$M362&gt;='Settings'!$B$7,OR($U362="OK",$U362="Due Soon")),"Yes","No")),"No")</f>
        <v/>
      </c>
      <c r="W362" s="38">
        <f>IFERROR(IF($A362="","",IF($H362="Available","Available Now",IF($K362="","No ETA",IF($K362&lt;'Settings'!$B$4,"Past Due ETA",IF($K362&lt;='Settings'!$B$4+1,"Within 24 Hours",IF($K362&lt;='Settings'!$B$4+3,"2–3 Days",IF($K362&lt;='Settings'!$B$4+7,"4–7 Days","More Than 7 Days"))))))),"Check ETA")</f>
        <v/>
      </c>
      <c r="X362" s="38">
        <f>IFERROR(IF($A362="","",IF(COUNTIF('Tractor Availability'!$A$6:$A$505,$A362)&gt;1,"Duplicate Unit ID",IF($H362="","Missing status",IF($M362="","Missing fuel level",IF(AND($H362&lt;&gt;"Available",$K362=""),"Missing ETA",IF(AND($P362="Yes",$Q362=""),"Missing hold reason",IF($R362="","Missing update time",IF('Settings'!$B$4-$R362&gt;'Settings'!$B$8,"Stale update",IF(AND($H362="Available",$P362="Yes"),"Available with safety hold","OK"))))))))),"Formula Error")</f>
        <v/>
      </c>
    </row>
    <row r="363" ht="22" customHeight="1">
      <c r="A363" s="29" t="n"/>
      <c r="B363" s="30" t="n"/>
      <c r="C363" s="29" t="n"/>
      <c r="D363" s="29" t="n"/>
      <c r="E363" s="29" t="n"/>
      <c r="F363" s="29" t="n"/>
      <c r="G363" s="31" t="n"/>
      <c r="H363" s="29" t="n"/>
      <c r="I363" s="31" t="n"/>
      <c r="J363" s="31" t="n"/>
      <c r="K363" s="49" t="n"/>
      <c r="L363" s="33" t="n"/>
      <c r="M363" s="34" t="n"/>
      <c r="N363" s="33" t="n"/>
      <c r="O363" s="50" t="n"/>
      <c r="P363" s="29" t="n"/>
      <c r="Q363" s="31" t="n"/>
      <c r="R363" s="49" t="n"/>
      <c r="S363" s="51">
        <f>IFERROR(IF($A363="","",IF(OR($L363="",$N363=""),"",$N363-$L363)),"")</f>
        <v/>
      </c>
      <c r="T363" s="52">
        <f>IFERROR(IF($A363="","",IF($H363="Available",0,IF($K363="","",MAX(0,$K363-'Settings'!$B$4)))),"")</f>
        <v/>
      </c>
      <c r="U363" s="38">
        <f>IFERROR(IF($A363="","",IF(OR($S363="",$O363=""),"Missing PM Data",IF(OR($S363&lt;=0,$O363&lt;INT('Settings'!$B$4)),"Overdue",IF(OR($S363&lt;='Settings'!$B$5,$O363&lt;=INT('Settings'!$B$4)+'Settings'!$B$6),"Due Soon","OK")))),"Check PM Data")</f>
        <v/>
      </c>
      <c r="V363" s="16">
        <f>IFERROR(IF($A363="","",IF(AND($H363="Available",$P363="No",$M363&gt;='Settings'!$B$7,OR($U363="OK",$U363="Due Soon")),"Yes","No")),"No")</f>
        <v/>
      </c>
      <c r="W363" s="38">
        <f>IFERROR(IF($A363="","",IF($H363="Available","Available Now",IF($K363="","No ETA",IF($K363&lt;'Settings'!$B$4,"Past Due ETA",IF($K363&lt;='Settings'!$B$4+1,"Within 24 Hours",IF($K363&lt;='Settings'!$B$4+3,"2–3 Days",IF($K363&lt;='Settings'!$B$4+7,"4–7 Days","More Than 7 Days"))))))),"Check ETA")</f>
        <v/>
      </c>
      <c r="X363" s="38">
        <f>IFERROR(IF($A363="","",IF(COUNTIF('Tractor Availability'!$A$6:$A$505,$A363)&gt;1,"Duplicate Unit ID",IF($H363="","Missing status",IF($M363="","Missing fuel level",IF(AND($H363&lt;&gt;"Available",$K363=""),"Missing ETA",IF(AND($P363="Yes",$Q363=""),"Missing hold reason",IF($R363="","Missing update time",IF('Settings'!$B$4-$R363&gt;'Settings'!$B$8,"Stale update",IF(AND($H363="Available",$P363="Yes"),"Available with safety hold","OK"))))))))),"Formula Error")</f>
        <v/>
      </c>
    </row>
    <row r="364" ht="22" customHeight="1">
      <c r="A364" s="29" t="n"/>
      <c r="B364" s="30" t="n"/>
      <c r="C364" s="29" t="n"/>
      <c r="D364" s="29" t="n"/>
      <c r="E364" s="29" t="n"/>
      <c r="F364" s="29" t="n"/>
      <c r="G364" s="31" t="n"/>
      <c r="H364" s="29" t="n"/>
      <c r="I364" s="31" t="n"/>
      <c r="J364" s="31" t="n"/>
      <c r="K364" s="49" t="n"/>
      <c r="L364" s="33" t="n"/>
      <c r="M364" s="34" t="n"/>
      <c r="N364" s="33" t="n"/>
      <c r="O364" s="50" t="n"/>
      <c r="P364" s="29" t="n"/>
      <c r="Q364" s="31" t="n"/>
      <c r="R364" s="49" t="n"/>
      <c r="S364" s="51">
        <f>IFERROR(IF($A364="","",IF(OR($L364="",$N364=""),"",$N364-$L364)),"")</f>
        <v/>
      </c>
      <c r="T364" s="52">
        <f>IFERROR(IF($A364="","",IF($H364="Available",0,IF($K364="","",MAX(0,$K364-'Settings'!$B$4)))),"")</f>
        <v/>
      </c>
      <c r="U364" s="38">
        <f>IFERROR(IF($A364="","",IF(OR($S364="",$O364=""),"Missing PM Data",IF(OR($S364&lt;=0,$O364&lt;INT('Settings'!$B$4)),"Overdue",IF(OR($S364&lt;='Settings'!$B$5,$O364&lt;=INT('Settings'!$B$4)+'Settings'!$B$6),"Due Soon","OK")))),"Check PM Data")</f>
        <v/>
      </c>
      <c r="V364" s="16">
        <f>IFERROR(IF($A364="","",IF(AND($H364="Available",$P364="No",$M364&gt;='Settings'!$B$7,OR($U364="OK",$U364="Due Soon")),"Yes","No")),"No")</f>
        <v/>
      </c>
      <c r="W364" s="38">
        <f>IFERROR(IF($A364="","",IF($H364="Available","Available Now",IF($K364="","No ETA",IF($K364&lt;'Settings'!$B$4,"Past Due ETA",IF($K364&lt;='Settings'!$B$4+1,"Within 24 Hours",IF($K364&lt;='Settings'!$B$4+3,"2–3 Days",IF($K364&lt;='Settings'!$B$4+7,"4–7 Days","More Than 7 Days"))))))),"Check ETA")</f>
        <v/>
      </c>
      <c r="X364" s="38">
        <f>IFERROR(IF($A364="","",IF(COUNTIF('Tractor Availability'!$A$6:$A$505,$A364)&gt;1,"Duplicate Unit ID",IF($H364="","Missing status",IF($M364="","Missing fuel level",IF(AND($H364&lt;&gt;"Available",$K364=""),"Missing ETA",IF(AND($P364="Yes",$Q364=""),"Missing hold reason",IF($R364="","Missing update time",IF('Settings'!$B$4-$R364&gt;'Settings'!$B$8,"Stale update",IF(AND($H364="Available",$P364="Yes"),"Available with safety hold","OK"))))))))),"Formula Error")</f>
        <v/>
      </c>
    </row>
    <row r="365" ht="22" customHeight="1">
      <c r="A365" s="29" t="n"/>
      <c r="B365" s="30" t="n"/>
      <c r="C365" s="29" t="n"/>
      <c r="D365" s="29" t="n"/>
      <c r="E365" s="29" t="n"/>
      <c r="F365" s="29" t="n"/>
      <c r="G365" s="31" t="n"/>
      <c r="H365" s="29" t="n"/>
      <c r="I365" s="31" t="n"/>
      <c r="J365" s="31" t="n"/>
      <c r="K365" s="49" t="n"/>
      <c r="L365" s="33" t="n"/>
      <c r="M365" s="34" t="n"/>
      <c r="N365" s="33" t="n"/>
      <c r="O365" s="50" t="n"/>
      <c r="P365" s="29" t="n"/>
      <c r="Q365" s="31" t="n"/>
      <c r="R365" s="49" t="n"/>
      <c r="S365" s="51">
        <f>IFERROR(IF($A365="","",IF(OR($L365="",$N365=""),"",$N365-$L365)),"")</f>
        <v/>
      </c>
      <c r="T365" s="52">
        <f>IFERROR(IF($A365="","",IF($H365="Available",0,IF($K365="","",MAX(0,$K365-'Settings'!$B$4)))),"")</f>
        <v/>
      </c>
      <c r="U365" s="38">
        <f>IFERROR(IF($A365="","",IF(OR($S365="",$O365=""),"Missing PM Data",IF(OR($S365&lt;=0,$O365&lt;INT('Settings'!$B$4)),"Overdue",IF(OR($S365&lt;='Settings'!$B$5,$O365&lt;=INT('Settings'!$B$4)+'Settings'!$B$6),"Due Soon","OK")))),"Check PM Data")</f>
        <v/>
      </c>
      <c r="V365" s="16">
        <f>IFERROR(IF($A365="","",IF(AND($H365="Available",$P365="No",$M365&gt;='Settings'!$B$7,OR($U365="OK",$U365="Due Soon")),"Yes","No")),"No")</f>
        <v/>
      </c>
      <c r="W365" s="38">
        <f>IFERROR(IF($A365="","",IF($H365="Available","Available Now",IF($K365="","No ETA",IF($K365&lt;'Settings'!$B$4,"Past Due ETA",IF($K365&lt;='Settings'!$B$4+1,"Within 24 Hours",IF($K365&lt;='Settings'!$B$4+3,"2–3 Days",IF($K365&lt;='Settings'!$B$4+7,"4–7 Days","More Than 7 Days"))))))),"Check ETA")</f>
        <v/>
      </c>
      <c r="X365" s="38">
        <f>IFERROR(IF($A365="","",IF(COUNTIF('Tractor Availability'!$A$6:$A$505,$A365)&gt;1,"Duplicate Unit ID",IF($H365="","Missing status",IF($M365="","Missing fuel level",IF(AND($H365&lt;&gt;"Available",$K365=""),"Missing ETA",IF(AND($P365="Yes",$Q365=""),"Missing hold reason",IF($R365="","Missing update time",IF('Settings'!$B$4-$R365&gt;'Settings'!$B$8,"Stale update",IF(AND($H365="Available",$P365="Yes"),"Available with safety hold","OK"))))))))),"Formula Error")</f>
        <v/>
      </c>
    </row>
    <row r="366" ht="22" customHeight="1">
      <c r="A366" s="29" t="n"/>
      <c r="B366" s="30" t="n"/>
      <c r="C366" s="29" t="n"/>
      <c r="D366" s="29" t="n"/>
      <c r="E366" s="29" t="n"/>
      <c r="F366" s="29" t="n"/>
      <c r="G366" s="31" t="n"/>
      <c r="H366" s="29" t="n"/>
      <c r="I366" s="31" t="n"/>
      <c r="J366" s="31" t="n"/>
      <c r="K366" s="49" t="n"/>
      <c r="L366" s="33" t="n"/>
      <c r="M366" s="34" t="n"/>
      <c r="N366" s="33" t="n"/>
      <c r="O366" s="50" t="n"/>
      <c r="P366" s="29" t="n"/>
      <c r="Q366" s="31" t="n"/>
      <c r="R366" s="49" t="n"/>
      <c r="S366" s="51">
        <f>IFERROR(IF($A366="","",IF(OR($L366="",$N366=""),"",$N366-$L366)),"")</f>
        <v/>
      </c>
      <c r="T366" s="52">
        <f>IFERROR(IF($A366="","",IF($H366="Available",0,IF($K366="","",MAX(0,$K366-'Settings'!$B$4)))),"")</f>
        <v/>
      </c>
      <c r="U366" s="38">
        <f>IFERROR(IF($A366="","",IF(OR($S366="",$O366=""),"Missing PM Data",IF(OR($S366&lt;=0,$O366&lt;INT('Settings'!$B$4)),"Overdue",IF(OR($S366&lt;='Settings'!$B$5,$O366&lt;=INT('Settings'!$B$4)+'Settings'!$B$6),"Due Soon","OK")))),"Check PM Data")</f>
        <v/>
      </c>
      <c r="V366" s="16">
        <f>IFERROR(IF($A366="","",IF(AND($H366="Available",$P366="No",$M366&gt;='Settings'!$B$7,OR($U366="OK",$U366="Due Soon")),"Yes","No")),"No")</f>
        <v/>
      </c>
      <c r="W366" s="38">
        <f>IFERROR(IF($A366="","",IF($H366="Available","Available Now",IF($K366="","No ETA",IF($K366&lt;'Settings'!$B$4,"Past Due ETA",IF($K366&lt;='Settings'!$B$4+1,"Within 24 Hours",IF($K366&lt;='Settings'!$B$4+3,"2–3 Days",IF($K366&lt;='Settings'!$B$4+7,"4–7 Days","More Than 7 Days"))))))),"Check ETA")</f>
        <v/>
      </c>
      <c r="X366" s="38">
        <f>IFERROR(IF($A366="","",IF(COUNTIF('Tractor Availability'!$A$6:$A$505,$A366)&gt;1,"Duplicate Unit ID",IF($H366="","Missing status",IF($M366="","Missing fuel level",IF(AND($H366&lt;&gt;"Available",$K366=""),"Missing ETA",IF(AND($P366="Yes",$Q366=""),"Missing hold reason",IF($R366="","Missing update time",IF('Settings'!$B$4-$R366&gt;'Settings'!$B$8,"Stale update",IF(AND($H366="Available",$P366="Yes"),"Available with safety hold","OK"))))))))),"Formula Error")</f>
        <v/>
      </c>
    </row>
    <row r="367" ht="22" customHeight="1">
      <c r="A367" s="29" t="n"/>
      <c r="B367" s="30" t="n"/>
      <c r="C367" s="29" t="n"/>
      <c r="D367" s="29" t="n"/>
      <c r="E367" s="29" t="n"/>
      <c r="F367" s="29" t="n"/>
      <c r="G367" s="31" t="n"/>
      <c r="H367" s="29" t="n"/>
      <c r="I367" s="31" t="n"/>
      <c r="J367" s="31" t="n"/>
      <c r="K367" s="49" t="n"/>
      <c r="L367" s="33" t="n"/>
      <c r="M367" s="34" t="n"/>
      <c r="N367" s="33" t="n"/>
      <c r="O367" s="50" t="n"/>
      <c r="P367" s="29" t="n"/>
      <c r="Q367" s="31" t="n"/>
      <c r="R367" s="49" t="n"/>
      <c r="S367" s="51">
        <f>IFERROR(IF($A367="","",IF(OR($L367="",$N367=""),"",$N367-$L367)),"")</f>
        <v/>
      </c>
      <c r="T367" s="52">
        <f>IFERROR(IF($A367="","",IF($H367="Available",0,IF($K367="","",MAX(0,$K367-'Settings'!$B$4)))),"")</f>
        <v/>
      </c>
      <c r="U367" s="38">
        <f>IFERROR(IF($A367="","",IF(OR($S367="",$O367=""),"Missing PM Data",IF(OR($S367&lt;=0,$O367&lt;INT('Settings'!$B$4)),"Overdue",IF(OR($S367&lt;='Settings'!$B$5,$O367&lt;=INT('Settings'!$B$4)+'Settings'!$B$6),"Due Soon","OK")))),"Check PM Data")</f>
        <v/>
      </c>
      <c r="V367" s="16">
        <f>IFERROR(IF($A367="","",IF(AND($H367="Available",$P367="No",$M367&gt;='Settings'!$B$7,OR($U367="OK",$U367="Due Soon")),"Yes","No")),"No")</f>
        <v/>
      </c>
      <c r="W367" s="38">
        <f>IFERROR(IF($A367="","",IF($H367="Available","Available Now",IF($K367="","No ETA",IF($K367&lt;'Settings'!$B$4,"Past Due ETA",IF($K367&lt;='Settings'!$B$4+1,"Within 24 Hours",IF($K367&lt;='Settings'!$B$4+3,"2–3 Days",IF($K367&lt;='Settings'!$B$4+7,"4–7 Days","More Than 7 Days"))))))),"Check ETA")</f>
        <v/>
      </c>
      <c r="X367" s="38">
        <f>IFERROR(IF($A367="","",IF(COUNTIF('Tractor Availability'!$A$6:$A$505,$A367)&gt;1,"Duplicate Unit ID",IF($H367="","Missing status",IF($M367="","Missing fuel level",IF(AND($H367&lt;&gt;"Available",$K367=""),"Missing ETA",IF(AND($P367="Yes",$Q367=""),"Missing hold reason",IF($R367="","Missing update time",IF('Settings'!$B$4-$R367&gt;'Settings'!$B$8,"Stale update",IF(AND($H367="Available",$P367="Yes"),"Available with safety hold","OK"))))))))),"Formula Error")</f>
        <v/>
      </c>
    </row>
    <row r="368" ht="22" customHeight="1">
      <c r="A368" s="29" t="n"/>
      <c r="B368" s="30" t="n"/>
      <c r="C368" s="29" t="n"/>
      <c r="D368" s="29" t="n"/>
      <c r="E368" s="29" t="n"/>
      <c r="F368" s="29" t="n"/>
      <c r="G368" s="31" t="n"/>
      <c r="H368" s="29" t="n"/>
      <c r="I368" s="31" t="n"/>
      <c r="J368" s="31" t="n"/>
      <c r="K368" s="49" t="n"/>
      <c r="L368" s="33" t="n"/>
      <c r="M368" s="34" t="n"/>
      <c r="N368" s="33" t="n"/>
      <c r="O368" s="50" t="n"/>
      <c r="P368" s="29" t="n"/>
      <c r="Q368" s="31" t="n"/>
      <c r="R368" s="49" t="n"/>
      <c r="S368" s="51">
        <f>IFERROR(IF($A368="","",IF(OR($L368="",$N368=""),"",$N368-$L368)),"")</f>
        <v/>
      </c>
      <c r="T368" s="52">
        <f>IFERROR(IF($A368="","",IF($H368="Available",0,IF($K368="","",MAX(0,$K368-'Settings'!$B$4)))),"")</f>
        <v/>
      </c>
      <c r="U368" s="38">
        <f>IFERROR(IF($A368="","",IF(OR($S368="",$O368=""),"Missing PM Data",IF(OR($S368&lt;=0,$O368&lt;INT('Settings'!$B$4)),"Overdue",IF(OR($S368&lt;='Settings'!$B$5,$O368&lt;=INT('Settings'!$B$4)+'Settings'!$B$6),"Due Soon","OK")))),"Check PM Data")</f>
        <v/>
      </c>
      <c r="V368" s="16">
        <f>IFERROR(IF($A368="","",IF(AND($H368="Available",$P368="No",$M368&gt;='Settings'!$B$7,OR($U368="OK",$U368="Due Soon")),"Yes","No")),"No")</f>
        <v/>
      </c>
      <c r="W368" s="38">
        <f>IFERROR(IF($A368="","",IF($H368="Available","Available Now",IF($K368="","No ETA",IF($K368&lt;'Settings'!$B$4,"Past Due ETA",IF($K368&lt;='Settings'!$B$4+1,"Within 24 Hours",IF($K368&lt;='Settings'!$B$4+3,"2–3 Days",IF($K368&lt;='Settings'!$B$4+7,"4–7 Days","More Than 7 Days"))))))),"Check ETA")</f>
        <v/>
      </c>
      <c r="X368" s="38">
        <f>IFERROR(IF($A368="","",IF(COUNTIF('Tractor Availability'!$A$6:$A$505,$A368)&gt;1,"Duplicate Unit ID",IF($H368="","Missing status",IF($M368="","Missing fuel level",IF(AND($H368&lt;&gt;"Available",$K368=""),"Missing ETA",IF(AND($P368="Yes",$Q368=""),"Missing hold reason",IF($R368="","Missing update time",IF('Settings'!$B$4-$R368&gt;'Settings'!$B$8,"Stale update",IF(AND($H368="Available",$P368="Yes"),"Available with safety hold","OK"))))))))),"Formula Error")</f>
        <v/>
      </c>
    </row>
    <row r="369" ht="22" customHeight="1">
      <c r="A369" s="29" t="n"/>
      <c r="B369" s="30" t="n"/>
      <c r="C369" s="29" t="n"/>
      <c r="D369" s="29" t="n"/>
      <c r="E369" s="29" t="n"/>
      <c r="F369" s="29" t="n"/>
      <c r="G369" s="31" t="n"/>
      <c r="H369" s="29" t="n"/>
      <c r="I369" s="31" t="n"/>
      <c r="J369" s="31" t="n"/>
      <c r="K369" s="49" t="n"/>
      <c r="L369" s="33" t="n"/>
      <c r="M369" s="34" t="n"/>
      <c r="N369" s="33" t="n"/>
      <c r="O369" s="50" t="n"/>
      <c r="P369" s="29" t="n"/>
      <c r="Q369" s="31" t="n"/>
      <c r="R369" s="49" t="n"/>
      <c r="S369" s="51">
        <f>IFERROR(IF($A369="","",IF(OR($L369="",$N369=""),"",$N369-$L369)),"")</f>
        <v/>
      </c>
      <c r="T369" s="52">
        <f>IFERROR(IF($A369="","",IF($H369="Available",0,IF($K369="","",MAX(0,$K369-'Settings'!$B$4)))),"")</f>
        <v/>
      </c>
      <c r="U369" s="38">
        <f>IFERROR(IF($A369="","",IF(OR($S369="",$O369=""),"Missing PM Data",IF(OR($S369&lt;=0,$O369&lt;INT('Settings'!$B$4)),"Overdue",IF(OR($S369&lt;='Settings'!$B$5,$O369&lt;=INT('Settings'!$B$4)+'Settings'!$B$6),"Due Soon","OK")))),"Check PM Data")</f>
        <v/>
      </c>
      <c r="V369" s="16">
        <f>IFERROR(IF($A369="","",IF(AND($H369="Available",$P369="No",$M369&gt;='Settings'!$B$7,OR($U369="OK",$U369="Due Soon")),"Yes","No")),"No")</f>
        <v/>
      </c>
      <c r="W369" s="38">
        <f>IFERROR(IF($A369="","",IF($H369="Available","Available Now",IF($K369="","No ETA",IF($K369&lt;'Settings'!$B$4,"Past Due ETA",IF($K369&lt;='Settings'!$B$4+1,"Within 24 Hours",IF($K369&lt;='Settings'!$B$4+3,"2–3 Days",IF($K369&lt;='Settings'!$B$4+7,"4–7 Days","More Than 7 Days"))))))),"Check ETA")</f>
        <v/>
      </c>
      <c r="X369" s="38">
        <f>IFERROR(IF($A369="","",IF(COUNTIF('Tractor Availability'!$A$6:$A$505,$A369)&gt;1,"Duplicate Unit ID",IF($H369="","Missing status",IF($M369="","Missing fuel level",IF(AND($H369&lt;&gt;"Available",$K369=""),"Missing ETA",IF(AND($P369="Yes",$Q369=""),"Missing hold reason",IF($R369="","Missing update time",IF('Settings'!$B$4-$R369&gt;'Settings'!$B$8,"Stale update",IF(AND($H369="Available",$P369="Yes"),"Available with safety hold","OK"))))))))),"Formula Error")</f>
        <v/>
      </c>
    </row>
    <row r="370" ht="22" customHeight="1">
      <c r="A370" s="29" t="n"/>
      <c r="B370" s="30" t="n"/>
      <c r="C370" s="29" t="n"/>
      <c r="D370" s="29" t="n"/>
      <c r="E370" s="29" t="n"/>
      <c r="F370" s="29" t="n"/>
      <c r="G370" s="31" t="n"/>
      <c r="H370" s="29" t="n"/>
      <c r="I370" s="31" t="n"/>
      <c r="J370" s="31" t="n"/>
      <c r="K370" s="49" t="n"/>
      <c r="L370" s="33" t="n"/>
      <c r="M370" s="34" t="n"/>
      <c r="N370" s="33" t="n"/>
      <c r="O370" s="50" t="n"/>
      <c r="P370" s="29" t="n"/>
      <c r="Q370" s="31" t="n"/>
      <c r="R370" s="49" t="n"/>
      <c r="S370" s="51">
        <f>IFERROR(IF($A370="","",IF(OR($L370="",$N370=""),"",$N370-$L370)),"")</f>
        <v/>
      </c>
      <c r="T370" s="52">
        <f>IFERROR(IF($A370="","",IF($H370="Available",0,IF($K370="","",MAX(0,$K370-'Settings'!$B$4)))),"")</f>
        <v/>
      </c>
      <c r="U370" s="38">
        <f>IFERROR(IF($A370="","",IF(OR($S370="",$O370=""),"Missing PM Data",IF(OR($S370&lt;=0,$O370&lt;INT('Settings'!$B$4)),"Overdue",IF(OR($S370&lt;='Settings'!$B$5,$O370&lt;=INT('Settings'!$B$4)+'Settings'!$B$6),"Due Soon","OK")))),"Check PM Data")</f>
        <v/>
      </c>
      <c r="V370" s="16">
        <f>IFERROR(IF($A370="","",IF(AND($H370="Available",$P370="No",$M370&gt;='Settings'!$B$7,OR($U370="OK",$U370="Due Soon")),"Yes","No")),"No")</f>
        <v/>
      </c>
      <c r="W370" s="38">
        <f>IFERROR(IF($A370="","",IF($H370="Available","Available Now",IF($K370="","No ETA",IF($K370&lt;'Settings'!$B$4,"Past Due ETA",IF($K370&lt;='Settings'!$B$4+1,"Within 24 Hours",IF($K370&lt;='Settings'!$B$4+3,"2–3 Days",IF($K370&lt;='Settings'!$B$4+7,"4–7 Days","More Than 7 Days"))))))),"Check ETA")</f>
        <v/>
      </c>
      <c r="X370" s="38">
        <f>IFERROR(IF($A370="","",IF(COUNTIF('Tractor Availability'!$A$6:$A$505,$A370)&gt;1,"Duplicate Unit ID",IF($H370="","Missing status",IF($M370="","Missing fuel level",IF(AND($H370&lt;&gt;"Available",$K370=""),"Missing ETA",IF(AND($P370="Yes",$Q370=""),"Missing hold reason",IF($R370="","Missing update time",IF('Settings'!$B$4-$R370&gt;'Settings'!$B$8,"Stale update",IF(AND($H370="Available",$P370="Yes"),"Available with safety hold","OK"))))))))),"Formula Error")</f>
        <v/>
      </c>
    </row>
    <row r="371" ht="22" customHeight="1">
      <c r="A371" s="29" t="n"/>
      <c r="B371" s="30" t="n"/>
      <c r="C371" s="29" t="n"/>
      <c r="D371" s="29" t="n"/>
      <c r="E371" s="29" t="n"/>
      <c r="F371" s="29" t="n"/>
      <c r="G371" s="31" t="n"/>
      <c r="H371" s="29" t="n"/>
      <c r="I371" s="31" t="n"/>
      <c r="J371" s="31" t="n"/>
      <c r="K371" s="49" t="n"/>
      <c r="L371" s="33" t="n"/>
      <c r="M371" s="34" t="n"/>
      <c r="N371" s="33" t="n"/>
      <c r="O371" s="50" t="n"/>
      <c r="P371" s="29" t="n"/>
      <c r="Q371" s="31" t="n"/>
      <c r="R371" s="49" t="n"/>
      <c r="S371" s="51">
        <f>IFERROR(IF($A371="","",IF(OR($L371="",$N371=""),"",$N371-$L371)),"")</f>
        <v/>
      </c>
      <c r="T371" s="52">
        <f>IFERROR(IF($A371="","",IF($H371="Available",0,IF($K371="","",MAX(0,$K371-'Settings'!$B$4)))),"")</f>
        <v/>
      </c>
      <c r="U371" s="38">
        <f>IFERROR(IF($A371="","",IF(OR($S371="",$O371=""),"Missing PM Data",IF(OR($S371&lt;=0,$O371&lt;INT('Settings'!$B$4)),"Overdue",IF(OR($S371&lt;='Settings'!$B$5,$O371&lt;=INT('Settings'!$B$4)+'Settings'!$B$6),"Due Soon","OK")))),"Check PM Data")</f>
        <v/>
      </c>
      <c r="V371" s="16">
        <f>IFERROR(IF($A371="","",IF(AND($H371="Available",$P371="No",$M371&gt;='Settings'!$B$7,OR($U371="OK",$U371="Due Soon")),"Yes","No")),"No")</f>
        <v/>
      </c>
      <c r="W371" s="38">
        <f>IFERROR(IF($A371="","",IF($H371="Available","Available Now",IF($K371="","No ETA",IF($K371&lt;'Settings'!$B$4,"Past Due ETA",IF($K371&lt;='Settings'!$B$4+1,"Within 24 Hours",IF($K371&lt;='Settings'!$B$4+3,"2–3 Days",IF($K371&lt;='Settings'!$B$4+7,"4–7 Days","More Than 7 Days"))))))),"Check ETA")</f>
        <v/>
      </c>
      <c r="X371" s="38">
        <f>IFERROR(IF($A371="","",IF(COUNTIF('Tractor Availability'!$A$6:$A$505,$A371)&gt;1,"Duplicate Unit ID",IF($H371="","Missing status",IF($M371="","Missing fuel level",IF(AND($H371&lt;&gt;"Available",$K371=""),"Missing ETA",IF(AND($P371="Yes",$Q371=""),"Missing hold reason",IF($R371="","Missing update time",IF('Settings'!$B$4-$R371&gt;'Settings'!$B$8,"Stale update",IF(AND($H371="Available",$P371="Yes"),"Available with safety hold","OK"))))))))),"Formula Error")</f>
        <v/>
      </c>
    </row>
    <row r="372" ht="22" customHeight="1">
      <c r="A372" s="29" t="n"/>
      <c r="B372" s="30" t="n"/>
      <c r="C372" s="29" t="n"/>
      <c r="D372" s="29" t="n"/>
      <c r="E372" s="29" t="n"/>
      <c r="F372" s="29" t="n"/>
      <c r="G372" s="31" t="n"/>
      <c r="H372" s="29" t="n"/>
      <c r="I372" s="31" t="n"/>
      <c r="J372" s="31" t="n"/>
      <c r="K372" s="49" t="n"/>
      <c r="L372" s="33" t="n"/>
      <c r="M372" s="34" t="n"/>
      <c r="N372" s="33" t="n"/>
      <c r="O372" s="50" t="n"/>
      <c r="P372" s="29" t="n"/>
      <c r="Q372" s="31" t="n"/>
      <c r="R372" s="49" t="n"/>
      <c r="S372" s="51">
        <f>IFERROR(IF($A372="","",IF(OR($L372="",$N372=""),"",$N372-$L372)),"")</f>
        <v/>
      </c>
      <c r="T372" s="52">
        <f>IFERROR(IF($A372="","",IF($H372="Available",0,IF($K372="","",MAX(0,$K372-'Settings'!$B$4)))),"")</f>
        <v/>
      </c>
      <c r="U372" s="38">
        <f>IFERROR(IF($A372="","",IF(OR($S372="",$O372=""),"Missing PM Data",IF(OR($S372&lt;=0,$O372&lt;INT('Settings'!$B$4)),"Overdue",IF(OR($S372&lt;='Settings'!$B$5,$O372&lt;=INT('Settings'!$B$4)+'Settings'!$B$6),"Due Soon","OK")))),"Check PM Data")</f>
        <v/>
      </c>
      <c r="V372" s="16">
        <f>IFERROR(IF($A372="","",IF(AND($H372="Available",$P372="No",$M372&gt;='Settings'!$B$7,OR($U372="OK",$U372="Due Soon")),"Yes","No")),"No")</f>
        <v/>
      </c>
      <c r="W372" s="38">
        <f>IFERROR(IF($A372="","",IF($H372="Available","Available Now",IF($K372="","No ETA",IF($K372&lt;'Settings'!$B$4,"Past Due ETA",IF($K372&lt;='Settings'!$B$4+1,"Within 24 Hours",IF($K372&lt;='Settings'!$B$4+3,"2–3 Days",IF($K372&lt;='Settings'!$B$4+7,"4–7 Days","More Than 7 Days"))))))),"Check ETA")</f>
        <v/>
      </c>
      <c r="X372" s="38">
        <f>IFERROR(IF($A372="","",IF(COUNTIF('Tractor Availability'!$A$6:$A$505,$A372)&gt;1,"Duplicate Unit ID",IF($H372="","Missing status",IF($M372="","Missing fuel level",IF(AND($H372&lt;&gt;"Available",$K372=""),"Missing ETA",IF(AND($P372="Yes",$Q372=""),"Missing hold reason",IF($R372="","Missing update time",IF('Settings'!$B$4-$R372&gt;'Settings'!$B$8,"Stale update",IF(AND($H372="Available",$P372="Yes"),"Available with safety hold","OK"))))))))),"Formula Error")</f>
        <v/>
      </c>
    </row>
    <row r="373" ht="22" customHeight="1">
      <c r="A373" s="29" t="n"/>
      <c r="B373" s="30" t="n"/>
      <c r="C373" s="29" t="n"/>
      <c r="D373" s="29" t="n"/>
      <c r="E373" s="29" t="n"/>
      <c r="F373" s="29" t="n"/>
      <c r="G373" s="31" t="n"/>
      <c r="H373" s="29" t="n"/>
      <c r="I373" s="31" t="n"/>
      <c r="J373" s="31" t="n"/>
      <c r="K373" s="49" t="n"/>
      <c r="L373" s="33" t="n"/>
      <c r="M373" s="34" t="n"/>
      <c r="N373" s="33" t="n"/>
      <c r="O373" s="50" t="n"/>
      <c r="P373" s="29" t="n"/>
      <c r="Q373" s="31" t="n"/>
      <c r="R373" s="49" t="n"/>
      <c r="S373" s="51">
        <f>IFERROR(IF($A373="","",IF(OR($L373="",$N373=""),"",$N373-$L373)),"")</f>
        <v/>
      </c>
      <c r="T373" s="52">
        <f>IFERROR(IF($A373="","",IF($H373="Available",0,IF($K373="","",MAX(0,$K373-'Settings'!$B$4)))),"")</f>
        <v/>
      </c>
      <c r="U373" s="38">
        <f>IFERROR(IF($A373="","",IF(OR($S373="",$O373=""),"Missing PM Data",IF(OR($S373&lt;=0,$O373&lt;INT('Settings'!$B$4)),"Overdue",IF(OR($S373&lt;='Settings'!$B$5,$O373&lt;=INT('Settings'!$B$4)+'Settings'!$B$6),"Due Soon","OK")))),"Check PM Data")</f>
        <v/>
      </c>
      <c r="V373" s="16">
        <f>IFERROR(IF($A373="","",IF(AND($H373="Available",$P373="No",$M373&gt;='Settings'!$B$7,OR($U373="OK",$U373="Due Soon")),"Yes","No")),"No")</f>
        <v/>
      </c>
      <c r="W373" s="38">
        <f>IFERROR(IF($A373="","",IF($H373="Available","Available Now",IF($K373="","No ETA",IF($K373&lt;'Settings'!$B$4,"Past Due ETA",IF($K373&lt;='Settings'!$B$4+1,"Within 24 Hours",IF($K373&lt;='Settings'!$B$4+3,"2–3 Days",IF($K373&lt;='Settings'!$B$4+7,"4–7 Days","More Than 7 Days"))))))),"Check ETA")</f>
        <v/>
      </c>
      <c r="X373" s="38">
        <f>IFERROR(IF($A373="","",IF(COUNTIF('Tractor Availability'!$A$6:$A$505,$A373)&gt;1,"Duplicate Unit ID",IF($H373="","Missing status",IF($M373="","Missing fuel level",IF(AND($H373&lt;&gt;"Available",$K373=""),"Missing ETA",IF(AND($P373="Yes",$Q373=""),"Missing hold reason",IF($R373="","Missing update time",IF('Settings'!$B$4-$R373&gt;'Settings'!$B$8,"Stale update",IF(AND($H373="Available",$P373="Yes"),"Available with safety hold","OK"))))))))),"Formula Error")</f>
        <v/>
      </c>
    </row>
    <row r="374" ht="22" customHeight="1">
      <c r="A374" s="29" t="n"/>
      <c r="B374" s="30" t="n"/>
      <c r="C374" s="29" t="n"/>
      <c r="D374" s="29" t="n"/>
      <c r="E374" s="29" t="n"/>
      <c r="F374" s="29" t="n"/>
      <c r="G374" s="31" t="n"/>
      <c r="H374" s="29" t="n"/>
      <c r="I374" s="31" t="n"/>
      <c r="J374" s="31" t="n"/>
      <c r="K374" s="49" t="n"/>
      <c r="L374" s="33" t="n"/>
      <c r="M374" s="34" t="n"/>
      <c r="N374" s="33" t="n"/>
      <c r="O374" s="50" t="n"/>
      <c r="P374" s="29" t="n"/>
      <c r="Q374" s="31" t="n"/>
      <c r="R374" s="49" t="n"/>
      <c r="S374" s="51">
        <f>IFERROR(IF($A374="","",IF(OR($L374="",$N374=""),"",$N374-$L374)),"")</f>
        <v/>
      </c>
      <c r="T374" s="52">
        <f>IFERROR(IF($A374="","",IF($H374="Available",0,IF($K374="","",MAX(0,$K374-'Settings'!$B$4)))),"")</f>
        <v/>
      </c>
      <c r="U374" s="38">
        <f>IFERROR(IF($A374="","",IF(OR($S374="",$O374=""),"Missing PM Data",IF(OR($S374&lt;=0,$O374&lt;INT('Settings'!$B$4)),"Overdue",IF(OR($S374&lt;='Settings'!$B$5,$O374&lt;=INT('Settings'!$B$4)+'Settings'!$B$6),"Due Soon","OK")))),"Check PM Data")</f>
        <v/>
      </c>
      <c r="V374" s="16">
        <f>IFERROR(IF($A374="","",IF(AND($H374="Available",$P374="No",$M374&gt;='Settings'!$B$7,OR($U374="OK",$U374="Due Soon")),"Yes","No")),"No")</f>
        <v/>
      </c>
      <c r="W374" s="38">
        <f>IFERROR(IF($A374="","",IF($H374="Available","Available Now",IF($K374="","No ETA",IF($K374&lt;'Settings'!$B$4,"Past Due ETA",IF($K374&lt;='Settings'!$B$4+1,"Within 24 Hours",IF($K374&lt;='Settings'!$B$4+3,"2–3 Days",IF($K374&lt;='Settings'!$B$4+7,"4–7 Days","More Than 7 Days"))))))),"Check ETA")</f>
        <v/>
      </c>
      <c r="X374" s="38">
        <f>IFERROR(IF($A374="","",IF(COUNTIF('Tractor Availability'!$A$6:$A$505,$A374)&gt;1,"Duplicate Unit ID",IF($H374="","Missing status",IF($M374="","Missing fuel level",IF(AND($H374&lt;&gt;"Available",$K374=""),"Missing ETA",IF(AND($P374="Yes",$Q374=""),"Missing hold reason",IF($R374="","Missing update time",IF('Settings'!$B$4-$R374&gt;'Settings'!$B$8,"Stale update",IF(AND($H374="Available",$P374="Yes"),"Available with safety hold","OK"))))))))),"Formula Error")</f>
        <v/>
      </c>
    </row>
    <row r="375" ht="22" customHeight="1">
      <c r="A375" s="29" t="n"/>
      <c r="B375" s="30" t="n"/>
      <c r="C375" s="29" t="n"/>
      <c r="D375" s="29" t="n"/>
      <c r="E375" s="29" t="n"/>
      <c r="F375" s="29" t="n"/>
      <c r="G375" s="31" t="n"/>
      <c r="H375" s="29" t="n"/>
      <c r="I375" s="31" t="n"/>
      <c r="J375" s="31" t="n"/>
      <c r="K375" s="49" t="n"/>
      <c r="L375" s="33" t="n"/>
      <c r="M375" s="34" t="n"/>
      <c r="N375" s="33" t="n"/>
      <c r="O375" s="50" t="n"/>
      <c r="P375" s="29" t="n"/>
      <c r="Q375" s="31" t="n"/>
      <c r="R375" s="49" t="n"/>
      <c r="S375" s="51">
        <f>IFERROR(IF($A375="","",IF(OR($L375="",$N375=""),"",$N375-$L375)),"")</f>
        <v/>
      </c>
      <c r="T375" s="52">
        <f>IFERROR(IF($A375="","",IF($H375="Available",0,IF($K375="","",MAX(0,$K375-'Settings'!$B$4)))),"")</f>
        <v/>
      </c>
      <c r="U375" s="38">
        <f>IFERROR(IF($A375="","",IF(OR($S375="",$O375=""),"Missing PM Data",IF(OR($S375&lt;=0,$O375&lt;INT('Settings'!$B$4)),"Overdue",IF(OR($S375&lt;='Settings'!$B$5,$O375&lt;=INT('Settings'!$B$4)+'Settings'!$B$6),"Due Soon","OK")))),"Check PM Data")</f>
        <v/>
      </c>
      <c r="V375" s="16">
        <f>IFERROR(IF($A375="","",IF(AND($H375="Available",$P375="No",$M375&gt;='Settings'!$B$7,OR($U375="OK",$U375="Due Soon")),"Yes","No")),"No")</f>
        <v/>
      </c>
      <c r="W375" s="38">
        <f>IFERROR(IF($A375="","",IF($H375="Available","Available Now",IF($K375="","No ETA",IF($K375&lt;'Settings'!$B$4,"Past Due ETA",IF($K375&lt;='Settings'!$B$4+1,"Within 24 Hours",IF($K375&lt;='Settings'!$B$4+3,"2–3 Days",IF($K375&lt;='Settings'!$B$4+7,"4–7 Days","More Than 7 Days"))))))),"Check ETA")</f>
        <v/>
      </c>
      <c r="X375" s="38">
        <f>IFERROR(IF($A375="","",IF(COUNTIF('Tractor Availability'!$A$6:$A$505,$A375)&gt;1,"Duplicate Unit ID",IF($H375="","Missing status",IF($M375="","Missing fuel level",IF(AND($H375&lt;&gt;"Available",$K375=""),"Missing ETA",IF(AND($P375="Yes",$Q375=""),"Missing hold reason",IF($R375="","Missing update time",IF('Settings'!$B$4-$R375&gt;'Settings'!$B$8,"Stale update",IF(AND($H375="Available",$P375="Yes"),"Available with safety hold","OK"))))))))),"Formula Error")</f>
        <v/>
      </c>
    </row>
    <row r="376" ht="22" customHeight="1">
      <c r="A376" s="29" t="n"/>
      <c r="B376" s="30" t="n"/>
      <c r="C376" s="29" t="n"/>
      <c r="D376" s="29" t="n"/>
      <c r="E376" s="29" t="n"/>
      <c r="F376" s="29" t="n"/>
      <c r="G376" s="31" t="n"/>
      <c r="H376" s="29" t="n"/>
      <c r="I376" s="31" t="n"/>
      <c r="J376" s="31" t="n"/>
      <c r="K376" s="49" t="n"/>
      <c r="L376" s="33" t="n"/>
      <c r="M376" s="34" t="n"/>
      <c r="N376" s="33" t="n"/>
      <c r="O376" s="50" t="n"/>
      <c r="P376" s="29" t="n"/>
      <c r="Q376" s="31" t="n"/>
      <c r="R376" s="49" t="n"/>
      <c r="S376" s="51">
        <f>IFERROR(IF($A376="","",IF(OR($L376="",$N376=""),"",$N376-$L376)),"")</f>
        <v/>
      </c>
      <c r="T376" s="52">
        <f>IFERROR(IF($A376="","",IF($H376="Available",0,IF($K376="","",MAX(0,$K376-'Settings'!$B$4)))),"")</f>
        <v/>
      </c>
      <c r="U376" s="38">
        <f>IFERROR(IF($A376="","",IF(OR($S376="",$O376=""),"Missing PM Data",IF(OR($S376&lt;=0,$O376&lt;INT('Settings'!$B$4)),"Overdue",IF(OR($S376&lt;='Settings'!$B$5,$O376&lt;=INT('Settings'!$B$4)+'Settings'!$B$6),"Due Soon","OK")))),"Check PM Data")</f>
        <v/>
      </c>
      <c r="V376" s="16">
        <f>IFERROR(IF($A376="","",IF(AND($H376="Available",$P376="No",$M376&gt;='Settings'!$B$7,OR($U376="OK",$U376="Due Soon")),"Yes","No")),"No")</f>
        <v/>
      </c>
      <c r="W376" s="38">
        <f>IFERROR(IF($A376="","",IF($H376="Available","Available Now",IF($K376="","No ETA",IF($K376&lt;'Settings'!$B$4,"Past Due ETA",IF($K376&lt;='Settings'!$B$4+1,"Within 24 Hours",IF($K376&lt;='Settings'!$B$4+3,"2–3 Days",IF($K376&lt;='Settings'!$B$4+7,"4–7 Days","More Than 7 Days"))))))),"Check ETA")</f>
        <v/>
      </c>
      <c r="X376" s="38">
        <f>IFERROR(IF($A376="","",IF(COUNTIF('Tractor Availability'!$A$6:$A$505,$A376)&gt;1,"Duplicate Unit ID",IF($H376="","Missing status",IF($M376="","Missing fuel level",IF(AND($H376&lt;&gt;"Available",$K376=""),"Missing ETA",IF(AND($P376="Yes",$Q376=""),"Missing hold reason",IF($R376="","Missing update time",IF('Settings'!$B$4-$R376&gt;'Settings'!$B$8,"Stale update",IF(AND($H376="Available",$P376="Yes"),"Available with safety hold","OK"))))))))),"Formula Error")</f>
        <v/>
      </c>
    </row>
    <row r="377" ht="22" customHeight="1">
      <c r="A377" s="29" t="n"/>
      <c r="B377" s="30" t="n"/>
      <c r="C377" s="29" t="n"/>
      <c r="D377" s="29" t="n"/>
      <c r="E377" s="29" t="n"/>
      <c r="F377" s="29" t="n"/>
      <c r="G377" s="31" t="n"/>
      <c r="H377" s="29" t="n"/>
      <c r="I377" s="31" t="n"/>
      <c r="J377" s="31" t="n"/>
      <c r="K377" s="49" t="n"/>
      <c r="L377" s="33" t="n"/>
      <c r="M377" s="34" t="n"/>
      <c r="N377" s="33" t="n"/>
      <c r="O377" s="50" t="n"/>
      <c r="P377" s="29" t="n"/>
      <c r="Q377" s="31" t="n"/>
      <c r="R377" s="49" t="n"/>
      <c r="S377" s="51">
        <f>IFERROR(IF($A377="","",IF(OR($L377="",$N377=""),"",$N377-$L377)),"")</f>
        <v/>
      </c>
      <c r="T377" s="52">
        <f>IFERROR(IF($A377="","",IF($H377="Available",0,IF($K377="","",MAX(0,$K377-'Settings'!$B$4)))),"")</f>
        <v/>
      </c>
      <c r="U377" s="38">
        <f>IFERROR(IF($A377="","",IF(OR($S377="",$O377=""),"Missing PM Data",IF(OR($S377&lt;=0,$O377&lt;INT('Settings'!$B$4)),"Overdue",IF(OR($S377&lt;='Settings'!$B$5,$O377&lt;=INT('Settings'!$B$4)+'Settings'!$B$6),"Due Soon","OK")))),"Check PM Data")</f>
        <v/>
      </c>
      <c r="V377" s="16">
        <f>IFERROR(IF($A377="","",IF(AND($H377="Available",$P377="No",$M377&gt;='Settings'!$B$7,OR($U377="OK",$U377="Due Soon")),"Yes","No")),"No")</f>
        <v/>
      </c>
      <c r="W377" s="38">
        <f>IFERROR(IF($A377="","",IF($H377="Available","Available Now",IF($K377="","No ETA",IF($K377&lt;'Settings'!$B$4,"Past Due ETA",IF($K377&lt;='Settings'!$B$4+1,"Within 24 Hours",IF($K377&lt;='Settings'!$B$4+3,"2–3 Days",IF($K377&lt;='Settings'!$B$4+7,"4–7 Days","More Than 7 Days"))))))),"Check ETA")</f>
        <v/>
      </c>
      <c r="X377" s="38">
        <f>IFERROR(IF($A377="","",IF(COUNTIF('Tractor Availability'!$A$6:$A$505,$A377)&gt;1,"Duplicate Unit ID",IF($H377="","Missing status",IF($M377="","Missing fuel level",IF(AND($H377&lt;&gt;"Available",$K377=""),"Missing ETA",IF(AND($P377="Yes",$Q377=""),"Missing hold reason",IF($R377="","Missing update time",IF('Settings'!$B$4-$R377&gt;'Settings'!$B$8,"Stale update",IF(AND($H377="Available",$P377="Yes"),"Available with safety hold","OK"))))))))),"Formula Error")</f>
        <v/>
      </c>
    </row>
    <row r="378" ht="22" customHeight="1">
      <c r="A378" s="29" t="n"/>
      <c r="B378" s="30" t="n"/>
      <c r="C378" s="29" t="n"/>
      <c r="D378" s="29" t="n"/>
      <c r="E378" s="29" t="n"/>
      <c r="F378" s="29" t="n"/>
      <c r="G378" s="31" t="n"/>
      <c r="H378" s="29" t="n"/>
      <c r="I378" s="31" t="n"/>
      <c r="J378" s="31" t="n"/>
      <c r="K378" s="49" t="n"/>
      <c r="L378" s="33" t="n"/>
      <c r="M378" s="34" t="n"/>
      <c r="N378" s="33" t="n"/>
      <c r="O378" s="50" t="n"/>
      <c r="P378" s="29" t="n"/>
      <c r="Q378" s="31" t="n"/>
      <c r="R378" s="49" t="n"/>
      <c r="S378" s="51">
        <f>IFERROR(IF($A378="","",IF(OR($L378="",$N378=""),"",$N378-$L378)),"")</f>
        <v/>
      </c>
      <c r="T378" s="52">
        <f>IFERROR(IF($A378="","",IF($H378="Available",0,IF($K378="","",MAX(0,$K378-'Settings'!$B$4)))),"")</f>
        <v/>
      </c>
      <c r="U378" s="38">
        <f>IFERROR(IF($A378="","",IF(OR($S378="",$O378=""),"Missing PM Data",IF(OR($S378&lt;=0,$O378&lt;INT('Settings'!$B$4)),"Overdue",IF(OR($S378&lt;='Settings'!$B$5,$O378&lt;=INT('Settings'!$B$4)+'Settings'!$B$6),"Due Soon","OK")))),"Check PM Data")</f>
        <v/>
      </c>
      <c r="V378" s="16">
        <f>IFERROR(IF($A378="","",IF(AND($H378="Available",$P378="No",$M378&gt;='Settings'!$B$7,OR($U378="OK",$U378="Due Soon")),"Yes","No")),"No")</f>
        <v/>
      </c>
      <c r="W378" s="38">
        <f>IFERROR(IF($A378="","",IF($H378="Available","Available Now",IF($K378="","No ETA",IF($K378&lt;'Settings'!$B$4,"Past Due ETA",IF($K378&lt;='Settings'!$B$4+1,"Within 24 Hours",IF($K378&lt;='Settings'!$B$4+3,"2–3 Days",IF($K378&lt;='Settings'!$B$4+7,"4–7 Days","More Than 7 Days"))))))),"Check ETA")</f>
        <v/>
      </c>
      <c r="X378" s="38">
        <f>IFERROR(IF($A378="","",IF(COUNTIF('Tractor Availability'!$A$6:$A$505,$A378)&gt;1,"Duplicate Unit ID",IF($H378="","Missing status",IF($M378="","Missing fuel level",IF(AND($H378&lt;&gt;"Available",$K378=""),"Missing ETA",IF(AND($P378="Yes",$Q378=""),"Missing hold reason",IF($R378="","Missing update time",IF('Settings'!$B$4-$R378&gt;'Settings'!$B$8,"Stale update",IF(AND($H378="Available",$P378="Yes"),"Available with safety hold","OK"))))))))),"Formula Error")</f>
        <v/>
      </c>
    </row>
    <row r="379" ht="22" customHeight="1">
      <c r="A379" s="29" t="n"/>
      <c r="B379" s="30" t="n"/>
      <c r="C379" s="29" t="n"/>
      <c r="D379" s="29" t="n"/>
      <c r="E379" s="29" t="n"/>
      <c r="F379" s="29" t="n"/>
      <c r="G379" s="31" t="n"/>
      <c r="H379" s="29" t="n"/>
      <c r="I379" s="31" t="n"/>
      <c r="J379" s="31" t="n"/>
      <c r="K379" s="49" t="n"/>
      <c r="L379" s="33" t="n"/>
      <c r="M379" s="34" t="n"/>
      <c r="N379" s="33" t="n"/>
      <c r="O379" s="50" t="n"/>
      <c r="P379" s="29" t="n"/>
      <c r="Q379" s="31" t="n"/>
      <c r="R379" s="49" t="n"/>
      <c r="S379" s="51">
        <f>IFERROR(IF($A379="","",IF(OR($L379="",$N379=""),"",$N379-$L379)),"")</f>
        <v/>
      </c>
      <c r="T379" s="52">
        <f>IFERROR(IF($A379="","",IF($H379="Available",0,IF($K379="","",MAX(0,$K379-'Settings'!$B$4)))),"")</f>
        <v/>
      </c>
      <c r="U379" s="38">
        <f>IFERROR(IF($A379="","",IF(OR($S379="",$O379=""),"Missing PM Data",IF(OR($S379&lt;=0,$O379&lt;INT('Settings'!$B$4)),"Overdue",IF(OR($S379&lt;='Settings'!$B$5,$O379&lt;=INT('Settings'!$B$4)+'Settings'!$B$6),"Due Soon","OK")))),"Check PM Data")</f>
        <v/>
      </c>
      <c r="V379" s="16">
        <f>IFERROR(IF($A379="","",IF(AND($H379="Available",$P379="No",$M379&gt;='Settings'!$B$7,OR($U379="OK",$U379="Due Soon")),"Yes","No")),"No")</f>
        <v/>
      </c>
      <c r="W379" s="38">
        <f>IFERROR(IF($A379="","",IF($H379="Available","Available Now",IF($K379="","No ETA",IF($K379&lt;'Settings'!$B$4,"Past Due ETA",IF($K379&lt;='Settings'!$B$4+1,"Within 24 Hours",IF($K379&lt;='Settings'!$B$4+3,"2–3 Days",IF($K379&lt;='Settings'!$B$4+7,"4–7 Days","More Than 7 Days"))))))),"Check ETA")</f>
        <v/>
      </c>
      <c r="X379" s="38">
        <f>IFERROR(IF($A379="","",IF(COUNTIF('Tractor Availability'!$A$6:$A$505,$A379)&gt;1,"Duplicate Unit ID",IF($H379="","Missing status",IF($M379="","Missing fuel level",IF(AND($H379&lt;&gt;"Available",$K379=""),"Missing ETA",IF(AND($P379="Yes",$Q379=""),"Missing hold reason",IF($R379="","Missing update time",IF('Settings'!$B$4-$R379&gt;'Settings'!$B$8,"Stale update",IF(AND($H379="Available",$P379="Yes"),"Available with safety hold","OK"))))))))),"Formula Error")</f>
        <v/>
      </c>
    </row>
    <row r="380" ht="22" customHeight="1">
      <c r="A380" s="29" t="n"/>
      <c r="B380" s="30" t="n"/>
      <c r="C380" s="29" t="n"/>
      <c r="D380" s="29" t="n"/>
      <c r="E380" s="29" t="n"/>
      <c r="F380" s="29" t="n"/>
      <c r="G380" s="31" t="n"/>
      <c r="H380" s="29" t="n"/>
      <c r="I380" s="31" t="n"/>
      <c r="J380" s="31" t="n"/>
      <c r="K380" s="49" t="n"/>
      <c r="L380" s="33" t="n"/>
      <c r="M380" s="34" t="n"/>
      <c r="N380" s="33" t="n"/>
      <c r="O380" s="50" t="n"/>
      <c r="P380" s="29" t="n"/>
      <c r="Q380" s="31" t="n"/>
      <c r="R380" s="49" t="n"/>
      <c r="S380" s="51">
        <f>IFERROR(IF($A380="","",IF(OR($L380="",$N380=""),"",$N380-$L380)),"")</f>
        <v/>
      </c>
      <c r="T380" s="52">
        <f>IFERROR(IF($A380="","",IF($H380="Available",0,IF($K380="","",MAX(0,$K380-'Settings'!$B$4)))),"")</f>
        <v/>
      </c>
      <c r="U380" s="38">
        <f>IFERROR(IF($A380="","",IF(OR($S380="",$O380=""),"Missing PM Data",IF(OR($S380&lt;=0,$O380&lt;INT('Settings'!$B$4)),"Overdue",IF(OR($S380&lt;='Settings'!$B$5,$O380&lt;=INT('Settings'!$B$4)+'Settings'!$B$6),"Due Soon","OK")))),"Check PM Data")</f>
        <v/>
      </c>
      <c r="V380" s="16">
        <f>IFERROR(IF($A380="","",IF(AND($H380="Available",$P380="No",$M380&gt;='Settings'!$B$7,OR($U380="OK",$U380="Due Soon")),"Yes","No")),"No")</f>
        <v/>
      </c>
      <c r="W380" s="38">
        <f>IFERROR(IF($A380="","",IF($H380="Available","Available Now",IF($K380="","No ETA",IF($K380&lt;'Settings'!$B$4,"Past Due ETA",IF($K380&lt;='Settings'!$B$4+1,"Within 24 Hours",IF($K380&lt;='Settings'!$B$4+3,"2–3 Days",IF($K380&lt;='Settings'!$B$4+7,"4–7 Days","More Than 7 Days"))))))),"Check ETA")</f>
        <v/>
      </c>
      <c r="X380" s="38">
        <f>IFERROR(IF($A380="","",IF(COUNTIF('Tractor Availability'!$A$6:$A$505,$A380)&gt;1,"Duplicate Unit ID",IF($H380="","Missing status",IF($M380="","Missing fuel level",IF(AND($H380&lt;&gt;"Available",$K380=""),"Missing ETA",IF(AND($P380="Yes",$Q380=""),"Missing hold reason",IF($R380="","Missing update time",IF('Settings'!$B$4-$R380&gt;'Settings'!$B$8,"Stale update",IF(AND($H380="Available",$P380="Yes"),"Available with safety hold","OK"))))))))),"Formula Error")</f>
        <v/>
      </c>
    </row>
    <row r="381" ht="22" customHeight="1">
      <c r="A381" s="29" t="n"/>
      <c r="B381" s="30" t="n"/>
      <c r="C381" s="29" t="n"/>
      <c r="D381" s="29" t="n"/>
      <c r="E381" s="29" t="n"/>
      <c r="F381" s="29" t="n"/>
      <c r="G381" s="31" t="n"/>
      <c r="H381" s="29" t="n"/>
      <c r="I381" s="31" t="n"/>
      <c r="J381" s="31" t="n"/>
      <c r="K381" s="49" t="n"/>
      <c r="L381" s="33" t="n"/>
      <c r="M381" s="34" t="n"/>
      <c r="N381" s="33" t="n"/>
      <c r="O381" s="50" t="n"/>
      <c r="P381" s="29" t="n"/>
      <c r="Q381" s="31" t="n"/>
      <c r="R381" s="49" t="n"/>
      <c r="S381" s="51">
        <f>IFERROR(IF($A381="","",IF(OR($L381="",$N381=""),"",$N381-$L381)),"")</f>
        <v/>
      </c>
      <c r="T381" s="52">
        <f>IFERROR(IF($A381="","",IF($H381="Available",0,IF($K381="","",MAX(0,$K381-'Settings'!$B$4)))),"")</f>
        <v/>
      </c>
      <c r="U381" s="38">
        <f>IFERROR(IF($A381="","",IF(OR($S381="",$O381=""),"Missing PM Data",IF(OR($S381&lt;=0,$O381&lt;INT('Settings'!$B$4)),"Overdue",IF(OR($S381&lt;='Settings'!$B$5,$O381&lt;=INT('Settings'!$B$4)+'Settings'!$B$6),"Due Soon","OK")))),"Check PM Data")</f>
        <v/>
      </c>
      <c r="V381" s="16">
        <f>IFERROR(IF($A381="","",IF(AND($H381="Available",$P381="No",$M381&gt;='Settings'!$B$7,OR($U381="OK",$U381="Due Soon")),"Yes","No")),"No")</f>
        <v/>
      </c>
      <c r="W381" s="38">
        <f>IFERROR(IF($A381="","",IF($H381="Available","Available Now",IF($K381="","No ETA",IF($K381&lt;'Settings'!$B$4,"Past Due ETA",IF($K381&lt;='Settings'!$B$4+1,"Within 24 Hours",IF($K381&lt;='Settings'!$B$4+3,"2–3 Days",IF($K381&lt;='Settings'!$B$4+7,"4–7 Days","More Than 7 Days"))))))),"Check ETA")</f>
        <v/>
      </c>
      <c r="X381" s="38">
        <f>IFERROR(IF($A381="","",IF(COUNTIF('Tractor Availability'!$A$6:$A$505,$A381)&gt;1,"Duplicate Unit ID",IF($H381="","Missing status",IF($M381="","Missing fuel level",IF(AND($H381&lt;&gt;"Available",$K381=""),"Missing ETA",IF(AND($P381="Yes",$Q381=""),"Missing hold reason",IF($R381="","Missing update time",IF('Settings'!$B$4-$R381&gt;'Settings'!$B$8,"Stale update",IF(AND($H381="Available",$P381="Yes"),"Available with safety hold","OK"))))))))),"Formula Error")</f>
        <v/>
      </c>
    </row>
    <row r="382" ht="22" customHeight="1">
      <c r="A382" s="29" t="n"/>
      <c r="B382" s="30" t="n"/>
      <c r="C382" s="29" t="n"/>
      <c r="D382" s="29" t="n"/>
      <c r="E382" s="29" t="n"/>
      <c r="F382" s="29" t="n"/>
      <c r="G382" s="31" t="n"/>
      <c r="H382" s="29" t="n"/>
      <c r="I382" s="31" t="n"/>
      <c r="J382" s="31" t="n"/>
      <c r="K382" s="49" t="n"/>
      <c r="L382" s="33" t="n"/>
      <c r="M382" s="34" t="n"/>
      <c r="N382" s="33" t="n"/>
      <c r="O382" s="50" t="n"/>
      <c r="P382" s="29" t="n"/>
      <c r="Q382" s="31" t="n"/>
      <c r="R382" s="49" t="n"/>
      <c r="S382" s="51">
        <f>IFERROR(IF($A382="","",IF(OR($L382="",$N382=""),"",$N382-$L382)),"")</f>
        <v/>
      </c>
      <c r="T382" s="52">
        <f>IFERROR(IF($A382="","",IF($H382="Available",0,IF($K382="","",MAX(0,$K382-'Settings'!$B$4)))),"")</f>
        <v/>
      </c>
      <c r="U382" s="38">
        <f>IFERROR(IF($A382="","",IF(OR($S382="",$O382=""),"Missing PM Data",IF(OR($S382&lt;=0,$O382&lt;INT('Settings'!$B$4)),"Overdue",IF(OR($S382&lt;='Settings'!$B$5,$O382&lt;=INT('Settings'!$B$4)+'Settings'!$B$6),"Due Soon","OK")))),"Check PM Data")</f>
        <v/>
      </c>
      <c r="V382" s="16">
        <f>IFERROR(IF($A382="","",IF(AND($H382="Available",$P382="No",$M382&gt;='Settings'!$B$7,OR($U382="OK",$U382="Due Soon")),"Yes","No")),"No")</f>
        <v/>
      </c>
      <c r="W382" s="38">
        <f>IFERROR(IF($A382="","",IF($H382="Available","Available Now",IF($K382="","No ETA",IF($K382&lt;'Settings'!$B$4,"Past Due ETA",IF($K382&lt;='Settings'!$B$4+1,"Within 24 Hours",IF($K382&lt;='Settings'!$B$4+3,"2–3 Days",IF($K382&lt;='Settings'!$B$4+7,"4–7 Days","More Than 7 Days"))))))),"Check ETA")</f>
        <v/>
      </c>
      <c r="X382" s="38">
        <f>IFERROR(IF($A382="","",IF(COUNTIF('Tractor Availability'!$A$6:$A$505,$A382)&gt;1,"Duplicate Unit ID",IF($H382="","Missing status",IF($M382="","Missing fuel level",IF(AND($H382&lt;&gt;"Available",$K382=""),"Missing ETA",IF(AND($P382="Yes",$Q382=""),"Missing hold reason",IF($R382="","Missing update time",IF('Settings'!$B$4-$R382&gt;'Settings'!$B$8,"Stale update",IF(AND($H382="Available",$P382="Yes"),"Available with safety hold","OK"))))))))),"Formula Error")</f>
        <v/>
      </c>
    </row>
    <row r="383" ht="22" customHeight="1">
      <c r="A383" s="29" t="n"/>
      <c r="B383" s="30" t="n"/>
      <c r="C383" s="29" t="n"/>
      <c r="D383" s="29" t="n"/>
      <c r="E383" s="29" t="n"/>
      <c r="F383" s="29" t="n"/>
      <c r="G383" s="31" t="n"/>
      <c r="H383" s="29" t="n"/>
      <c r="I383" s="31" t="n"/>
      <c r="J383" s="31" t="n"/>
      <c r="K383" s="49" t="n"/>
      <c r="L383" s="33" t="n"/>
      <c r="M383" s="34" t="n"/>
      <c r="N383" s="33" t="n"/>
      <c r="O383" s="50" t="n"/>
      <c r="P383" s="29" t="n"/>
      <c r="Q383" s="31" t="n"/>
      <c r="R383" s="49" t="n"/>
      <c r="S383" s="51">
        <f>IFERROR(IF($A383="","",IF(OR($L383="",$N383=""),"",$N383-$L383)),"")</f>
        <v/>
      </c>
      <c r="T383" s="52">
        <f>IFERROR(IF($A383="","",IF($H383="Available",0,IF($K383="","",MAX(0,$K383-'Settings'!$B$4)))),"")</f>
        <v/>
      </c>
      <c r="U383" s="38">
        <f>IFERROR(IF($A383="","",IF(OR($S383="",$O383=""),"Missing PM Data",IF(OR($S383&lt;=0,$O383&lt;INT('Settings'!$B$4)),"Overdue",IF(OR($S383&lt;='Settings'!$B$5,$O383&lt;=INT('Settings'!$B$4)+'Settings'!$B$6),"Due Soon","OK")))),"Check PM Data")</f>
        <v/>
      </c>
      <c r="V383" s="16">
        <f>IFERROR(IF($A383="","",IF(AND($H383="Available",$P383="No",$M383&gt;='Settings'!$B$7,OR($U383="OK",$U383="Due Soon")),"Yes","No")),"No")</f>
        <v/>
      </c>
      <c r="W383" s="38">
        <f>IFERROR(IF($A383="","",IF($H383="Available","Available Now",IF($K383="","No ETA",IF($K383&lt;'Settings'!$B$4,"Past Due ETA",IF($K383&lt;='Settings'!$B$4+1,"Within 24 Hours",IF($K383&lt;='Settings'!$B$4+3,"2–3 Days",IF($K383&lt;='Settings'!$B$4+7,"4–7 Days","More Than 7 Days"))))))),"Check ETA")</f>
        <v/>
      </c>
      <c r="X383" s="38">
        <f>IFERROR(IF($A383="","",IF(COUNTIF('Tractor Availability'!$A$6:$A$505,$A383)&gt;1,"Duplicate Unit ID",IF($H383="","Missing status",IF($M383="","Missing fuel level",IF(AND($H383&lt;&gt;"Available",$K383=""),"Missing ETA",IF(AND($P383="Yes",$Q383=""),"Missing hold reason",IF($R383="","Missing update time",IF('Settings'!$B$4-$R383&gt;'Settings'!$B$8,"Stale update",IF(AND($H383="Available",$P383="Yes"),"Available with safety hold","OK"))))))))),"Formula Error")</f>
        <v/>
      </c>
    </row>
    <row r="384" ht="22" customHeight="1">
      <c r="A384" s="29" t="n"/>
      <c r="B384" s="30" t="n"/>
      <c r="C384" s="29" t="n"/>
      <c r="D384" s="29" t="n"/>
      <c r="E384" s="29" t="n"/>
      <c r="F384" s="29" t="n"/>
      <c r="G384" s="31" t="n"/>
      <c r="H384" s="29" t="n"/>
      <c r="I384" s="31" t="n"/>
      <c r="J384" s="31" t="n"/>
      <c r="K384" s="49" t="n"/>
      <c r="L384" s="33" t="n"/>
      <c r="M384" s="34" t="n"/>
      <c r="N384" s="33" t="n"/>
      <c r="O384" s="50" t="n"/>
      <c r="P384" s="29" t="n"/>
      <c r="Q384" s="31" t="n"/>
      <c r="R384" s="49" t="n"/>
      <c r="S384" s="51">
        <f>IFERROR(IF($A384="","",IF(OR($L384="",$N384=""),"",$N384-$L384)),"")</f>
        <v/>
      </c>
      <c r="T384" s="52">
        <f>IFERROR(IF($A384="","",IF($H384="Available",0,IF($K384="","",MAX(0,$K384-'Settings'!$B$4)))),"")</f>
        <v/>
      </c>
      <c r="U384" s="38">
        <f>IFERROR(IF($A384="","",IF(OR($S384="",$O384=""),"Missing PM Data",IF(OR($S384&lt;=0,$O384&lt;INT('Settings'!$B$4)),"Overdue",IF(OR($S384&lt;='Settings'!$B$5,$O384&lt;=INT('Settings'!$B$4)+'Settings'!$B$6),"Due Soon","OK")))),"Check PM Data")</f>
        <v/>
      </c>
      <c r="V384" s="16">
        <f>IFERROR(IF($A384="","",IF(AND($H384="Available",$P384="No",$M384&gt;='Settings'!$B$7,OR($U384="OK",$U384="Due Soon")),"Yes","No")),"No")</f>
        <v/>
      </c>
      <c r="W384" s="38">
        <f>IFERROR(IF($A384="","",IF($H384="Available","Available Now",IF($K384="","No ETA",IF($K384&lt;'Settings'!$B$4,"Past Due ETA",IF($K384&lt;='Settings'!$B$4+1,"Within 24 Hours",IF($K384&lt;='Settings'!$B$4+3,"2–3 Days",IF($K384&lt;='Settings'!$B$4+7,"4–7 Days","More Than 7 Days"))))))),"Check ETA")</f>
        <v/>
      </c>
      <c r="X384" s="38">
        <f>IFERROR(IF($A384="","",IF(COUNTIF('Tractor Availability'!$A$6:$A$505,$A384)&gt;1,"Duplicate Unit ID",IF($H384="","Missing status",IF($M384="","Missing fuel level",IF(AND($H384&lt;&gt;"Available",$K384=""),"Missing ETA",IF(AND($P384="Yes",$Q384=""),"Missing hold reason",IF($R384="","Missing update time",IF('Settings'!$B$4-$R384&gt;'Settings'!$B$8,"Stale update",IF(AND($H384="Available",$P384="Yes"),"Available with safety hold","OK"))))))))),"Formula Error")</f>
        <v/>
      </c>
    </row>
    <row r="385" ht="22" customHeight="1">
      <c r="A385" s="29" t="n"/>
      <c r="B385" s="30" t="n"/>
      <c r="C385" s="29" t="n"/>
      <c r="D385" s="29" t="n"/>
      <c r="E385" s="29" t="n"/>
      <c r="F385" s="29" t="n"/>
      <c r="G385" s="31" t="n"/>
      <c r="H385" s="29" t="n"/>
      <c r="I385" s="31" t="n"/>
      <c r="J385" s="31" t="n"/>
      <c r="K385" s="49" t="n"/>
      <c r="L385" s="33" t="n"/>
      <c r="M385" s="34" t="n"/>
      <c r="N385" s="33" t="n"/>
      <c r="O385" s="50" t="n"/>
      <c r="P385" s="29" t="n"/>
      <c r="Q385" s="31" t="n"/>
      <c r="R385" s="49" t="n"/>
      <c r="S385" s="51">
        <f>IFERROR(IF($A385="","",IF(OR($L385="",$N385=""),"",$N385-$L385)),"")</f>
        <v/>
      </c>
      <c r="T385" s="52">
        <f>IFERROR(IF($A385="","",IF($H385="Available",0,IF($K385="","",MAX(0,$K385-'Settings'!$B$4)))),"")</f>
        <v/>
      </c>
      <c r="U385" s="38">
        <f>IFERROR(IF($A385="","",IF(OR($S385="",$O385=""),"Missing PM Data",IF(OR($S385&lt;=0,$O385&lt;INT('Settings'!$B$4)),"Overdue",IF(OR($S385&lt;='Settings'!$B$5,$O385&lt;=INT('Settings'!$B$4)+'Settings'!$B$6),"Due Soon","OK")))),"Check PM Data")</f>
        <v/>
      </c>
      <c r="V385" s="16">
        <f>IFERROR(IF($A385="","",IF(AND($H385="Available",$P385="No",$M385&gt;='Settings'!$B$7,OR($U385="OK",$U385="Due Soon")),"Yes","No")),"No")</f>
        <v/>
      </c>
      <c r="W385" s="38">
        <f>IFERROR(IF($A385="","",IF($H385="Available","Available Now",IF($K385="","No ETA",IF($K385&lt;'Settings'!$B$4,"Past Due ETA",IF($K385&lt;='Settings'!$B$4+1,"Within 24 Hours",IF($K385&lt;='Settings'!$B$4+3,"2–3 Days",IF($K385&lt;='Settings'!$B$4+7,"4–7 Days","More Than 7 Days"))))))),"Check ETA")</f>
        <v/>
      </c>
      <c r="X385" s="38">
        <f>IFERROR(IF($A385="","",IF(COUNTIF('Tractor Availability'!$A$6:$A$505,$A385)&gt;1,"Duplicate Unit ID",IF($H385="","Missing status",IF($M385="","Missing fuel level",IF(AND($H385&lt;&gt;"Available",$K385=""),"Missing ETA",IF(AND($P385="Yes",$Q385=""),"Missing hold reason",IF($R385="","Missing update time",IF('Settings'!$B$4-$R385&gt;'Settings'!$B$8,"Stale update",IF(AND($H385="Available",$P385="Yes"),"Available with safety hold","OK"))))))))),"Formula Error")</f>
        <v/>
      </c>
    </row>
    <row r="386" ht="22" customHeight="1">
      <c r="A386" s="29" t="n"/>
      <c r="B386" s="30" t="n"/>
      <c r="C386" s="29" t="n"/>
      <c r="D386" s="29" t="n"/>
      <c r="E386" s="29" t="n"/>
      <c r="F386" s="29" t="n"/>
      <c r="G386" s="31" t="n"/>
      <c r="H386" s="29" t="n"/>
      <c r="I386" s="31" t="n"/>
      <c r="J386" s="31" t="n"/>
      <c r="K386" s="49" t="n"/>
      <c r="L386" s="33" t="n"/>
      <c r="M386" s="34" t="n"/>
      <c r="N386" s="33" t="n"/>
      <c r="O386" s="50" t="n"/>
      <c r="P386" s="29" t="n"/>
      <c r="Q386" s="31" t="n"/>
      <c r="R386" s="49" t="n"/>
      <c r="S386" s="51">
        <f>IFERROR(IF($A386="","",IF(OR($L386="",$N386=""),"",$N386-$L386)),"")</f>
        <v/>
      </c>
      <c r="T386" s="52">
        <f>IFERROR(IF($A386="","",IF($H386="Available",0,IF($K386="","",MAX(0,$K386-'Settings'!$B$4)))),"")</f>
        <v/>
      </c>
      <c r="U386" s="38">
        <f>IFERROR(IF($A386="","",IF(OR($S386="",$O386=""),"Missing PM Data",IF(OR($S386&lt;=0,$O386&lt;INT('Settings'!$B$4)),"Overdue",IF(OR($S386&lt;='Settings'!$B$5,$O386&lt;=INT('Settings'!$B$4)+'Settings'!$B$6),"Due Soon","OK")))),"Check PM Data")</f>
        <v/>
      </c>
      <c r="V386" s="16">
        <f>IFERROR(IF($A386="","",IF(AND($H386="Available",$P386="No",$M386&gt;='Settings'!$B$7,OR($U386="OK",$U386="Due Soon")),"Yes","No")),"No")</f>
        <v/>
      </c>
      <c r="W386" s="38">
        <f>IFERROR(IF($A386="","",IF($H386="Available","Available Now",IF($K386="","No ETA",IF($K386&lt;'Settings'!$B$4,"Past Due ETA",IF($K386&lt;='Settings'!$B$4+1,"Within 24 Hours",IF($K386&lt;='Settings'!$B$4+3,"2–3 Days",IF($K386&lt;='Settings'!$B$4+7,"4–7 Days","More Than 7 Days"))))))),"Check ETA")</f>
        <v/>
      </c>
      <c r="X386" s="38">
        <f>IFERROR(IF($A386="","",IF(COUNTIF('Tractor Availability'!$A$6:$A$505,$A386)&gt;1,"Duplicate Unit ID",IF($H386="","Missing status",IF($M386="","Missing fuel level",IF(AND($H386&lt;&gt;"Available",$K386=""),"Missing ETA",IF(AND($P386="Yes",$Q386=""),"Missing hold reason",IF($R386="","Missing update time",IF('Settings'!$B$4-$R386&gt;'Settings'!$B$8,"Stale update",IF(AND($H386="Available",$P386="Yes"),"Available with safety hold","OK"))))))))),"Formula Error")</f>
        <v/>
      </c>
    </row>
    <row r="387" ht="22" customHeight="1">
      <c r="A387" s="29" t="n"/>
      <c r="B387" s="30" t="n"/>
      <c r="C387" s="29" t="n"/>
      <c r="D387" s="29" t="n"/>
      <c r="E387" s="29" t="n"/>
      <c r="F387" s="29" t="n"/>
      <c r="G387" s="31" t="n"/>
      <c r="H387" s="29" t="n"/>
      <c r="I387" s="31" t="n"/>
      <c r="J387" s="31" t="n"/>
      <c r="K387" s="49" t="n"/>
      <c r="L387" s="33" t="n"/>
      <c r="M387" s="34" t="n"/>
      <c r="N387" s="33" t="n"/>
      <c r="O387" s="50" t="n"/>
      <c r="P387" s="29" t="n"/>
      <c r="Q387" s="31" t="n"/>
      <c r="R387" s="49" t="n"/>
      <c r="S387" s="51">
        <f>IFERROR(IF($A387="","",IF(OR($L387="",$N387=""),"",$N387-$L387)),"")</f>
        <v/>
      </c>
      <c r="T387" s="52">
        <f>IFERROR(IF($A387="","",IF($H387="Available",0,IF($K387="","",MAX(0,$K387-'Settings'!$B$4)))),"")</f>
        <v/>
      </c>
      <c r="U387" s="38">
        <f>IFERROR(IF($A387="","",IF(OR($S387="",$O387=""),"Missing PM Data",IF(OR($S387&lt;=0,$O387&lt;INT('Settings'!$B$4)),"Overdue",IF(OR($S387&lt;='Settings'!$B$5,$O387&lt;=INT('Settings'!$B$4)+'Settings'!$B$6),"Due Soon","OK")))),"Check PM Data")</f>
        <v/>
      </c>
      <c r="V387" s="16">
        <f>IFERROR(IF($A387="","",IF(AND($H387="Available",$P387="No",$M387&gt;='Settings'!$B$7,OR($U387="OK",$U387="Due Soon")),"Yes","No")),"No")</f>
        <v/>
      </c>
      <c r="W387" s="38">
        <f>IFERROR(IF($A387="","",IF($H387="Available","Available Now",IF($K387="","No ETA",IF($K387&lt;'Settings'!$B$4,"Past Due ETA",IF($K387&lt;='Settings'!$B$4+1,"Within 24 Hours",IF($K387&lt;='Settings'!$B$4+3,"2–3 Days",IF($K387&lt;='Settings'!$B$4+7,"4–7 Days","More Than 7 Days"))))))),"Check ETA")</f>
        <v/>
      </c>
      <c r="X387" s="38">
        <f>IFERROR(IF($A387="","",IF(COUNTIF('Tractor Availability'!$A$6:$A$505,$A387)&gt;1,"Duplicate Unit ID",IF($H387="","Missing status",IF($M387="","Missing fuel level",IF(AND($H387&lt;&gt;"Available",$K387=""),"Missing ETA",IF(AND($P387="Yes",$Q387=""),"Missing hold reason",IF($R387="","Missing update time",IF('Settings'!$B$4-$R387&gt;'Settings'!$B$8,"Stale update",IF(AND($H387="Available",$P387="Yes"),"Available with safety hold","OK"))))))))),"Formula Error")</f>
        <v/>
      </c>
    </row>
    <row r="388" ht="22" customHeight="1">
      <c r="A388" s="29" t="n"/>
      <c r="B388" s="30" t="n"/>
      <c r="C388" s="29" t="n"/>
      <c r="D388" s="29" t="n"/>
      <c r="E388" s="29" t="n"/>
      <c r="F388" s="29" t="n"/>
      <c r="G388" s="31" t="n"/>
      <c r="H388" s="29" t="n"/>
      <c r="I388" s="31" t="n"/>
      <c r="J388" s="31" t="n"/>
      <c r="K388" s="49" t="n"/>
      <c r="L388" s="33" t="n"/>
      <c r="M388" s="34" t="n"/>
      <c r="N388" s="33" t="n"/>
      <c r="O388" s="50" t="n"/>
      <c r="P388" s="29" t="n"/>
      <c r="Q388" s="31" t="n"/>
      <c r="R388" s="49" t="n"/>
      <c r="S388" s="51">
        <f>IFERROR(IF($A388="","",IF(OR($L388="",$N388=""),"",$N388-$L388)),"")</f>
        <v/>
      </c>
      <c r="T388" s="52">
        <f>IFERROR(IF($A388="","",IF($H388="Available",0,IF($K388="","",MAX(0,$K388-'Settings'!$B$4)))),"")</f>
        <v/>
      </c>
      <c r="U388" s="38">
        <f>IFERROR(IF($A388="","",IF(OR($S388="",$O388=""),"Missing PM Data",IF(OR($S388&lt;=0,$O388&lt;INT('Settings'!$B$4)),"Overdue",IF(OR($S388&lt;='Settings'!$B$5,$O388&lt;=INT('Settings'!$B$4)+'Settings'!$B$6),"Due Soon","OK")))),"Check PM Data")</f>
        <v/>
      </c>
      <c r="V388" s="16">
        <f>IFERROR(IF($A388="","",IF(AND($H388="Available",$P388="No",$M388&gt;='Settings'!$B$7,OR($U388="OK",$U388="Due Soon")),"Yes","No")),"No")</f>
        <v/>
      </c>
      <c r="W388" s="38">
        <f>IFERROR(IF($A388="","",IF($H388="Available","Available Now",IF($K388="","No ETA",IF($K388&lt;'Settings'!$B$4,"Past Due ETA",IF($K388&lt;='Settings'!$B$4+1,"Within 24 Hours",IF($K388&lt;='Settings'!$B$4+3,"2–3 Days",IF($K388&lt;='Settings'!$B$4+7,"4–7 Days","More Than 7 Days"))))))),"Check ETA")</f>
        <v/>
      </c>
      <c r="X388" s="38">
        <f>IFERROR(IF($A388="","",IF(COUNTIF('Tractor Availability'!$A$6:$A$505,$A388)&gt;1,"Duplicate Unit ID",IF($H388="","Missing status",IF($M388="","Missing fuel level",IF(AND($H388&lt;&gt;"Available",$K388=""),"Missing ETA",IF(AND($P388="Yes",$Q388=""),"Missing hold reason",IF($R388="","Missing update time",IF('Settings'!$B$4-$R388&gt;'Settings'!$B$8,"Stale update",IF(AND($H388="Available",$P388="Yes"),"Available with safety hold","OK"))))))))),"Formula Error")</f>
        <v/>
      </c>
    </row>
    <row r="389" ht="22" customHeight="1">
      <c r="A389" s="29" t="n"/>
      <c r="B389" s="30" t="n"/>
      <c r="C389" s="29" t="n"/>
      <c r="D389" s="29" t="n"/>
      <c r="E389" s="29" t="n"/>
      <c r="F389" s="29" t="n"/>
      <c r="G389" s="31" t="n"/>
      <c r="H389" s="29" t="n"/>
      <c r="I389" s="31" t="n"/>
      <c r="J389" s="31" t="n"/>
      <c r="K389" s="49" t="n"/>
      <c r="L389" s="33" t="n"/>
      <c r="M389" s="34" t="n"/>
      <c r="N389" s="33" t="n"/>
      <c r="O389" s="50" t="n"/>
      <c r="P389" s="29" t="n"/>
      <c r="Q389" s="31" t="n"/>
      <c r="R389" s="49" t="n"/>
      <c r="S389" s="51">
        <f>IFERROR(IF($A389="","",IF(OR($L389="",$N389=""),"",$N389-$L389)),"")</f>
        <v/>
      </c>
      <c r="T389" s="52">
        <f>IFERROR(IF($A389="","",IF($H389="Available",0,IF($K389="","",MAX(0,$K389-'Settings'!$B$4)))),"")</f>
        <v/>
      </c>
      <c r="U389" s="38">
        <f>IFERROR(IF($A389="","",IF(OR($S389="",$O389=""),"Missing PM Data",IF(OR($S389&lt;=0,$O389&lt;INT('Settings'!$B$4)),"Overdue",IF(OR($S389&lt;='Settings'!$B$5,$O389&lt;=INT('Settings'!$B$4)+'Settings'!$B$6),"Due Soon","OK")))),"Check PM Data")</f>
        <v/>
      </c>
      <c r="V389" s="16">
        <f>IFERROR(IF($A389="","",IF(AND($H389="Available",$P389="No",$M389&gt;='Settings'!$B$7,OR($U389="OK",$U389="Due Soon")),"Yes","No")),"No")</f>
        <v/>
      </c>
      <c r="W389" s="38">
        <f>IFERROR(IF($A389="","",IF($H389="Available","Available Now",IF($K389="","No ETA",IF($K389&lt;'Settings'!$B$4,"Past Due ETA",IF($K389&lt;='Settings'!$B$4+1,"Within 24 Hours",IF($K389&lt;='Settings'!$B$4+3,"2–3 Days",IF($K389&lt;='Settings'!$B$4+7,"4–7 Days","More Than 7 Days"))))))),"Check ETA")</f>
        <v/>
      </c>
      <c r="X389" s="38">
        <f>IFERROR(IF($A389="","",IF(COUNTIF('Tractor Availability'!$A$6:$A$505,$A389)&gt;1,"Duplicate Unit ID",IF($H389="","Missing status",IF($M389="","Missing fuel level",IF(AND($H389&lt;&gt;"Available",$K389=""),"Missing ETA",IF(AND($P389="Yes",$Q389=""),"Missing hold reason",IF($R389="","Missing update time",IF('Settings'!$B$4-$R389&gt;'Settings'!$B$8,"Stale update",IF(AND($H389="Available",$P389="Yes"),"Available with safety hold","OK"))))))))),"Formula Error")</f>
        <v/>
      </c>
    </row>
    <row r="390" ht="22" customHeight="1">
      <c r="A390" s="29" t="n"/>
      <c r="B390" s="30" t="n"/>
      <c r="C390" s="29" t="n"/>
      <c r="D390" s="29" t="n"/>
      <c r="E390" s="29" t="n"/>
      <c r="F390" s="29" t="n"/>
      <c r="G390" s="31" t="n"/>
      <c r="H390" s="29" t="n"/>
      <c r="I390" s="31" t="n"/>
      <c r="J390" s="31" t="n"/>
      <c r="K390" s="49" t="n"/>
      <c r="L390" s="33" t="n"/>
      <c r="M390" s="34" t="n"/>
      <c r="N390" s="33" t="n"/>
      <c r="O390" s="50" t="n"/>
      <c r="P390" s="29" t="n"/>
      <c r="Q390" s="31" t="n"/>
      <c r="R390" s="49" t="n"/>
      <c r="S390" s="51">
        <f>IFERROR(IF($A390="","",IF(OR($L390="",$N390=""),"",$N390-$L390)),"")</f>
        <v/>
      </c>
      <c r="T390" s="52">
        <f>IFERROR(IF($A390="","",IF($H390="Available",0,IF($K390="","",MAX(0,$K390-'Settings'!$B$4)))),"")</f>
        <v/>
      </c>
      <c r="U390" s="38">
        <f>IFERROR(IF($A390="","",IF(OR($S390="",$O390=""),"Missing PM Data",IF(OR($S390&lt;=0,$O390&lt;INT('Settings'!$B$4)),"Overdue",IF(OR($S390&lt;='Settings'!$B$5,$O390&lt;=INT('Settings'!$B$4)+'Settings'!$B$6),"Due Soon","OK")))),"Check PM Data")</f>
        <v/>
      </c>
      <c r="V390" s="16">
        <f>IFERROR(IF($A390="","",IF(AND($H390="Available",$P390="No",$M390&gt;='Settings'!$B$7,OR($U390="OK",$U390="Due Soon")),"Yes","No")),"No")</f>
        <v/>
      </c>
      <c r="W390" s="38">
        <f>IFERROR(IF($A390="","",IF($H390="Available","Available Now",IF($K390="","No ETA",IF($K390&lt;'Settings'!$B$4,"Past Due ETA",IF($K390&lt;='Settings'!$B$4+1,"Within 24 Hours",IF($K390&lt;='Settings'!$B$4+3,"2–3 Days",IF($K390&lt;='Settings'!$B$4+7,"4–7 Days","More Than 7 Days"))))))),"Check ETA")</f>
        <v/>
      </c>
      <c r="X390" s="38">
        <f>IFERROR(IF($A390="","",IF(COUNTIF('Tractor Availability'!$A$6:$A$505,$A390)&gt;1,"Duplicate Unit ID",IF($H390="","Missing status",IF($M390="","Missing fuel level",IF(AND($H390&lt;&gt;"Available",$K390=""),"Missing ETA",IF(AND($P390="Yes",$Q390=""),"Missing hold reason",IF($R390="","Missing update time",IF('Settings'!$B$4-$R390&gt;'Settings'!$B$8,"Stale update",IF(AND($H390="Available",$P390="Yes"),"Available with safety hold","OK"))))))))),"Formula Error")</f>
        <v/>
      </c>
    </row>
    <row r="391" ht="22" customHeight="1">
      <c r="A391" s="29" t="n"/>
      <c r="B391" s="30" t="n"/>
      <c r="C391" s="29" t="n"/>
      <c r="D391" s="29" t="n"/>
      <c r="E391" s="29" t="n"/>
      <c r="F391" s="29" t="n"/>
      <c r="G391" s="31" t="n"/>
      <c r="H391" s="29" t="n"/>
      <c r="I391" s="31" t="n"/>
      <c r="J391" s="31" t="n"/>
      <c r="K391" s="49" t="n"/>
      <c r="L391" s="33" t="n"/>
      <c r="M391" s="34" t="n"/>
      <c r="N391" s="33" t="n"/>
      <c r="O391" s="50" t="n"/>
      <c r="P391" s="29" t="n"/>
      <c r="Q391" s="31" t="n"/>
      <c r="R391" s="49" t="n"/>
      <c r="S391" s="51">
        <f>IFERROR(IF($A391="","",IF(OR($L391="",$N391=""),"",$N391-$L391)),"")</f>
        <v/>
      </c>
      <c r="T391" s="52">
        <f>IFERROR(IF($A391="","",IF($H391="Available",0,IF($K391="","",MAX(0,$K391-'Settings'!$B$4)))),"")</f>
        <v/>
      </c>
      <c r="U391" s="38">
        <f>IFERROR(IF($A391="","",IF(OR($S391="",$O391=""),"Missing PM Data",IF(OR($S391&lt;=0,$O391&lt;INT('Settings'!$B$4)),"Overdue",IF(OR($S391&lt;='Settings'!$B$5,$O391&lt;=INT('Settings'!$B$4)+'Settings'!$B$6),"Due Soon","OK")))),"Check PM Data")</f>
        <v/>
      </c>
      <c r="V391" s="16">
        <f>IFERROR(IF($A391="","",IF(AND($H391="Available",$P391="No",$M391&gt;='Settings'!$B$7,OR($U391="OK",$U391="Due Soon")),"Yes","No")),"No")</f>
        <v/>
      </c>
      <c r="W391" s="38">
        <f>IFERROR(IF($A391="","",IF($H391="Available","Available Now",IF($K391="","No ETA",IF($K391&lt;'Settings'!$B$4,"Past Due ETA",IF($K391&lt;='Settings'!$B$4+1,"Within 24 Hours",IF($K391&lt;='Settings'!$B$4+3,"2–3 Days",IF($K391&lt;='Settings'!$B$4+7,"4–7 Days","More Than 7 Days"))))))),"Check ETA")</f>
        <v/>
      </c>
      <c r="X391" s="38">
        <f>IFERROR(IF($A391="","",IF(COUNTIF('Tractor Availability'!$A$6:$A$505,$A391)&gt;1,"Duplicate Unit ID",IF($H391="","Missing status",IF($M391="","Missing fuel level",IF(AND($H391&lt;&gt;"Available",$K391=""),"Missing ETA",IF(AND($P391="Yes",$Q391=""),"Missing hold reason",IF($R391="","Missing update time",IF('Settings'!$B$4-$R391&gt;'Settings'!$B$8,"Stale update",IF(AND($H391="Available",$P391="Yes"),"Available with safety hold","OK"))))))))),"Formula Error")</f>
        <v/>
      </c>
    </row>
    <row r="392" ht="22" customHeight="1">
      <c r="A392" s="29" t="n"/>
      <c r="B392" s="30" t="n"/>
      <c r="C392" s="29" t="n"/>
      <c r="D392" s="29" t="n"/>
      <c r="E392" s="29" t="n"/>
      <c r="F392" s="29" t="n"/>
      <c r="G392" s="31" t="n"/>
      <c r="H392" s="29" t="n"/>
      <c r="I392" s="31" t="n"/>
      <c r="J392" s="31" t="n"/>
      <c r="K392" s="49" t="n"/>
      <c r="L392" s="33" t="n"/>
      <c r="M392" s="34" t="n"/>
      <c r="N392" s="33" t="n"/>
      <c r="O392" s="50" t="n"/>
      <c r="P392" s="29" t="n"/>
      <c r="Q392" s="31" t="n"/>
      <c r="R392" s="49" t="n"/>
      <c r="S392" s="51">
        <f>IFERROR(IF($A392="","",IF(OR($L392="",$N392=""),"",$N392-$L392)),"")</f>
        <v/>
      </c>
      <c r="T392" s="52">
        <f>IFERROR(IF($A392="","",IF($H392="Available",0,IF($K392="","",MAX(0,$K392-'Settings'!$B$4)))),"")</f>
        <v/>
      </c>
      <c r="U392" s="38">
        <f>IFERROR(IF($A392="","",IF(OR($S392="",$O392=""),"Missing PM Data",IF(OR($S392&lt;=0,$O392&lt;INT('Settings'!$B$4)),"Overdue",IF(OR($S392&lt;='Settings'!$B$5,$O392&lt;=INT('Settings'!$B$4)+'Settings'!$B$6),"Due Soon","OK")))),"Check PM Data")</f>
        <v/>
      </c>
      <c r="V392" s="16">
        <f>IFERROR(IF($A392="","",IF(AND($H392="Available",$P392="No",$M392&gt;='Settings'!$B$7,OR($U392="OK",$U392="Due Soon")),"Yes","No")),"No")</f>
        <v/>
      </c>
      <c r="W392" s="38">
        <f>IFERROR(IF($A392="","",IF($H392="Available","Available Now",IF($K392="","No ETA",IF($K392&lt;'Settings'!$B$4,"Past Due ETA",IF($K392&lt;='Settings'!$B$4+1,"Within 24 Hours",IF($K392&lt;='Settings'!$B$4+3,"2–3 Days",IF($K392&lt;='Settings'!$B$4+7,"4–7 Days","More Than 7 Days"))))))),"Check ETA")</f>
        <v/>
      </c>
      <c r="X392" s="38">
        <f>IFERROR(IF($A392="","",IF(COUNTIF('Tractor Availability'!$A$6:$A$505,$A392)&gt;1,"Duplicate Unit ID",IF($H392="","Missing status",IF($M392="","Missing fuel level",IF(AND($H392&lt;&gt;"Available",$K392=""),"Missing ETA",IF(AND($P392="Yes",$Q392=""),"Missing hold reason",IF($R392="","Missing update time",IF('Settings'!$B$4-$R392&gt;'Settings'!$B$8,"Stale update",IF(AND($H392="Available",$P392="Yes"),"Available with safety hold","OK"))))))))),"Formula Error")</f>
        <v/>
      </c>
    </row>
    <row r="393" ht="22" customHeight="1">
      <c r="A393" s="29" t="n"/>
      <c r="B393" s="30" t="n"/>
      <c r="C393" s="29" t="n"/>
      <c r="D393" s="29" t="n"/>
      <c r="E393" s="29" t="n"/>
      <c r="F393" s="29" t="n"/>
      <c r="G393" s="31" t="n"/>
      <c r="H393" s="29" t="n"/>
      <c r="I393" s="31" t="n"/>
      <c r="J393" s="31" t="n"/>
      <c r="K393" s="49" t="n"/>
      <c r="L393" s="33" t="n"/>
      <c r="M393" s="34" t="n"/>
      <c r="N393" s="33" t="n"/>
      <c r="O393" s="50" t="n"/>
      <c r="P393" s="29" t="n"/>
      <c r="Q393" s="31" t="n"/>
      <c r="R393" s="49" t="n"/>
      <c r="S393" s="51">
        <f>IFERROR(IF($A393="","",IF(OR($L393="",$N393=""),"",$N393-$L393)),"")</f>
        <v/>
      </c>
      <c r="T393" s="52">
        <f>IFERROR(IF($A393="","",IF($H393="Available",0,IF($K393="","",MAX(0,$K393-'Settings'!$B$4)))),"")</f>
        <v/>
      </c>
      <c r="U393" s="38">
        <f>IFERROR(IF($A393="","",IF(OR($S393="",$O393=""),"Missing PM Data",IF(OR($S393&lt;=0,$O393&lt;INT('Settings'!$B$4)),"Overdue",IF(OR($S393&lt;='Settings'!$B$5,$O393&lt;=INT('Settings'!$B$4)+'Settings'!$B$6),"Due Soon","OK")))),"Check PM Data")</f>
        <v/>
      </c>
      <c r="V393" s="16">
        <f>IFERROR(IF($A393="","",IF(AND($H393="Available",$P393="No",$M393&gt;='Settings'!$B$7,OR($U393="OK",$U393="Due Soon")),"Yes","No")),"No")</f>
        <v/>
      </c>
      <c r="W393" s="38">
        <f>IFERROR(IF($A393="","",IF($H393="Available","Available Now",IF($K393="","No ETA",IF($K393&lt;'Settings'!$B$4,"Past Due ETA",IF($K393&lt;='Settings'!$B$4+1,"Within 24 Hours",IF($K393&lt;='Settings'!$B$4+3,"2–3 Days",IF($K393&lt;='Settings'!$B$4+7,"4–7 Days","More Than 7 Days"))))))),"Check ETA")</f>
        <v/>
      </c>
      <c r="X393" s="38">
        <f>IFERROR(IF($A393="","",IF(COUNTIF('Tractor Availability'!$A$6:$A$505,$A393)&gt;1,"Duplicate Unit ID",IF($H393="","Missing status",IF($M393="","Missing fuel level",IF(AND($H393&lt;&gt;"Available",$K393=""),"Missing ETA",IF(AND($P393="Yes",$Q393=""),"Missing hold reason",IF($R393="","Missing update time",IF('Settings'!$B$4-$R393&gt;'Settings'!$B$8,"Stale update",IF(AND($H393="Available",$P393="Yes"),"Available with safety hold","OK"))))))))),"Formula Error")</f>
        <v/>
      </c>
    </row>
    <row r="394" ht="22" customHeight="1">
      <c r="A394" s="29" t="n"/>
      <c r="B394" s="30" t="n"/>
      <c r="C394" s="29" t="n"/>
      <c r="D394" s="29" t="n"/>
      <c r="E394" s="29" t="n"/>
      <c r="F394" s="29" t="n"/>
      <c r="G394" s="31" t="n"/>
      <c r="H394" s="29" t="n"/>
      <c r="I394" s="31" t="n"/>
      <c r="J394" s="31" t="n"/>
      <c r="K394" s="49" t="n"/>
      <c r="L394" s="33" t="n"/>
      <c r="M394" s="34" t="n"/>
      <c r="N394" s="33" t="n"/>
      <c r="O394" s="50" t="n"/>
      <c r="P394" s="29" t="n"/>
      <c r="Q394" s="31" t="n"/>
      <c r="R394" s="49" t="n"/>
      <c r="S394" s="51">
        <f>IFERROR(IF($A394="","",IF(OR($L394="",$N394=""),"",$N394-$L394)),"")</f>
        <v/>
      </c>
      <c r="T394" s="52">
        <f>IFERROR(IF($A394="","",IF($H394="Available",0,IF($K394="","",MAX(0,$K394-'Settings'!$B$4)))),"")</f>
        <v/>
      </c>
      <c r="U394" s="38">
        <f>IFERROR(IF($A394="","",IF(OR($S394="",$O394=""),"Missing PM Data",IF(OR($S394&lt;=0,$O394&lt;INT('Settings'!$B$4)),"Overdue",IF(OR($S394&lt;='Settings'!$B$5,$O394&lt;=INT('Settings'!$B$4)+'Settings'!$B$6),"Due Soon","OK")))),"Check PM Data")</f>
        <v/>
      </c>
      <c r="V394" s="16">
        <f>IFERROR(IF($A394="","",IF(AND($H394="Available",$P394="No",$M394&gt;='Settings'!$B$7,OR($U394="OK",$U394="Due Soon")),"Yes","No")),"No")</f>
        <v/>
      </c>
      <c r="W394" s="38">
        <f>IFERROR(IF($A394="","",IF($H394="Available","Available Now",IF($K394="","No ETA",IF($K394&lt;'Settings'!$B$4,"Past Due ETA",IF($K394&lt;='Settings'!$B$4+1,"Within 24 Hours",IF($K394&lt;='Settings'!$B$4+3,"2–3 Days",IF($K394&lt;='Settings'!$B$4+7,"4–7 Days","More Than 7 Days"))))))),"Check ETA")</f>
        <v/>
      </c>
      <c r="X394" s="38">
        <f>IFERROR(IF($A394="","",IF(COUNTIF('Tractor Availability'!$A$6:$A$505,$A394)&gt;1,"Duplicate Unit ID",IF($H394="","Missing status",IF($M394="","Missing fuel level",IF(AND($H394&lt;&gt;"Available",$K394=""),"Missing ETA",IF(AND($P394="Yes",$Q394=""),"Missing hold reason",IF($R394="","Missing update time",IF('Settings'!$B$4-$R394&gt;'Settings'!$B$8,"Stale update",IF(AND($H394="Available",$P394="Yes"),"Available with safety hold","OK"))))))))),"Formula Error")</f>
        <v/>
      </c>
    </row>
    <row r="395" ht="22" customHeight="1">
      <c r="A395" s="29" t="n"/>
      <c r="B395" s="30" t="n"/>
      <c r="C395" s="29" t="n"/>
      <c r="D395" s="29" t="n"/>
      <c r="E395" s="29" t="n"/>
      <c r="F395" s="29" t="n"/>
      <c r="G395" s="31" t="n"/>
      <c r="H395" s="29" t="n"/>
      <c r="I395" s="31" t="n"/>
      <c r="J395" s="31" t="n"/>
      <c r="K395" s="49" t="n"/>
      <c r="L395" s="33" t="n"/>
      <c r="M395" s="34" t="n"/>
      <c r="N395" s="33" t="n"/>
      <c r="O395" s="50" t="n"/>
      <c r="P395" s="29" t="n"/>
      <c r="Q395" s="31" t="n"/>
      <c r="R395" s="49" t="n"/>
      <c r="S395" s="51">
        <f>IFERROR(IF($A395="","",IF(OR($L395="",$N395=""),"",$N395-$L395)),"")</f>
        <v/>
      </c>
      <c r="T395" s="52">
        <f>IFERROR(IF($A395="","",IF($H395="Available",0,IF($K395="","",MAX(0,$K395-'Settings'!$B$4)))),"")</f>
        <v/>
      </c>
      <c r="U395" s="38">
        <f>IFERROR(IF($A395="","",IF(OR($S395="",$O395=""),"Missing PM Data",IF(OR($S395&lt;=0,$O395&lt;INT('Settings'!$B$4)),"Overdue",IF(OR($S395&lt;='Settings'!$B$5,$O395&lt;=INT('Settings'!$B$4)+'Settings'!$B$6),"Due Soon","OK")))),"Check PM Data")</f>
        <v/>
      </c>
      <c r="V395" s="16">
        <f>IFERROR(IF($A395="","",IF(AND($H395="Available",$P395="No",$M395&gt;='Settings'!$B$7,OR($U395="OK",$U395="Due Soon")),"Yes","No")),"No")</f>
        <v/>
      </c>
      <c r="W395" s="38">
        <f>IFERROR(IF($A395="","",IF($H395="Available","Available Now",IF($K395="","No ETA",IF($K395&lt;'Settings'!$B$4,"Past Due ETA",IF($K395&lt;='Settings'!$B$4+1,"Within 24 Hours",IF($K395&lt;='Settings'!$B$4+3,"2–3 Days",IF($K395&lt;='Settings'!$B$4+7,"4–7 Days","More Than 7 Days"))))))),"Check ETA")</f>
        <v/>
      </c>
      <c r="X395" s="38">
        <f>IFERROR(IF($A395="","",IF(COUNTIF('Tractor Availability'!$A$6:$A$505,$A395)&gt;1,"Duplicate Unit ID",IF($H395="","Missing status",IF($M395="","Missing fuel level",IF(AND($H395&lt;&gt;"Available",$K395=""),"Missing ETA",IF(AND($P395="Yes",$Q395=""),"Missing hold reason",IF($R395="","Missing update time",IF('Settings'!$B$4-$R395&gt;'Settings'!$B$8,"Stale update",IF(AND($H395="Available",$P395="Yes"),"Available with safety hold","OK"))))))))),"Formula Error")</f>
        <v/>
      </c>
    </row>
    <row r="396" ht="22" customHeight="1">
      <c r="A396" s="29" t="n"/>
      <c r="B396" s="30" t="n"/>
      <c r="C396" s="29" t="n"/>
      <c r="D396" s="29" t="n"/>
      <c r="E396" s="29" t="n"/>
      <c r="F396" s="29" t="n"/>
      <c r="G396" s="31" t="n"/>
      <c r="H396" s="29" t="n"/>
      <c r="I396" s="31" t="n"/>
      <c r="J396" s="31" t="n"/>
      <c r="K396" s="49" t="n"/>
      <c r="L396" s="33" t="n"/>
      <c r="M396" s="34" t="n"/>
      <c r="N396" s="33" t="n"/>
      <c r="O396" s="50" t="n"/>
      <c r="P396" s="29" t="n"/>
      <c r="Q396" s="31" t="n"/>
      <c r="R396" s="49" t="n"/>
      <c r="S396" s="51">
        <f>IFERROR(IF($A396="","",IF(OR($L396="",$N396=""),"",$N396-$L396)),"")</f>
        <v/>
      </c>
      <c r="T396" s="52">
        <f>IFERROR(IF($A396="","",IF($H396="Available",0,IF($K396="","",MAX(0,$K396-'Settings'!$B$4)))),"")</f>
        <v/>
      </c>
      <c r="U396" s="38">
        <f>IFERROR(IF($A396="","",IF(OR($S396="",$O396=""),"Missing PM Data",IF(OR($S396&lt;=0,$O396&lt;INT('Settings'!$B$4)),"Overdue",IF(OR($S396&lt;='Settings'!$B$5,$O396&lt;=INT('Settings'!$B$4)+'Settings'!$B$6),"Due Soon","OK")))),"Check PM Data")</f>
        <v/>
      </c>
      <c r="V396" s="16">
        <f>IFERROR(IF($A396="","",IF(AND($H396="Available",$P396="No",$M396&gt;='Settings'!$B$7,OR($U396="OK",$U396="Due Soon")),"Yes","No")),"No")</f>
        <v/>
      </c>
      <c r="W396" s="38">
        <f>IFERROR(IF($A396="","",IF($H396="Available","Available Now",IF($K396="","No ETA",IF($K396&lt;'Settings'!$B$4,"Past Due ETA",IF($K396&lt;='Settings'!$B$4+1,"Within 24 Hours",IF($K396&lt;='Settings'!$B$4+3,"2–3 Days",IF($K396&lt;='Settings'!$B$4+7,"4–7 Days","More Than 7 Days"))))))),"Check ETA")</f>
        <v/>
      </c>
      <c r="X396" s="38">
        <f>IFERROR(IF($A396="","",IF(COUNTIF('Tractor Availability'!$A$6:$A$505,$A396)&gt;1,"Duplicate Unit ID",IF($H396="","Missing status",IF($M396="","Missing fuel level",IF(AND($H396&lt;&gt;"Available",$K396=""),"Missing ETA",IF(AND($P396="Yes",$Q396=""),"Missing hold reason",IF($R396="","Missing update time",IF('Settings'!$B$4-$R396&gt;'Settings'!$B$8,"Stale update",IF(AND($H396="Available",$P396="Yes"),"Available with safety hold","OK"))))))))),"Formula Error")</f>
        <v/>
      </c>
    </row>
    <row r="397" ht="22" customHeight="1">
      <c r="A397" s="29" t="n"/>
      <c r="B397" s="30" t="n"/>
      <c r="C397" s="29" t="n"/>
      <c r="D397" s="29" t="n"/>
      <c r="E397" s="29" t="n"/>
      <c r="F397" s="29" t="n"/>
      <c r="G397" s="31" t="n"/>
      <c r="H397" s="29" t="n"/>
      <c r="I397" s="31" t="n"/>
      <c r="J397" s="31" t="n"/>
      <c r="K397" s="49" t="n"/>
      <c r="L397" s="33" t="n"/>
      <c r="M397" s="34" t="n"/>
      <c r="N397" s="33" t="n"/>
      <c r="O397" s="50" t="n"/>
      <c r="P397" s="29" t="n"/>
      <c r="Q397" s="31" t="n"/>
      <c r="R397" s="49" t="n"/>
      <c r="S397" s="51">
        <f>IFERROR(IF($A397="","",IF(OR($L397="",$N397=""),"",$N397-$L397)),"")</f>
        <v/>
      </c>
      <c r="T397" s="52">
        <f>IFERROR(IF($A397="","",IF($H397="Available",0,IF($K397="","",MAX(0,$K397-'Settings'!$B$4)))),"")</f>
        <v/>
      </c>
      <c r="U397" s="38">
        <f>IFERROR(IF($A397="","",IF(OR($S397="",$O397=""),"Missing PM Data",IF(OR($S397&lt;=0,$O397&lt;INT('Settings'!$B$4)),"Overdue",IF(OR($S397&lt;='Settings'!$B$5,$O397&lt;=INT('Settings'!$B$4)+'Settings'!$B$6),"Due Soon","OK")))),"Check PM Data")</f>
        <v/>
      </c>
      <c r="V397" s="16">
        <f>IFERROR(IF($A397="","",IF(AND($H397="Available",$P397="No",$M397&gt;='Settings'!$B$7,OR($U397="OK",$U397="Due Soon")),"Yes","No")),"No")</f>
        <v/>
      </c>
      <c r="W397" s="38">
        <f>IFERROR(IF($A397="","",IF($H397="Available","Available Now",IF($K397="","No ETA",IF($K397&lt;'Settings'!$B$4,"Past Due ETA",IF($K397&lt;='Settings'!$B$4+1,"Within 24 Hours",IF($K397&lt;='Settings'!$B$4+3,"2–3 Days",IF($K397&lt;='Settings'!$B$4+7,"4–7 Days","More Than 7 Days"))))))),"Check ETA")</f>
        <v/>
      </c>
      <c r="X397" s="38">
        <f>IFERROR(IF($A397="","",IF(COUNTIF('Tractor Availability'!$A$6:$A$505,$A397)&gt;1,"Duplicate Unit ID",IF($H397="","Missing status",IF($M397="","Missing fuel level",IF(AND($H397&lt;&gt;"Available",$K397=""),"Missing ETA",IF(AND($P397="Yes",$Q397=""),"Missing hold reason",IF($R397="","Missing update time",IF('Settings'!$B$4-$R397&gt;'Settings'!$B$8,"Stale update",IF(AND($H397="Available",$P397="Yes"),"Available with safety hold","OK"))))))))),"Formula Error")</f>
        <v/>
      </c>
    </row>
    <row r="398" ht="22" customHeight="1">
      <c r="A398" s="29" t="n"/>
      <c r="B398" s="30" t="n"/>
      <c r="C398" s="29" t="n"/>
      <c r="D398" s="29" t="n"/>
      <c r="E398" s="29" t="n"/>
      <c r="F398" s="29" t="n"/>
      <c r="G398" s="31" t="n"/>
      <c r="H398" s="29" t="n"/>
      <c r="I398" s="31" t="n"/>
      <c r="J398" s="31" t="n"/>
      <c r="K398" s="49" t="n"/>
      <c r="L398" s="33" t="n"/>
      <c r="M398" s="34" t="n"/>
      <c r="N398" s="33" t="n"/>
      <c r="O398" s="50" t="n"/>
      <c r="P398" s="29" t="n"/>
      <c r="Q398" s="31" t="n"/>
      <c r="R398" s="49" t="n"/>
      <c r="S398" s="51">
        <f>IFERROR(IF($A398="","",IF(OR($L398="",$N398=""),"",$N398-$L398)),"")</f>
        <v/>
      </c>
      <c r="T398" s="52">
        <f>IFERROR(IF($A398="","",IF($H398="Available",0,IF($K398="","",MAX(0,$K398-'Settings'!$B$4)))),"")</f>
        <v/>
      </c>
      <c r="U398" s="38">
        <f>IFERROR(IF($A398="","",IF(OR($S398="",$O398=""),"Missing PM Data",IF(OR($S398&lt;=0,$O398&lt;INT('Settings'!$B$4)),"Overdue",IF(OR($S398&lt;='Settings'!$B$5,$O398&lt;=INT('Settings'!$B$4)+'Settings'!$B$6),"Due Soon","OK")))),"Check PM Data")</f>
        <v/>
      </c>
      <c r="V398" s="16">
        <f>IFERROR(IF($A398="","",IF(AND($H398="Available",$P398="No",$M398&gt;='Settings'!$B$7,OR($U398="OK",$U398="Due Soon")),"Yes","No")),"No")</f>
        <v/>
      </c>
      <c r="W398" s="38">
        <f>IFERROR(IF($A398="","",IF($H398="Available","Available Now",IF($K398="","No ETA",IF($K398&lt;'Settings'!$B$4,"Past Due ETA",IF($K398&lt;='Settings'!$B$4+1,"Within 24 Hours",IF($K398&lt;='Settings'!$B$4+3,"2–3 Days",IF($K398&lt;='Settings'!$B$4+7,"4–7 Days","More Than 7 Days"))))))),"Check ETA")</f>
        <v/>
      </c>
      <c r="X398" s="38">
        <f>IFERROR(IF($A398="","",IF(COUNTIF('Tractor Availability'!$A$6:$A$505,$A398)&gt;1,"Duplicate Unit ID",IF($H398="","Missing status",IF($M398="","Missing fuel level",IF(AND($H398&lt;&gt;"Available",$K398=""),"Missing ETA",IF(AND($P398="Yes",$Q398=""),"Missing hold reason",IF($R398="","Missing update time",IF('Settings'!$B$4-$R398&gt;'Settings'!$B$8,"Stale update",IF(AND($H398="Available",$P398="Yes"),"Available with safety hold","OK"))))))))),"Formula Error")</f>
        <v/>
      </c>
    </row>
    <row r="399" ht="22" customHeight="1">
      <c r="A399" s="29" t="n"/>
      <c r="B399" s="30" t="n"/>
      <c r="C399" s="29" t="n"/>
      <c r="D399" s="29" t="n"/>
      <c r="E399" s="29" t="n"/>
      <c r="F399" s="29" t="n"/>
      <c r="G399" s="31" t="n"/>
      <c r="H399" s="29" t="n"/>
      <c r="I399" s="31" t="n"/>
      <c r="J399" s="31" t="n"/>
      <c r="K399" s="49" t="n"/>
      <c r="L399" s="33" t="n"/>
      <c r="M399" s="34" t="n"/>
      <c r="N399" s="33" t="n"/>
      <c r="O399" s="50" t="n"/>
      <c r="P399" s="29" t="n"/>
      <c r="Q399" s="31" t="n"/>
      <c r="R399" s="49" t="n"/>
      <c r="S399" s="51">
        <f>IFERROR(IF($A399="","",IF(OR($L399="",$N399=""),"",$N399-$L399)),"")</f>
        <v/>
      </c>
      <c r="T399" s="52">
        <f>IFERROR(IF($A399="","",IF($H399="Available",0,IF($K399="","",MAX(0,$K399-'Settings'!$B$4)))),"")</f>
        <v/>
      </c>
      <c r="U399" s="38">
        <f>IFERROR(IF($A399="","",IF(OR($S399="",$O399=""),"Missing PM Data",IF(OR($S399&lt;=0,$O399&lt;INT('Settings'!$B$4)),"Overdue",IF(OR($S399&lt;='Settings'!$B$5,$O399&lt;=INT('Settings'!$B$4)+'Settings'!$B$6),"Due Soon","OK")))),"Check PM Data")</f>
        <v/>
      </c>
      <c r="V399" s="16">
        <f>IFERROR(IF($A399="","",IF(AND($H399="Available",$P399="No",$M399&gt;='Settings'!$B$7,OR($U399="OK",$U399="Due Soon")),"Yes","No")),"No")</f>
        <v/>
      </c>
      <c r="W399" s="38">
        <f>IFERROR(IF($A399="","",IF($H399="Available","Available Now",IF($K399="","No ETA",IF($K399&lt;'Settings'!$B$4,"Past Due ETA",IF($K399&lt;='Settings'!$B$4+1,"Within 24 Hours",IF($K399&lt;='Settings'!$B$4+3,"2–3 Days",IF($K399&lt;='Settings'!$B$4+7,"4–7 Days","More Than 7 Days"))))))),"Check ETA")</f>
        <v/>
      </c>
      <c r="X399" s="38">
        <f>IFERROR(IF($A399="","",IF(COUNTIF('Tractor Availability'!$A$6:$A$505,$A399)&gt;1,"Duplicate Unit ID",IF($H399="","Missing status",IF($M399="","Missing fuel level",IF(AND($H399&lt;&gt;"Available",$K399=""),"Missing ETA",IF(AND($P399="Yes",$Q399=""),"Missing hold reason",IF($R399="","Missing update time",IF('Settings'!$B$4-$R399&gt;'Settings'!$B$8,"Stale update",IF(AND($H399="Available",$P399="Yes"),"Available with safety hold","OK"))))))))),"Formula Error")</f>
        <v/>
      </c>
    </row>
    <row r="400" ht="22" customHeight="1">
      <c r="A400" s="29" t="n"/>
      <c r="B400" s="30" t="n"/>
      <c r="C400" s="29" t="n"/>
      <c r="D400" s="29" t="n"/>
      <c r="E400" s="29" t="n"/>
      <c r="F400" s="29" t="n"/>
      <c r="G400" s="31" t="n"/>
      <c r="H400" s="29" t="n"/>
      <c r="I400" s="31" t="n"/>
      <c r="J400" s="31" t="n"/>
      <c r="K400" s="49" t="n"/>
      <c r="L400" s="33" t="n"/>
      <c r="M400" s="34" t="n"/>
      <c r="N400" s="33" t="n"/>
      <c r="O400" s="50" t="n"/>
      <c r="P400" s="29" t="n"/>
      <c r="Q400" s="31" t="n"/>
      <c r="R400" s="49" t="n"/>
      <c r="S400" s="51">
        <f>IFERROR(IF($A400="","",IF(OR($L400="",$N400=""),"",$N400-$L400)),"")</f>
        <v/>
      </c>
      <c r="T400" s="52">
        <f>IFERROR(IF($A400="","",IF($H400="Available",0,IF($K400="","",MAX(0,$K400-'Settings'!$B$4)))),"")</f>
        <v/>
      </c>
      <c r="U400" s="38">
        <f>IFERROR(IF($A400="","",IF(OR($S400="",$O400=""),"Missing PM Data",IF(OR($S400&lt;=0,$O400&lt;INT('Settings'!$B$4)),"Overdue",IF(OR($S400&lt;='Settings'!$B$5,$O400&lt;=INT('Settings'!$B$4)+'Settings'!$B$6),"Due Soon","OK")))),"Check PM Data")</f>
        <v/>
      </c>
      <c r="V400" s="16">
        <f>IFERROR(IF($A400="","",IF(AND($H400="Available",$P400="No",$M400&gt;='Settings'!$B$7,OR($U400="OK",$U400="Due Soon")),"Yes","No")),"No")</f>
        <v/>
      </c>
      <c r="W400" s="38">
        <f>IFERROR(IF($A400="","",IF($H400="Available","Available Now",IF($K400="","No ETA",IF($K400&lt;'Settings'!$B$4,"Past Due ETA",IF($K400&lt;='Settings'!$B$4+1,"Within 24 Hours",IF($K400&lt;='Settings'!$B$4+3,"2–3 Days",IF($K400&lt;='Settings'!$B$4+7,"4–7 Days","More Than 7 Days"))))))),"Check ETA")</f>
        <v/>
      </c>
      <c r="X400" s="38">
        <f>IFERROR(IF($A400="","",IF(COUNTIF('Tractor Availability'!$A$6:$A$505,$A400)&gt;1,"Duplicate Unit ID",IF($H400="","Missing status",IF($M400="","Missing fuel level",IF(AND($H400&lt;&gt;"Available",$K400=""),"Missing ETA",IF(AND($P400="Yes",$Q400=""),"Missing hold reason",IF($R400="","Missing update time",IF('Settings'!$B$4-$R400&gt;'Settings'!$B$8,"Stale update",IF(AND($H400="Available",$P400="Yes"),"Available with safety hold","OK"))))))))),"Formula Error")</f>
        <v/>
      </c>
    </row>
    <row r="401" ht="22" customHeight="1">
      <c r="A401" s="29" t="n"/>
      <c r="B401" s="30" t="n"/>
      <c r="C401" s="29" t="n"/>
      <c r="D401" s="29" t="n"/>
      <c r="E401" s="29" t="n"/>
      <c r="F401" s="29" t="n"/>
      <c r="G401" s="31" t="n"/>
      <c r="H401" s="29" t="n"/>
      <c r="I401" s="31" t="n"/>
      <c r="J401" s="31" t="n"/>
      <c r="K401" s="49" t="n"/>
      <c r="L401" s="33" t="n"/>
      <c r="M401" s="34" t="n"/>
      <c r="N401" s="33" t="n"/>
      <c r="O401" s="50" t="n"/>
      <c r="P401" s="29" t="n"/>
      <c r="Q401" s="31" t="n"/>
      <c r="R401" s="49" t="n"/>
      <c r="S401" s="51">
        <f>IFERROR(IF($A401="","",IF(OR($L401="",$N401=""),"",$N401-$L401)),"")</f>
        <v/>
      </c>
      <c r="T401" s="52">
        <f>IFERROR(IF($A401="","",IF($H401="Available",0,IF($K401="","",MAX(0,$K401-'Settings'!$B$4)))),"")</f>
        <v/>
      </c>
      <c r="U401" s="38">
        <f>IFERROR(IF($A401="","",IF(OR($S401="",$O401=""),"Missing PM Data",IF(OR($S401&lt;=0,$O401&lt;INT('Settings'!$B$4)),"Overdue",IF(OR($S401&lt;='Settings'!$B$5,$O401&lt;=INT('Settings'!$B$4)+'Settings'!$B$6),"Due Soon","OK")))),"Check PM Data")</f>
        <v/>
      </c>
      <c r="V401" s="16">
        <f>IFERROR(IF($A401="","",IF(AND($H401="Available",$P401="No",$M401&gt;='Settings'!$B$7,OR($U401="OK",$U401="Due Soon")),"Yes","No")),"No")</f>
        <v/>
      </c>
      <c r="W401" s="38">
        <f>IFERROR(IF($A401="","",IF($H401="Available","Available Now",IF($K401="","No ETA",IF($K401&lt;'Settings'!$B$4,"Past Due ETA",IF($K401&lt;='Settings'!$B$4+1,"Within 24 Hours",IF($K401&lt;='Settings'!$B$4+3,"2–3 Days",IF($K401&lt;='Settings'!$B$4+7,"4–7 Days","More Than 7 Days"))))))),"Check ETA")</f>
        <v/>
      </c>
      <c r="X401" s="38">
        <f>IFERROR(IF($A401="","",IF(COUNTIF('Tractor Availability'!$A$6:$A$505,$A401)&gt;1,"Duplicate Unit ID",IF($H401="","Missing status",IF($M401="","Missing fuel level",IF(AND($H401&lt;&gt;"Available",$K401=""),"Missing ETA",IF(AND($P401="Yes",$Q401=""),"Missing hold reason",IF($R401="","Missing update time",IF('Settings'!$B$4-$R401&gt;'Settings'!$B$8,"Stale update",IF(AND($H401="Available",$P401="Yes"),"Available with safety hold","OK"))))))))),"Formula Error")</f>
        <v/>
      </c>
    </row>
    <row r="402" ht="22" customHeight="1">
      <c r="A402" s="29" t="n"/>
      <c r="B402" s="30" t="n"/>
      <c r="C402" s="29" t="n"/>
      <c r="D402" s="29" t="n"/>
      <c r="E402" s="29" t="n"/>
      <c r="F402" s="29" t="n"/>
      <c r="G402" s="31" t="n"/>
      <c r="H402" s="29" t="n"/>
      <c r="I402" s="31" t="n"/>
      <c r="J402" s="31" t="n"/>
      <c r="K402" s="49" t="n"/>
      <c r="L402" s="33" t="n"/>
      <c r="M402" s="34" t="n"/>
      <c r="N402" s="33" t="n"/>
      <c r="O402" s="50" t="n"/>
      <c r="P402" s="29" t="n"/>
      <c r="Q402" s="31" t="n"/>
      <c r="R402" s="49" t="n"/>
      <c r="S402" s="51">
        <f>IFERROR(IF($A402="","",IF(OR($L402="",$N402=""),"",$N402-$L402)),"")</f>
        <v/>
      </c>
      <c r="T402" s="52">
        <f>IFERROR(IF($A402="","",IF($H402="Available",0,IF($K402="","",MAX(0,$K402-'Settings'!$B$4)))),"")</f>
        <v/>
      </c>
      <c r="U402" s="38">
        <f>IFERROR(IF($A402="","",IF(OR($S402="",$O402=""),"Missing PM Data",IF(OR($S402&lt;=0,$O402&lt;INT('Settings'!$B$4)),"Overdue",IF(OR($S402&lt;='Settings'!$B$5,$O402&lt;=INT('Settings'!$B$4)+'Settings'!$B$6),"Due Soon","OK")))),"Check PM Data")</f>
        <v/>
      </c>
      <c r="V402" s="16">
        <f>IFERROR(IF($A402="","",IF(AND($H402="Available",$P402="No",$M402&gt;='Settings'!$B$7,OR($U402="OK",$U402="Due Soon")),"Yes","No")),"No")</f>
        <v/>
      </c>
      <c r="W402" s="38">
        <f>IFERROR(IF($A402="","",IF($H402="Available","Available Now",IF($K402="","No ETA",IF($K402&lt;'Settings'!$B$4,"Past Due ETA",IF($K402&lt;='Settings'!$B$4+1,"Within 24 Hours",IF($K402&lt;='Settings'!$B$4+3,"2–3 Days",IF($K402&lt;='Settings'!$B$4+7,"4–7 Days","More Than 7 Days"))))))),"Check ETA")</f>
        <v/>
      </c>
      <c r="X402" s="38">
        <f>IFERROR(IF($A402="","",IF(COUNTIF('Tractor Availability'!$A$6:$A$505,$A402)&gt;1,"Duplicate Unit ID",IF($H402="","Missing status",IF($M402="","Missing fuel level",IF(AND($H402&lt;&gt;"Available",$K402=""),"Missing ETA",IF(AND($P402="Yes",$Q402=""),"Missing hold reason",IF($R402="","Missing update time",IF('Settings'!$B$4-$R402&gt;'Settings'!$B$8,"Stale update",IF(AND($H402="Available",$P402="Yes"),"Available with safety hold","OK"))))))))),"Formula Error")</f>
        <v/>
      </c>
    </row>
    <row r="403" ht="22" customHeight="1">
      <c r="A403" s="29" t="n"/>
      <c r="B403" s="30" t="n"/>
      <c r="C403" s="29" t="n"/>
      <c r="D403" s="29" t="n"/>
      <c r="E403" s="29" t="n"/>
      <c r="F403" s="29" t="n"/>
      <c r="G403" s="31" t="n"/>
      <c r="H403" s="29" t="n"/>
      <c r="I403" s="31" t="n"/>
      <c r="J403" s="31" t="n"/>
      <c r="K403" s="49" t="n"/>
      <c r="L403" s="33" t="n"/>
      <c r="M403" s="34" t="n"/>
      <c r="N403" s="33" t="n"/>
      <c r="O403" s="50" t="n"/>
      <c r="P403" s="29" t="n"/>
      <c r="Q403" s="31" t="n"/>
      <c r="R403" s="49" t="n"/>
      <c r="S403" s="51">
        <f>IFERROR(IF($A403="","",IF(OR($L403="",$N403=""),"",$N403-$L403)),"")</f>
        <v/>
      </c>
      <c r="T403" s="52">
        <f>IFERROR(IF($A403="","",IF($H403="Available",0,IF($K403="","",MAX(0,$K403-'Settings'!$B$4)))),"")</f>
        <v/>
      </c>
      <c r="U403" s="38">
        <f>IFERROR(IF($A403="","",IF(OR($S403="",$O403=""),"Missing PM Data",IF(OR($S403&lt;=0,$O403&lt;INT('Settings'!$B$4)),"Overdue",IF(OR($S403&lt;='Settings'!$B$5,$O403&lt;=INT('Settings'!$B$4)+'Settings'!$B$6),"Due Soon","OK")))),"Check PM Data")</f>
        <v/>
      </c>
      <c r="V403" s="16">
        <f>IFERROR(IF($A403="","",IF(AND($H403="Available",$P403="No",$M403&gt;='Settings'!$B$7,OR($U403="OK",$U403="Due Soon")),"Yes","No")),"No")</f>
        <v/>
      </c>
      <c r="W403" s="38">
        <f>IFERROR(IF($A403="","",IF($H403="Available","Available Now",IF($K403="","No ETA",IF($K403&lt;'Settings'!$B$4,"Past Due ETA",IF($K403&lt;='Settings'!$B$4+1,"Within 24 Hours",IF($K403&lt;='Settings'!$B$4+3,"2–3 Days",IF($K403&lt;='Settings'!$B$4+7,"4–7 Days","More Than 7 Days"))))))),"Check ETA")</f>
        <v/>
      </c>
      <c r="X403" s="38">
        <f>IFERROR(IF($A403="","",IF(COUNTIF('Tractor Availability'!$A$6:$A$505,$A403)&gt;1,"Duplicate Unit ID",IF($H403="","Missing status",IF($M403="","Missing fuel level",IF(AND($H403&lt;&gt;"Available",$K403=""),"Missing ETA",IF(AND($P403="Yes",$Q403=""),"Missing hold reason",IF($R403="","Missing update time",IF('Settings'!$B$4-$R403&gt;'Settings'!$B$8,"Stale update",IF(AND($H403="Available",$P403="Yes"),"Available with safety hold","OK"))))))))),"Formula Error")</f>
        <v/>
      </c>
    </row>
    <row r="404" ht="22" customHeight="1">
      <c r="A404" s="29" t="n"/>
      <c r="B404" s="30" t="n"/>
      <c r="C404" s="29" t="n"/>
      <c r="D404" s="29" t="n"/>
      <c r="E404" s="29" t="n"/>
      <c r="F404" s="29" t="n"/>
      <c r="G404" s="31" t="n"/>
      <c r="H404" s="29" t="n"/>
      <c r="I404" s="31" t="n"/>
      <c r="J404" s="31" t="n"/>
      <c r="K404" s="49" t="n"/>
      <c r="L404" s="33" t="n"/>
      <c r="M404" s="34" t="n"/>
      <c r="N404" s="33" t="n"/>
      <c r="O404" s="50" t="n"/>
      <c r="P404" s="29" t="n"/>
      <c r="Q404" s="31" t="n"/>
      <c r="R404" s="49" t="n"/>
      <c r="S404" s="51">
        <f>IFERROR(IF($A404="","",IF(OR($L404="",$N404=""),"",$N404-$L404)),"")</f>
        <v/>
      </c>
      <c r="T404" s="52">
        <f>IFERROR(IF($A404="","",IF($H404="Available",0,IF($K404="","",MAX(0,$K404-'Settings'!$B$4)))),"")</f>
        <v/>
      </c>
      <c r="U404" s="38">
        <f>IFERROR(IF($A404="","",IF(OR($S404="",$O404=""),"Missing PM Data",IF(OR($S404&lt;=0,$O404&lt;INT('Settings'!$B$4)),"Overdue",IF(OR($S404&lt;='Settings'!$B$5,$O404&lt;=INT('Settings'!$B$4)+'Settings'!$B$6),"Due Soon","OK")))),"Check PM Data")</f>
        <v/>
      </c>
      <c r="V404" s="16">
        <f>IFERROR(IF($A404="","",IF(AND($H404="Available",$P404="No",$M404&gt;='Settings'!$B$7,OR($U404="OK",$U404="Due Soon")),"Yes","No")),"No")</f>
        <v/>
      </c>
      <c r="W404" s="38">
        <f>IFERROR(IF($A404="","",IF($H404="Available","Available Now",IF($K404="","No ETA",IF($K404&lt;'Settings'!$B$4,"Past Due ETA",IF($K404&lt;='Settings'!$B$4+1,"Within 24 Hours",IF($K404&lt;='Settings'!$B$4+3,"2–3 Days",IF($K404&lt;='Settings'!$B$4+7,"4–7 Days","More Than 7 Days"))))))),"Check ETA")</f>
        <v/>
      </c>
      <c r="X404" s="38">
        <f>IFERROR(IF($A404="","",IF(COUNTIF('Tractor Availability'!$A$6:$A$505,$A404)&gt;1,"Duplicate Unit ID",IF($H404="","Missing status",IF($M404="","Missing fuel level",IF(AND($H404&lt;&gt;"Available",$K404=""),"Missing ETA",IF(AND($P404="Yes",$Q404=""),"Missing hold reason",IF($R404="","Missing update time",IF('Settings'!$B$4-$R404&gt;'Settings'!$B$8,"Stale update",IF(AND($H404="Available",$P404="Yes"),"Available with safety hold","OK"))))))))),"Formula Error")</f>
        <v/>
      </c>
    </row>
    <row r="405" ht="22" customHeight="1">
      <c r="A405" s="29" t="n"/>
      <c r="B405" s="30" t="n"/>
      <c r="C405" s="29" t="n"/>
      <c r="D405" s="29" t="n"/>
      <c r="E405" s="29" t="n"/>
      <c r="F405" s="29" t="n"/>
      <c r="G405" s="31" t="n"/>
      <c r="H405" s="29" t="n"/>
      <c r="I405" s="31" t="n"/>
      <c r="J405" s="31" t="n"/>
      <c r="K405" s="49" t="n"/>
      <c r="L405" s="33" t="n"/>
      <c r="M405" s="34" t="n"/>
      <c r="N405" s="33" t="n"/>
      <c r="O405" s="50" t="n"/>
      <c r="P405" s="29" t="n"/>
      <c r="Q405" s="31" t="n"/>
      <c r="R405" s="49" t="n"/>
      <c r="S405" s="51">
        <f>IFERROR(IF($A405="","",IF(OR($L405="",$N405=""),"",$N405-$L405)),"")</f>
        <v/>
      </c>
      <c r="T405" s="52">
        <f>IFERROR(IF($A405="","",IF($H405="Available",0,IF($K405="","",MAX(0,$K405-'Settings'!$B$4)))),"")</f>
        <v/>
      </c>
      <c r="U405" s="38">
        <f>IFERROR(IF($A405="","",IF(OR($S405="",$O405=""),"Missing PM Data",IF(OR($S405&lt;=0,$O405&lt;INT('Settings'!$B$4)),"Overdue",IF(OR($S405&lt;='Settings'!$B$5,$O405&lt;=INT('Settings'!$B$4)+'Settings'!$B$6),"Due Soon","OK")))),"Check PM Data")</f>
        <v/>
      </c>
      <c r="V405" s="16">
        <f>IFERROR(IF($A405="","",IF(AND($H405="Available",$P405="No",$M405&gt;='Settings'!$B$7,OR($U405="OK",$U405="Due Soon")),"Yes","No")),"No")</f>
        <v/>
      </c>
      <c r="W405" s="38">
        <f>IFERROR(IF($A405="","",IF($H405="Available","Available Now",IF($K405="","No ETA",IF($K405&lt;'Settings'!$B$4,"Past Due ETA",IF($K405&lt;='Settings'!$B$4+1,"Within 24 Hours",IF($K405&lt;='Settings'!$B$4+3,"2–3 Days",IF($K405&lt;='Settings'!$B$4+7,"4–7 Days","More Than 7 Days"))))))),"Check ETA")</f>
        <v/>
      </c>
      <c r="X405" s="38">
        <f>IFERROR(IF($A405="","",IF(COUNTIF('Tractor Availability'!$A$6:$A$505,$A405)&gt;1,"Duplicate Unit ID",IF($H405="","Missing status",IF($M405="","Missing fuel level",IF(AND($H405&lt;&gt;"Available",$K405=""),"Missing ETA",IF(AND($P405="Yes",$Q405=""),"Missing hold reason",IF($R405="","Missing update time",IF('Settings'!$B$4-$R405&gt;'Settings'!$B$8,"Stale update",IF(AND($H405="Available",$P405="Yes"),"Available with safety hold","OK"))))))))),"Formula Error")</f>
        <v/>
      </c>
    </row>
    <row r="406" ht="22" customHeight="1">
      <c r="A406" s="29" t="n"/>
      <c r="B406" s="30" t="n"/>
      <c r="C406" s="29" t="n"/>
      <c r="D406" s="29" t="n"/>
      <c r="E406" s="29" t="n"/>
      <c r="F406" s="29" t="n"/>
      <c r="G406" s="31" t="n"/>
      <c r="H406" s="29" t="n"/>
      <c r="I406" s="31" t="n"/>
      <c r="J406" s="31" t="n"/>
      <c r="K406" s="49" t="n"/>
      <c r="L406" s="33" t="n"/>
      <c r="M406" s="34" t="n"/>
      <c r="N406" s="33" t="n"/>
      <c r="O406" s="50" t="n"/>
      <c r="P406" s="29" t="n"/>
      <c r="Q406" s="31" t="n"/>
      <c r="R406" s="49" t="n"/>
      <c r="S406" s="51">
        <f>IFERROR(IF($A406="","",IF(OR($L406="",$N406=""),"",$N406-$L406)),"")</f>
        <v/>
      </c>
      <c r="T406" s="52">
        <f>IFERROR(IF($A406="","",IF($H406="Available",0,IF($K406="","",MAX(0,$K406-'Settings'!$B$4)))),"")</f>
        <v/>
      </c>
      <c r="U406" s="38">
        <f>IFERROR(IF($A406="","",IF(OR($S406="",$O406=""),"Missing PM Data",IF(OR($S406&lt;=0,$O406&lt;INT('Settings'!$B$4)),"Overdue",IF(OR($S406&lt;='Settings'!$B$5,$O406&lt;=INT('Settings'!$B$4)+'Settings'!$B$6),"Due Soon","OK")))),"Check PM Data")</f>
        <v/>
      </c>
      <c r="V406" s="16">
        <f>IFERROR(IF($A406="","",IF(AND($H406="Available",$P406="No",$M406&gt;='Settings'!$B$7,OR($U406="OK",$U406="Due Soon")),"Yes","No")),"No")</f>
        <v/>
      </c>
      <c r="W406" s="38">
        <f>IFERROR(IF($A406="","",IF($H406="Available","Available Now",IF($K406="","No ETA",IF($K406&lt;'Settings'!$B$4,"Past Due ETA",IF($K406&lt;='Settings'!$B$4+1,"Within 24 Hours",IF($K406&lt;='Settings'!$B$4+3,"2–3 Days",IF($K406&lt;='Settings'!$B$4+7,"4–7 Days","More Than 7 Days"))))))),"Check ETA")</f>
        <v/>
      </c>
      <c r="X406" s="38">
        <f>IFERROR(IF($A406="","",IF(COUNTIF('Tractor Availability'!$A$6:$A$505,$A406)&gt;1,"Duplicate Unit ID",IF($H406="","Missing status",IF($M406="","Missing fuel level",IF(AND($H406&lt;&gt;"Available",$K406=""),"Missing ETA",IF(AND($P406="Yes",$Q406=""),"Missing hold reason",IF($R406="","Missing update time",IF('Settings'!$B$4-$R406&gt;'Settings'!$B$8,"Stale update",IF(AND($H406="Available",$P406="Yes"),"Available with safety hold","OK"))))))))),"Formula Error")</f>
        <v/>
      </c>
    </row>
    <row r="407" ht="22" customHeight="1">
      <c r="A407" s="29" t="n"/>
      <c r="B407" s="30" t="n"/>
      <c r="C407" s="29" t="n"/>
      <c r="D407" s="29" t="n"/>
      <c r="E407" s="29" t="n"/>
      <c r="F407" s="29" t="n"/>
      <c r="G407" s="31" t="n"/>
      <c r="H407" s="29" t="n"/>
      <c r="I407" s="31" t="n"/>
      <c r="J407" s="31" t="n"/>
      <c r="K407" s="49" t="n"/>
      <c r="L407" s="33" t="n"/>
      <c r="M407" s="34" t="n"/>
      <c r="N407" s="33" t="n"/>
      <c r="O407" s="50" t="n"/>
      <c r="P407" s="29" t="n"/>
      <c r="Q407" s="31" t="n"/>
      <c r="R407" s="49" t="n"/>
      <c r="S407" s="51">
        <f>IFERROR(IF($A407="","",IF(OR($L407="",$N407=""),"",$N407-$L407)),"")</f>
        <v/>
      </c>
      <c r="T407" s="52">
        <f>IFERROR(IF($A407="","",IF($H407="Available",0,IF($K407="","",MAX(0,$K407-'Settings'!$B$4)))),"")</f>
        <v/>
      </c>
      <c r="U407" s="38">
        <f>IFERROR(IF($A407="","",IF(OR($S407="",$O407=""),"Missing PM Data",IF(OR($S407&lt;=0,$O407&lt;INT('Settings'!$B$4)),"Overdue",IF(OR($S407&lt;='Settings'!$B$5,$O407&lt;=INT('Settings'!$B$4)+'Settings'!$B$6),"Due Soon","OK")))),"Check PM Data")</f>
        <v/>
      </c>
      <c r="V407" s="16">
        <f>IFERROR(IF($A407="","",IF(AND($H407="Available",$P407="No",$M407&gt;='Settings'!$B$7,OR($U407="OK",$U407="Due Soon")),"Yes","No")),"No")</f>
        <v/>
      </c>
      <c r="W407" s="38">
        <f>IFERROR(IF($A407="","",IF($H407="Available","Available Now",IF($K407="","No ETA",IF($K407&lt;'Settings'!$B$4,"Past Due ETA",IF($K407&lt;='Settings'!$B$4+1,"Within 24 Hours",IF($K407&lt;='Settings'!$B$4+3,"2–3 Days",IF($K407&lt;='Settings'!$B$4+7,"4–7 Days","More Than 7 Days"))))))),"Check ETA")</f>
        <v/>
      </c>
      <c r="X407" s="38">
        <f>IFERROR(IF($A407="","",IF(COUNTIF('Tractor Availability'!$A$6:$A$505,$A407)&gt;1,"Duplicate Unit ID",IF($H407="","Missing status",IF($M407="","Missing fuel level",IF(AND($H407&lt;&gt;"Available",$K407=""),"Missing ETA",IF(AND($P407="Yes",$Q407=""),"Missing hold reason",IF($R407="","Missing update time",IF('Settings'!$B$4-$R407&gt;'Settings'!$B$8,"Stale update",IF(AND($H407="Available",$P407="Yes"),"Available with safety hold","OK"))))))))),"Formula Error")</f>
        <v/>
      </c>
    </row>
    <row r="408" ht="22" customHeight="1">
      <c r="A408" s="29" t="n"/>
      <c r="B408" s="30" t="n"/>
      <c r="C408" s="29" t="n"/>
      <c r="D408" s="29" t="n"/>
      <c r="E408" s="29" t="n"/>
      <c r="F408" s="29" t="n"/>
      <c r="G408" s="31" t="n"/>
      <c r="H408" s="29" t="n"/>
      <c r="I408" s="31" t="n"/>
      <c r="J408" s="31" t="n"/>
      <c r="K408" s="49" t="n"/>
      <c r="L408" s="33" t="n"/>
      <c r="M408" s="34" t="n"/>
      <c r="N408" s="33" t="n"/>
      <c r="O408" s="50" t="n"/>
      <c r="P408" s="29" t="n"/>
      <c r="Q408" s="31" t="n"/>
      <c r="R408" s="49" t="n"/>
      <c r="S408" s="51">
        <f>IFERROR(IF($A408="","",IF(OR($L408="",$N408=""),"",$N408-$L408)),"")</f>
        <v/>
      </c>
      <c r="T408" s="52">
        <f>IFERROR(IF($A408="","",IF($H408="Available",0,IF($K408="","",MAX(0,$K408-'Settings'!$B$4)))),"")</f>
        <v/>
      </c>
      <c r="U408" s="38">
        <f>IFERROR(IF($A408="","",IF(OR($S408="",$O408=""),"Missing PM Data",IF(OR($S408&lt;=0,$O408&lt;INT('Settings'!$B$4)),"Overdue",IF(OR($S408&lt;='Settings'!$B$5,$O408&lt;=INT('Settings'!$B$4)+'Settings'!$B$6),"Due Soon","OK")))),"Check PM Data")</f>
        <v/>
      </c>
      <c r="V408" s="16">
        <f>IFERROR(IF($A408="","",IF(AND($H408="Available",$P408="No",$M408&gt;='Settings'!$B$7,OR($U408="OK",$U408="Due Soon")),"Yes","No")),"No")</f>
        <v/>
      </c>
      <c r="W408" s="38">
        <f>IFERROR(IF($A408="","",IF($H408="Available","Available Now",IF($K408="","No ETA",IF($K408&lt;'Settings'!$B$4,"Past Due ETA",IF($K408&lt;='Settings'!$B$4+1,"Within 24 Hours",IF($K408&lt;='Settings'!$B$4+3,"2–3 Days",IF($K408&lt;='Settings'!$B$4+7,"4–7 Days","More Than 7 Days"))))))),"Check ETA")</f>
        <v/>
      </c>
      <c r="X408" s="38">
        <f>IFERROR(IF($A408="","",IF(COUNTIF('Tractor Availability'!$A$6:$A$505,$A408)&gt;1,"Duplicate Unit ID",IF($H408="","Missing status",IF($M408="","Missing fuel level",IF(AND($H408&lt;&gt;"Available",$K408=""),"Missing ETA",IF(AND($P408="Yes",$Q408=""),"Missing hold reason",IF($R408="","Missing update time",IF('Settings'!$B$4-$R408&gt;'Settings'!$B$8,"Stale update",IF(AND($H408="Available",$P408="Yes"),"Available with safety hold","OK"))))))))),"Formula Error")</f>
        <v/>
      </c>
    </row>
    <row r="409" ht="22" customHeight="1">
      <c r="A409" s="29" t="n"/>
      <c r="B409" s="30" t="n"/>
      <c r="C409" s="29" t="n"/>
      <c r="D409" s="29" t="n"/>
      <c r="E409" s="29" t="n"/>
      <c r="F409" s="29" t="n"/>
      <c r="G409" s="31" t="n"/>
      <c r="H409" s="29" t="n"/>
      <c r="I409" s="31" t="n"/>
      <c r="J409" s="31" t="n"/>
      <c r="K409" s="49" t="n"/>
      <c r="L409" s="33" t="n"/>
      <c r="M409" s="34" t="n"/>
      <c r="N409" s="33" t="n"/>
      <c r="O409" s="50" t="n"/>
      <c r="P409" s="29" t="n"/>
      <c r="Q409" s="31" t="n"/>
      <c r="R409" s="49" t="n"/>
      <c r="S409" s="51">
        <f>IFERROR(IF($A409="","",IF(OR($L409="",$N409=""),"",$N409-$L409)),"")</f>
        <v/>
      </c>
      <c r="T409" s="52">
        <f>IFERROR(IF($A409="","",IF($H409="Available",0,IF($K409="","",MAX(0,$K409-'Settings'!$B$4)))),"")</f>
        <v/>
      </c>
      <c r="U409" s="38">
        <f>IFERROR(IF($A409="","",IF(OR($S409="",$O409=""),"Missing PM Data",IF(OR($S409&lt;=0,$O409&lt;INT('Settings'!$B$4)),"Overdue",IF(OR($S409&lt;='Settings'!$B$5,$O409&lt;=INT('Settings'!$B$4)+'Settings'!$B$6),"Due Soon","OK")))),"Check PM Data")</f>
        <v/>
      </c>
      <c r="V409" s="16">
        <f>IFERROR(IF($A409="","",IF(AND($H409="Available",$P409="No",$M409&gt;='Settings'!$B$7,OR($U409="OK",$U409="Due Soon")),"Yes","No")),"No")</f>
        <v/>
      </c>
      <c r="W409" s="38">
        <f>IFERROR(IF($A409="","",IF($H409="Available","Available Now",IF($K409="","No ETA",IF($K409&lt;'Settings'!$B$4,"Past Due ETA",IF($K409&lt;='Settings'!$B$4+1,"Within 24 Hours",IF($K409&lt;='Settings'!$B$4+3,"2–3 Days",IF($K409&lt;='Settings'!$B$4+7,"4–7 Days","More Than 7 Days"))))))),"Check ETA")</f>
        <v/>
      </c>
      <c r="X409" s="38">
        <f>IFERROR(IF($A409="","",IF(COUNTIF('Tractor Availability'!$A$6:$A$505,$A409)&gt;1,"Duplicate Unit ID",IF($H409="","Missing status",IF($M409="","Missing fuel level",IF(AND($H409&lt;&gt;"Available",$K409=""),"Missing ETA",IF(AND($P409="Yes",$Q409=""),"Missing hold reason",IF($R409="","Missing update time",IF('Settings'!$B$4-$R409&gt;'Settings'!$B$8,"Stale update",IF(AND($H409="Available",$P409="Yes"),"Available with safety hold","OK"))))))))),"Formula Error")</f>
        <v/>
      </c>
    </row>
    <row r="410" ht="22" customHeight="1">
      <c r="A410" s="29" t="n"/>
      <c r="B410" s="30" t="n"/>
      <c r="C410" s="29" t="n"/>
      <c r="D410" s="29" t="n"/>
      <c r="E410" s="29" t="n"/>
      <c r="F410" s="29" t="n"/>
      <c r="G410" s="31" t="n"/>
      <c r="H410" s="29" t="n"/>
      <c r="I410" s="31" t="n"/>
      <c r="J410" s="31" t="n"/>
      <c r="K410" s="49" t="n"/>
      <c r="L410" s="33" t="n"/>
      <c r="M410" s="34" t="n"/>
      <c r="N410" s="33" t="n"/>
      <c r="O410" s="50" t="n"/>
      <c r="P410" s="29" t="n"/>
      <c r="Q410" s="31" t="n"/>
      <c r="R410" s="49" t="n"/>
      <c r="S410" s="51">
        <f>IFERROR(IF($A410="","",IF(OR($L410="",$N410=""),"",$N410-$L410)),"")</f>
        <v/>
      </c>
      <c r="T410" s="52">
        <f>IFERROR(IF($A410="","",IF($H410="Available",0,IF($K410="","",MAX(0,$K410-'Settings'!$B$4)))),"")</f>
        <v/>
      </c>
      <c r="U410" s="38">
        <f>IFERROR(IF($A410="","",IF(OR($S410="",$O410=""),"Missing PM Data",IF(OR($S410&lt;=0,$O410&lt;INT('Settings'!$B$4)),"Overdue",IF(OR($S410&lt;='Settings'!$B$5,$O410&lt;=INT('Settings'!$B$4)+'Settings'!$B$6),"Due Soon","OK")))),"Check PM Data")</f>
        <v/>
      </c>
      <c r="V410" s="16">
        <f>IFERROR(IF($A410="","",IF(AND($H410="Available",$P410="No",$M410&gt;='Settings'!$B$7,OR($U410="OK",$U410="Due Soon")),"Yes","No")),"No")</f>
        <v/>
      </c>
      <c r="W410" s="38">
        <f>IFERROR(IF($A410="","",IF($H410="Available","Available Now",IF($K410="","No ETA",IF($K410&lt;'Settings'!$B$4,"Past Due ETA",IF($K410&lt;='Settings'!$B$4+1,"Within 24 Hours",IF($K410&lt;='Settings'!$B$4+3,"2–3 Days",IF($K410&lt;='Settings'!$B$4+7,"4–7 Days","More Than 7 Days"))))))),"Check ETA")</f>
        <v/>
      </c>
      <c r="X410" s="38">
        <f>IFERROR(IF($A410="","",IF(COUNTIF('Tractor Availability'!$A$6:$A$505,$A410)&gt;1,"Duplicate Unit ID",IF($H410="","Missing status",IF($M410="","Missing fuel level",IF(AND($H410&lt;&gt;"Available",$K410=""),"Missing ETA",IF(AND($P410="Yes",$Q410=""),"Missing hold reason",IF($R410="","Missing update time",IF('Settings'!$B$4-$R410&gt;'Settings'!$B$8,"Stale update",IF(AND($H410="Available",$P410="Yes"),"Available with safety hold","OK"))))))))),"Formula Error")</f>
        <v/>
      </c>
    </row>
    <row r="411" ht="22" customHeight="1">
      <c r="A411" s="29" t="n"/>
      <c r="B411" s="30" t="n"/>
      <c r="C411" s="29" t="n"/>
      <c r="D411" s="29" t="n"/>
      <c r="E411" s="29" t="n"/>
      <c r="F411" s="29" t="n"/>
      <c r="G411" s="31" t="n"/>
      <c r="H411" s="29" t="n"/>
      <c r="I411" s="31" t="n"/>
      <c r="J411" s="31" t="n"/>
      <c r="K411" s="49" t="n"/>
      <c r="L411" s="33" t="n"/>
      <c r="M411" s="34" t="n"/>
      <c r="N411" s="33" t="n"/>
      <c r="O411" s="50" t="n"/>
      <c r="P411" s="29" t="n"/>
      <c r="Q411" s="31" t="n"/>
      <c r="R411" s="49" t="n"/>
      <c r="S411" s="51">
        <f>IFERROR(IF($A411="","",IF(OR($L411="",$N411=""),"",$N411-$L411)),"")</f>
        <v/>
      </c>
      <c r="T411" s="52">
        <f>IFERROR(IF($A411="","",IF($H411="Available",0,IF($K411="","",MAX(0,$K411-'Settings'!$B$4)))),"")</f>
        <v/>
      </c>
      <c r="U411" s="38">
        <f>IFERROR(IF($A411="","",IF(OR($S411="",$O411=""),"Missing PM Data",IF(OR($S411&lt;=0,$O411&lt;INT('Settings'!$B$4)),"Overdue",IF(OR($S411&lt;='Settings'!$B$5,$O411&lt;=INT('Settings'!$B$4)+'Settings'!$B$6),"Due Soon","OK")))),"Check PM Data")</f>
        <v/>
      </c>
      <c r="V411" s="16">
        <f>IFERROR(IF($A411="","",IF(AND($H411="Available",$P411="No",$M411&gt;='Settings'!$B$7,OR($U411="OK",$U411="Due Soon")),"Yes","No")),"No")</f>
        <v/>
      </c>
      <c r="W411" s="38">
        <f>IFERROR(IF($A411="","",IF($H411="Available","Available Now",IF($K411="","No ETA",IF($K411&lt;'Settings'!$B$4,"Past Due ETA",IF($K411&lt;='Settings'!$B$4+1,"Within 24 Hours",IF($K411&lt;='Settings'!$B$4+3,"2–3 Days",IF($K411&lt;='Settings'!$B$4+7,"4–7 Days","More Than 7 Days"))))))),"Check ETA")</f>
        <v/>
      </c>
      <c r="X411" s="38">
        <f>IFERROR(IF($A411="","",IF(COUNTIF('Tractor Availability'!$A$6:$A$505,$A411)&gt;1,"Duplicate Unit ID",IF($H411="","Missing status",IF($M411="","Missing fuel level",IF(AND($H411&lt;&gt;"Available",$K411=""),"Missing ETA",IF(AND($P411="Yes",$Q411=""),"Missing hold reason",IF($R411="","Missing update time",IF('Settings'!$B$4-$R411&gt;'Settings'!$B$8,"Stale update",IF(AND($H411="Available",$P411="Yes"),"Available with safety hold","OK"))))))))),"Formula Error")</f>
        <v/>
      </c>
    </row>
    <row r="412" ht="22" customHeight="1">
      <c r="A412" s="29" t="n"/>
      <c r="B412" s="30" t="n"/>
      <c r="C412" s="29" t="n"/>
      <c r="D412" s="29" t="n"/>
      <c r="E412" s="29" t="n"/>
      <c r="F412" s="29" t="n"/>
      <c r="G412" s="31" t="n"/>
      <c r="H412" s="29" t="n"/>
      <c r="I412" s="31" t="n"/>
      <c r="J412" s="31" t="n"/>
      <c r="K412" s="49" t="n"/>
      <c r="L412" s="33" t="n"/>
      <c r="M412" s="34" t="n"/>
      <c r="N412" s="33" t="n"/>
      <c r="O412" s="50" t="n"/>
      <c r="P412" s="29" t="n"/>
      <c r="Q412" s="31" t="n"/>
      <c r="R412" s="49" t="n"/>
      <c r="S412" s="51">
        <f>IFERROR(IF($A412="","",IF(OR($L412="",$N412=""),"",$N412-$L412)),"")</f>
        <v/>
      </c>
      <c r="T412" s="52">
        <f>IFERROR(IF($A412="","",IF($H412="Available",0,IF($K412="","",MAX(0,$K412-'Settings'!$B$4)))),"")</f>
        <v/>
      </c>
      <c r="U412" s="38">
        <f>IFERROR(IF($A412="","",IF(OR($S412="",$O412=""),"Missing PM Data",IF(OR($S412&lt;=0,$O412&lt;INT('Settings'!$B$4)),"Overdue",IF(OR($S412&lt;='Settings'!$B$5,$O412&lt;=INT('Settings'!$B$4)+'Settings'!$B$6),"Due Soon","OK")))),"Check PM Data")</f>
        <v/>
      </c>
      <c r="V412" s="16">
        <f>IFERROR(IF($A412="","",IF(AND($H412="Available",$P412="No",$M412&gt;='Settings'!$B$7,OR($U412="OK",$U412="Due Soon")),"Yes","No")),"No")</f>
        <v/>
      </c>
      <c r="W412" s="38">
        <f>IFERROR(IF($A412="","",IF($H412="Available","Available Now",IF($K412="","No ETA",IF($K412&lt;'Settings'!$B$4,"Past Due ETA",IF($K412&lt;='Settings'!$B$4+1,"Within 24 Hours",IF($K412&lt;='Settings'!$B$4+3,"2–3 Days",IF($K412&lt;='Settings'!$B$4+7,"4–7 Days","More Than 7 Days"))))))),"Check ETA")</f>
        <v/>
      </c>
      <c r="X412" s="38">
        <f>IFERROR(IF($A412="","",IF(COUNTIF('Tractor Availability'!$A$6:$A$505,$A412)&gt;1,"Duplicate Unit ID",IF($H412="","Missing status",IF($M412="","Missing fuel level",IF(AND($H412&lt;&gt;"Available",$K412=""),"Missing ETA",IF(AND($P412="Yes",$Q412=""),"Missing hold reason",IF($R412="","Missing update time",IF('Settings'!$B$4-$R412&gt;'Settings'!$B$8,"Stale update",IF(AND($H412="Available",$P412="Yes"),"Available with safety hold","OK"))))))))),"Formula Error")</f>
        <v/>
      </c>
    </row>
    <row r="413" ht="22" customHeight="1">
      <c r="A413" s="29" t="n"/>
      <c r="B413" s="30" t="n"/>
      <c r="C413" s="29" t="n"/>
      <c r="D413" s="29" t="n"/>
      <c r="E413" s="29" t="n"/>
      <c r="F413" s="29" t="n"/>
      <c r="G413" s="31" t="n"/>
      <c r="H413" s="29" t="n"/>
      <c r="I413" s="31" t="n"/>
      <c r="J413" s="31" t="n"/>
      <c r="K413" s="49" t="n"/>
      <c r="L413" s="33" t="n"/>
      <c r="M413" s="34" t="n"/>
      <c r="N413" s="33" t="n"/>
      <c r="O413" s="50" t="n"/>
      <c r="P413" s="29" t="n"/>
      <c r="Q413" s="31" t="n"/>
      <c r="R413" s="49" t="n"/>
      <c r="S413" s="51">
        <f>IFERROR(IF($A413="","",IF(OR($L413="",$N413=""),"",$N413-$L413)),"")</f>
        <v/>
      </c>
      <c r="T413" s="52">
        <f>IFERROR(IF($A413="","",IF($H413="Available",0,IF($K413="","",MAX(0,$K413-'Settings'!$B$4)))),"")</f>
        <v/>
      </c>
      <c r="U413" s="38">
        <f>IFERROR(IF($A413="","",IF(OR($S413="",$O413=""),"Missing PM Data",IF(OR($S413&lt;=0,$O413&lt;INT('Settings'!$B$4)),"Overdue",IF(OR($S413&lt;='Settings'!$B$5,$O413&lt;=INT('Settings'!$B$4)+'Settings'!$B$6),"Due Soon","OK")))),"Check PM Data")</f>
        <v/>
      </c>
      <c r="V413" s="16">
        <f>IFERROR(IF($A413="","",IF(AND($H413="Available",$P413="No",$M413&gt;='Settings'!$B$7,OR($U413="OK",$U413="Due Soon")),"Yes","No")),"No")</f>
        <v/>
      </c>
      <c r="W413" s="38">
        <f>IFERROR(IF($A413="","",IF($H413="Available","Available Now",IF($K413="","No ETA",IF($K413&lt;'Settings'!$B$4,"Past Due ETA",IF($K413&lt;='Settings'!$B$4+1,"Within 24 Hours",IF($K413&lt;='Settings'!$B$4+3,"2–3 Days",IF($K413&lt;='Settings'!$B$4+7,"4–7 Days","More Than 7 Days"))))))),"Check ETA")</f>
        <v/>
      </c>
      <c r="X413" s="38">
        <f>IFERROR(IF($A413="","",IF(COUNTIF('Tractor Availability'!$A$6:$A$505,$A413)&gt;1,"Duplicate Unit ID",IF($H413="","Missing status",IF($M413="","Missing fuel level",IF(AND($H413&lt;&gt;"Available",$K413=""),"Missing ETA",IF(AND($P413="Yes",$Q413=""),"Missing hold reason",IF($R413="","Missing update time",IF('Settings'!$B$4-$R413&gt;'Settings'!$B$8,"Stale update",IF(AND($H413="Available",$P413="Yes"),"Available with safety hold","OK"))))))))),"Formula Error")</f>
        <v/>
      </c>
    </row>
    <row r="414" ht="22" customHeight="1">
      <c r="A414" s="29" t="n"/>
      <c r="B414" s="30" t="n"/>
      <c r="C414" s="29" t="n"/>
      <c r="D414" s="29" t="n"/>
      <c r="E414" s="29" t="n"/>
      <c r="F414" s="29" t="n"/>
      <c r="G414" s="31" t="n"/>
      <c r="H414" s="29" t="n"/>
      <c r="I414" s="31" t="n"/>
      <c r="J414" s="31" t="n"/>
      <c r="K414" s="49" t="n"/>
      <c r="L414" s="33" t="n"/>
      <c r="M414" s="34" t="n"/>
      <c r="N414" s="33" t="n"/>
      <c r="O414" s="50" t="n"/>
      <c r="P414" s="29" t="n"/>
      <c r="Q414" s="31" t="n"/>
      <c r="R414" s="49" t="n"/>
      <c r="S414" s="51">
        <f>IFERROR(IF($A414="","",IF(OR($L414="",$N414=""),"",$N414-$L414)),"")</f>
        <v/>
      </c>
      <c r="T414" s="52">
        <f>IFERROR(IF($A414="","",IF($H414="Available",0,IF($K414="","",MAX(0,$K414-'Settings'!$B$4)))),"")</f>
        <v/>
      </c>
      <c r="U414" s="38">
        <f>IFERROR(IF($A414="","",IF(OR($S414="",$O414=""),"Missing PM Data",IF(OR($S414&lt;=0,$O414&lt;INT('Settings'!$B$4)),"Overdue",IF(OR($S414&lt;='Settings'!$B$5,$O414&lt;=INT('Settings'!$B$4)+'Settings'!$B$6),"Due Soon","OK")))),"Check PM Data")</f>
        <v/>
      </c>
      <c r="V414" s="16">
        <f>IFERROR(IF($A414="","",IF(AND($H414="Available",$P414="No",$M414&gt;='Settings'!$B$7,OR($U414="OK",$U414="Due Soon")),"Yes","No")),"No")</f>
        <v/>
      </c>
      <c r="W414" s="38">
        <f>IFERROR(IF($A414="","",IF($H414="Available","Available Now",IF($K414="","No ETA",IF($K414&lt;'Settings'!$B$4,"Past Due ETA",IF($K414&lt;='Settings'!$B$4+1,"Within 24 Hours",IF($K414&lt;='Settings'!$B$4+3,"2–3 Days",IF($K414&lt;='Settings'!$B$4+7,"4–7 Days","More Than 7 Days"))))))),"Check ETA")</f>
        <v/>
      </c>
      <c r="X414" s="38">
        <f>IFERROR(IF($A414="","",IF(COUNTIF('Tractor Availability'!$A$6:$A$505,$A414)&gt;1,"Duplicate Unit ID",IF($H414="","Missing status",IF($M414="","Missing fuel level",IF(AND($H414&lt;&gt;"Available",$K414=""),"Missing ETA",IF(AND($P414="Yes",$Q414=""),"Missing hold reason",IF($R414="","Missing update time",IF('Settings'!$B$4-$R414&gt;'Settings'!$B$8,"Stale update",IF(AND($H414="Available",$P414="Yes"),"Available with safety hold","OK"))))))))),"Formula Error")</f>
        <v/>
      </c>
    </row>
    <row r="415" ht="22" customHeight="1">
      <c r="A415" s="29" t="n"/>
      <c r="B415" s="30" t="n"/>
      <c r="C415" s="29" t="n"/>
      <c r="D415" s="29" t="n"/>
      <c r="E415" s="29" t="n"/>
      <c r="F415" s="29" t="n"/>
      <c r="G415" s="31" t="n"/>
      <c r="H415" s="29" t="n"/>
      <c r="I415" s="31" t="n"/>
      <c r="J415" s="31" t="n"/>
      <c r="K415" s="49" t="n"/>
      <c r="L415" s="33" t="n"/>
      <c r="M415" s="34" t="n"/>
      <c r="N415" s="33" t="n"/>
      <c r="O415" s="50" t="n"/>
      <c r="P415" s="29" t="n"/>
      <c r="Q415" s="31" t="n"/>
      <c r="R415" s="49" t="n"/>
      <c r="S415" s="51">
        <f>IFERROR(IF($A415="","",IF(OR($L415="",$N415=""),"",$N415-$L415)),"")</f>
        <v/>
      </c>
      <c r="T415" s="52">
        <f>IFERROR(IF($A415="","",IF($H415="Available",0,IF($K415="","",MAX(0,$K415-'Settings'!$B$4)))),"")</f>
        <v/>
      </c>
      <c r="U415" s="38">
        <f>IFERROR(IF($A415="","",IF(OR($S415="",$O415=""),"Missing PM Data",IF(OR($S415&lt;=0,$O415&lt;INT('Settings'!$B$4)),"Overdue",IF(OR($S415&lt;='Settings'!$B$5,$O415&lt;=INT('Settings'!$B$4)+'Settings'!$B$6),"Due Soon","OK")))),"Check PM Data")</f>
        <v/>
      </c>
      <c r="V415" s="16">
        <f>IFERROR(IF($A415="","",IF(AND($H415="Available",$P415="No",$M415&gt;='Settings'!$B$7,OR($U415="OK",$U415="Due Soon")),"Yes","No")),"No")</f>
        <v/>
      </c>
      <c r="W415" s="38">
        <f>IFERROR(IF($A415="","",IF($H415="Available","Available Now",IF($K415="","No ETA",IF($K415&lt;'Settings'!$B$4,"Past Due ETA",IF($K415&lt;='Settings'!$B$4+1,"Within 24 Hours",IF($K415&lt;='Settings'!$B$4+3,"2–3 Days",IF($K415&lt;='Settings'!$B$4+7,"4–7 Days","More Than 7 Days"))))))),"Check ETA")</f>
        <v/>
      </c>
      <c r="X415" s="38">
        <f>IFERROR(IF($A415="","",IF(COUNTIF('Tractor Availability'!$A$6:$A$505,$A415)&gt;1,"Duplicate Unit ID",IF($H415="","Missing status",IF($M415="","Missing fuel level",IF(AND($H415&lt;&gt;"Available",$K415=""),"Missing ETA",IF(AND($P415="Yes",$Q415=""),"Missing hold reason",IF($R415="","Missing update time",IF('Settings'!$B$4-$R415&gt;'Settings'!$B$8,"Stale update",IF(AND($H415="Available",$P415="Yes"),"Available with safety hold","OK"))))))))),"Formula Error")</f>
        <v/>
      </c>
    </row>
    <row r="416" ht="22" customHeight="1">
      <c r="A416" s="29" t="n"/>
      <c r="B416" s="30" t="n"/>
      <c r="C416" s="29" t="n"/>
      <c r="D416" s="29" t="n"/>
      <c r="E416" s="29" t="n"/>
      <c r="F416" s="29" t="n"/>
      <c r="G416" s="31" t="n"/>
      <c r="H416" s="29" t="n"/>
      <c r="I416" s="31" t="n"/>
      <c r="J416" s="31" t="n"/>
      <c r="K416" s="49" t="n"/>
      <c r="L416" s="33" t="n"/>
      <c r="M416" s="34" t="n"/>
      <c r="N416" s="33" t="n"/>
      <c r="O416" s="50" t="n"/>
      <c r="P416" s="29" t="n"/>
      <c r="Q416" s="31" t="n"/>
      <c r="R416" s="49" t="n"/>
      <c r="S416" s="51">
        <f>IFERROR(IF($A416="","",IF(OR($L416="",$N416=""),"",$N416-$L416)),"")</f>
        <v/>
      </c>
      <c r="T416" s="52">
        <f>IFERROR(IF($A416="","",IF($H416="Available",0,IF($K416="","",MAX(0,$K416-'Settings'!$B$4)))),"")</f>
        <v/>
      </c>
      <c r="U416" s="38">
        <f>IFERROR(IF($A416="","",IF(OR($S416="",$O416=""),"Missing PM Data",IF(OR($S416&lt;=0,$O416&lt;INT('Settings'!$B$4)),"Overdue",IF(OR($S416&lt;='Settings'!$B$5,$O416&lt;=INT('Settings'!$B$4)+'Settings'!$B$6),"Due Soon","OK")))),"Check PM Data")</f>
        <v/>
      </c>
      <c r="V416" s="16">
        <f>IFERROR(IF($A416="","",IF(AND($H416="Available",$P416="No",$M416&gt;='Settings'!$B$7,OR($U416="OK",$U416="Due Soon")),"Yes","No")),"No")</f>
        <v/>
      </c>
      <c r="W416" s="38">
        <f>IFERROR(IF($A416="","",IF($H416="Available","Available Now",IF($K416="","No ETA",IF($K416&lt;'Settings'!$B$4,"Past Due ETA",IF($K416&lt;='Settings'!$B$4+1,"Within 24 Hours",IF($K416&lt;='Settings'!$B$4+3,"2–3 Days",IF($K416&lt;='Settings'!$B$4+7,"4–7 Days","More Than 7 Days"))))))),"Check ETA")</f>
        <v/>
      </c>
      <c r="X416" s="38">
        <f>IFERROR(IF($A416="","",IF(COUNTIF('Tractor Availability'!$A$6:$A$505,$A416)&gt;1,"Duplicate Unit ID",IF($H416="","Missing status",IF($M416="","Missing fuel level",IF(AND($H416&lt;&gt;"Available",$K416=""),"Missing ETA",IF(AND($P416="Yes",$Q416=""),"Missing hold reason",IF($R416="","Missing update time",IF('Settings'!$B$4-$R416&gt;'Settings'!$B$8,"Stale update",IF(AND($H416="Available",$P416="Yes"),"Available with safety hold","OK"))))))))),"Formula Error")</f>
        <v/>
      </c>
    </row>
    <row r="417" ht="22" customHeight="1">
      <c r="A417" s="29" t="n"/>
      <c r="B417" s="30" t="n"/>
      <c r="C417" s="29" t="n"/>
      <c r="D417" s="29" t="n"/>
      <c r="E417" s="29" t="n"/>
      <c r="F417" s="29" t="n"/>
      <c r="G417" s="31" t="n"/>
      <c r="H417" s="29" t="n"/>
      <c r="I417" s="31" t="n"/>
      <c r="J417" s="31" t="n"/>
      <c r="K417" s="49" t="n"/>
      <c r="L417" s="33" t="n"/>
      <c r="M417" s="34" t="n"/>
      <c r="N417" s="33" t="n"/>
      <c r="O417" s="50" t="n"/>
      <c r="P417" s="29" t="n"/>
      <c r="Q417" s="31" t="n"/>
      <c r="R417" s="49" t="n"/>
      <c r="S417" s="51">
        <f>IFERROR(IF($A417="","",IF(OR($L417="",$N417=""),"",$N417-$L417)),"")</f>
        <v/>
      </c>
      <c r="T417" s="52">
        <f>IFERROR(IF($A417="","",IF($H417="Available",0,IF($K417="","",MAX(0,$K417-'Settings'!$B$4)))),"")</f>
        <v/>
      </c>
      <c r="U417" s="38">
        <f>IFERROR(IF($A417="","",IF(OR($S417="",$O417=""),"Missing PM Data",IF(OR($S417&lt;=0,$O417&lt;INT('Settings'!$B$4)),"Overdue",IF(OR($S417&lt;='Settings'!$B$5,$O417&lt;=INT('Settings'!$B$4)+'Settings'!$B$6),"Due Soon","OK")))),"Check PM Data")</f>
        <v/>
      </c>
      <c r="V417" s="16">
        <f>IFERROR(IF($A417="","",IF(AND($H417="Available",$P417="No",$M417&gt;='Settings'!$B$7,OR($U417="OK",$U417="Due Soon")),"Yes","No")),"No")</f>
        <v/>
      </c>
      <c r="W417" s="38">
        <f>IFERROR(IF($A417="","",IF($H417="Available","Available Now",IF($K417="","No ETA",IF($K417&lt;'Settings'!$B$4,"Past Due ETA",IF($K417&lt;='Settings'!$B$4+1,"Within 24 Hours",IF($K417&lt;='Settings'!$B$4+3,"2–3 Days",IF($K417&lt;='Settings'!$B$4+7,"4–7 Days","More Than 7 Days"))))))),"Check ETA")</f>
        <v/>
      </c>
      <c r="X417" s="38">
        <f>IFERROR(IF($A417="","",IF(COUNTIF('Tractor Availability'!$A$6:$A$505,$A417)&gt;1,"Duplicate Unit ID",IF($H417="","Missing status",IF($M417="","Missing fuel level",IF(AND($H417&lt;&gt;"Available",$K417=""),"Missing ETA",IF(AND($P417="Yes",$Q417=""),"Missing hold reason",IF($R417="","Missing update time",IF('Settings'!$B$4-$R417&gt;'Settings'!$B$8,"Stale update",IF(AND($H417="Available",$P417="Yes"),"Available with safety hold","OK"))))))))),"Formula Error")</f>
        <v/>
      </c>
    </row>
    <row r="418" ht="22" customHeight="1">
      <c r="A418" s="29" t="n"/>
      <c r="B418" s="30" t="n"/>
      <c r="C418" s="29" t="n"/>
      <c r="D418" s="29" t="n"/>
      <c r="E418" s="29" t="n"/>
      <c r="F418" s="29" t="n"/>
      <c r="G418" s="31" t="n"/>
      <c r="H418" s="29" t="n"/>
      <c r="I418" s="31" t="n"/>
      <c r="J418" s="31" t="n"/>
      <c r="K418" s="49" t="n"/>
      <c r="L418" s="33" t="n"/>
      <c r="M418" s="34" t="n"/>
      <c r="N418" s="33" t="n"/>
      <c r="O418" s="50" t="n"/>
      <c r="P418" s="29" t="n"/>
      <c r="Q418" s="31" t="n"/>
      <c r="R418" s="49" t="n"/>
      <c r="S418" s="51">
        <f>IFERROR(IF($A418="","",IF(OR($L418="",$N418=""),"",$N418-$L418)),"")</f>
        <v/>
      </c>
      <c r="T418" s="52">
        <f>IFERROR(IF($A418="","",IF($H418="Available",0,IF($K418="","",MAX(0,$K418-'Settings'!$B$4)))),"")</f>
        <v/>
      </c>
      <c r="U418" s="38">
        <f>IFERROR(IF($A418="","",IF(OR($S418="",$O418=""),"Missing PM Data",IF(OR($S418&lt;=0,$O418&lt;INT('Settings'!$B$4)),"Overdue",IF(OR($S418&lt;='Settings'!$B$5,$O418&lt;=INT('Settings'!$B$4)+'Settings'!$B$6),"Due Soon","OK")))),"Check PM Data")</f>
        <v/>
      </c>
      <c r="V418" s="16">
        <f>IFERROR(IF($A418="","",IF(AND($H418="Available",$P418="No",$M418&gt;='Settings'!$B$7,OR($U418="OK",$U418="Due Soon")),"Yes","No")),"No")</f>
        <v/>
      </c>
      <c r="W418" s="38">
        <f>IFERROR(IF($A418="","",IF($H418="Available","Available Now",IF($K418="","No ETA",IF($K418&lt;'Settings'!$B$4,"Past Due ETA",IF($K418&lt;='Settings'!$B$4+1,"Within 24 Hours",IF($K418&lt;='Settings'!$B$4+3,"2–3 Days",IF($K418&lt;='Settings'!$B$4+7,"4–7 Days","More Than 7 Days"))))))),"Check ETA")</f>
        <v/>
      </c>
      <c r="X418" s="38">
        <f>IFERROR(IF($A418="","",IF(COUNTIF('Tractor Availability'!$A$6:$A$505,$A418)&gt;1,"Duplicate Unit ID",IF($H418="","Missing status",IF($M418="","Missing fuel level",IF(AND($H418&lt;&gt;"Available",$K418=""),"Missing ETA",IF(AND($P418="Yes",$Q418=""),"Missing hold reason",IF($R418="","Missing update time",IF('Settings'!$B$4-$R418&gt;'Settings'!$B$8,"Stale update",IF(AND($H418="Available",$P418="Yes"),"Available with safety hold","OK"))))))))),"Formula Error")</f>
        <v/>
      </c>
    </row>
    <row r="419" ht="22" customHeight="1">
      <c r="A419" s="29" t="n"/>
      <c r="B419" s="30" t="n"/>
      <c r="C419" s="29" t="n"/>
      <c r="D419" s="29" t="n"/>
      <c r="E419" s="29" t="n"/>
      <c r="F419" s="29" t="n"/>
      <c r="G419" s="31" t="n"/>
      <c r="H419" s="29" t="n"/>
      <c r="I419" s="31" t="n"/>
      <c r="J419" s="31" t="n"/>
      <c r="K419" s="49" t="n"/>
      <c r="L419" s="33" t="n"/>
      <c r="M419" s="34" t="n"/>
      <c r="N419" s="33" t="n"/>
      <c r="O419" s="50" t="n"/>
      <c r="P419" s="29" t="n"/>
      <c r="Q419" s="31" t="n"/>
      <c r="R419" s="49" t="n"/>
      <c r="S419" s="51">
        <f>IFERROR(IF($A419="","",IF(OR($L419="",$N419=""),"",$N419-$L419)),"")</f>
        <v/>
      </c>
      <c r="T419" s="52">
        <f>IFERROR(IF($A419="","",IF($H419="Available",0,IF($K419="","",MAX(0,$K419-'Settings'!$B$4)))),"")</f>
        <v/>
      </c>
      <c r="U419" s="38">
        <f>IFERROR(IF($A419="","",IF(OR($S419="",$O419=""),"Missing PM Data",IF(OR($S419&lt;=0,$O419&lt;INT('Settings'!$B$4)),"Overdue",IF(OR($S419&lt;='Settings'!$B$5,$O419&lt;=INT('Settings'!$B$4)+'Settings'!$B$6),"Due Soon","OK")))),"Check PM Data")</f>
        <v/>
      </c>
      <c r="V419" s="16">
        <f>IFERROR(IF($A419="","",IF(AND($H419="Available",$P419="No",$M419&gt;='Settings'!$B$7,OR($U419="OK",$U419="Due Soon")),"Yes","No")),"No")</f>
        <v/>
      </c>
      <c r="W419" s="38">
        <f>IFERROR(IF($A419="","",IF($H419="Available","Available Now",IF($K419="","No ETA",IF($K419&lt;'Settings'!$B$4,"Past Due ETA",IF($K419&lt;='Settings'!$B$4+1,"Within 24 Hours",IF($K419&lt;='Settings'!$B$4+3,"2–3 Days",IF($K419&lt;='Settings'!$B$4+7,"4–7 Days","More Than 7 Days"))))))),"Check ETA")</f>
        <v/>
      </c>
      <c r="X419" s="38">
        <f>IFERROR(IF($A419="","",IF(COUNTIF('Tractor Availability'!$A$6:$A$505,$A419)&gt;1,"Duplicate Unit ID",IF($H419="","Missing status",IF($M419="","Missing fuel level",IF(AND($H419&lt;&gt;"Available",$K419=""),"Missing ETA",IF(AND($P419="Yes",$Q419=""),"Missing hold reason",IF($R419="","Missing update time",IF('Settings'!$B$4-$R419&gt;'Settings'!$B$8,"Stale update",IF(AND($H419="Available",$P419="Yes"),"Available with safety hold","OK"))))))))),"Formula Error")</f>
        <v/>
      </c>
    </row>
    <row r="420" ht="22" customHeight="1">
      <c r="A420" s="29" t="n"/>
      <c r="B420" s="30" t="n"/>
      <c r="C420" s="29" t="n"/>
      <c r="D420" s="29" t="n"/>
      <c r="E420" s="29" t="n"/>
      <c r="F420" s="29" t="n"/>
      <c r="G420" s="31" t="n"/>
      <c r="H420" s="29" t="n"/>
      <c r="I420" s="31" t="n"/>
      <c r="J420" s="31" t="n"/>
      <c r="K420" s="49" t="n"/>
      <c r="L420" s="33" t="n"/>
      <c r="M420" s="34" t="n"/>
      <c r="N420" s="33" t="n"/>
      <c r="O420" s="50" t="n"/>
      <c r="P420" s="29" t="n"/>
      <c r="Q420" s="31" t="n"/>
      <c r="R420" s="49" t="n"/>
      <c r="S420" s="51">
        <f>IFERROR(IF($A420="","",IF(OR($L420="",$N420=""),"",$N420-$L420)),"")</f>
        <v/>
      </c>
      <c r="T420" s="52">
        <f>IFERROR(IF($A420="","",IF($H420="Available",0,IF($K420="","",MAX(0,$K420-'Settings'!$B$4)))),"")</f>
        <v/>
      </c>
      <c r="U420" s="38">
        <f>IFERROR(IF($A420="","",IF(OR($S420="",$O420=""),"Missing PM Data",IF(OR($S420&lt;=0,$O420&lt;INT('Settings'!$B$4)),"Overdue",IF(OR($S420&lt;='Settings'!$B$5,$O420&lt;=INT('Settings'!$B$4)+'Settings'!$B$6),"Due Soon","OK")))),"Check PM Data")</f>
        <v/>
      </c>
      <c r="V420" s="16">
        <f>IFERROR(IF($A420="","",IF(AND($H420="Available",$P420="No",$M420&gt;='Settings'!$B$7,OR($U420="OK",$U420="Due Soon")),"Yes","No")),"No")</f>
        <v/>
      </c>
      <c r="W420" s="38">
        <f>IFERROR(IF($A420="","",IF($H420="Available","Available Now",IF($K420="","No ETA",IF($K420&lt;'Settings'!$B$4,"Past Due ETA",IF($K420&lt;='Settings'!$B$4+1,"Within 24 Hours",IF($K420&lt;='Settings'!$B$4+3,"2–3 Days",IF($K420&lt;='Settings'!$B$4+7,"4–7 Days","More Than 7 Days"))))))),"Check ETA")</f>
        <v/>
      </c>
      <c r="X420" s="38">
        <f>IFERROR(IF($A420="","",IF(COUNTIF('Tractor Availability'!$A$6:$A$505,$A420)&gt;1,"Duplicate Unit ID",IF($H420="","Missing status",IF($M420="","Missing fuel level",IF(AND($H420&lt;&gt;"Available",$K420=""),"Missing ETA",IF(AND($P420="Yes",$Q420=""),"Missing hold reason",IF($R420="","Missing update time",IF('Settings'!$B$4-$R420&gt;'Settings'!$B$8,"Stale update",IF(AND($H420="Available",$P420="Yes"),"Available with safety hold","OK"))))))))),"Formula Error")</f>
        <v/>
      </c>
    </row>
    <row r="421" ht="22" customHeight="1">
      <c r="A421" s="29" t="n"/>
      <c r="B421" s="30" t="n"/>
      <c r="C421" s="29" t="n"/>
      <c r="D421" s="29" t="n"/>
      <c r="E421" s="29" t="n"/>
      <c r="F421" s="29" t="n"/>
      <c r="G421" s="31" t="n"/>
      <c r="H421" s="29" t="n"/>
      <c r="I421" s="31" t="n"/>
      <c r="J421" s="31" t="n"/>
      <c r="K421" s="49" t="n"/>
      <c r="L421" s="33" t="n"/>
      <c r="M421" s="34" t="n"/>
      <c r="N421" s="33" t="n"/>
      <c r="O421" s="50" t="n"/>
      <c r="P421" s="29" t="n"/>
      <c r="Q421" s="31" t="n"/>
      <c r="R421" s="49" t="n"/>
      <c r="S421" s="51">
        <f>IFERROR(IF($A421="","",IF(OR($L421="",$N421=""),"",$N421-$L421)),"")</f>
        <v/>
      </c>
      <c r="T421" s="52">
        <f>IFERROR(IF($A421="","",IF($H421="Available",0,IF($K421="","",MAX(0,$K421-'Settings'!$B$4)))),"")</f>
        <v/>
      </c>
      <c r="U421" s="38">
        <f>IFERROR(IF($A421="","",IF(OR($S421="",$O421=""),"Missing PM Data",IF(OR($S421&lt;=0,$O421&lt;INT('Settings'!$B$4)),"Overdue",IF(OR($S421&lt;='Settings'!$B$5,$O421&lt;=INT('Settings'!$B$4)+'Settings'!$B$6),"Due Soon","OK")))),"Check PM Data")</f>
        <v/>
      </c>
      <c r="V421" s="16">
        <f>IFERROR(IF($A421="","",IF(AND($H421="Available",$P421="No",$M421&gt;='Settings'!$B$7,OR($U421="OK",$U421="Due Soon")),"Yes","No")),"No")</f>
        <v/>
      </c>
      <c r="W421" s="38">
        <f>IFERROR(IF($A421="","",IF($H421="Available","Available Now",IF($K421="","No ETA",IF($K421&lt;'Settings'!$B$4,"Past Due ETA",IF($K421&lt;='Settings'!$B$4+1,"Within 24 Hours",IF($K421&lt;='Settings'!$B$4+3,"2–3 Days",IF($K421&lt;='Settings'!$B$4+7,"4–7 Days","More Than 7 Days"))))))),"Check ETA")</f>
        <v/>
      </c>
      <c r="X421" s="38">
        <f>IFERROR(IF($A421="","",IF(COUNTIF('Tractor Availability'!$A$6:$A$505,$A421)&gt;1,"Duplicate Unit ID",IF($H421="","Missing status",IF($M421="","Missing fuel level",IF(AND($H421&lt;&gt;"Available",$K421=""),"Missing ETA",IF(AND($P421="Yes",$Q421=""),"Missing hold reason",IF($R421="","Missing update time",IF('Settings'!$B$4-$R421&gt;'Settings'!$B$8,"Stale update",IF(AND($H421="Available",$P421="Yes"),"Available with safety hold","OK"))))))))),"Formula Error")</f>
        <v/>
      </c>
    </row>
    <row r="422" ht="22" customHeight="1">
      <c r="A422" s="29" t="n"/>
      <c r="B422" s="30" t="n"/>
      <c r="C422" s="29" t="n"/>
      <c r="D422" s="29" t="n"/>
      <c r="E422" s="29" t="n"/>
      <c r="F422" s="29" t="n"/>
      <c r="G422" s="31" t="n"/>
      <c r="H422" s="29" t="n"/>
      <c r="I422" s="31" t="n"/>
      <c r="J422" s="31" t="n"/>
      <c r="K422" s="49" t="n"/>
      <c r="L422" s="33" t="n"/>
      <c r="M422" s="34" t="n"/>
      <c r="N422" s="33" t="n"/>
      <c r="O422" s="50" t="n"/>
      <c r="P422" s="29" t="n"/>
      <c r="Q422" s="31" t="n"/>
      <c r="R422" s="49" t="n"/>
      <c r="S422" s="51">
        <f>IFERROR(IF($A422="","",IF(OR($L422="",$N422=""),"",$N422-$L422)),"")</f>
        <v/>
      </c>
      <c r="T422" s="52">
        <f>IFERROR(IF($A422="","",IF($H422="Available",0,IF($K422="","",MAX(0,$K422-'Settings'!$B$4)))),"")</f>
        <v/>
      </c>
      <c r="U422" s="38">
        <f>IFERROR(IF($A422="","",IF(OR($S422="",$O422=""),"Missing PM Data",IF(OR($S422&lt;=0,$O422&lt;INT('Settings'!$B$4)),"Overdue",IF(OR($S422&lt;='Settings'!$B$5,$O422&lt;=INT('Settings'!$B$4)+'Settings'!$B$6),"Due Soon","OK")))),"Check PM Data")</f>
        <v/>
      </c>
      <c r="V422" s="16">
        <f>IFERROR(IF($A422="","",IF(AND($H422="Available",$P422="No",$M422&gt;='Settings'!$B$7,OR($U422="OK",$U422="Due Soon")),"Yes","No")),"No")</f>
        <v/>
      </c>
      <c r="W422" s="38">
        <f>IFERROR(IF($A422="","",IF($H422="Available","Available Now",IF($K422="","No ETA",IF($K422&lt;'Settings'!$B$4,"Past Due ETA",IF($K422&lt;='Settings'!$B$4+1,"Within 24 Hours",IF($K422&lt;='Settings'!$B$4+3,"2–3 Days",IF($K422&lt;='Settings'!$B$4+7,"4–7 Days","More Than 7 Days"))))))),"Check ETA")</f>
        <v/>
      </c>
      <c r="X422" s="38">
        <f>IFERROR(IF($A422="","",IF(COUNTIF('Tractor Availability'!$A$6:$A$505,$A422)&gt;1,"Duplicate Unit ID",IF($H422="","Missing status",IF($M422="","Missing fuel level",IF(AND($H422&lt;&gt;"Available",$K422=""),"Missing ETA",IF(AND($P422="Yes",$Q422=""),"Missing hold reason",IF($R422="","Missing update time",IF('Settings'!$B$4-$R422&gt;'Settings'!$B$8,"Stale update",IF(AND($H422="Available",$P422="Yes"),"Available with safety hold","OK"))))))))),"Formula Error")</f>
        <v/>
      </c>
    </row>
    <row r="423" ht="22" customHeight="1">
      <c r="A423" s="29" t="n"/>
      <c r="B423" s="30" t="n"/>
      <c r="C423" s="29" t="n"/>
      <c r="D423" s="29" t="n"/>
      <c r="E423" s="29" t="n"/>
      <c r="F423" s="29" t="n"/>
      <c r="G423" s="31" t="n"/>
      <c r="H423" s="29" t="n"/>
      <c r="I423" s="31" t="n"/>
      <c r="J423" s="31" t="n"/>
      <c r="K423" s="49" t="n"/>
      <c r="L423" s="33" t="n"/>
      <c r="M423" s="34" t="n"/>
      <c r="N423" s="33" t="n"/>
      <c r="O423" s="50" t="n"/>
      <c r="P423" s="29" t="n"/>
      <c r="Q423" s="31" t="n"/>
      <c r="R423" s="49" t="n"/>
      <c r="S423" s="51">
        <f>IFERROR(IF($A423="","",IF(OR($L423="",$N423=""),"",$N423-$L423)),"")</f>
        <v/>
      </c>
      <c r="T423" s="52">
        <f>IFERROR(IF($A423="","",IF($H423="Available",0,IF($K423="","",MAX(0,$K423-'Settings'!$B$4)))),"")</f>
        <v/>
      </c>
      <c r="U423" s="38">
        <f>IFERROR(IF($A423="","",IF(OR($S423="",$O423=""),"Missing PM Data",IF(OR($S423&lt;=0,$O423&lt;INT('Settings'!$B$4)),"Overdue",IF(OR($S423&lt;='Settings'!$B$5,$O423&lt;=INT('Settings'!$B$4)+'Settings'!$B$6),"Due Soon","OK")))),"Check PM Data")</f>
        <v/>
      </c>
      <c r="V423" s="16">
        <f>IFERROR(IF($A423="","",IF(AND($H423="Available",$P423="No",$M423&gt;='Settings'!$B$7,OR($U423="OK",$U423="Due Soon")),"Yes","No")),"No")</f>
        <v/>
      </c>
      <c r="W423" s="38">
        <f>IFERROR(IF($A423="","",IF($H423="Available","Available Now",IF($K423="","No ETA",IF($K423&lt;'Settings'!$B$4,"Past Due ETA",IF($K423&lt;='Settings'!$B$4+1,"Within 24 Hours",IF($K423&lt;='Settings'!$B$4+3,"2–3 Days",IF($K423&lt;='Settings'!$B$4+7,"4–7 Days","More Than 7 Days"))))))),"Check ETA")</f>
        <v/>
      </c>
      <c r="X423" s="38">
        <f>IFERROR(IF($A423="","",IF(COUNTIF('Tractor Availability'!$A$6:$A$505,$A423)&gt;1,"Duplicate Unit ID",IF($H423="","Missing status",IF($M423="","Missing fuel level",IF(AND($H423&lt;&gt;"Available",$K423=""),"Missing ETA",IF(AND($P423="Yes",$Q423=""),"Missing hold reason",IF($R423="","Missing update time",IF('Settings'!$B$4-$R423&gt;'Settings'!$B$8,"Stale update",IF(AND($H423="Available",$P423="Yes"),"Available with safety hold","OK"))))))))),"Formula Error")</f>
        <v/>
      </c>
    </row>
    <row r="424" ht="22" customHeight="1">
      <c r="A424" s="29" t="n"/>
      <c r="B424" s="30" t="n"/>
      <c r="C424" s="29" t="n"/>
      <c r="D424" s="29" t="n"/>
      <c r="E424" s="29" t="n"/>
      <c r="F424" s="29" t="n"/>
      <c r="G424" s="31" t="n"/>
      <c r="H424" s="29" t="n"/>
      <c r="I424" s="31" t="n"/>
      <c r="J424" s="31" t="n"/>
      <c r="K424" s="49" t="n"/>
      <c r="L424" s="33" t="n"/>
      <c r="M424" s="34" t="n"/>
      <c r="N424" s="33" t="n"/>
      <c r="O424" s="50" t="n"/>
      <c r="P424" s="29" t="n"/>
      <c r="Q424" s="31" t="n"/>
      <c r="R424" s="49" t="n"/>
      <c r="S424" s="51">
        <f>IFERROR(IF($A424="","",IF(OR($L424="",$N424=""),"",$N424-$L424)),"")</f>
        <v/>
      </c>
      <c r="T424" s="52">
        <f>IFERROR(IF($A424="","",IF($H424="Available",0,IF($K424="","",MAX(0,$K424-'Settings'!$B$4)))),"")</f>
        <v/>
      </c>
      <c r="U424" s="38">
        <f>IFERROR(IF($A424="","",IF(OR($S424="",$O424=""),"Missing PM Data",IF(OR($S424&lt;=0,$O424&lt;INT('Settings'!$B$4)),"Overdue",IF(OR($S424&lt;='Settings'!$B$5,$O424&lt;=INT('Settings'!$B$4)+'Settings'!$B$6),"Due Soon","OK")))),"Check PM Data")</f>
        <v/>
      </c>
      <c r="V424" s="16">
        <f>IFERROR(IF($A424="","",IF(AND($H424="Available",$P424="No",$M424&gt;='Settings'!$B$7,OR($U424="OK",$U424="Due Soon")),"Yes","No")),"No")</f>
        <v/>
      </c>
      <c r="W424" s="38">
        <f>IFERROR(IF($A424="","",IF($H424="Available","Available Now",IF($K424="","No ETA",IF($K424&lt;'Settings'!$B$4,"Past Due ETA",IF($K424&lt;='Settings'!$B$4+1,"Within 24 Hours",IF($K424&lt;='Settings'!$B$4+3,"2–3 Days",IF($K424&lt;='Settings'!$B$4+7,"4–7 Days","More Than 7 Days"))))))),"Check ETA")</f>
        <v/>
      </c>
      <c r="X424" s="38">
        <f>IFERROR(IF($A424="","",IF(COUNTIF('Tractor Availability'!$A$6:$A$505,$A424)&gt;1,"Duplicate Unit ID",IF($H424="","Missing status",IF($M424="","Missing fuel level",IF(AND($H424&lt;&gt;"Available",$K424=""),"Missing ETA",IF(AND($P424="Yes",$Q424=""),"Missing hold reason",IF($R424="","Missing update time",IF('Settings'!$B$4-$R424&gt;'Settings'!$B$8,"Stale update",IF(AND($H424="Available",$P424="Yes"),"Available with safety hold","OK"))))))))),"Formula Error")</f>
        <v/>
      </c>
    </row>
    <row r="425" ht="22" customHeight="1">
      <c r="A425" s="29" t="n"/>
      <c r="B425" s="30" t="n"/>
      <c r="C425" s="29" t="n"/>
      <c r="D425" s="29" t="n"/>
      <c r="E425" s="29" t="n"/>
      <c r="F425" s="29" t="n"/>
      <c r="G425" s="31" t="n"/>
      <c r="H425" s="29" t="n"/>
      <c r="I425" s="31" t="n"/>
      <c r="J425" s="31" t="n"/>
      <c r="K425" s="49" t="n"/>
      <c r="L425" s="33" t="n"/>
      <c r="M425" s="34" t="n"/>
      <c r="N425" s="33" t="n"/>
      <c r="O425" s="50" t="n"/>
      <c r="P425" s="29" t="n"/>
      <c r="Q425" s="31" t="n"/>
      <c r="R425" s="49" t="n"/>
      <c r="S425" s="51">
        <f>IFERROR(IF($A425="","",IF(OR($L425="",$N425=""),"",$N425-$L425)),"")</f>
        <v/>
      </c>
      <c r="T425" s="52">
        <f>IFERROR(IF($A425="","",IF($H425="Available",0,IF($K425="","",MAX(0,$K425-'Settings'!$B$4)))),"")</f>
        <v/>
      </c>
      <c r="U425" s="38">
        <f>IFERROR(IF($A425="","",IF(OR($S425="",$O425=""),"Missing PM Data",IF(OR($S425&lt;=0,$O425&lt;INT('Settings'!$B$4)),"Overdue",IF(OR($S425&lt;='Settings'!$B$5,$O425&lt;=INT('Settings'!$B$4)+'Settings'!$B$6),"Due Soon","OK")))),"Check PM Data")</f>
        <v/>
      </c>
      <c r="V425" s="16">
        <f>IFERROR(IF($A425="","",IF(AND($H425="Available",$P425="No",$M425&gt;='Settings'!$B$7,OR($U425="OK",$U425="Due Soon")),"Yes","No")),"No")</f>
        <v/>
      </c>
      <c r="W425" s="38">
        <f>IFERROR(IF($A425="","",IF($H425="Available","Available Now",IF($K425="","No ETA",IF($K425&lt;'Settings'!$B$4,"Past Due ETA",IF($K425&lt;='Settings'!$B$4+1,"Within 24 Hours",IF($K425&lt;='Settings'!$B$4+3,"2–3 Days",IF($K425&lt;='Settings'!$B$4+7,"4–7 Days","More Than 7 Days"))))))),"Check ETA")</f>
        <v/>
      </c>
      <c r="X425" s="38">
        <f>IFERROR(IF($A425="","",IF(COUNTIF('Tractor Availability'!$A$6:$A$505,$A425)&gt;1,"Duplicate Unit ID",IF($H425="","Missing status",IF($M425="","Missing fuel level",IF(AND($H425&lt;&gt;"Available",$K425=""),"Missing ETA",IF(AND($P425="Yes",$Q425=""),"Missing hold reason",IF($R425="","Missing update time",IF('Settings'!$B$4-$R425&gt;'Settings'!$B$8,"Stale update",IF(AND($H425="Available",$P425="Yes"),"Available with safety hold","OK"))))))))),"Formula Error")</f>
        <v/>
      </c>
    </row>
    <row r="426" ht="22" customHeight="1">
      <c r="A426" s="29" t="n"/>
      <c r="B426" s="30" t="n"/>
      <c r="C426" s="29" t="n"/>
      <c r="D426" s="29" t="n"/>
      <c r="E426" s="29" t="n"/>
      <c r="F426" s="29" t="n"/>
      <c r="G426" s="31" t="n"/>
      <c r="H426" s="29" t="n"/>
      <c r="I426" s="31" t="n"/>
      <c r="J426" s="31" t="n"/>
      <c r="K426" s="49" t="n"/>
      <c r="L426" s="33" t="n"/>
      <c r="M426" s="34" t="n"/>
      <c r="N426" s="33" t="n"/>
      <c r="O426" s="50" t="n"/>
      <c r="P426" s="29" t="n"/>
      <c r="Q426" s="31" t="n"/>
      <c r="R426" s="49" t="n"/>
      <c r="S426" s="51">
        <f>IFERROR(IF($A426="","",IF(OR($L426="",$N426=""),"",$N426-$L426)),"")</f>
        <v/>
      </c>
      <c r="T426" s="52">
        <f>IFERROR(IF($A426="","",IF($H426="Available",0,IF($K426="","",MAX(0,$K426-'Settings'!$B$4)))),"")</f>
        <v/>
      </c>
      <c r="U426" s="38">
        <f>IFERROR(IF($A426="","",IF(OR($S426="",$O426=""),"Missing PM Data",IF(OR($S426&lt;=0,$O426&lt;INT('Settings'!$B$4)),"Overdue",IF(OR($S426&lt;='Settings'!$B$5,$O426&lt;=INT('Settings'!$B$4)+'Settings'!$B$6),"Due Soon","OK")))),"Check PM Data")</f>
        <v/>
      </c>
      <c r="V426" s="16">
        <f>IFERROR(IF($A426="","",IF(AND($H426="Available",$P426="No",$M426&gt;='Settings'!$B$7,OR($U426="OK",$U426="Due Soon")),"Yes","No")),"No")</f>
        <v/>
      </c>
      <c r="W426" s="38">
        <f>IFERROR(IF($A426="","",IF($H426="Available","Available Now",IF($K426="","No ETA",IF($K426&lt;'Settings'!$B$4,"Past Due ETA",IF($K426&lt;='Settings'!$B$4+1,"Within 24 Hours",IF($K426&lt;='Settings'!$B$4+3,"2–3 Days",IF($K426&lt;='Settings'!$B$4+7,"4–7 Days","More Than 7 Days"))))))),"Check ETA")</f>
        <v/>
      </c>
      <c r="X426" s="38">
        <f>IFERROR(IF($A426="","",IF(COUNTIF('Tractor Availability'!$A$6:$A$505,$A426)&gt;1,"Duplicate Unit ID",IF($H426="","Missing status",IF($M426="","Missing fuel level",IF(AND($H426&lt;&gt;"Available",$K426=""),"Missing ETA",IF(AND($P426="Yes",$Q426=""),"Missing hold reason",IF($R426="","Missing update time",IF('Settings'!$B$4-$R426&gt;'Settings'!$B$8,"Stale update",IF(AND($H426="Available",$P426="Yes"),"Available with safety hold","OK"))))))))),"Formula Error")</f>
        <v/>
      </c>
    </row>
    <row r="427" ht="22" customHeight="1">
      <c r="A427" s="29" t="n"/>
      <c r="B427" s="30" t="n"/>
      <c r="C427" s="29" t="n"/>
      <c r="D427" s="29" t="n"/>
      <c r="E427" s="29" t="n"/>
      <c r="F427" s="29" t="n"/>
      <c r="G427" s="31" t="n"/>
      <c r="H427" s="29" t="n"/>
      <c r="I427" s="31" t="n"/>
      <c r="J427" s="31" t="n"/>
      <c r="K427" s="49" t="n"/>
      <c r="L427" s="33" t="n"/>
      <c r="M427" s="34" t="n"/>
      <c r="N427" s="33" t="n"/>
      <c r="O427" s="50" t="n"/>
      <c r="P427" s="29" t="n"/>
      <c r="Q427" s="31" t="n"/>
      <c r="R427" s="49" t="n"/>
      <c r="S427" s="51">
        <f>IFERROR(IF($A427="","",IF(OR($L427="",$N427=""),"",$N427-$L427)),"")</f>
        <v/>
      </c>
      <c r="T427" s="52">
        <f>IFERROR(IF($A427="","",IF($H427="Available",0,IF($K427="","",MAX(0,$K427-'Settings'!$B$4)))),"")</f>
        <v/>
      </c>
      <c r="U427" s="38">
        <f>IFERROR(IF($A427="","",IF(OR($S427="",$O427=""),"Missing PM Data",IF(OR($S427&lt;=0,$O427&lt;INT('Settings'!$B$4)),"Overdue",IF(OR($S427&lt;='Settings'!$B$5,$O427&lt;=INT('Settings'!$B$4)+'Settings'!$B$6),"Due Soon","OK")))),"Check PM Data")</f>
        <v/>
      </c>
      <c r="V427" s="16">
        <f>IFERROR(IF($A427="","",IF(AND($H427="Available",$P427="No",$M427&gt;='Settings'!$B$7,OR($U427="OK",$U427="Due Soon")),"Yes","No")),"No")</f>
        <v/>
      </c>
      <c r="W427" s="38">
        <f>IFERROR(IF($A427="","",IF($H427="Available","Available Now",IF($K427="","No ETA",IF($K427&lt;'Settings'!$B$4,"Past Due ETA",IF($K427&lt;='Settings'!$B$4+1,"Within 24 Hours",IF($K427&lt;='Settings'!$B$4+3,"2–3 Days",IF($K427&lt;='Settings'!$B$4+7,"4–7 Days","More Than 7 Days"))))))),"Check ETA")</f>
        <v/>
      </c>
      <c r="X427" s="38">
        <f>IFERROR(IF($A427="","",IF(COUNTIF('Tractor Availability'!$A$6:$A$505,$A427)&gt;1,"Duplicate Unit ID",IF($H427="","Missing status",IF($M427="","Missing fuel level",IF(AND($H427&lt;&gt;"Available",$K427=""),"Missing ETA",IF(AND($P427="Yes",$Q427=""),"Missing hold reason",IF($R427="","Missing update time",IF('Settings'!$B$4-$R427&gt;'Settings'!$B$8,"Stale update",IF(AND($H427="Available",$P427="Yes"),"Available with safety hold","OK"))))))))),"Formula Error")</f>
        <v/>
      </c>
    </row>
    <row r="428" ht="22" customHeight="1">
      <c r="A428" s="29" t="n"/>
      <c r="B428" s="30" t="n"/>
      <c r="C428" s="29" t="n"/>
      <c r="D428" s="29" t="n"/>
      <c r="E428" s="29" t="n"/>
      <c r="F428" s="29" t="n"/>
      <c r="G428" s="31" t="n"/>
      <c r="H428" s="29" t="n"/>
      <c r="I428" s="31" t="n"/>
      <c r="J428" s="31" t="n"/>
      <c r="K428" s="49" t="n"/>
      <c r="L428" s="33" t="n"/>
      <c r="M428" s="34" t="n"/>
      <c r="N428" s="33" t="n"/>
      <c r="O428" s="50" t="n"/>
      <c r="P428" s="29" t="n"/>
      <c r="Q428" s="31" t="n"/>
      <c r="R428" s="49" t="n"/>
      <c r="S428" s="51">
        <f>IFERROR(IF($A428="","",IF(OR($L428="",$N428=""),"",$N428-$L428)),"")</f>
        <v/>
      </c>
      <c r="T428" s="52">
        <f>IFERROR(IF($A428="","",IF($H428="Available",0,IF($K428="","",MAX(0,$K428-'Settings'!$B$4)))),"")</f>
        <v/>
      </c>
      <c r="U428" s="38">
        <f>IFERROR(IF($A428="","",IF(OR($S428="",$O428=""),"Missing PM Data",IF(OR($S428&lt;=0,$O428&lt;INT('Settings'!$B$4)),"Overdue",IF(OR($S428&lt;='Settings'!$B$5,$O428&lt;=INT('Settings'!$B$4)+'Settings'!$B$6),"Due Soon","OK")))),"Check PM Data")</f>
        <v/>
      </c>
      <c r="V428" s="16">
        <f>IFERROR(IF($A428="","",IF(AND($H428="Available",$P428="No",$M428&gt;='Settings'!$B$7,OR($U428="OK",$U428="Due Soon")),"Yes","No")),"No")</f>
        <v/>
      </c>
      <c r="W428" s="38">
        <f>IFERROR(IF($A428="","",IF($H428="Available","Available Now",IF($K428="","No ETA",IF($K428&lt;'Settings'!$B$4,"Past Due ETA",IF($K428&lt;='Settings'!$B$4+1,"Within 24 Hours",IF($K428&lt;='Settings'!$B$4+3,"2–3 Days",IF($K428&lt;='Settings'!$B$4+7,"4–7 Days","More Than 7 Days"))))))),"Check ETA")</f>
        <v/>
      </c>
      <c r="X428" s="38">
        <f>IFERROR(IF($A428="","",IF(COUNTIF('Tractor Availability'!$A$6:$A$505,$A428)&gt;1,"Duplicate Unit ID",IF($H428="","Missing status",IF($M428="","Missing fuel level",IF(AND($H428&lt;&gt;"Available",$K428=""),"Missing ETA",IF(AND($P428="Yes",$Q428=""),"Missing hold reason",IF($R428="","Missing update time",IF('Settings'!$B$4-$R428&gt;'Settings'!$B$8,"Stale update",IF(AND($H428="Available",$P428="Yes"),"Available with safety hold","OK"))))))))),"Formula Error")</f>
        <v/>
      </c>
    </row>
    <row r="429" ht="22" customHeight="1">
      <c r="A429" s="29" t="n"/>
      <c r="B429" s="30" t="n"/>
      <c r="C429" s="29" t="n"/>
      <c r="D429" s="29" t="n"/>
      <c r="E429" s="29" t="n"/>
      <c r="F429" s="29" t="n"/>
      <c r="G429" s="31" t="n"/>
      <c r="H429" s="29" t="n"/>
      <c r="I429" s="31" t="n"/>
      <c r="J429" s="31" t="n"/>
      <c r="K429" s="49" t="n"/>
      <c r="L429" s="33" t="n"/>
      <c r="M429" s="34" t="n"/>
      <c r="N429" s="33" t="n"/>
      <c r="O429" s="50" t="n"/>
      <c r="P429" s="29" t="n"/>
      <c r="Q429" s="31" t="n"/>
      <c r="R429" s="49" t="n"/>
      <c r="S429" s="51">
        <f>IFERROR(IF($A429="","",IF(OR($L429="",$N429=""),"",$N429-$L429)),"")</f>
        <v/>
      </c>
      <c r="T429" s="52">
        <f>IFERROR(IF($A429="","",IF($H429="Available",0,IF($K429="","",MAX(0,$K429-'Settings'!$B$4)))),"")</f>
        <v/>
      </c>
      <c r="U429" s="38">
        <f>IFERROR(IF($A429="","",IF(OR($S429="",$O429=""),"Missing PM Data",IF(OR($S429&lt;=0,$O429&lt;INT('Settings'!$B$4)),"Overdue",IF(OR($S429&lt;='Settings'!$B$5,$O429&lt;=INT('Settings'!$B$4)+'Settings'!$B$6),"Due Soon","OK")))),"Check PM Data")</f>
        <v/>
      </c>
      <c r="V429" s="16">
        <f>IFERROR(IF($A429="","",IF(AND($H429="Available",$P429="No",$M429&gt;='Settings'!$B$7,OR($U429="OK",$U429="Due Soon")),"Yes","No")),"No")</f>
        <v/>
      </c>
      <c r="W429" s="38">
        <f>IFERROR(IF($A429="","",IF($H429="Available","Available Now",IF($K429="","No ETA",IF($K429&lt;'Settings'!$B$4,"Past Due ETA",IF($K429&lt;='Settings'!$B$4+1,"Within 24 Hours",IF($K429&lt;='Settings'!$B$4+3,"2–3 Days",IF($K429&lt;='Settings'!$B$4+7,"4–7 Days","More Than 7 Days"))))))),"Check ETA")</f>
        <v/>
      </c>
      <c r="X429" s="38">
        <f>IFERROR(IF($A429="","",IF(COUNTIF('Tractor Availability'!$A$6:$A$505,$A429)&gt;1,"Duplicate Unit ID",IF($H429="","Missing status",IF($M429="","Missing fuel level",IF(AND($H429&lt;&gt;"Available",$K429=""),"Missing ETA",IF(AND($P429="Yes",$Q429=""),"Missing hold reason",IF($R429="","Missing update time",IF('Settings'!$B$4-$R429&gt;'Settings'!$B$8,"Stale update",IF(AND($H429="Available",$P429="Yes"),"Available with safety hold","OK"))))))))),"Formula Error")</f>
        <v/>
      </c>
    </row>
    <row r="430" ht="22" customHeight="1">
      <c r="A430" s="29" t="n"/>
      <c r="B430" s="30" t="n"/>
      <c r="C430" s="29" t="n"/>
      <c r="D430" s="29" t="n"/>
      <c r="E430" s="29" t="n"/>
      <c r="F430" s="29" t="n"/>
      <c r="G430" s="31" t="n"/>
      <c r="H430" s="29" t="n"/>
      <c r="I430" s="31" t="n"/>
      <c r="J430" s="31" t="n"/>
      <c r="K430" s="49" t="n"/>
      <c r="L430" s="33" t="n"/>
      <c r="M430" s="34" t="n"/>
      <c r="N430" s="33" t="n"/>
      <c r="O430" s="50" t="n"/>
      <c r="P430" s="29" t="n"/>
      <c r="Q430" s="31" t="n"/>
      <c r="R430" s="49" t="n"/>
      <c r="S430" s="51">
        <f>IFERROR(IF($A430="","",IF(OR($L430="",$N430=""),"",$N430-$L430)),"")</f>
        <v/>
      </c>
      <c r="T430" s="52">
        <f>IFERROR(IF($A430="","",IF($H430="Available",0,IF($K430="","",MAX(0,$K430-'Settings'!$B$4)))),"")</f>
        <v/>
      </c>
      <c r="U430" s="38">
        <f>IFERROR(IF($A430="","",IF(OR($S430="",$O430=""),"Missing PM Data",IF(OR($S430&lt;=0,$O430&lt;INT('Settings'!$B$4)),"Overdue",IF(OR($S430&lt;='Settings'!$B$5,$O430&lt;=INT('Settings'!$B$4)+'Settings'!$B$6),"Due Soon","OK")))),"Check PM Data")</f>
        <v/>
      </c>
      <c r="V430" s="16">
        <f>IFERROR(IF($A430="","",IF(AND($H430="Available",$P430="No",$M430&gt;='Settings'!$B$7,OR($U430="OK",$U430="Due Soon")),"Yes","No")),"No")</f>
        <v/>
      </c>
      <c r="W430" s="38">
        <f>IFERROR(IF($A430="","",IF($H430="Available","Available Now",IF($K430="","No ETA",IF($K430&lt;'Settings'!$B$4,"Past Due ETA",IF($K430&lt;='Settings'!$B$4+1,"Within 24 Hours",IF($K430&lt;='Settings'!$B$4+3,"2–3 Days",IF($K430&lt;='Settings'!$B$4+7,"4–7 Days","More Than 7 Days"))))))),"Check ETA")</f>
        <v/>
      </c>
      <c r="X430" s="38">
        <f>IFERROR(IF($A430="","",IF(COUNTIF('Tractor Availability'!$A$6:$A$505,$A430)&gt;1,"Duplicate Unit ID",IF($H430="","Missing status",IF($M430="","Missing fuel level",IF(AND($H430&lt;&gt;"Available",$K430=""),"Missing ETA",IF(AND($P430="Yes",$Q430=""),"Missing hold reason",IF($R430="","Missing update time",IF('Settings'!$B$4-$R430&gt;'Settings'!$B$8,"Stale update",IF(AND($H430="Available",$P430="Yes"),"Available with safety hold","OK"))))))))),"Formula Error")</f>
        <v/>
      </c>
    </row>
    <row r="431" ht="22" customHeight="1">
      <c r="A431" s="29" t="n"/>
      <c r="B431" s="30" t="n"/>
      <c r="C431" s="29" t="n"/>
      <c r="D431" s="29" t="n"/>
      <c r="E431" s="29" t="n"/>
      <c r="F431" s="29" t="n"/>
      <c r="G431" s="31" t="n"/>
      <c r="H431" s="29" t="n"/>
      <c r="I431" s="31" t="n"/>
      <c r="J431" s="31" t="n"/>
      <c r="K431" s="49" t="n"/>
      <c r="L431" s="33" t="n"/>
      <c r="M431" s="34" t="n"/>
      <c r="N431" s="33" t="n"/>
      <c r="O431" s="50" t="n"/>
      <c r="P431" s="29" t="n"/>
      <c r="Q431" s="31" t="n"/>
      <c r="R431" s="49" t="n"/>
      <c r="S431" s="51">
        <f>IFERROR(IF($A431="","",IF(OR($L431="",$N431=""),"",$N431-$L431)),"")</f>
        <v/>
      </c>
      <c r="T431" s="52">
        <f>IFERROR(IF($A431="","",IF($H431="Available",0,IF($K431="","",MAX(0,$K431-'Settings'!$B$4)))),"")</f>
        <v/>
      </c>
      <c r="U431" s="38">
        <f>IFERROR(IF($A431="","",IF(OR($S431="",$O431=""),"Missing PM Data",IF(OR($S431&lt;=0,$O431&lt;INT('Settings'!$B$4)),"Overdue",IF(OR($S431&lt;='Settings'!$B$5,$O431&lt;=INT('Settings'!$B$4)+'Settings'!$B$6),"Due Soon","OK")))),"Check PM Data")</f>
        <v/>
      </c>
      <c r="V431" s="16">
        <f>IFERROR(IF($A431="","",IF(AND($H431="Available",$P431="No",$M431&gt;='Settings'!$B$7,OR($U431="OK",$U431="Due Soon")),"Yes","No")),"No")</f>
        <v/>
      </c>
      <c r="W431" s="38">
        <f>IFERROR(IF($A431="","",IF($H431="Available","Available Now",IF($K431="","No ETA",IF($K431&lt;'Settings'!$B$4,"Past Due ETA",IF($K431&lt;='Settings'!$B$4+1,"Within 24 Hours",IF($K431&lt;='Settings'!$B$4+3,"2–3 Days",IF($K431&lt;='Settings'!$B$4+7,"4–7 Days","More Than 7 Days"))))))),"Check ETA")</f>
        <v/>
      </c>
      <c r="X431" s="38">
        <f>IFERROR(IF($A431="","",IF(COUNTIF('Tractor Availability'!$A$6:$A$505,$A431)&gt;1,"Duplicate Unit ID",IF($H431="","Missing status",IF($M431="","Missing fuel level",IF(AND($H431&lt;&gt;"Available",$K431=""),"Missing ETA",IF(AND($P431="Yes",$Q431=""),"Missing hold reason",IF($R431="","Missing update time",IF('Settings'!$B$4-$R431&gt;'Settings'!$B$8,"Stale update",IF(AND($H431="Available",$P431="Yes"),"Available with safety hold","OK"))))))))),"Formula Error")</f>
        <v/>
      </c>
    </row>
    <row r="432" ht="22" customHeight="1">
      <c r="A432" s="29" t="n"/>
      <c r="B432" s="30" t="n"/>
      <c r="C432" s="29" t="n"/>
      <c r="D432" s="29" t="n"/>
      <c r="E432" s="29" t="n"/>
      <c r="F432" s="29" t="n"/>
      <c r="G432" s="31" t="n"/>
      <c r="H432" s="29" t="n"/>
      <c r="I432" s="31" t="n"/>
      <c r="J432" s="31" t="n"/>
      <c r="K432" s="49" t="n"/>
      <c r="L432" s="33" t="n"/>
      <c r="M432" s="34" t="n"/>
      <c r="N432" s="33" t="n"/>
      <c r="O432" s="50" t="n"/>
      <c r="P432" s="29" t="n"/>
      <c r="Q432" s="31" t="n"/>
      <c r="R432" s="49" t="n"/>
      <c r="S432" s="51">
        <f>IFERROR(IF($A432="","",IF(OR($L432="",$N432=""),"",$N432-$L432)),"")</f>
        <v/>
      </c>
      <c r="T432" s="52">
        <f>IFERROR(IF($A432="","",IF($H432="Available",0,IF($K432="","",MAX(0,$K432-'Settings'!$B$4)))),"")</f>
        <v/>
      </c>
      <c r="U432" s="38">
        <f>IFERROR(IF($A432="","",IF(OR($S432="",$O432=""),"Missing PM Data",IF(OR($S432&lt;=0,$O432&lt;INT('Settings'!$B$4)),"Overdue",IF(OR($S432&lt;='Settings'!$B$5,$O432&lt;=INT('Settings'!$B$4)+'Settings'!$B$6),"Due Soon","OK")))),"Check PM Data")</f>
        <v/>
      </c>
      <c r="V432" s="16">
        <f>IFERROR(IF($A432="","",IF(AND($H432="Available",$P432="No",$M432&gt;='Settings'!$B$7,OR($U432="OK",$U432="Due Soon")),"Yes","No")),"No")</f>
        <v/>
      </c>
      <c r="W432" s="38">
        <f>IFERROR(IF($A432="","",IF($H432="Available","Available Now",IF($K432="","No ETA",IF($K432&lt;'Settings'!$B$4,"Past Due ETA",IF($K432&lt;='Settings'!$B$4+1,"Within 24 Hours",IF($K432&lt;='Settings'!$B$4+3,"2–3 Days",IF($K432&lt;='Settings'!$B$4+7,"4–7 Days","More Than 7 Days"))))))),"Check ETA")</f>
        <v/>
      </c>
      <c r="X432" s="38">
        <f>IFERROR(IF($A432="","",IF(COUNTIF('Tractor Availability'!$A$6:$A$505,$A432)&gt;1,"Duplicate Unit ID",IF($H432="","Missing status",IF($M432="","Missing fuel level",IF(AND($H432&lt;&gt;"Available",$K432=""),"Missing ETA",IF(AND($P432="Yes",$Q432=""),"Missing hold reason",IF($R432="","Missing update time",IF('Settings'!$B$4-$R432&gt;'Settings'!$B$8,"Stale update",IF(AND($H432="Available",$P432="Yes"),"Available with safety hold","OK"))))))))),"Formula Error")</f>
        <v/>
      </c>
    </row>
    <row r="433" ht="22" customHeight="1">
      <c r="A433" s="29" t="n"/>
      <c r="B433" s="30" t="n"/>
      <c r="C433" s="29" t="n"/>
      <c r="D433" s="29" t="n"/>
      <c r="E433" s="29" t="n"/>
      <c r="F433" s="29" t="n"/>
      <c r="G433" s="31" t="n"/>
      <c r="H433" s="29" t="n"/>
      <c r="I433" s="31" t="n"/>
      <c r="J433" s="31" t="n"/>
      <c r="K433" s="49" t="n"/>
      <c r="L433" s="33" t="n"/>
      <c r="M433" s="34" t="n"/>
      <c r="N433" s="33" t="n"/>
      <c r="O433" s="50" t="n"/>
      <c r="P433" s="29" t="n"/>
      <c r="Q433" s="31" t="n"/>
      <c r="R433" s="49" t="n"/>
      <c r="S433" s="51">
        <f>IFERROR(IF($A433="","",IF(OR($L433="",$N433=""),"",$N433-$L433)),"")</f>
        <v/>
      </c>
      <c r="T433" s="52">
        <f>IFERROR(IF($A433="","",IF($H433="Available",0,IF($K433="","",MAX(0,$K433-'Settings'!$B$4)))),"")</f>
        <v/>
      </c>
      <c r="U433" s="38">
        <f>IFERROR(IF($A433="","",IF(OR($S433="",$O433=""),"Missing PM Data",IF(OR($S433&lt;=0,$O433&lt;INT('Settings'!$B$4)),"Overdue",IF(OR($S433&lt;='Settings'!$B$5,$O433&lt;=INT('Settings'!$B$4)+'Settings'!$B$6),"Due Soon","OK")))),"Check PM Data")</f>
        <v/>
      </c>
      <c r="V433" s="16">
        <f>IFERROR(IF($A433="","",IF(AND($H433="Available",$P433="No",$M433&gt;='Settings'!$B$7,OR($U433="OK",$U433="Due Soon")),"Yes","No")),"No")</f>
        <v/>
      </c>
      <c r="W433" s="38">
        <f>IFERROR(IF($A433="","",IF($H433="Available","Available Now",IF($K433="","No ETA",IF($K433&lt;'Settings'!$B$4,"Past Due ETA",IF($K433&lt;='Settings'!$B$4+1,"Within 24 Hours",IF($K433&lt;='Settings'!$B$4+3,"2–3 Days",IF($K433&lt;='Settings'!$B$4+7,"4–7 Days","More Than 7 Days"))))))),"Check ETA")</f>
        <v/>
      </c>
      <c r="X433" s="38">
        <f>IFERROR(IF($A433="","",IF(COUNTIF('Tractor Availability'!$A$6:$A$505,$A433)&gt;1,"Duplicate Unit ID",IF($H433="","Missing status",IF($M433="","Missing fuel level",IF(AND($H433&lt;&gt;"Available",$K433=""),"Missing ETA",IF(AND($P433="Yes",$Q433=""),"Missing hold reason",IF($R433="","Missing update time",IF('Settings'!$B$4-$R433&gt;'Settings'!$B$8,"Stale update",IF(AND($H433="Available",$P433="Yes"),"Available with safety hold","OK"))))))))),"Formula Error")</f>
        <v/>
      </c>
    </row>
    <row r="434" ht="22" customHeight="1">
      <c r="A434" s="29" t="n"/>
      <c r="B434" s="30" t="n"/>
      <c r="C434" s="29" t="n"/>
      <c r="D434" s="29" t="n"/>
      <c r="E434" s="29" t="n"/>
      <c r="F434" s="29" t="n"/>
      <c r="G434" s="31" t="n"/>
      <c r="H434" s="29" t="n"/>
      <c r="I434" s="31" t="n"/>
      <c r="J434" s="31" t="n"/>
      <c r="K434" s="49" t="n"/>
      <c r="L434" s="33" t="n"/>
      <c r="M434" s="34" t="n"/>
      <c r="N434" s="33" t="n"/>
      <c r="O434" s="50" t="n"/>
      <c r="P434" s="29" t="n"/>
      <c r="Q434" s="31" t="n"/>
      <c r="R434" s="49" t="n"/>
      <c r="S434" s="51">
        <f>IFERROR(IF($A434="","",IF(OR($L434="",$N434=""),"",$N434-$L434)),"")</f>
        <v/>
      </c>
      <c r="T434" s="52">
        <f>IFERROR(IF($A434="","",IF($H434="Available",0,IF($K434="","",MAX(0,$K434-'Settings'!$B$4)))),"")</f>
        <v/>
      </c>
      <c r="U434" s="38">
        <f>IFERROR(IF($A434="","",IF(OR($S434="",$O434=""),"Missing PM Data",IF(OR($S434&lt;=0,$O434&lt;INT('Settings'!$B$4)),"Overdue",IF(OR($S434&lt;='Settings'!$B$5,$O434&lt;=INT('Settings'!$B$4)+'Settings'!$B$6),"Due Soon","OK")))),"Check PM Data")</f>
        <v/>
      </c>
      <c r="V434" s="16">
        <f>IFERROR(IF($A434="","",IF(AND($H434="Available",$P434="No",$M434&gt;='Settings'!$B$7,OR($U434="OK",$U434="Due Soon")),"Yes","No")),"No")</f>
        <v/>
      </c>
      <c r="W434" s="38">
        <f>IFERROR(IF($A434="","",IF($H434="Available","Available Now",IF($K434="","No ETA",IF($K434&lt;'Settings'!$B$4,"Past Due ETA",IF($K434&lt;='Settings'!$B$4+1,"Within 24 Hours",IF($K434&lt;='Settings'!$B$4+3,"2–3 Days",IF($K434&lt;='Settings'!$B$4+7,"4–7 Days","More Than 7 Days"))))))),"Check ETA")</f>
        <v/>
      </c>
      <c r="X434" s="38">
        <f>IFERROR(IF($A434="","",IF(COUNTIF('Tractor Availability'!$A$6:$A$505,$A434)&gt;1,"Duplicate Unit ID",IF($H434="","Missing status",IF($M434="","Missing fuel level",IF(AND($H434&lt;&gt;"Available",$K434=""),"Missing ETA",IF(AND($P434="Yes",$Q434=""),"Missing hold reason",IF($R434="","Missing update time",IF('Settings'!$B$4-$R434&gt;'Settings'!$B$8,"Stale update",IF(AND($H434="Available",$P434="Yes"),"Available with safety hold","OK"))))))))),"Formula Error")</f>
        <v/>
      </c>
    </row>
    <row r="435" ht="22" customHeight="1">
      <c r="A435" s="29" t="n"/>
      <c r="B435" s="30" t="n"/>
      <c r="C435" s="29" t="n"/>
      <c r="D435" s="29" t="n"/>
      <c r="E435" s="29" t="n"/>
      <c r="F435" s="29" t="n"/>
      <c r="G435" s="31" t="n"/>
      <c r="H435" s="29" t="n"/>
      <c r="I435" s="31" t="n"/>
      <c r="J435" s="31" t="n"/>
      <c r="K435" s="49" t="n"/>
      <c r="L435" s="33" t="n"/>
      <c r="M435" s="34" t="n"/>
      <c r="N435" s="33" t="n"/>
      <c r="O435" s="50" t="n"/>
      <c r="P435" s="29" t="n"/>
      <c r="Q435" s="31" t="n"/>
      <c r="R435" s="49" t="n"/>
      <c r="S435" s="51">
        <f>IFERROR(IF($A435="","",IF(OR($L435="",$N435=""),"",$N435-$L435)),"")</f>
        <v/>
      </c>
      <c r="T435" s="52">
        <f>IFERROR(IF($A435="","",IF($H435="Available",0,IF($K435="","",MAX(0,$K435-'Settings'!$B$4)))),"")</f>
        <v/>
      </c>
      <c r="U435" s="38">
        <f>IFERROR(IF($A435="","",IF(OR($S435="",$O435=""),"Missing PM Data",IF(OR($S435&lt;=0,$O435&lt;INT('Settings'!$B$4)),"Overdue",IF(OR($S435&lt;='Settings'!$B$5,$O435&lt;=INT('Settings'!$B$4)+'Settings'!$B$6),"Due Soon","OK")))),"Check PM Data")</f>
        <v/>
      </c>
      <c r="V435" s="16">
        <f>IFERROR(IF($A435="","",IF(AND($H435="Available",$P435="No",$M435&gt;='Settings'!$B$7,OR($U435="OK",$U435="Due Soon")),"Yes","No")),"No")</f>
        <v/>
      </c>
      <c r="W435" s="38">
        <f>IFERROR(IF($A435="","",IF($H435="Available","Available Now",IF($K435="","No ETA",IF($K435&lt;'Settings'!$B$4,"Past Due ETA",IF($K435&lt;='Settings'!$B$4+1,"Within 24 Hours",IF($K435&lt;='Settings'!$B$4+3,"2–3 Days",IF($K435&lt;='Settings'!$B$4+7,"4–7 Days","More Than 7 Days"))))))),"Check ETA")</f>
        <v/>
      </c>
      <c r="X435" s="38">
        <f>IFERROR(IF($A435="","",IF(COUNTIF('Tractor Availability'!$A$6:$A$505,$A435)&gt;1,"Duplicate Unit ID",IF($H435="","Missing status",IF($M435="","Missing fuel level",IF(AND($H435&lt;&gt;"Available",$K435=""),"Missing ETA",IF(AND($P435="Yes",$Q435=""),"Missing hold reason",IF($R435="","Missing update time",IF('Settings'!$B$4-$R435&gt;'Settings'!$B$8,"Stale update",IF(AND($H435="Available",$P435="Yes"),"Available with safety hold","OK"))))))))),"Formula Error")</f>
        <v/>
      </c>
    </row>
    <row r="436" ht="22" customHeight="1">
      <c r="A436" s="29" t="n"/>
      <c r="B436" s="30" t="n"/>
      <c r="C436" s="29" t="n"/>
      <c r="D436" s="29" t="n"/>
      <c r="E436" s="29" t="n"/>
      <c r="F436" s="29" t="n"/>
      <c r="G436" s="31" t="n"/>
      <c r="H436" s="29" t="n"/>
      <c r="I436" s="31" t="n"/>
      <c r="J436" s="31" t="n"/>
      <c r="K436" s="49" t="n"/>
      <c r="L436" s="33" t="n"/>
      <c r="M436" s="34" t="n"/>
      <c r="N436" s="33" t="n"/>
      <c r="O436" s="50" t="n"/>
      <c r="P436" s="29" t="n"/>
      <c r="Q436" s="31" t="n"/>
      <c r="R436" s="49" t="n"/>
      <c r="S436" s="51">
        <f>IFERROR(IF($A436="","",IF(OR($L436="",$N436=""),"",$N436-$L436)),"")</f>
        <v/>
      </c>
      <c r="T436" s="52">
        <f>IFERROR(IF($A436="","",IF($H436="Available",0,IF($K436="","",MAX(0,$K436-'Settings'!$B$4)))),"")</f>
        <v/>
      </c>
      <c r="U436" s="38">
        <f>IFERROR(IF($A436="","",IF(OR($S436="",$O436=""),"Missing PM Data",IF(OR($S436&lt;=0,$O436&lt;INT('Settings'!$B$4)),"Overdue",IF(OR($S436&lt;='Settings'!$B$5,$O436&lt;=INT('Settings'!$B$4)+'Settings'!$B$6),"Due Soon","OK")))),"Check PM Data")</f>
        <v/>
      </c>
      <c r="V436" s="16">
        <f>IFERROR(IF($A436="","",IF(AND($H436="Available",$P436="No",$M436&gt;='Settings'!$B$7,OR($U436="OK",$U436="Due Soon")),"Yes","No")),"No")</f>
        <v/>
      </c>
      <c r="W436" s="38">
        <f>IFERROR(IF($A436="","",IF($H436="Available","Available Now",IF($K436="","No ETA",IF($K436&lt;'Settings'!$B$4,"Past Due ETA",IF($K436&lt;='Settings'!$B$4+1,"Within 24 Hours",IF($K436&lt;='Settings'!$B$4+3,"2–3 Days",IF($K436&lt;='Settings'!$B$4+7,"4–7 Days","More Than 7 Days"))))))),"Check ETA")</f>
        <v/>
      </c>
      <c r="X436" s="38">
        <f>IFERROR(IF($A436="","",IF(COUNTIF('Tractor Availability'!$A$6:$A$505,$A436)&gt;1,"Duplicate Unit ID",IF($H436="","Missing status",IF($M436="","Missing fuel level",IF(AND($H436&lt;&gt;"Available",$K436=""),"Missing ETA",IF(AND($P436="Yes",$Q436=""),"Missing hold reason",IF($R436="","Missing update time",IF('Settings'!$B$4-$R436&gt;'Settings'!$B$8,"Stale update",IF(AND($H436="Available",$P436="Yes"),"Available with safety hold","OK"))))))))),"Formula Error")</f>
        <v/>
      </c>
    </row>
    <row r="437" ht="22" customHeight="1">
      <c r="A437" s="29" t="n"/>
      <c r="B437" s="30" t="n"/>
      <c r="C437" s="29" t="n"/>
      <c r="D437" s="29" t="n"/>
      <c r="E437" s="29" t="n"/>
      <c r="F437" s="29" t="n"/>
      <c r="G437" s="31" t="n"/>
      <c r="H437" s="29" t="n"/>
      <c r="I437" s="31" t="n"/>
      <c r="J437" s="31" t="n"/>
      <c r="K437" s="49" t="n"/>
      <c r="L437" s="33" t="n"/>
      <c r="M437" s="34" t="n"/>
      <c r="N437" s="33" t="n"/>
      <c r="O437" s="50" t="n"/>
      <c r="P437" s="29" t="n"/>
      <c r="Q437" s="31" t="n"/>
      <c r="R437" s="49" t="n"/>
      <c r="S437" s="51">
        <f>IFERROR(IF($A437="","",IF(OR($L437="",$N437=""),"",$N437-$L437)),"")</f>
        <v/>
      </c>
      <c r="T437" s="52">
        <f>IFERROR(IF($A437="","",IF($H437="Available",0,IF($K437="","",MAX(0,$K437-'Settings'!$B$4)))),"")</f>
        <v/>
      </c>
      <c r="U437" s="38">
        <f>IFERROR(IF($A437="","",IF(OR($S437="",$O437=""),"Missing PM Data",IF(OR($S437&lt;=0,$O437&lt;INT('Settings'!$B$4)),"Overdue",IF(OR($S437&lt;='Settings'!$B$5,$O437&lt;=INT('Settings'!$B$4)+'Settings'!$B$6),"Due Soon","OK")))),"Check PM Data")</f>
        <v/>
      </c>
      <c r="V437" s="16">
        <f>IFERROR(IF($A437="","",IF(AND($H437="Available",$P437="No",$M437&gt;='Settings'!$B$7,OR($U437="OK",$U437="Due Soon")),"Yes","No")),"No")</f>
        <v/>
      </c>
      <c r="W437" s="38">
        <f>IFERROR(IF($A437="","",IF($H437="Available","Available Now",IF($K437="","No ETA",IF($K437&lt;'Settings'!$B$4,"Past Due ETA",IF($K437&lt;='Settings'!$B$4+1,"Within 24 Hours",IF($K437&lt;='Settings'!$B$4+3,"2–3 Days",IF($K437&lt;='Settings'!$B$4+7,"4–7 Days","More Than 7 Days"))))))),"Check ETA")</f>
        <v/>
      </c>
      <c r="X437" s="38">
        <f>IFERROR(IF($A437="","",IF(COUNTIF('Tractor Availability'!$A$6:$A$505,$A437)&gt;1,"Duplicate Unit ID",IF($H437="","Missing status",IF($M437="","Missing fuel level",IF(AND($H437&lt;&gt;"Available",$K437=""),"Missing ETA",IF(AND($P437="Yes",$Q437=""),"Missing hold reason",IF($R437="","Missing update time",IF('Settings'!$B$4-$R437&gt;'Settings'!$B$8,"Stale update",IF(AND($H437="Available",$P437="Yes"),"Available with safety hold","OK"))))))))),"Formula Error")</f>
        <v/>
      </c>
    </row>
    <row r="438" ht="22" customHeight="1">
      <c r="A438" s="29" t="n"/>
      <c r="B438" s="30" t="n"/>
      <c r="C438" s="29" t="n"/>
      <c r="D438" s="29" t="n"/>
      <c r="E438" s="29" t="n"/>
      <c r="F438" s="29" t="n"/>
      <c r="G438" s="31" t="n"/>
      <c r="H438" s="29" t="n"/>
      <c r="I438" s="31" t="n"/>
      <c r="J438" s="31" t="n"/>
      <c r="K438" s="49" t="n"/>
      <c r="L438" s="33" t="n"/>
      <c r="M438" s="34" t="n"/>
      <c r="N438" s="33" t="n"/>
      <c r="O438" s="50" t="n"/>
      <c r="P438" s="29" t="n"/>
      <c r="Q438" s="31" t="n"/>
      <c r="R438" s="49" t="n"/>
      <c r="S438" s="51">
        <f>IFERROR(IF($A438="","",IF(OR($L438="",$N438=""),"",$N438-$L438)),"")</f>
        <v/>
      </c>
      <c r="T438" s="52">
        <f>IFERROR(IF($A438="","",IF($H438="Available",0,IF($K438="","",MAX(0,$K438-'Settings'!$B$4)))),"")</f>
        <v/>
      </c>
      <c r="U438" s="38">
        <f>IFERROR(IF($A438="","",IF(OR($S438="",$O438=""),"Missing PM Data",IF(OR($S438&lt;=0,$O438&lt;INT('Settings'!$B$4)),"Overdue",IF(OR($S438&lt;='Settings'!$B$5,$O438&lt;=INT('Settings'!$B$4)+'Settings'!$B$6),"Due Soon","OK")))),"Check PM Data")</f>
        <v/>
      </c>
      <c r="V438" s="16">
        <f>IFERROR(IF($A438="","",IF(AND($H438="Available",$P438="No",$M438&gt;='Settings'!$B$7,OR($U438="OK",$U438="Due Soon")),"Yes","No")),"No")</f>
        <v/>
      </c>
      <c r="W438" s="38">
        <f>IFERROR(IF($A438="","",IF($H438="Available","Available Now",IF($K438="","No ETA",IF($K438&lt;'Settings'!$B$4,"Past Due ETA",IF($K438&lt;='Settings'!$B$4+1,"Within 24 Hours",IF($K438&lt;='Settings'!$B$4+3,"2–3 Days",IF($K438&lt;='Settings'!$B$4+7,"4–7 Days","More Than 7 Days"))))))),"Check ETA")</f>
        <v/>
      </c>
      <c r="X438" s="38">
        <f>IFERROR(IF($A438="","",IF(COUNTIF('Tractor Availability'!$A$6:$A$505,$A438)&gt;1,"Duplicate Unit ID",IF($H438="","Missing status",IF($M438="","Missing fuel level",IF(AND($H438&lt;&gt;"Available",$K438=""),"Missing ETA",IF(AND($P438="Yes",$Q438=""),"Missing hold reason",IF($R438="","Missing update time",IF('Settings'!$B$4-$R438&gt;'Settings'!$B$8,"Stale update",IF(AND($H438="Available",$P438="Yes"),"Available with safety hold","OK"))))))))),"Formula Error")</f>
        <v/>
      </c>
    </row>
    <row r="439" ht="22" customHeight="1">
      <c r="A439" s="29" t="n"/>
      <c r="B439" s="30" t="n"/>
      <c r="C439" s="29" t="n"/>
      <c r="D439" s="29" t="n"/>
      <c r="E439" s="29" t="n"/>
      <c r="F439" s="29" t="n"/>
      <c r="G439" s="31" t="n"/>
      <c r="H439" s="29" t="n"/>
      <c r="I439" s="31" t="n"/>
      <c r="J439" s="31" t="n"/>
      <c r="K439" s="49" t="n"/>
      <c r="L439" s="33" t="n"/>
      <c r="M439" s="34" t="n"/>
      <c r="N439" s="33" t="n"/>
      <c r="O439" s="50" t="n"/>
      <c r="P439" s="29" t="n"/>
      <c r="Q439" s="31" t="n"/>
      <c r="R439" s="49" t="n"/>
      <c r="S439" s="51">
        <f>IFERROR(IF($A439="","",IF(OR($L439="",$N439=""),"",$N439-$L439)),"")</f>
        <v/>
      </c>
      <c r="T439" s="52">
        <f>IFERROR(IF($A439="","",IF($H439="Available",0,IF($K439="","",MAX(0,$K439-'Settings'!$B$4)))),"")</f>
        <v/>
      </c>
      <c r="U439" s="38">
        <f>IFERROR(IF($A439="","",IF(OR($S439="",$O439=""),"Missing PM Data",IF(OR($S439&lt;=0,$O439&lt;INT('Settings'!$B$4)),"Overdue",IF(OR($S439&lt;='Settings'!$B$5,$O439&lt;=INT('Settings'!$B$4)+'Settings'!$B$6),"Due Soon","OK")))),"Check PM Data")</f>
        <v/>
      </c>
      <c r="V439" s="16">
        <f>IFERROR(IF($A439="","",IF(AND($H439="Available",$P439="No",$M439&gt;='Settings'!$B$7,OR($U439="OK",$U439="Due Soon")),"Yes","No")),"No")</f>
        <v/>
      </c>
      <c r="W439" s="38">
        <f>IFERROR(IF($A439="","",IF($H439="Available","Available Now",IF($K439="","No ETA",IF($K439&lt;'Settings'!$B$4,"Past Due ETA",IF($K439&lt;='Settings'!$B$4+1,"Within 24 Hours",IF($K439&lt;='Settings'!$B$4+3,"2–3 Days",IF($K439&lt;='Settings'!$B$4+7,"4–7 Days","More Than 7 Days"))))))),"Check ETA")</f>
        <v/>
      </c>
      <c r="X439" s="38">
        <f>IFERROR(IF($A439="","",IF(COUNTIF('Tractor Availability'!$A$6:$A$505,$A439)&gt;1,"Duplicate Unit ID",IF($H439="","Missing status",IF($M439="","Missing fuel level",IF(AND($H439&lt;&gt;"Available",$K439=""),"Missing ETA",IF(AND($P439="Yes",$Q439=""),"Missing hold reason",IF($R439="","Missing update time",IF('Settings'!$B$4-$R439&gt;'Settings'!$B$8,"Stale update",IF(AND($H439="Available",$P439="Yes"),"Available with safety hold","OK"))))))))),"Formula Error")</f>
        <v/>
      </c>
    </row>
    <row r="440" ht="22" customHeight="1">
      <c r="A440" s="29" t="n"/>
      <c r="B440" s="30" t="n"/>
      <c r="C440" s="29" t="n"/>
      <c r="D440" s="29" t="n"/>
      <c r="E440" s="29" t="n"/>
      <c r="F440" s="29" t="n"/>
      <c r="G440" s="31" t="n"/>
      <c r="H440" s="29" t="n"/>
      <c r="I440" s="31" t="n"/>
      <c r="J440" s="31" t="n"/>
      <c r="K440" s="49" t="n"/>
      <c r="L440" s="33" t="n"/>
      <c r="M440" s="34" t="n"/>
      <c r="N440" s="33" t="n"/>
      <c r="O440" s="50" t="n"/>
      <c r="P440" s="29" t="n"/>
      <c r="Q440" s="31" t="n"/>
      <c r="R440" s="49" t="n"/>
      <c r="S440" s="51">
        <f>IFERROR(IF($A440="","",IF(OR($L440="",$N440=""),"",$N440-$L440)),"")</f>
        <v/>
      </c>
      <c r="T440" s="52">
        <f>IFERROR(IF($A440="","",IF($H440="Available",0,IF($K440="","",MAX(0,$K440-'Settings'!$B$4)))),"")</f>
        <v/>
      </c>
      <c r="U440" s="38">
        <f>IFERROR(IF($A440="","",IF(OR($S440="",$O440=""),"Missing PM Data",IF(OR($S440&lt;=0,$O440&lt;INT('Settings'!$B$4)),"Overdue",IF(OR($S440&lt;='Settings'!$B$5,$O440&lt;=INT('Settings'!$B$4)+'Settings'!$B$6),"Due Soon","OK")))),"Check PM Data")</f>
        <v/>
      </c>
      <c r="V440" s="16">
        <f>IFERROR(IF($A440="","",IF(AND($H440="Available",$P440="No",$M440&gt;='Settings'!$B$7,OR($U440="OK",$U440="Due Soon")),"Yes","No")),"No")</f>
        <v/>
      </c>
      <c r="W440" s="38">
        <f>IFERROR(IF($A440="","",IF($H440="Available","Available Now",IF($K440="","No ETA",IF($K440&lt;'Settings'!$B$4,"Past Due ETA",IF($K440&lt;='Settings'!$B$4+1,"Within 24 Hours",IF($K440&lt;='Settings'!$B$4+3,"2–3 Days",IF($K440&lt;='Settings'!$B$4+7,"4–7 Days","More Than 7 Days"))))))),"Check ETA")</f>
        <v/>
      </c>
      <c r="X440" s="38">
        <f>IFERROR(IF($A440="","",IF(COUNTIF('Tractor Availability'!$A$6:$A$505,$A440)&gt;1,"Duplicate Unit ID",IF($H440="","Missing status",IF($M440="","Missing fuel level",IF(AND($H440&lt;&gt;"Available",$K440=""),"Missing ETA",IF(AND($P440="Yes",$Q440=""),"Missing hold reason",IF($R440="","Missing update time",IF('Settings'!$B$4-$R440&gt;'Settings'!$B$8,"Stale update",IF(AND($H440="Available",$P440="Yes"),"Available with safety hold","OK"))))))))),"Formula Error")</f>
        <v/>
      </c>
    </row>
    <row r="441" ht="22" customHeight="1">
      <c r="A441" s="29" t="n"/>
      <c r="B441" s="30" t="n"/>
      <c r="C441" s="29" t="n"/>
      <c r="D441" s="29" t="n"/>
      <c r="E441" s="29" t="n"/>
      <c r="F441" s="29" t="n"/>
      <c r="G441" s="31" t="n"/>
      <c r="H441" s="29" t="n"/>
      <c r="I441" s="31" t="n"/>
      <c r="J441" s="31" t="n"/>
      <c r="K441" s="49" t="n"/>
      <c r="L441" s="33" t="n"/>
      <c r="M441" s="34" t="n"/>
      <c r="N441" s="33" t="n"/>
      <c r="O441" s="50" t="n"/>
      <c r="P441" s="29" t="n"/>
      <c r="Q441" s="31" t="n"/>
      <c r="R441" s="49" t="n"/>
      <c r="S441" s="51">
        <f>IFERROR(IF($A441="","",IF(OR($L441="",$N441=""),"",$N441-$L441)),"")</f>
        <v/>
      </c>
      <c r="T441" s="52">
        <f>IFERROR(IF($A441="","",IF($H441="Available",0,IF($K441="","",MAX(0,$K441-'Settings'!$B$4)))),"")</f>
        <v/>
      </c>
      <c r="U441" s="38">
        <f>IFERROR(IF($A441="","",IF(OR($S441="",$O441=""),"Missing PM Data",IF(OR($S441&lt;=0,$O441&lt;INT('Settings'!$B$4)),"Overdue",IF(OR($S441&lt;='Settings'!$B$5,$O441&lt;=INT('Settings'!$B$4)+'Settings'!$B$6),"Due Soon","OK")))),"Check PM Data")</f>
        <v/>
      </c>
      <c r="V441" s="16">
        <f>IFERROR(IF($A441="","",IF(AND($H441="Available",$P441="No",$M441&gt;='Settings'!$B$7,OR($U441="OK",$U441="Due Soon")),"Yes","No")),"No")</f>
        <v/>
      </c>
      <c r="W441" s="38">
        <f>IFERROR(IF($A441="","",IF($H441="Available","Available Now",IF($K441="","No ETA",IF($K441&lt;'Settings'!$B$4,"Past Due ETA",IF($K441&lt;='Settings'!$B$4+1,"Within 24 Hours",IF($K441&lt;='Settings'!$B$4+3,"2–3 Days",IF($K441&lt;='Settings'!$B$4+7,"4–7 Days","More Than 7 Days"))))))),"Check ETA")</f>
        <v/>
      </c>
      <c r="X441" s="38">
        <f>IFERROR(IF($A441="","",IF(COUNTIF('Tractor Availability'!$A$6:$A$505,$A441)&gt;1,"Duplicate Unit ID",IF($H441="","Missing status",IF($M441="","Missing fuel level",IF(AND($H441&lt;&gt;"Available",$K441=""),"Missing ETA",IF(AND($P441="Yes",$Q441=""),"Missing hold reason",IF($R441="","Missing update time",IF('Settings'!$B$4-$R441&gt;'Settings'!$B$8,"Stale update",IF(AND($H441="Available",$P441="Yes"),"Available with safety hold","OK"))))))))),"Formula Error")</f>
        <v/>
      </c>
    </row>
    <row r="442" ht="22" customHeight="1">
      <c r="A442" s="29" t="n"/>
      <c r="B442" s="30" t="n"/>
      <c r="C442" s="29" t="n"/>
      <c r="D442" s="29" t="n"/>
      <c r="E442" s="29" t="n"/>
      <c r="F442" s="29" t="n"/>
      <c r="G442" s="31" t="n"/>
      <c r="H442" s="29" t="n"/>
      <c r="I442" s="31" t="n"/>
      <c r="J442" s="31" t="n"/>
      <c r="K442" s="49" t="n"/>
      <c r="L442" s="33" t="n"/>
      <c r="M442" s="34" t="n"/>
      <c r="N442" s="33" t="n"/>
      <c r="O442" s="50" t="n"/>
      <c r="P442" s="29" t="n"/>
      <c r="Q442" s="31" t="n"/>
      <c r="R442" s="49" t="n"/>
      <c r="S442" s="51">
        <f>IFERROR(IF($A442="","",IF(OR($L442="",$N442=""),"",$N442-$L442)),"")</f>
        <v/>
      </c>
      <c r="T442" s="52">
        <f>IFERROR(IF($A442="","",IF($H442="Available",0,IF($K442="","",MAX(0,$K442-'Settings'!$B$4)))),"")</f>
        <v/>
      </c>
      <c r="U442" s="38">
        <f>IFERROR(IF($A442="","",IF(OR($S442="",$O442=""),"Missing PM Data",IF(OR($S442&lt;=0,$O442&lt;INT('Settings'!$B$4)),"Overdue",IF(OR($S442&lt;='Settings'!$B$5,$O442&lt;=INT('Settings'!$B$4)+'Settings'!$B$6),"Due Soon","OK")))),"Check PM Data")</f>
        <v/>
      </c>
      <c r="V442" s="16">
        <f>IFERROR(IF($A442="","",IF(AND($H442="Available",$P442="No",$M442&gt;='Settings'!$B$7,OR($U442="OK",$U442="Due Soon")),"Yes","No")),"No")</f>
        <v/>
      </c>
      <c r="W442" s="38">
        <f>IFERROR(IF($A442="","",IF($H442="Available","Available Now",IF($K442="","No ETA",IF($K442&lt;'Settings'!$B$4,"Past Due ETA",IF($K442&lt;='Settings'!$B$4+1,"Within 24 Hours",IF($K442&lt;='Settings'!$B$4+3,"2–3 Days",IF($K442&lt;='Settings'!$B$4+7,"4–7 Days","More Than 7 Days"))))))),"Check ETA")</f>
        <v/>
      </c>
      <c r="X442" s="38">
        <f>IFERROR(IF($A442="","",IF(COUNTIF('Tractor Availability'!$A$6:$A$505,$A442)&gt;1,"Duplicate Unit ID",IF($H442="","Missing status",IF($M442="","Missing fuel level",IF(AND($H442&lt;&gt;"Available",$K442=""),"Missing ETA",IF(AND($P442="Yes",$Q442=""),"Missing hold reason",IF($R442="","Missing update time",IF('Settings'!$B$4-$R442&gt;'Settings'!$B$8,"Stale update",IF(AND($H442="Available",$P442="Yes"),"Available with safety hold","OK"))))))))),"Formula Error")</f>
        <v/>
      </c>
    </row>
    <row r="443" ht="22" customHeight="1">
      <c r="A443" s="29" t="n"/>
      <c r="B443" s="30" t="n"/>
      <c r="C443" s="29" t="n"/>
      <c r="D443" s="29" t="n"/>
      <c r="E443" s="29" t="n"/>
      <c r="F443" s="29" t="n"/>
      <c r="G443" s="31" t="n"/>
      <c r="H443" s="29" t="n"/>
      <c r="I443" s="31" t="n"/>
      <c r="J443" s="31" t="n"/>
      <c r="K443" s="49" t="n"/>
      <c r="L443" s="33" t="n"/>
      <c r="M443" s="34" t="n"/>
      <c r="N443" s="33" t="n"/>
      <c r="O443" s="50" t="n"/>
      <c r="P443" s="29" t="n"/>
      <c r="Q443" s="31" t="n"/>
      <c r="R443" s="49" t="n"/>
      <c r="S443" s="51">
        <f>IFERROR(IF($A443="","",IF(OR($L443="",$N443=""),"",$N443-$L443)),"")</f>
        <v/>
      </c>
      <c r="T443" s="52">
        <f>IFERROR(IF($A443="","",IF($H443="Available",0,IF($K443="","",MAX(0,$K443-'Settings'!$B$4)))),"")</f>
        <v/>
      </c>
      <c r="U443" s="38">
        <f>IFERROR(IF($A443="","",IF(OR($S443="",$O443=""),"Missing PM Data",IF(OR($S443&lt;=0,$O443&lt;INT('Settings'!$B$4)),"Overdue",IF(OR($S443&lt;='Settings'!$B$5,$O443&lt;=INT('Settings'!$B$4)+'Settings'!$B$6),"Due Soon","OK")))),"Check PM Data")</f>
        <v/>
      </c>
      <c r="V443" s="16">
        <f>IFERROR(IF($A443="","",IF(AND($H443="Available",$P443="No",$M443&gt;='Settings'!$B$7,OR($U443="OK",$U443="Due Soon")),"Yes","No")),"No")</f>
        <v/>
      </c>
      <c r="W443" s="38">
        <f>IFERROR(IF($A443="","",IF($H443="Available","Available Now",IF($K443="","No ETA",IF($K443&lt;'Settings'!$B$4,"Past Due ETA",IF($K443&lt;='Settings'!$B$4+1,"Within 24 Hours",IF($K443&lt;='Settings'!$B$4+3,"2–3 Days",IF($K443&lt;='Settings'!$B$4+7,"4–7 Days","More Than 7 Days"))))))),"Check ETA")</f>
        <v/>
      </c>
      <c r="X443" s="38">
        <f>IFERROR(IF($A443="","",IF(COUNTIF('Tractor Availability'!$A$6:$A$505,$A443)&gt;1,"Duplicate Unit ID",IF($H443="","Missing status",IF($M443="","Missing fuel level",IF(AND($H443&lt;&gt;"Available",$K443=""),"Missing ETA",IF(AND($P443="Yes",$Q443=""),"Missing hold reason",IF($R443="","Missing update time",IF('Settings'!$B$4-$R443&gt;'Settings'!$B$8,"Stale update",IF(AND($H443="Available",$P443="Yes"),"Available with safety hold","OK"))))))))),"Formula Error")</f>
        <v/>
      </c>
    </row>
    <row r="444" ht="22" customHeight="1">
      <c r="A444" s="29" t="n"/>
      <c r="B444" s="30" t="n"/>
      <c r="C444" s="29" t="n"/>
      <c r="D444" s="29" t="n"/>
      <c r="E444" s="29" t="n"/>
      <c r="F444" s="29" t="n"/>
      <c r="G444" s="31" t="n"/>
      <c r="H444" s="29" t="n"/>
      <c r="I444" s="31" t="n"/>
      <c r="J444" s="31" t="n"/>
      <c r="K444" s="49" t="n"/>
      <c r="L444" s="33" t="n"/>
      <c r="M444" s="34" t="n"/>
      <c r="N444" s="33" t="n"/>
      <c r="O444" s="50" t="n"/>
      <c r="P444" s="29" t="n"/>
      <c r="Q444" s="31" t="n"/>
      <c r="R444" s="49" t="n"/>
      <c r="S444" s="51">
        <f>IFERROR(IF($A444="","",IF(OR($L444="",$N444=""),"",$N444-$L444)),"")</f>
        <v/>
      </c>
      <c r="T444" s="52">
        <f>IFERROR(IF($A444="","",IF($H444="Available",0,IF($K444="","",MAX(0,$K444-'Settings'!$B$4)))),"")</f>
        <v/>
      </c>
      <c r="U444" s="38">
        <f>IFERROR(IF($A444="","",IF(OR($S444="",$O444=""),"Missing PM Data",IF(OR($S444&lt;=0,$O444&lt;INT('Settings'!$B$4)),"Overdue",IF(OR($S444&lt;='Settings'!$B$5,$O444&lt;=INT('Settings'!$B$4)+'Settings'!$B$6),"Due Soon","OK")))),"Check PM Data")</f>
        <v/>
      </c>
      <c r="V444" s="16">
        <f>IFERROR(IF($A444="","",IF(AND($H444="Available",$P444="No",$M444&gt;='Settings'!$B$7,OR($U444="OK",$U444="Due Soon")),"Yes","No")),"No")</f>
        <v/>
      </c>
      <c r="W444" s="38">
        <f>IFERROR(IF($A444="","",IF($H444="Available","Available Now",IF($K444="","No ETA",IF($K444&lt;'Settings'!$B$4,"Past Due ETA",IF($K444&lt;='Settings'!$B$4+1,"Within 24 Hours",IF($K444&lt;='Settings'!$B$4+3,"2–3 Days",IF($K444&lt;='Settings'!$B$4+7,"4–7 Days","More Than 7 Days"))))))),"Check ETA")</f>
        <v/>
      </c>
      <c r="X444" s="38">
        <f>IFERROR(IF($A444="","",IF(COUNTIF('Tractor Availability'!$A$6:$A$505,$A444)&gt;1,"Duplicate Unit ID",IF($H444="","Missing status",IF($M444="","Missing fuel level",IF(AND($H444&lt;&gt;"Available",$K444=""),"Missing ETA",IF(AND($P444="Yes",$Q444=""),"Missing hold reason",IF($R444="","Missing update time",IF('Settings'!$B$4-$R444&gt;'Settings'!$B$8,"Stale update",IF(AND($H444="Available",$P444="Yes"),"Available with safety hold","OK"))))))))),"Formula Error")</f>
        <v/>
      </c>
    </row>
    <row r="445" ht="22" customHeight="1">
      <c r="A445" s="29" t="n"/>
      <c r="B445" s="30" t="n"/>
      <c r="C445" s="29" t="n"/>
      <c r="D445" s="29" t="n"/>
      <c r="E445" s="29" t="n"/>
      <c r="F445" s="29" t="n"/>
      <c r="G445" s="31" t="n"/>
      <c r="H445" s="29" t="n"/>
      <c r="I445" s="31" t="n"/>
      <c r="J445" s="31" t="n"/>
      <c r="K445" s="49" t="n"/>
      <c r="L445" s="33" t="n"/>
      <c r="M445" s="34" t="n"/>
      <c r="N445" s="33" t="n"/>
      <c r="O445" s="50" t="n"/>
      <c r="P445" s="29" t="n"/>
      <c r="Q445" s="31" t="n"/>
      <c r="R445" s="49" t="n"/>
      <c r="S445" s="51">
        <f>IFERROR(IF($A445="","",IF(OR($L445="",$N445=""),"",$N445-$L445)),"")</f>
        <v/>
      </c>
      <c r="T445" s="52">
        <f>IFERROR(IF($A445="","",IF($H445="Available",0,IF($K445="","",MAX(0,$K445-'Settings'!$B$4)))),"")</f>
        <v/>
      </c>
      <c r="U445" s="38">
        <f>IFERROR(IF($A445="","",IF(OR($S445="",$O445=""),"Missing PM Data",IF(OR($S445&lt;=0,$O445&lt;INT('Settings'!$B$4)),"Overdue",IF(OR($S445&lt;='Settings'!$B$5,$O445&lt;=INT('Settings'!$B$4)+'Settings'!$B$6),"Due Soon","OK")))),"Check PM Data")</f>
        <v/>
      </c>
      <c r="V445" s="16">
        <f>IFERROR(IF($A445="","",IF(AND($H445="Available",$P445="No",$M445&gt;='Settings'!$B$7,OR($U445="OK",$U445="Due Soon")),"Yes","No")),"No")</f>
        <v/>
      </c>
      <c r="W445" s="38">
        <f>IFERROR(IF($A445="","",IF($H445="Available","Available Now",IF($K445="","No ETA",IF($K445&lt;'Settings'!$B$4,"Past Due ETA",IF($K445&lt;='Settings'!$B$4+1,"Within 24 Hours",IF($K445&lt;='Settings'!$B$4+3,"2–3 Days",IF($K445&lt;='Settings'!$B$4+7,"4–7 Days","More Than 7 Days"))))))),"Check ETA")</f>
        <v/>
      </c>
      <c r="X445" s="38">
        <f>IFERROR(IF($A445="","",IF(COUNTIF('Tractor Availability'!$A$6:$A$505,$A445)&gt;1,"Duplicate Unit ID",IF($H445="","Missing status",IF($M445="","Missing fuel level",IF(AND($H445&lt;&gt;"Available",$K445=""),"Missing ETA",IF(AND($P445="Yes",$Q445=""),"Missing hold reason",IF($R445="","Missing update time",IF('Settings'!$B$4-$R445&gt;'Settings'!$B$8,"Stale update",IF(AND($H445="Available",$P445="Yes"),"Available with safety hold","OK"))))))))),"Formula Error")</f>
        <v/>
      </c>
    </row>
    <row r="446" ht="22" customHeight="1">
      <c r="A446" s="29" t="n"/>
      <c r="B446" s="30" t="n"/>
      <c r="C446" s="29" t="n"/>
      <c r="D446" s="29" t="n"/>
      <c r="E446" s="29" t="n"/>
      <c r="F446" s="29" t="n"/>
      <c r="G446" s="31" t="n"/>
      <c r="H446" s="29" t="n"/>
      <c r="I446" s="31" t="n"/>
      <c r="J446" s="31" t="n"/>
      <c r="K446" s="49" t="n"/>
      <c r="L446" s="33" t="n"/>
      <c r="M446" s="34" t="n"/>
      <c r="N446" s="33" t="n"/>
      <c r="O446" s="50" t="n"/>
      <c r="P446" s="29" t="n"/>
      <c r="Q446" s="31" t="n"/>
      <c r="R446" s="49" t="n"/>
      <c r="S446" s="51">
        <f>IFERROR(IF($A446="","",IF(OR($L446="",$N446=""),"",$N446-$L446)),"")</f>
        <v/>
      </c>
      <c r="T446" s="52">
        <f>IFERROR(IF($A446="","",IF($H446="Available",0,IF($K446="","",MAX(0,$K446-'Settings'!$B$4)))),"")</f>
        <v/>
      </c>
      <c r="U446" s="38">
        <f>IFERROR(IF($A446="","",IF(OR($S446="",$O446=""),"Missing PM Data",IF(OR($S446&lt;=0,$O446&lt;INT('Settings'!$B$4)),"Overdue",IF(OR($S446&lt;='Settings'!$B$5,$O446&lt;=INT('Settings'!$B$4)+'Settings'!$B$6),"Due Soon","OK")))),"Check PM Data")</f>
        <v/>
      </c>
      <c r="V446" s="16">
        <f>IFERROR(IF($A446="","",IF(AND($H446="Available",$P446="No",$M446&gt;='Settings'!$B$7,OR($U446="OK",$U446="Due Soon")),"Yes","No")),"No")</f>
        <v/>
      </c>
      <c r="W446" s="38">
        <f>IFERROR(IF($A446="","",IF($H446="Available","Available Now",IF($K446="","No ETA",IF($K446&lt;'Settings'!$B$4,"Past Due ETA",IF($K446&lt;='Settings'!$B$4+1,"Within 24 Hours",IF($K446&lt;='Settings'!$B$4+3,"2–3 Days",IF($K446&lt;='Settings'!$B$4+7,"4–7 Days","More Than 7 Days"))))))),"Check ETA")</f>
        <v/>
      </c>
      <c r="X446" s="38">
        <f>IFERROR(IF($A446="","",IF(COUNTIF('Tractor Availability'!$A$6:$A$505,$A446)&gt;1,"Duplicate Unit ID",IF($H446="","Missing status",IF($M446="","Missing fuel level",IF(AND($H446&lt;&gt;"Available",$K446=""),"Missing ETA",IF(AND($P446="Yes",$Q446=""),"Missing hold reason",IF($R446="","Missing update time",IF('Settings'!$B$4-$R446&gt;'Settings'!$B$8,"Stale update",IF(AND($H446="Available",$P446="Yes"),"Available with safety hold","OK"))))))))),"Formula Error")</f>
        <v/>
      </c>
    </row>
    <row r="447" ht="22" customHeight="1">
      <c r="A447" s="29" t="n"/>
      <c r="B447" s="30" t="n"/>
      <c r="C447" s="29" t="n"/>
      <c r="D447" s="29" t="n"/>
      <c r="E447" s="29" t="n"/>
      <c r="F447" s="29" t="n"/>
      <c r="G447" s="31" t="n"/>
      <c r="H447" s="29" t="n"/>
      <c r="I447" s="31" t="n"/>
      <c r="J447" s="31" t="n"/>
      <c r="K447" s="49" t="n"/>
      <c r="L447" s="33" t="n"/>
      <c r="M447" s="34" t="n"/>
      <c r="N447" s="33" t="n"/>
      <c r="O447" s="50" t="n"/>
      <c r="P447" s="29" t="n"/>
      <c r="Q447" s="31" t="n"/>
      <c r="R447" s="49" t="n"/>
      <c r="S447" s="51">
        <f>IFERROR(IF($A447="","",IF(OR($L447="",$N447=""),"",$N447-$L447)),"")</f>
        <v/>
      </c>
      <c r="T447" s="52">
        <f>IFERROR(IF($A447="","",IF($H447="Available",0,IF($K447="","",MAX(0,$K447-'Settings'!$B$4)))),"")</f>
        <v/>
      </c>
      <c r="U447" s="38">
        <f>IFERROR(IF($A447="","",IF(OR($S447="",$O447=""),"Missing PM Data",IF(OR($S447&lt;=0,$O447&lt;INT('Settings'!$B$4)),"Overdue",IF(OR($S447&lt;='Settings'!$B$5,$O447&lt;=INT('Settings'!$B$4)+'Settings'!$B$6),"Due Soon","OK")))),"Check PM Data")</f>
        <v/>
      </c>
      <c r="V447" s="16">
        <f>IFERROR(IF($A447="","",IF(AND($H447="Available",$P447="No",$M447&gt;='Settings'!$B$7,OR($U447="OK",$U447="Due Soon")),"Yes","No")),"No")</f>
        <v/>
      </c>
      <c r="W447" s="38">
        <f>IFERROR(IF($A447="","",IF($H447="Available","Available Now",IF($K447="","No ETA",IF($K447&lt;'Settings'!$B$4,"Past Due ETA",IF($K447&lt;='Settings'!$B$4+1,"Within 24 Hours",IF($K447&lt;='Settings'!$B$4+3,"2–3 Days",IF($K447&lt;='Settings'!$B$4+7,"4–7 Days","More Than 7 Days"))))))),"Check ETA")</f>
        <v/>
      </c>
      <c r="X447" s="38">
        <f>IFERROR(IF($A447="","",IF(COUNTIF('Tractor Availability'!$A$6:$A$505,$A447)&gt;1,"Duplicate Unit ID",IF($H447="","Missing status",IF($M447="","Missing fuel level",IF(AND($H447&lt;&gt;"Available",$K447=""),"Missing ETA",IF(AND($P447="Yes",$Q447=""),"Missing hold reason",IF($R447="","Missing update time",IF('Settings'!$B$4-$R447&gt;'Settings'!$B$8,"Stale update",IF(AND($H447="Available",$P447="Yes"),"Available with safety hold","OK"))))))))),"Formula Error")</f>
        <v/>
      </c>
    </row>
    <row r="448" ht="22" customHeight="1">
      <c r="A448" s="29" t="n"/>
      <c r="B448" s="30" t="n"/>
      <c r="C448" s="29" t="n"/>
      <c r="D448" s="29" t="n"/>
      <c r="E448" s="29" t="n"/>
      <c r="F448" s="29" t="n"/>
      <c r="G448" s="31" t="n"/>
      <c r="H448" s="29" t="n"/>
      <c r="I448" s="31" t="n"/>
      <c r="J448" s="31" t="n"/>
      <c r="K448" s="49" t="n"/>
      <c r="L448" s="33" t="n"/>
      <c r="M448" s="34" t="n"/>
      <c r="N448" s="33" t="n"/>
      <c r="O448" s="50" t="n"/>
      <c r="P448" s="29" t="n"/>
      <c r="Q448" s="31" t="n"/>
      <c r="R448" s="49" t="n"/>
      <c r="S448" s="51">
        <f>IFERROR(IF($A448="","",IF(OR($L448="",$N448=""),"",$N448-$L448)),"")</f>
        <v/>
      </c>
      <c r="T448" s="52">
        <f>IFERROR(IF($A448="","",IF($H448="Available",0,IF($K448="","",MAX(0,$K448-'Settings'!$B$4)))),"")</f>
        <v/>
      </c>
      <c r="U448" s="38">
        <f>IFERROR(IF($A448="","",IF(OR($S448="",$O448=""),"Missing PM Data",IF(OR($S448&lt;=0,$O448&lt;INT('Settings'!$B$4)),"Overdue",IF(OR($S448&lt;='Settings'!$B$5,$O448&lt;=INT('Settings'!$B$4)+'Settings'!$B$6),"Due Soon","OK")))),"Check PM Data")</f>
        <v/>
      </c>
      <c r="V448" s="16">
        <f>IFERROR(IF($A448="","",IF(AND($H448="Available",$P448="No",$M448&gt;='Settings'!$B$7,OR($U448="OK",$U448="Due Soon")),"Yes","No")),"No")</f>
        <v/>
      </c>
      <c r="W448" s="38">
        <f>IFERROR(IF($A448="","",IF($H448="Available","Available Now",IF($K448="","No ETA",IF($K448&lt;'Settings'!$B$4,"Past Due ETA",IF($K448&lt;='Settings'!$B$4+1,"Within 24 Hours",IF($K448&lt;='Settings'!$B$4+3,"2–3 Days",IF($K448&lt;='Settings'!$B$4+7,"4–7 Days","More Than 7 Days"))))))),"Check ETA")</f>
        <v/>
      </c>
      <c r="X448" s="38">
        <f>IFERROR(IF($A448="","",IF(COUNTIF('Tractor Availability'!$A$6:$A$505,$A448)&gt;1,"Duplicate Unit ID",IF($H448="","Missing status",IF($M448="","Missing fuel level",IF(AND($H448&lt;&gt;"Available",$K448=""),"Missing ETA",IF(AND($P448="Yes",$Q448=""),"Missing hold reason",IF($R448="","Missing update time",IF('Settings'!$B$4-$R448&gt;'Settings'!$B$8,"Stale update",IF(AND($H448="Available",$P448="Yes"),"Available with safety hold","OK"))))))))),"Formula Error")</f>
        <v/>
      </c>
    </row>
    <row r="449" ht="22" customHeight="1">
      <c r="A449" s="29" t="n"/>
      <c r="B449" s="30" t="n"/>
      <c r="C449" s="29" t="n"/>
      <c r="D449" s="29" t="n"/>
      <c r="E449" s="29" t="n"/>
      <c r="F449" s="29" t="n"/>
      <c r="G449" s="31" t="n"/>
      <c r="H449" s="29" t="n"/>
      <c r="I449" s="31" t="n"/>
      <c r="J449" s="31" t="n"/>
      <c r="K449" s="49" t="n"/>
      <c r="L449" s="33" t="n"/>
      <c r="M449" s="34" t="n"/>
      <c r="N449" s="33" t="n"/>
      <c r="O449" s="50" t="n"/>
      <c r="P449" s="29" t="n"/>
      <c r="Q449" s="31" t="n"/>
      <c r="R449" s="49" t="n"/>
      <c r="S449" s="51">
        <f>IFERROR(IF($A449="","",IF(OR($L449="",$N449=""),"",$N449-$L449)),"")</f>
        <v/>
      </c>
      <c r="T449" s="52">
        <f>IFERROR(IF($A449="","",IF($H449="Available",0,IF($K449="","",MAX(0,$K449-'Settings'!$B$4)))),"")</f>
        <v/>
      </c>
      <c r="U449" s="38">
        <f>IFERROR(IF($A449="","",IF(OR($S449="",$O449=""),"Missing PM Data",IF(OR($S449&lt;=0,$O449&lt;INT('Settings'!$B$4)),"Overdue",IF(OR($S449&lt;='Settings'!$B$5,$O449&lt;=INT('Settings'!$B$4)+'Settings'!$B$6),"Due Soon","OK")))),"Check PM Data")</f>
        <v/>
      </c>
      <c r="V449" s="16">
        <f>IFERROR(IF($A449="","",IF(AND($H449="Available",$P449="No",$M449&gt;='Settings'!$B$7,OR($U449="OK",$U449="Due Soon")),"Yes","No")),"No")</f>
        <v/>
      </c>
      <c r="W449" s="38">
        <f>IFERROR(IF($A449="","",IF($H449="Available","Available Now",IF($K449="","No ETA",IF($K449&lt;'Settings'!$B$4,"Past Due ETA",IF($K449&lt;='Settings'!$B$4+1,"Within 24 Hours",IF($K449&lt;='Settings'!$B$4+3,"2–3 Days",IF($K449&lt;='Settings'!$B$4+7,"4–7 Days","More Than 7 Days"))))))),"Check ETA")</f>
        <v/>
      </c>
      <c r="X449" s="38">
        <f>IFERROR(IF($A449="","",IF(COUNTIF('Tractor Availability'!$A$6:$A$505,$A449)&gt;1,"Duplicate Unit ID",IF($H449="","Missing status",IF($M449="","Missing fuel level",IF(AND($H449&lt;&gt;"Available",$K449=""),"Missing ETA",IF(AND($P449="Yes",$Q449=""),"Missing hold reason",IF($R449="","Missing update time",IF('Settings'!$B$4-$R449&gt;'Settings'!$B$8,"Stale update",IF(AND($H449="Available",$P449="Yes"),"Available with safety hold","OK"))))))))),"Formula Error")</f>
        <v/>
      </c>
    </row>
    <row r="450" ht="22" customHeight="1">
      <c r="A450" s="29" t="n"/>
      <c r="B450" s="30" t="n"/>
      <c r="C450" s="29" t="n"/>
      <c r="D450" s="29" t="n"/>
      <c r="E450" s="29" t="n"/>
      <c r="F450" s="29" t="n"/>
      <c r="G450" s="31" t="n"/>
      <c r="H450" s="29" t="n"/>
      <c r="I450" s="31" t="n"/>
      <c r="J450" s="31" t="n"/>
      <c r="K450" s="49" t="n"/>
      <c r="L450" s="33" t="n"/>
      <c r="M450" s="34" t="n"/>
      <c r="N450" s="33" t="n"/>
      <c r="O450" s="50" t="n"/>
      <c r="P450" s="29" t="n"/>
      <c r="Q450" s="31" t="n"/>
      <c r="R450" s="49" t="n"/>
      <c r="S450" s="51">
        <f>IFERROR(IF($A450="","",IF(OR($L450="",$N450=""),"",$N450-$L450)),"")</f>
        <v/>
      </c>
      <c r="T450" s="52">
        <f>IFERROR(IF($A450="","",IF($H450="Available",0,IF($K450="","",MAX(0,$K450-'Settings'!$B$4)))),"")</f>
        <v/>
      </c>
      <c r="U450" s="38">
        <f>IFERROR(IF($A450="","",IF(OR($S450="",$O450=""),"Missing PM Data",IF(OR($S450&lt;=0,$O450&lt;INT('Settings'!$B$4)),"Overdue",IF(OR($S450&lt;='Settings'!$B$5,$O450&lt;=INT('Settings'!$B$4)+'Settings'!$B$6),"Due Soon","OK")))),"Check PM Data")</f>
        <v/>
      </c>
      <c r="V450" s="16">
        <f>IFERROR(IF($A450="","",IF(AND($H450="Available",$P450="No",$M450&gt;='Settings'!$B$7,OR($U450="OK",$U450="Due Soon")),"Yes","No")),"No")</f>
        <v/>
      </c>
      <c r="W450" s="38">
        <f>IFERROR(IF($A450="","",IF($H450="Available","Available Now",IF($K450="","No ETA",IF($K450&lt;'Settings'!$B$4,"Past Due ETA",IF($K450&lt;='Settings'!$B$4+1,"Within 24 Hours",IF($K450&lt;='Settings'!$B$4+3,"2–3 Days",IF($K450&lt;='Settings'!$B$4+7,"4–7 Days","More Than 7 Days"))))))),"Check ETA")</f>
        <v/>
      </c>
      <c r="X450" s="38">
        <f>IFERROR(IF($A450="","",IF(COUNTIF('Tractor Availability'!$A$6:$A$505,$A450)&gt;1,"Duplicate Unit ID",IF($H450="","Missing status",IF($M450="","Missing fuel level",IF(AND($H450&lt;&gt;"Available",$K450=""),"Missing ETA",IF(AND($P450="Yes",$Q450=""),"Missing hold reason",IF($R450="","Missing update time",IF('Settings'!$B$4-$R450&gt;'Settings'!$B$8,"Stale update",IF(AND($H450="Available",$P450="Yes"),"Available with safety hold","OK"))))))))),"Formula Error")</f>
        <v/>
      </c>
    </row>
    <row r="451" ht="22" customHeight="1">
      <c r="A451" s="29" t="n"/>
      <c r="B451" s="30" t="n"/>
      <c r="C451" s="29" t="n"/>
      <c r="D451" s="29" t="n"/>
      <c r="E451" s="29" t="n"/>
      <c r="F451" s="29" t="n"/>
      <c r="G451" s="31" t="n"/>
      <c r="H451" s="29" t="n"/>
      <c r="I451" s="31" t="n"/>
      <c r="J451" s="31" t="n"/>
      <c r="K451" s="49" t="n"/>
      <c r="L451" s="33" t="n"/>
      <c r="M451" s="34" t="n"/>
      <c r="N451" s="33" t="n"/>
      <c r="O451" s="50" t="n"/>
      <c r="P451" s="29" t="n"/>
      <c r="Q451" s="31" t="n"/>
      <c r="R451" s="49" t="n"/>
      <c r="S451" s="51">
        <f>IFERROR(IF($A451="","",IF(OR($L451="",$N451=""),"",$N451-$L451)),"")</f>
        <v/>
      </c>
      <c r="T451" s="52">
        <f>IFERROR(IF($A451="","",IF($H451="Available",0,IF($K451="","",MAX(0,$K451-'Settings'!$B$4)))),"")</f>
        <v/>
      </c>
      <c r="U451" s="38">
        <f>IFERROR(IF($A451="","",IF(OR($S451="",$O451=""),"Missing PM Data",IF(OR($S451&lt;=0,$O451&lt;INT('Settings'!$B$4)),"Overdue",IF(OR($S451&lt;='Settings'!$B$5,$O451&lt;=INT('Settings'!$B$4)+'Settings'!$B$6),"Due Soon","OK")))),"Check PM Data")</f>
        <v/>
      </c>
      <c r="V451" s="16">
        <f>IFERROR(IF($A451="","",IF(AND($H451="Available",$P451="No",$M451&gt;='Settings'!$B$7,OR($U451="OK",$U451="Due Soon")),"Yes","No")),"No")</f>
        <v/>
      </c>
      <c r="W451" s="38">
        <f>IFERROR(IF($A451="","",IF($H451="Available","Available Now",IF($K451="","No ETA",IF($K451&lt;'Settings'!$B$4,"Past Due ETA",IF($K451&lt;='Settings'!$B$4+1,"Within 24 Hours",IF($K451&lt;='Settings'!$B$4+3,"2–3 Days",IF($K451&lt;='Settings'!$B$4+7,"4–7 Days","More Than 7 Days"))))))),"Check ETA")</f>
        <v/>
      </c>
      <c r="X451" s="38">
        <f>IFERROR(IF($A451="","",IF(COUNTIF('Tractor Availability'!$A$6:$A$505,$A451)&gt;1,"Duplicate Unit ID",IF($H451="","Missing status",IF($M451="","Missing fuel level",IF(AND($H451&lt;&gt;"Available",$K451=""),"Missing ETA",IF(AND($P451="Yes",$Q451=""),"Missing hold reason",IF($R451="","Missing update time",IF('Settings'!$B$4-$R451&gt;'Settings'!$B$8,"Stale update",IF(AND($H451="Available",$P451="Yes"),"Available with safety hold","OK"))))))))),"Formula Error")</f>
        <v/>
      </c>
    </row>
    <row r="452" ht="22" customHeight="1">
      <c r="A452" s="29" t="n"/>
      <c r="B452" s="30" t="n"/>
      <c r="C452" s="29" t="n"/>
      <c r="D452" s="29" t="n"/>
      <c r="E452" s="29" t="n"/>
      <c r="F452" s="29" t="n"/>
      <c r="G452" s="31" t="n"/>
      <c r="H452" s="29" t="n"/>
      <c r="I452" s="31" t="n"/>
      <c r="J452" s="31" t="n"/>
      <c r="K452" s="49" t="n"/>
      <c r="L452" s="33" t="n"/>
      <c r="M452" s="34" t="n"/>
      <c r="N452" s="33" t="n"/>
      <c r="O452" s="50" t="n"/>
      <c r="P452" s="29" t="n"/>
      <c r="Q452" s="31" t="n"/>
      <c r="R452" s="49" t="n"/>
      <c r="S452" s="51">
        <f>IFERROR(IF($A452="","",IF(OR($L452="",$N452=""),"",$N452-$L452)),"")</f>
        <v/>
      </c>
      <c r="T452" s="52">
        <f>IFERROR(IF($A452="","",IF($H452="Available",0,IF($K452="","",MAX(0,$K452-'Settings'!$B$4)))),"")</f>
        <v/>
      </c>
      <c r="U452" s="38">
        <f>IFERROR(IF($A452="","",IF(OR($S452="",$O452=""),"Missing PM Data",IF(OR($S452&lt;=0,$O452&lt;INT('Settings'!$B$4)),"Overdue",IF(OR($S452&lt;='Settings'!$B$5,$O452&lt;=INT('Settings'!$B$4)+'Settings'!$B$6),"Due Soon","OK")))),"Check PM Data")</f>
        <v/>
      </c>
      <c r="V452" s="16">
        <f>IFERROR(IF($A452="","",IF(AND($H452="Available",$P452="No",$M452&gt;='Settings'!$B$7,OR($U452="OK",$U452="Due Soon")),"Yes","No")),"No")</f>
        <v/>
      </c>
      <c r="W452" s="38">
        <f>IFERROR(IF($A452="","",IF($H452="Available","Available Now",IF($K452="","No ETA",IF($K452&lt;'Settings'!$B$4,"Past Due ETA",IF($K452&lt;='Settings'!$B$4+1,"Within 24 Hours",IF($K452&lt;='Settings'!$B$4+3,"2–3 Days",IF($K452&lt;='Settings'!$B$4+7,"4–7 Days","More Than 7 Days"))))))),"Check ETA")</f>
        <v/>
      </c>
      <c r="X452" s="38">
        <f>IFERROR(IF($A452="","",IF(COUNTIF('Tractor Availability'!$A$6:$A$505,$A452)&gt;1,"Duplicate Unit ID",IF($H452="","Missing status",IF($M452="","Missing fuel level",IF(AND($H452&lt;&gt;"Available",$K452=""),"Missing ETA",IF(AND($P452="Yes",$Q452=""),"Missing hold reason",IF($R452="","Missing update time",IF('Settings'!$B$4-$R452&gt;'Settings'!$B$8,"Stale update",IF(AND($H452="Available",$P452="Yes"),"Available with safety hold","OK"))))))))),"Formula Error")</f>
        <v/>
      </c>
    </row>
    <row r="453" ht="22" customHeight="1">
      <c r="A453" s="29" t="n"/>
      <c r="B453" s="30" t="n"/>
      <c r="C453" s="29" t="n"/>
      <c r="D453" s="29" t="n"/>
      <c r="E453" s="29" t="n"/>
      <c r="F453" s="29" t="n"/>
      <c r="G453" s="31" t="n"/>
      <c r="H453" s="29" t="n"/>
      <c r="I453" s="31" t="n"/>
      <c r="J453" s="31" t="n"/>
      <c r="K453" s="49" t="n"/>
      <c r="L453" s="33" t="n"/>
      <c r="M453" s="34" t="n"/>
      <c r="N453" s="33" t="n"/>
      <c r="O453" s="50" t="n"/>
      <c r="P453" s="29" t="n"/>
      <c r="Q453" s="31" t="n"/>
      <c r="R453" s="49" t="n"/>
      <c r="S453" s="51">
        <f>IFERROR(IF($A453="","",IF(OR($L453="",$N453=""),"",$N453-$L453)),"")</f>
        <v/>
      </c>
      <c r="T453" s="52">
        <f>IFERROR(IF($A453="","",IF($H453="Available",0,IF($K453="","",MAX(0,$K453-'Settings'!$B$4)))),"")</f>
        <v/>
      </c>
      <c r="U453" s="38">
        <f>IFERROR(IF($A453="","",IF(OR($S453="",$O453=""),"Missing PM Data",IF(OR($S453&lt;=0,$O453&lt;INT('Settings'!$B$4)),"Overdue",IF(OR($S453&lt;='Settings'!$B$5,$O453&lt;=INT('Settings'!$B$4)+'Settings'!$B$6),"Due Soon","OK")))),"Check PM Data")</f>
        <v/>
      </c>
      <c r="V453" s="16">
        <f>IFERROR(IF($A453="","",IF(AND($H453="Available",$P453="No",$M453&gt;='Settings'!$B$7,OR($U453="OK",$U453="Due Soon")),"Yes","No")),"No")</f>
        <v/>
      </c>
      <c r="W453" s="38">
        <f>IFERROR(IF($A453="","",IF($H453="Available","Available Now",IF($K453="","No ETA",IF($K453&lt;'Settings'!$B$4,"Past Due ETA",IF($K453&lt;='Settings'!$B$4+1,"Within 24 Hours",IF($K453&lt;='Settings'!$B$4+3,"2–3 Days",IF($K453&lt;='Settings'!$B$4+7,"4–7 Days","More Than 7 Days"))))))),"Check ETA")</f>
        <v/>
      </c>
      <c r="X453" s="38">
        <f>IFERROR(IF($A453="","",IF(COUNTIF('Tractor Availability'!$A$6:$A$505,$A453)&gt;1,"Duplicate Unit ID",IF($H453="","Missing status",IF($M453="","Missing fuel level",IF(AND($H453&lt;&gt;"Available",$K453=""),"Missing ETA",IF(AND($P453="Yes",$Q453=""),"Missing hold reason",IF($R453="","Missing update time",IF('Settings'!$B$4-$R453&gt;'Settings'!$B$8,"Stale update",IF(AND($H453="Available",$P453="Yes"),"Available with safety hold","OK"))))))))),"Formula Error")</f>
        <v/>
      </c>
    </row>
    <row r="454" ht="22" customHeight="1">
      <c r="A454" s="29" t="n"/>
      <c r="B454" s="30" t="n"/>
      <c r="C454" s="29" t="n"/>
      <c r="D454" s="29" t="n"/>
      <c r="E454" s="29" t="n"/>
      <c r="F454" s="29" t="n"/>
      <c r="G454" s="31" t="n"/>
      <c r="H454" s="29" t="n"/>
      <c r="I454" s="31" t="n"/>
      <c r="J454" s="31" t="n"/>
      <c r="K454" s="49" t="n"/>
      <c r="L454" s="33" t="n"/>
      <c r="M454" s="34" t="n"/>
      <c r="N454" s="33" t="n"/>
      <c r="O454" s="50" t="n"/>
      <c r="P454" s="29" t="n"/>
      <c r="Q454" s="31" t="n"/>
      <c r="R454" s="49" t="n"/>
      <c r="S454" s="51">
        <f>IFERROR(IF($A454="","",IF(OR($L454="",$N454=""),"",$N454-$L454)),"")</f>
        <v/>
      </c>
      <c r="T454" s="52">
        <f>IFERROR(IF($A454="","",IF($H454="Available",0,IF($K454="","",MAX(0,$K454-'Settings'!$B$4)))),"")</f>
        <v/>
      </c>
      <c r="U454" s="38">
        <f>IFERROR(IF($A454="","",IF(OR($S454="",$O454=""),"Missing PM Data",IF(OR($S454&lt;=0,$O454&lt;INT('Settings'!$B$4)),"Overdue",IF(OR($S454&lt;='Settings'!$B$5,$O454&lt;=INT('Settings'!$B$4)+'Settings'!$B$6),"Due Soon","OK")))),"Check PM Data")</f>
        <v/>
      </c>
      <c r="V454" s="16">
        <f>IFERROR(IF($A454="","",IF(AND($H454="Available",$P454="No",$M454&gt;='Settings'!$B$7,OR($U454="OK",$U454="Due Soon")),"Yes","No")),"No")</f>
        <v/>
      </c>
      <c r="W454" s="38">
        <f>IFERROR(IF($A454="","",IF($H454="Available","Available Now",IF($K454="","No ETA",IF($K454&lt;'Settings'!$B$4,"Past Due ETA",IF($K454&lt;='Settings'!$B$4+1,"Within 24 Hours",IF($K454&lt;='Settings'!$B$4+3,"2–3 Days",IF($K454&lt;='Settings'!$B$4+7,"4–7 Days","More Than 7 Days"))))))),"Check ETA")</f>
        <v/>
      </c>
      <c r="X454" s="38">
        <f>IFERROR(IF($A454="","",IF(COUNTIF('Tractor Availability'!$A$6:$A$505,$A454)&gt;1,"Duplicate Unit ID",IF($H454="","Missing status",IF($M454="","Missing fuel level",IF(AND($H454&lt;&gt;"Available",$K454=""),"Missing ETA",IF(AND($P454="Yes",$Q454=""),"Missing hold reason",IF($R454="","Missing update time",IF('Settings'!$B$4-$R454&gt;'Settings'!$B$8,"Stale update",IF(AND($H454="Available",$P454="Yes"),"Available with safety hold","OK"))))))))),"Formula Error")</f>
        <v/>
      </c>
    </row>
    <row r="455" ht="22" customHeight="1">
      <c r="A455" s="29" t="n"/>
      <c r="B455" s="30" t="n"/>
      <c r="C455" s="29" t="n"/>
      <c r="D455" s="29" t="n"/>
      <c r="E455" s="29" t="n"/>
      <c r="F455" s="29" t="n"/>
      <c r="G455" s="31" t="n"/>
      <c r="H455" s="29" t="n"/>
      <c r="I455" s="31" t="n"/>
      <c r="J455" s="31" t="n"/>
      <c r="K455" s="49" t="n"/>
      <c r="L455" s="33" t="n"/>
      <c r="M455" s="34" t="n"/>
      <c r="N455" s="33" t="n"/>
      <c r="O455" s="50" t="n"/>
      <c r="P455" s="29" t="n"/>
      <c r="Q455" s="31" t="n"/>
      <c r="R455" s="49" t="n"/>
      <c r="S455" s="51">
        <f>IFERROR(IF($A455="","",IF(OR($L455="",$N455=""),"",$N455-$L455)),"")</f>
        <v/>
      </c>
      <c r="T455" s="52">
        <f>IFERROR(IF($A455="","",IF($H455="Available",0,IF($K455="","",MAX(0,$K455-'Settings'!$B$4)))),"")</f>
        <v/>
      </c>
      <c r="U455" s="38">
        <f>IFERROR(IF($A455="","",IF(OR($S455="",$O455=""),"Missing PM Data",IF(OR($S455&lt;=0,$O455&lt;INT('Settings'!$B$4)),"Overdue",IF(OR($S455&lt;='Settings'!$B$5,$O455&lt;=INT('Settings'!$B$4)+'Settings'!$B$6),"Due Soon","OK")))),"Check PM Data")</f>
        <v/>
      </c>
      <c r="V455" s="16">
        <f>IFERROR(IF($A455="","",IF(AND($H455="Available",$P455="No",$M455&gt;='Settings'!$B$7,OR($U455="OK",$U455="Due Soon")),"Yes","No")),"No")</f>
        <v/>
      </c>
      <c r="W455" s="38">
        <f>IFERROR(IF($A455="","",IF($H455="Available","Available Now",IF($K455="","No ETA",IF($K455&lt;'Settings'!$B$4,"Past Due ETA",IF($K455&lt;='Settings'!$B$4+1,"Within 24 Hours",IF($K455&lt;='Settings'!$B$4+3,"2–3 Days",IF($K455&lt;='Settings'!$B$4+7,"4–7 Days","More Than 7 Days"))))))),"Check ETA")</f>
        <v/>
      </c>
      <c r="X455" s="38">
        <f>IFERROR(IF($A455="","",IF(COUNTIF('Tractor Availability'!$A$6:$A$505,$A455)&gt;1,"Duplicate Unit ID",IF($H455="","Missing status",IF($M455="","Missing fuel level",IF(AND($H455&lt;&gt;"Available",$K455=""),"Missing ETA",IF(AND($P455="Yes",$Q455=""),"Missing hold reason",IF($R455="","Missing update time",IF('Settings'!$B$4-$R455&gt;'Settings'!$B$8,"Stale update",IF(AND($H455="Available",$P455="Yes"),"Available with safety hold","OK"))))))))),"Formula Error")</f>
        <v/>
      </c>
    </row>
    <row r="456" ht="22" customHeight="1">
      <c r="A456" s="29" t="n"/>
      <c r="B456" s="30" t="n"/>
      <c r="C456" s="29" t="n"/>
      <c r="D456" s="29" t="n"/>
      <c r="E456" s="29" t="n"/>
      <c r="F456" s="29" t="n"/>
      <c r="G456" s="31" t="n"/>
      <c r="H456" s="29" t="n"/>
      <c r="I456" s="31" t="n"/>
      <c r="J456" s="31" t="n"/>
      <c r="K456" s="49" t="n"/>
      <c r="L456" s="33" t="n"/>
      <c r="M456" s="34" t="n"/>
      <c r="N456" s="33" t="n"/>
      <c r="O456" s="50" t="n"/>
      <c r="P456" s="29" t="n"/>
      <c r="Q456" s="31" t="n"/>
      <c r="R456" s="49" t="n"/>
      <c r="S456" s="51">
        <f>IFERROR(IF($A456="","",IF(OR($L456="",$N456=""),"",$N456-$L456)),"")</f>
        <v/>
      </c>
      <c r="T456" s="52">
        <f>IFERROR(IF($A456="","",IF($H456="Available",0,IF($K456="","",MAX(0,$K456-'Settings'!$B$4)))),"")</f>
        <v/>
      </c>
      <c r="U456" s="38">
        <f>IFERROR(IF($A456="","",IF(OR($S456="",$O456=""),"Missing PM Data",IF(OR($S456&lt;=0,$O456&lt;INT('Settings'!$B$4)),"Overdue",IF(OR($S456&lt;='Settings'!$B$5,$O456&lt;=INT('Settings'!$B$4)+'Settings'!$B$6),"Due Soon","OK")))),"Check PM Data")</f>
        <v/>
      </c>
      <c r="V456" s="16">
        <f>IFERROR(IF($A456="","",IF(AND($H456="Available",$P456="No",$M456&gt;='Settings'!$B$7,OR($U456="OK",$U456="Due Soon")),"Yes","No")),"No")</f>
        <v/>
      </c>
      <c r="W456" s="38">
        <f>IFERROR(IF($A456="","",IF($H456="Available","Available Now",IF($K456="","No ETA",IF($K456&lt;'Settings'!$B$4,"Past Due ETA",IF($K456&lt;='Settings'!$B$4+1,"Within 24 Hours",IF($K456&lt;='Settings'!$B$4+3,"2–3 Days",IF($K456&lt;='Settings'!$B$4+7,"4–7 Days","More Than 7 Days"))))))),"Check ETA")</f>
        <v/>
      </c>
      <c r="X456" s="38">
        <f>IFERROR(IF($A456="","",IF(COUNTIF('Tractor Availability'!$A$6:$A$505,$A456)&gt;1,"Duplicate Unit ID",IF($H456="","Missing status",IF($M456="","Missing fuel level",IF(AND($H456&lt;&gt;"Available",$K456=""),"Missing ETA",IF(AND($P456="Yes",$Q456=""),"Missing hold reason",IF($R456="","Missing update time",IF('Settings'!$B$4-$R456&gt;'Settings'!$B$8,"Stale update",IF(AND($H456="Available",$P456="Yes"),"Available with safety hold","OK"))))))))),"Formula Error")</f>
        <v/>
      </c>
    </row>
    <row r="457" ht="22" customHeight="1">
      <c r="A457" s="29" t="n"/>
      <c r="B457" s="30" t="n"/>
      <c r="C457" s="29" t="n"/>
      <c r="D457" s="29" t="n"/>
      <c r="E457" s="29" t="n"/>
      <c r="F457" s="29" t="n"/>
      <c r="G457" s="31" t="n"/>
      <c r="H457" s="29" t="n"/>
      <c r="I457" s="31" t="n"/>
      <c r="J457" s="31" t="n"/>
      <c r="K457" s="49" t="n"/>
      <c r="L457" s="33" t="n"/>
      <c r="M457" s="34" t="n"/>
      <c r="N457" s="33" t="n"/>
      <c r="O457" s="50" t="n"/>
      <c r="P457" s="29" t="n"/>
      <c r="Q457" s="31" t="n"/>
      <c r="R457" s="49" t="n"/>
      <c r="S457" s="51">
        <f>IFERROR(IF($A457="","",IF(OR($L457="",$N457=""),"",$N457-$L457)),"")</f>
        <v/>
      </c>
      <c r="T457" s="52">
        <f>IFERROR(IF($A457="","",IF($H457="Available",0,IF($K457="","",MAX(0,$K457-'Settings'!$B$4)))),"")</f>
        <v/>
      </c>
      <c r="U457" s="38">
        <f>IFERROR(IF($A457="","",IF(OR($S457="",$O457=""),"Missing PM Data",IF(OR($S457&lt;=0,$O457&lt;INT('Settings'!$B$4)),"Overdue",IF(OR($S457&lt;='Settings'!$B$5,$O457&lt;=INT('Settings'!$B$4)+'Settings'!$B$6),"Due Soon","OK")))),"Check PM Data")</f>
        <v/>
      </c>
      <c r="V457" s="16">
        <f>IFERROR(IF($A457="","",IF(AND($H457="Available",$P457="No",$M457&gt;='Settings'!$B$7,OR($U457="OK",$U457="Due Soon")),"Yes","No")),"No")</f>
        <v/>
      </c>
      <c r="W457" s="38">
        <f>IFERROR(IF($A457="","",IF($H457="Available","Available Now",IF($K457="","No ETA",IF($K457&lt;'Settings'!$B$4,"Past Due ETA",IF($K457&lt;='Settings'!$B$4+1,"Within 24 Hours",IF($K457&lt;='Settings'!$B$4+3,"2–3 Days",IF($K457&lt;='Settings'!$B$4+7,"4–7 Days","More Than 7 Days"))))))),"Check ETA")</f>
        <v/>
      </c>
      <c r="X457" s="38">
        <f>IFERROR(IF($A457="","",IF(COUNTIF('Tractor Availability'!$A$6:$A$505,$A457)&gt;1,"Duplicate Unit ID",IF($H457="","Missing status",IF($M457="","Missing fuel level",IF(AND($H457&lt;&gt;"Available",$K457=""),"Missing ETA",IF(AND($P457="Yes",$Q457=""),"Missing hold reason",IF($R457="","Missing update time",IF('Settings'!$B$4-$R457&gt;'Settings'!$B$8,"Stale update",IF(AND($H457="Available",$P457="Yes"),"Available with safety hold","OK"))))))))),"Formula Error")</f>
        <v/>
      </c>
    </row>
    <row r="458" ht="22" customHeight="1">
      <c r="A458" s="29" t="n"/>
      <c r="B458" s="30" t="n"/>
      <c r="C458" s="29" t="n"/>
      <c r="D458" s="29" t="n"/>
      <c r="E458" s="29" t="n"/>
      <c r="F458" s="29" t="n"/>
      <c r="G458" s="31" t="n"/>
      <c r="H458" s="29" t="n"/>
      <c r="I458" s="31" t="n"/>
      <c r="J458" s="31" t="n"/>
      <c r="K458" s="49" t="n"/>
      <c r="L458" s="33" t="n"/>
      <c r="M458" s="34" t="n"/>
      <c r="N458" s="33" t="n"/>
      <c r="O458" s="50" t="n"/>
      <c r="P458" s="29" t="n"/>
      <c r="Q458" s="31" t="n"/>
      <c r="R458" s="49" t="n"/>
      <c r="S458" s="51">
        <f>IFERROR(IF($A458="","",IF(OR($L458="",$N458=""),"",$N458-$L458)),"")</f>
        <v/>
      </c>
      <c r="T458" s="52">
        <f>IFERROR(IF($A458="","",IF($H458="Available",0,IF($K458="","",MAX(0,$K458-'Settings'!$B$4)))),"")</f>
        <v/>
      </c>
      <c r="U458" s="38">
        <f>IFERROR(IF($A458="","",IF(OR($S458="",$O458=""),"Missing PM Data",IF(OR($S458&lt;=0,$O458&lt;INT('Settings'!$B$4)),"Overdue",IF(OR($S458&lt;='Settings'!$B$5,$O458&lt;=INT('Settings'!$B$4)+'Settings'!$B$6),"Due Soon","OK")))),"Check PM Data")</f>
        <v/>
      </c>
      <c r="V458" s="16">
        <f>IFERROR(IF($A458="","",IF(AND($H458="Available",$P458="No",$M458&gt;='Settings'!$B$7,OR($U458="OK",$U458="Due Soon")),"Yes","No")),"No")</f>
        <v/>
      </c>
      <c r="W458" s="38">
        <f>IFERROR(IF($A458="","",IF($H458="Available","Available Now",IF($K458="","No ETA",IF($K458&lt;'Settings'!$B$4,"Past Due ETA",IF($K458&lt;='Settings'!$B$4+1,"Within 24 Hours",IF($K458&lt;='Settings'!$B$4+3,"2–3 Days",IF($K458&lt;='Settings'!$B$4+7,"4–7 Days","More Than 7 Days"))))))),"Check ETA")</f>
        <v/>
      </c>
      <c r="X458" s="38">
        <f>IFERROR(IF($A458="","",IF(COUNTIF('Tractor Availability'!$A$6:$A$505,$A458)&gt;1,"Duplicate Unit ID",IF($H458="","Missing status",IF($M458="","Missing fuel level",IF(AND($H458&lt;&gt;"Available",$K458=""),"Missing ETA",IF(AND($P458="Yes",$Q458=""),"Missing hold reason",IF($R458="","Missing update time",IF('Settings'!$B$4-$R458&gt;'Settings'!$B$8,"Stale update",IF(AND($H458="Available",$P458="Yes"),"Available with safety hold","OK"))))))))),"Formula Error")</f>
        <v/>
      </c>
    </row>
    <row r="459" ht="22" customHeight="1">
      <c r="A459" s="29" t="n"/>
      <c r="B459" s="30" t="n"/>
      <c r="C459" s="29" t="n"/>
      <c r="D459" s="29" t="n"/>
      <c r="E459" s="29" t="n"/>
      <c r="F459" s="29" t="n"/>
      <c r="G459" s="31" t="n"/>
      <c r="H459" s="29" t="n"/>
      <c r="I459" s="31" t="n"/>
      <c r="J459" s="31" t="n"/>
      <c r="K459" s="49" t="n"/>
      <c r="L459" s="33" t="n"/>
      <c r="M459" s="34" t="n"/>
      <c r="N459" s="33" t="n"/>
      <c r="O459" s="50" t="n"/>
      <c r="P459" s="29" t="n"/>
      <c r="Q459" s="31" t="n"/>
      <c r="R459" s="49" t="n"/>
      <c r="S459" s="51">
        <f>IFERROR(IF($A459="","",IF(OR($L459="",$N459=""),"",$N459-$L459)),"")</f>
        <v/>
      </c>
      <c r="T459" s="52">
        <f>IFERROR(IF($A459="","",IF($H459="Available",0,IF($K459="","",MAX(0,$K459-'Settings'!$B$4)))),"")</f>
        <v/>
      </c>
      <c r="U459" s="38">
        <f>IFERROR(IF($A459="","",IF(OR($S459="",$O459=""),"Missing PM Data",IF(OR($S459&lt;=0,$O459&lt;INT('Settings'!$B$4)),"Overdue",IF(OR($S459&lt;='Settings'!$B$5,$O459&lt;=INT('Settings'!$B$4)+'Settings'!$B$6),"Due Soon","OK")))),"Check PM Data")</f>
        <v/>
      </c>
      <c r="V459" s="16">
        <f>IFERROR(IF($A459="","",IF(AND($H459="Available",$P459="No",$M459&gt;='Settings'!$B$7,OR($U459="OK",$U459="Due Soon")),"Yes","No")),"No")</f>
        <v/>
      </c>
      <c r="W459" s="38">
        <f>IFERROR(IF($A459="","",IF($H459="Available","Available Now",IF($K459="","No ETA",IF($K459&lt;'Settings'!$B$4,"Past Due ETA",IF($K459&lt;='Settings'!$B$4+1,"Within 24 Hours",IF($K459&lt;='Settings'!$B$4+3,"2–3 Days",IF($K459&lt;='Settings'!$B$4+7,"4–7 Days","More Than 7 Days"))))))),"Check ETA")</f>
        <v/>
      </c>
      <c r="X459" s="38">
        <f>IFERROR(IF($A459="","",IF(COUNTIF('Tractor Availability'!$A$6:$A$505,$A459)&gt;1,"Duplicate Unit ID",IF($H459="","Missing status",IF($M459="","Missing fuel level",IF(AND($H459&lt;&gt;"Available",$K459=""),"Missing ETA",IF(AND($P459="Yes",$Q459=""),"Missing hold reason",IF($R459="","Missing update time",IF('Settings'!$B$4-$R459&gt;'Settings'!$B$8,"Stale update",IF(AND($H459="Available",$P459="Yes"),"Available with safety hold","OK"))))))))),"Formula Error")</f>
        <v/>
      </c>
    </row>
    <row r="460" ht="22" customHeight="1">
      <c r="A460" s="29" t="n"/>
      <c r="B460" s="30" t="n"/>
      <c r="C460" s="29" t="n"/>
      <c r="D460" s="29" t="n"/>
      <c r="E460" s="29" t="n"/>
      <c r="F460" s="29" t="n"/>
      <c r="G460" s="31" t="n"/>
      <c r="H460" s="29" t="n"/>
      <c r="I460" s="31" t="n"/>
      <c r="J460" s="31" t="n"/>
      <c r="K460" s="49" t="n"/>
      <c r="L460" s="33" t="n"/>
      <c r="M460" s="34" t="n"/>
      <c r="N460" s="33" t="n"/>
      <c r="O460" s="50" t="n"/>
      <c r="P460" s="29" t="n"/>
      <c r="Q460" s="31" t="n"/>
      <c r="R460" s="49" t="n"/>
      <c r="S460" s="51">
        <f>IFERROR(IF($A460="","",IF(OR($L460="",$N460=""),"",$N460-$L460)),"")</f>
        <v/>
      </c>
      <c r="T460" s="52">
        <f>IFERROR(IF($A460="","",IF($H460="Available",0,IF($K460="","",MAX(0,$K460-'Settings'!$B$4)))),"")</f>
        <v/>
      </c>
      <c r="U460" s="38">
        <f>IFERROR(IF($A460="","",IF(OR($S460="",$O460=""),"Missing PM Data",IF(OR($S460&lt;=0,$O460&lt;INT('Settings'!$B$4)),"Overdue",IF(OR($S460&lt;='Settings'!$B$5,$O460&lt;=INT('Settings'!$B$4)+'Settings'!$B$6),"Due Soon","OK")))),"Check PM Data")</f>
        <v/>
      </c>
      <c r="V460" s="16">
        <f>IFERROR(IF($A460="","",IF(AND($H460="Available",$P460="No",$M460&gt;='Settings'!$B$7,OR($U460="OK",$U460="Due Soon")),"Yes","No")),"No")</f>
        <v/>
      </c>
      <c r="W460" s="38">
        <f>IFERROR(IF($A460="","",IF($H460="Available","Available Now",IF($K460="","No ETA",IF($K460&lt;'Settings'!$B$4,"Past Due ETA",IF($K460&lt;='Settings'!$B$4+1,"Within 24 Hours",IF($K460&lt;='Settings'!$B$4+3,"2–3 Days",IF($K460&lt;='Settings'!$B$4+7,"4–7 Days","More Than 7 Days"))))))),"Check ETA")</f>
        <v/>
      </c>
      <c r="X460" s="38">
        <f>IFERROR(IF($A460="","",IF(COUNTIF('Tractor Availability'!$A$6:$A$505,$A460)&gt;1,"Duplicate Unit ID",IF($H460="","Missing status",IF($M460="","Missing fuel level",IF(AND($H460&lt;&gt;"Available",$K460=""),"Missing ETA",IF(AND($P460="Yes",$Q460=""),"Missing hold reason",IF($R460="","Missing update time",IF('Settings'!$B$4-$R460&gt;'Settings'!$B$8,"Stale update",IF(AND($H460="Available",$P460="Yes"),"Available with safety hold","OK"))))))))),"Formula Error")</f>
        <v/>
      </c>
    </row>
    <row r="461" ht="22" customHeight="1">
      <c r="A461" s="29" t="n"/>
      <c r="B461" s="30" t="n"/>
      <c r="C461" s="29" t="n"/>
      <c r="D461" s="29" t="n"/>
      <c r="E461" s="29" t="n"/>
      <c r="F461" s="29" t="n"/>
      <c r="G461" s="31" t="n"/>
      <c r="H461" s="29" t="n"/>
      <c r="I461" s="31" t="n"/>
      <c r="J461" s="31" t="n"/>
      <c r="K461" s="49" t="n"/>
      <c r="L461" s="33" t="n"/>
      <c r="M461" s="34" t="n"/>
      <c r="N461" s="33" t="n"/>
      <c r="O461" s="50" t="n"/>
      <c r="P461" s="29" t="n"/>
      <c r="Q461" s="31" t="n"/>
      <c r="R461" s="49" t="n"/>
      <c r="S461" s="51">
        <f>IFERROR(IF($A461="","",IF(OR($L461="",$N461=""),"",$N461-$L461)),"")</f>
        <v/>
      </c>
      <c r="T461" s="52">
        <f>IFERROR(IF($A461="","",IF($H461="Available",0,IF($K461="","",MAX(0,$K461-'Settings'!$B$4)))),"")</f>
        <v/>
      </c>
      <c r="U461" s="38">
        <f>IFERROR(IF($A461="","",IF(OR($S461="",$O461=""),"Missing PM Data",IF(OR($S461&lt;=0,$O461&lt;INT('Settings'!$B$4)),"Overdue",IF(OR($S461&lt;='Settings'!$B$5,$O461&lt;=INT('Settings'!$B$4)+'Settings'!$B$6),"Due Soon","OK")))),"Check PM Data")</f>
        <v/>
      </c>
      <c r="V461" s="16">
        <f>IFERROR(IF($A461="","",IF(AND($H461="Available",$P461="No",$M461&gt;='Settings'!$B$7,OR($U461="OK",$U461="Due Soon")),"Yes","No")),"No")</f>
        <v/>
      </c>
      <c r="W461" s="38">
        <f>IFERROR(IF($A461="","",IF($H461="Available","Available Now",IF($K461="","No ETA",IF($K461&lt;'Settings'!$B$4,"Past Due ETA",IF($K461&lt;='Settings'!$B$4+1,"Within 24 Hours",IF($K461&lt;='Settings'!$B$4+3,"2–3 Days",IF($K461&lt;='Settings'!$B$4+7,"4–7 Days","More Than 7 Days"))))))),"Check ETA")</f>
        <v/>
      </c>
      <c r="X461" s="38">
        <f>IFERROR(IF($A461="","",IF(COUNTIF('Tractor Availability'!$A$6:$A$505,$A461)&gt;1,"Duplicate Unit ID",IF($H461="","Missing status",IF($M461="","Missing fuel level",IF(AND($H461&lt;&gt;"Available",$K461=""),"Missing ETA",IF(AND($P461="Yes",$Q461=""),"Missing hold reason",IF($R461="","Missing update time",IF('Settings'!$B$4-$R461&gt;'Settings'!$B$8,"Stale update",IF(AND($H461="Available",$P461="Yes"),"Available with safety hold","OK"))))))))),"Formula Error")</f>
        <v/>
      </c>
    </row>
    <row r="462" ht="22" customHeight="1">
      <c r="A462" s="29" t="n"/>
      <c r="B462" s="30" t="n"/>
      <c r="C462" s="29" t="n"/>
      <c r="D462" s="29" t="n"/>
      <c r="E462" s="29" t="n"/>
      <c r="F462" s="29" t="n"/>
      <c r="G462" s="31" t="n"/>
      <c r="H462" s="29" t="n"/>
      <c r="I462" s="31" t="n"/>
      <c r="J462" s="31" t="n"/>
      <c r="K462" s="49" t="n"/>
      <c r="L462" s="33" t="n"/>
      <c r="M462" s="34" t="n"/>
      <c r="N462" s="33" t="n"/>
      <c r="O462" s="50" t="n"/>
      <c r="P462" s="29" t="n"/>
      <c r="Q462" s="31" t="n"/>
      <c r="R462" s="49" t="n"/>
      <c r="S462" s="51">
        <f>IFERROR(IF($A462="","",IF(OR($L462="",$N462=""),"",$N462-$L462)),"")</f>
        <v/>
      </c>
      <c r="T462" s="52">
        <f>IFERROR(IF($A462="","",IF($H462="Available",0,IF($K462="","",MAX(0,$K462-'Settings'!$B$4)))),"")</f>
        <v/>
      </c>
      <c r="U462" s="38">
        <f>IFERROR(IF($A462="","",IF(OR($S462="",$O462=""),"Missing PM Data",IF(OR($S462&lt;=0,$O462&lt;INT('Settings'!$B$4)),"Overdue",IF(OR($S462&lt;='Settings'!$B$5,$O462&lt;=INT('Settings'!$B$4)+'Settings'!$B$6),"Due Soon","OK")))),"Check PM Data")</f>
        <v/>
      </c>
      <c r="V462" s="16">
        <f>IFERROR(IF($A462="","",IF(AND($H462="Available",$P462="No",$M462&gt;='Settings'!$B$7,OR($U462="OK",$U462="Due Soon")),"Yes","No")),"No")</f>
        <v/>
      </c>
      <c r="W462" s="38">
        <f>IFERROR(IF($A462="","",IF($H462="Available","Available Now",IF($K462="","No ETA",IF($K462&lt;'Settings'!$B$4,"Past Due ETA",IF($K462&lt;='Settings'!$B$4+1,"Within 24 Hours",IF($K462&lt;='Settings'!$B$4+3,"2–3 Days",IF($K462&lt;='Settings'!$B$4+7,"4–7 Days","More Than 7 Days"))))))),"Check ETA")</f>
        <v/>
      </c>
      <c r="X462" s="38">
        <f>IFERROR(IF($A462="","",IF(COUNTIF('Tractor Availability'!$A$6:$A$505,$A462)&gt;1,"Duplicate Unit ID",IF($H462="","Missing status",IF($M462="","Missing fuel level",IF(AND($H462&lt;&gt;"Available",$K462=""),"Missing ETA",IF(AND($P462="Yes",$Q462=""),"Missing hold reason",IF($R462="","Missing update time",IF('Settings'!$B$4-$R462&gt;'Settings'!$B$8,"Stale update",IF(AND($H462="Available",$P462="Yes"),"Available with safety hold","OK"))))))))),"Formula Error")</f>
        <v/>
      </c>
    </row>
    <row r="463" ht="22" customHeight="1">
      <c r="A463" s="29" t="n"/>
      <c r="B463" s="30" t="n"/>
      <c r="C463" s="29" t="n"/>
      <c r="D463" s="29" t="n"/>
      <c r="E463" s="29" t="n"/>
      <c r="F463" s="29" t="n"/>
      <c r="G463" s="31" t="n"/>
      <c r="H463" s="29" t="n"/>
      <c r="I463" s="31" t="n"/>
      <c r="J463" s="31" t="n"/>
      <c r="K463" s="49" t="n"/>
      <c r="L463" s="33" t="n"/>
      <c r="M463" s="34" t="n"/>
      <c r="N463" s="33" t="n"/>
      <c r="O463" s="50" t="n"/>
      <c r="P463" s="29" t="n"/>
      <c r="Q463" s="31" t="n"/>
      <c r="R463" s="49" t="n"/>
      <c r="S463" s="51">
        <f>IFERROR(IF($A463="","",IF(OR($L463="",$N463=""),"",$N463-$L463)),"")</f>
        <v/>
      </c>
      <c r="T463" s="52">
        <f>IFERROR(IF($A463="","",IF($H463="Available",0,IF($K463="","",MAX(0,$K463-'Settings'!$B$4)))),"")</f>
        <v/>
      </c>
      <c r="U463" s="38">
        <f>IFERROR(IF($A463="","",IF(OR($S463="",$O463=""),"Missing PM Data",IF(OR($S463&lt;=0,$O463&lt;INT('Settings'!$B$4)),"Overdue",IF(OR($S463&lt;='Settings'!$B$5,$O463&lt;=INT('Settings'!$B$4)+'Settings'!$B$6),"Due Soon","OK")))),"Check PM Data")</f>
        <v/>
      </c>
      <c r="V463" s="16">
        <f>IFERROR(IF($A463="","",IF(AND($H463="Available",$P463="No",$M463&gt;='Settings'!$B$7,OR($U463="OK",$U463="Due Soon")),"Yes","No")),"No")</f>
        <v/>
      </c>
      <c r="W463" s="38">
        <f>IFERROR(IF($A463="","",IF($H463="Available","Available Now",IF($K463="","No ETA",IF($K463&lt;'Settings'!$B$4,"Past Due ETA",IF($K463&lt;='Settings'!$B$4+1,"Within 24 Hours",IF($K463&lt;='Settings'!$B$4+3,"2–3 Days",IF($K463&lt;='Settings'!$B$4+7,"4–7 Days","More Than 7 Days"))))))),"Check ETA")</f>
        <v/>
      </c>
      <c r="X463" s="38">
        <f>IFERROR(IF($A463="","",IF(COUNTIF('Tractor Availability'!$A$6:$A$505,$A463)&gt;1,"Duplicate Unit ID",IF($H463="","Missing status",IF($M463="","Missing fuel level",IF(AND($H463&lt;&gt;"Available",$K463=""),"Missing ETA",IF(AND($P463="Yes",$Q463=""),"Missing hold reason",IF($R463="","Missing update time",IF('Settings'!$B$4-$R463&gt;'Settings'!$B$8,"Stale update",IF(AND($H463="Available",$P463="Yes"),"Available with safety hold","OK"))))))))),"Formula Error")</f>
        <v/>
      </c>
    </row>
    <row r="464" ht="22" customHeight="1">
      <c r="A464" s="29" t="n"/>
      <c r="B464" s="30" t="n"/>
      <c r="C464" s="29" t="n"/>
      <c r="D464" s="29" t="n"/>
      <c r="E464" s="29" t="n"/>
      <c r="F464" s="29" t="n"/>
      <c r="G464" s="31" t="n"/>
      <c r="H464" s="29" t="n"/>
      <c r="I464" s="31" t="n"/>
      <c r="J464" s="31" t="n"/>
      <c r="K464" s="49" t="n"/>
      <c r="L464" s="33" t="n"/>
      <c r="M464" s="34" t="n"/>
      <c r="N464" s="33" t="n"/>
      <c r="O464" s="50" t="n"/>
      <c r="P464" s="29" t="n"/>
      <c r="Q464" s="31" t="n"/>
      <c r="R464" s="49" t="n"/>
      <c r="S464" s="51">
        <f>IFERROR(IF($A464="","",IF(OR($L464="",$N464=""),"",$N464-$L464)),"")</f>
        <v/>
      </c>
      <c r="T464" s="52">
        <f>IFERROR(IF($A464="","",IF($H464="Available",0,IF($K464="","",MAX(0,$K464-'Settings'!$B$4)))),"")</f>
        <v/>
      </c>
      <c r="U464" s="38">
        <f>IFERROR(IF($A464="","",IF(OR($S464="",$O464=""),"Missing PM Data",IF(OR($S464&lt;=0,$O464&lt;INT('Settings'!$B$4)),"Overdue",IF(OR($S464&lt;='Settings'!$B$5,$O464&lt;=INT('Settings'!$B$4)+'Settings'!$B$6),"Due Soon","OK")))),"Check PM Data")</f>
        <v/>
      </c>
      <c r="V464" s="16">
        <f>IFERROR(IF($A464="","",IF(AND($H464="Available",$P464="No",$M464&gt;='Settings'!$B$7,OR($U464="OK",$U464="Due Soon")),"Yes","No")),"No")</f>
        <v/>
      </c>
      <c r="W464" s="38">
        <f>IFERROR(IF($A464="","",IF($H464="Available","Available Now",IF($K464="","No ETA",IF($K464&lt;'Settings'!$B$4,"Past Due ETA",IF($K464&lt;='Settings'!$B$4+1,"Within 24 Hours",IF($K464&lt;='Settings'!$B$4+3,"2–3 Days",IF($K464&lt;='Settings'!$B$4+7,"4–7 Days","More Than 7 Days"))))))),"Check ETA")</f>
        <v/>
      </c>
      <c r="X464" s="38">
        <f>IFERROR(IF($A464="","",IF(COUNTIF('Tractor Availability'!$A$6:$A$505,$A464)&gt;1,"Duplicate Unit ID",IF($H464="","Missing status",IF($M464="","Missing fuel level",IF(AND($H464&lt;&gt;"Available",$K464=""),"Missing ETA",IF(AND($P464="Yes",$Q464=""),"Missing hold reason",IF($R464="","Missing update time",IF('Settings'!$B$4-$R464&gt;'Settings'!$B$8,"Stale update",IF(AND($H464="Available",$P464="Yes"),"Available with safety hold","OK"))))))))),"Formula Error")</f>
        <v/>
      </c>
    </row>
    <row r="465" ht="22" customHeight="1">
      <c r="A465" s="29" t="n"/>
      <c r="B465" s="30" t="n"/>
      <c r="C465" s="29" t="n"/>
      <c r="D465" s="29" t="n"/>
      <c r="E465" s="29" t="n"/>
      <c r="F465" s="29" t="n"/>
      <c r="G465" s="31" t="n"/>
      <c r="H465" s="29" t="n"/>
      <c r="I465" s="31" t="n"/>
      <c r="J465" s="31" t="n"/>
      <c r="K465" s="49" t="n"/>
      <c r="L465" s="33" t="n"/>
      <c r="M465" s="34" t="n"/>
      <c r="N465" s="33" t="n"/>
      <c r="O465" s="50" t="n"/>
      <c r="P465" s="29" t="n"/>
      <c r="Q465" s="31" t="n"/>
      <c r="R465" s="49" t="n"/>
      <c r="S465" s="51">
        <f>IFERROR(IF($A465="","",IF(OR($L465="",$N465=""),"",$N465-$L465)),"")</f>
        <v/>
      </c>
      <c r="T465" s="52">
        <f>IFERROR(IF($A465="","",IF($H465="Available",0,IF($K465="","",MAX(0,$K465-'Settings'!$B$4)))),"")</f>
        <v/>
      </c>
      <c r="U465" s="38">
        <f>IFERROR(IF($A465="","",IF(OR($S465="",$O465=""),"Missing PM Data",IF(OR($S465&lt;=0,$O465&lt;INT('Settings'!$B$4)),"Overdue",IF(OR($S465&lt;='Settings'!$B$5,$O465&lt;=INT('Settings'!$B$4)+'Settings'!$B$6),"Due Soon","OK")))),"Check PM Data")</f>
        <v/>
      </c>
      <c r="V465" s="16">
        <f>IFERROR(IF($A465="","",IF(AND($H465="Available",$P465="No",$M465&gt;='Settings'!$B$7,OR($U465="OK",$U465="Due Soon")),"Yes","No")),"No")</f>
        <v/>
      </c>
      <c r="W465" s="38">
        <f>IFERROR(IF($A465="","",IF($H465="Available","Available Now",IF($K465="","No ETA",IF($K465&lt;'Settings'!$B$4,"Past Due ETA",IF($K465&lt;='Settings'!$B$4+1,"Within 24 Hours",IF($K465&lt;='Settings'!$B$4+3,"2–3 Days",IF($K465&lt;='Settings'!$B$4+7,"4–7 Days","More Than 7 Days"))))))),"Check ETA")</f>
        <v/>
      </c>
      <c r="X465" s="38">
        <f>IFERROR(IF($A465="","",IF(COUNTIF('Tractor Availability'!$A$6:$A$505,$A465)&gt;1,"Duplicate Unit ID",IF($H465="","Missing status",IF($M465="","Missing fuel level",IF(AND($H465&lt;&gt;"Available",$K465=""),"Missing ETA",IF(AND($P465="Yes",$Q465=""),"Missing hold reason",IF($R465="","Missing update time",IF('Settings'!$B$4-$R465&gt;'Settings'!$B$8,"Stale update",IF(AND($H465="Available",$P465="Yes"),"Available with safety hold","OK"))))))))),"Formula Error")</f>
        <v/>
      </c>
    </row>
    <row r="466" ht="22" customHeight="1">
      <c r="A466" s="29" t="n"/>
      <c r="B466" s="30" t="n"/>
      <c r="C466" s="29" t="n"/>
      <c r="D466" s="29" t="n"/>
      <c r="E466" s="29" t="n"/>
      <c r="F466" s="29" t="n"/>
      <c r="G466" s="31" t="n"/>
      <c r="H466" s="29" t="n"/>
      <c r="I466" s="31" t="n"/>
      <c r="J466" s="31" t="n"/>
      <c r="K466" s="49" t="n"/>
      <c r="L466" s="33" t="n"/>
      <c r="M466" s="34" t="n"/>
      <c r="N466" s="33" t="n"/>
      <c r="O466" s="50" t="n"/>
      <c r="P466" s="29" t="n"/>
      <c r="Q466" s="31" t="n"/>
      <c r="R466" s="49" t="n"/>
      <c r="S466" s="51">
        <f>IFERROR(IF($A466="","",IF(OR($L466="",$N466=""),"",$N466-$L466)),"")</f>
        <v/>
      </c>
      <c r="T466" s="52">
        <f>IFERROR(IF($A466="","",IF($H466="Available",0,IF($K466="","",MAX(0,$K466-'Settings'!$B$4)))),"")</f>
        <v/>
      </c>
      <c r="U466" s="38">
        <f>IFERROR(IF($A466="","",IF(OR($S466="",$O466=""),"Missing PM Data",IF(OR($S466&lt;=0,$O466&lt;INT('Settings'!$B$4)),"Overdue",IF(OR($S466&lt;='Settings'!$B$5,$O466&lt;=INT('Settings'!$B$4)+'Settings'!$B$6),"Due Soon","OK")))),"Check PM Data")</f>
        <v/>
      </c>
      <c r="V466" s="16">
        <f>IFERROR(IF($A466="","",IF(AND($H466="Available",$P466="No",$M466&gt;='Settings'!$B$7,OR($U466="OK",$U466="Due Soon")),"Yes","No")),"No")</f>
        <v/>
      </c>
      <c r="W466" s="38">
        <f>IFERROR(IF($A466="","",IF($H466="Available","Available Now",IF($K466="","No ETA",IF($K466&lt;'Settings'!$B$4,"Past Due ETA",IF($K466&lt;='Settings'!$B$4+1,"Within 24 Hours",IF($K466&lt;='Settings'!$B$4+3,"2–3 Days",IF($K466&lt;='Settings'!$B$4+7,"4–7 Days","More Than 7 Days"))))))),"Check ETA")</f>
        <v/>
      </c>
      <c r="X466" s="38">
        <f>IFERROR(IF($A466="","",IF(COUNTIF('Tractor Availability'!$A$6:$A$505,$A466)&gt;1,"Duplicate Unit ID",IF($H466="","Missing status",IF($M466="","Missing fuel level",IF(AND($H466&lt;&gt;"Available",$K466=""),"Missing ETA",IF(AND($P466="Yes",$Q466=""),"Missing hold reason",IF($R466="","Missing update time",IF('Settings'!$B$4-$R466&gt;'Settings'!$B$8,"Stale update",IF(AND($H466="Available",$P466="Yes"),"Available with safety hold","OK"))))))))),"Formula Error")</f>
        <v/>
      </c>
    </row>
    <row r="467" ht="22" customHeight="1">
      <c r="A467" s="29" t="n"/>
      <c r="B467" s="30" t="n"/>
      <c r="C467" s="29" t="n"/>
      <c r="D467" s="29" t="n"/>
      <c r="E467" s="29" t="n"/>
      <c r="F467" s="29" t="n"/>
      <c r="G467" s="31" t="n"/>
      <c r="H467" s="29" t="n"/>
      <c r="I467" s="31" t="n"/>
      <c r="J467" s="31" t="n"/>
      <c r="K467" s="49" t="n"/>
      <c r="L467" s="33" t="n"/>
      <c r="M467" s="34" t="n"/>
      <c r="N467" s="33" t="n"/>
      <c r="O467" s="50" t="n"/>
      <c r="P467" s="29" t="n"/>
      <c r="Q467" s="31" t="n"/>
      <c r="R467" s="49" t="n"/>
      <c r="S467" s="51">
        <f>IFERROR(IF($A467="","",IF(OR($L467="",$N467=""),"",$N467-$L467)),"")</f>
        <v/>
      </c>
      <c r="T467" s="52">
        <f>IFERROR(IF($A467="","",IF($H467="Available",0,IF($K467="","",MAX(0,$K467-'Settings'!$B$4)))),"")</f>
        <v/>
      </c>
      <c r="U467" s="38">
        <f>IFERROR(IF($A467="","",IF(OR($S467="",$O467=""),"Missing PM Data",IF(OR($S467&lt;=0,$O467&lt;INT('Settings'!$B$4)),"Overdue",IF(OR($S467&lt;='Settings'!$B$5,$O467&lt;=INT('Settings'!$B$4)+'Settings'!$B$6),"Due Soon","OK")))),"Check PM Data")</f>
        <v/>
      </c>
      <c r="V467" s="16">
        <f>IFERROR(IF($A467="","",IF(AND($H467="Available",$P467="No",$M467&gt;='Settings'!$B$7,OR($U467="OK",$U467="Due Soon")),"Yes","No")),"No")</f>
        <v/>
      </c>
      <c r="W467" s="38">
        <f>IFERROR(IF($A467="","",IF($H467="Available","Available Now",IF($K467="","No ETA",IF($K467&lt;'Settings'!$B$4,"Past Due ETA",IF($K467&lt;='Settings'!$B$4+1,"Within 24 Hours",IF($K467&lt;='Settings'!$B$4+3,"2–3 Days",IF($K467&lt;='Settings'!$B$4+7,"4–7 Days","More Than 7 Days"))))))),"Check ETA")</f>
        <v/>
      </c>
      <c r="X467" s="38">
        <f>IFERROR(IF($A467="","",IF(COUNTIF('Tractor Availability'!$A$6:$A$505,$A467)&gt;1,"Duplicate Unit ID",IF($H467="","Missing status",IF($M467="","Missing fuel level",IF(AND($H467&lt;&gt;"Available",$K467=""),"Missing ETA",IF(AND($P467="Yes",$Q467=""),"Missing hold reason",IF($R467="","Missing update time",IF('Settings'!$B$4-$R467&gt;'Settings'!$B$8,"Stale update",IF(AND($H467="Available",$P467="Yes"),"Available with safety hold","OK"))))))))),"Formula Error")</f>
        <v/>
      </c>
    </row>
    <row r="468" ht="22" customHeight="1">
      <c r="A468" s="29" t="n"/>
      <c r="B468" s="30" t="n"/>
      <c r="C468" s="29" t="n"/>
      <c r="D468" s="29" t="n"/>
      <c r="E468" s="29" t="n"/>
      <c r="F468" s="29" t="n"/>
      <c r="G468" s="31" t="n"/>
      <c r="H468" s="29" t="n"/>
      <c r="I468" s="31" t="n"/>
      <c r="J468" s="31" t="n"/>
      <c r="K468" s="49" t="n"/>
      <c r="L468" s="33" t="n"/>
      <c r="M468" s="34" t="n"/>
      <c r="N468" s="33" t="n"/>
      <c r="O468" s="50" t="n"/>
      <c r="P468" s="29" t="n"/>
      <c r="Q468" s="31" t="n"/>
      <c r="R468" s="49" t="n"/>
      <c r="S468" s="51">
        <f>IFERROR(IF($A468="","",IF(OR($L468="",$N468=""),"",$N468-$L468)),"")</f>
        <v/>
      </c>
      <c r="T468" s="52">
        <f>IFERROR(IF($A468="","",IF($H468="Available",0,IF($K468="","",MAX(0,$K468-'Settings'!$B$4)))),"")</f>
        <v/>
      </c>
      <c r="U468" s="38">
        <f>IFERROR(IF($A468="","",IF(OR($S468="",$O468=""),"Missing PM Data",IF(OR($S468&lt;=0,$O468&lt;INT('Settings'!$B$4)),"Overdue",IF(OR($S468&lt;='Settings'!$B$5,$O468&lt;=INT('Settings'!$B$4)+'Settings'!$B$6),"Due Soon","OK")))),"Check PM Data")</f>
        <v/>
      </c>
      <c r="V468" s="16">
        <f>IFERROR(IF($A468="","",IF(AND($H468="Available",$P468="No",$M468&gt;='Settings'!$B$7,OR($U468="OK",$U468="Due Soon")),"Yes","No")),"No")</f>
        <v/>
      </c>
      <c r="W468" s="38">
        <f>IFERROR(IF($A468="","",IF($H468="Available","Available Now",IF($K468="","No ETA",IF($K468&lt;'Settings'!$B$4,"Past Due ETA",IF($K468&lt;='Settings'!$B$4+1,"Within 24 Hours",IF($K468&lt;='Settings'!$B$4+3,"2–3 Days",IF($K468&lt;='Settings'!$B$4+7,"4–7 Days","More Than 7 Days"))))))),"Check ETA")</f>
        <v/>
      </c>
      <c r="X468" s="38">
        <f>IFERROR(IF($A468="","",IF(COUNTIF('Tractor Availability'!$A$6:$A$505,$A468)&gt;1,"Duplicate Unit ID",IF($H468="","Missing status",IF($M468="","Missing fuel level",IF(AND($H468&lt;&gt;"Available",$K468=""),"Missing ETA",IF(AND($P468="Yes",$Q468=""),"Missing hold reason",IF($R468="","Missing update time",IF('Settings'!$B$4-$R468&gt;'Settings'!$B$8,"Stale update",IF(AND($H468="Available",$P468="Yes"),"Available with safety hold","OK"))))))))),"Formula Error")</f>
        <v/>
      </c>
    </row>
    <row r="469" ht="22" customHeight="1">
      <c r="A469" s="29" t="n"/>
      <c r="B469" s="30" t="n"/>
      <c r="C469" s="29" t="n"/>
      <c r="D469" s="29" t="n"/>
      <c r="E469" s="29" t="n"/>
      <c r="F469" s="29" t="n"/>
      <c r="G469" s="31" t="n"/>
      <c r="H469" s="29" t="n"/>
      <c r="I469" s="31" t="n"/>
      <c r="J469" s="31" t="n"/>
      <c r="K469" s="49" t="n"/>
      <c r="L469" s="33" t="n"/>
      <c r="M469" s="34" t="n"/>
      <c r="N469" s="33" t="n"/>
      <c r="O469" s="50" t="n"/>
      <c r="P469" s="29" t="n"/>
      <c r="Q469" s="31" t="n"/>
      <c r="R469" s="49" t="n"/>
      <c r="S469" s="51">
        <f>IFERROR(IF($A469="","",IF(OR($L469="",$N469=""),"",$N469-$L469)),"")</f>
        <v/>
      </c>
      <c r="T469" s="52">
        <f>IFERROR(IF($A469="","",IF($H469="Available",0,IF($K469="","",MAX(0,$K469-'Settings'!$B$4)))),"")</f>
        <v/>
      </c>
      <c r="U469" s="38">
        <f>IFERROR(IF($A469="","",IF(OR($S469="",$O469=""),"Missing PM Data",IF(OR($S469&lt;=0,$O469&lt;INT('Settings'!$B$4)),"Overdue",IF(OR($S469&lt;='Settings'!$B$5,$O469&lt;=INT('Settings'!$B$4)+'Settings'!$B$6),"Due Soon","OK")))),"Check PM Data")</f>
        <v/>
      </c>
      <c r="V469" s="16">
        <f>IFERROR(IF($A469="","",IF(AND($H469="Available",$P469="No",$M469&gt;='Settings'!$B$7,OR($U469="OK",$U469="Due Soon")),"Yes","No")),"No")</f>
        <v/>
      </c>
      <c r="W469" s="38">
        <f>IFERROR(IF($A469="","",IF($H469="Available","Available Now",IF($K469="","No ETA",IF($K469&lt;'Settings'!$B$4,"Past Due ETA",IF($K469&lt;='Settings'!$B$4+1,"Within 24 Hours",IF($K469&lt;='Settings'!$B$4+3,"2–3 Days",IF($K469&lt;='Settings'!$B$4+7,"4–7 Days","More Than 7 Days"))))))),"Check ETA")</f>
        <v/>
      </c>
      <c r="X469" s="38">
        <f>IFERROR(IF($A469="","",IF(COUNTIF('Tractor Availability'!$A$6:$A$505,$A469)&gt;1,"Duplicate Unit ID",IF($H469="","Missing status",IF($M469="","Missing fuel level",IF(AND($H469&lt;&gt;"Available",$K469=""),"Missing ETA",IF(AND($P469="Yes",$Q469=""),"Missing hold reason",IF($R469="","Missing update time",IF('Settings'!$B$4-$R469&gt;'Settings'!$B$8,"Stale update",IF(AND($H469="Available",$P469="Yes"),"Available with safety hold","OK"))))))))),"Formula Error")</f>
        <v/>
      </c>
    </row>
    <row r="470" ht="22" customHeight="1">
      <c r="A470" s="29" t="n"/>
      <c r="B470" s="30" t="n"/>
      <c r="C470" s="29" t="n"/>
      <c r="D470" s="29" t="n"/>
      <c r="E470" s="29" t="n"/>
      <c r="F470" s="29" t="n"/>
      <c r="G470" s="31" t="n"/>
      <c r="H470" s="29" t="n"/>
      <c r="I470" s="31" t="n"/>
      <c r="J470" s="31" t="n"/>
      <c r="K470" s="49" t="n"/>
      <c r="L470" s="33" t="n"/>
      <c r="M470" s="34" t="n"/>
      <c r="N470" s="33" t="n"/>
      <c r="O470" s="50" t="n"/>
      <c r="P470" s="29" t="n"/>
      <c r="Q470" s="31" t="n"/>
      <c r="R470" s="49" t="n"/>
      <c r="S470" s="51">
        <f>IFERROR(IF($A470="","",IF(OR($L470="",$N470=""),"",$N470-$L470)),"")</f>
        <v/>
      </c>
      <c r="T470" s="52">
        <f>IFERROR(IF($A470="","",IF($H470="Available",0,IF($K470="","",MAX(0,$K470-'Settings'!$B$4)))),"")</f>
        <v/>
      </c>
      <c r="U470" s="38">
        <f>IFERROR(IF($A470="","",IF(OR($S470="",$O470=""),"Missing PM Data",IF(OR($S470&lt;=0,$O470&lt;INT('Settings'!$B$4)),"Overdue",IF(OR($S470&lt;='Settings'!$B$5,$O470&lt;=INT('Settings'!$B$4)+'Settings'!$B$6),"Due Soon","OK")))),"Check PM Data")</f>
        <v/>
      </c>
      <c r="V470" s="16">
        <f>IFERROR(IF($A470="","",IF(AND($H470="Available",$P470="No",$M470&gt;='Settings'!$B$7,OR($U470="OK",$U470="Due Soon")),"Yes","No")),"No")</f>
        <v/>
      </c>
      <c r="W470" s="38">
        <f>IFERROR(IF($A470="","",IF($H470="Available","Available Now",IF($K470="","No ETA",IF($K470&lt;'Settings'!$B$4,"Past Due ETA",IF($K470&lt;='Settings'!$B$4+1,"Within 24 Hours",IF($K470&lt;='Settings'!$B$4+3,"2–3 Days",IF($K470&lt;='Settings'!$B$4+7,"4–7 Days","More Than 7 Days"))))))),"Check ETA")</f>
        <v/>
      </c>
      <c r="X470" s="38">
        <f>IFERROR(IF($A470="","",IF(COUNTIF('Tractor Availability'!$A$6:$A$505,$A470)&gt;1,"Duplicate Unit ID",IF($H470="","Missing status",IF($M470="","Missing fuel level",IF(AND($H470&lt;&gt;"Available",$K470=""),"Missing ETA",IF(AND($P470="Yes",$Q470=""),"Missing hold reason",IF($R470="","Missing update time",IF('Settings'!$B$4-$R470&gt;'Settings'!$B$8,"Stale update",IF(AND($H470="Available",$P470="Yes"),"Available with safety hold","OK"))))))))),"Formula Error")</f>
        <v/>
      </c>
    </row>
    <row r="471" ht="22" customHeight="1">
      <c r="A471" s="29" t="n"/>
      <c r="B471" s="30" t="n"/>
      <c r="C471" s="29" t="n"/>
      <c r="D471" s="29" t="n"/>
      <c r="E471" s="29" t="n"/>
      <c r="F471" s="29" t="n"/>
      <c r="G471" s="31" t="n"/>
      <c r="H471" s="29" t="n"/>
      <c r="I471" s="31" t="n"/>
      <c r="J471" s="31" t="n"/>
      <c r="K471" s="49" t="n"/>
      <c r="L471" s="33" t="n"/>
      <c r="M471" s="34" t="n"/>
      <c r="N471" s="33" t="n"/>
      <c r="O471" s="50" t="n"/>
      <c r="P471" s="29" t="n"/>
      <c r="Q471" s="31" t="n"/>
      <c r="R471" s="49" t="n"/>
      <c r="S471" s="51">
        <f>IFERROR(IF($A471="","",IF(OR($L471="",$N471=""),"",$N471-$L471)),"")</f>
        <v/>
      </c>
      <c r="T471" s="52">
        <f>IFERROR(IF($A471="","",IF($H471="Available",0,IF($K471="","",MAX(0,$K471-'Settings'!$B$4)))),"")</f>
        <v/>
      </c>
      <c r="U471" s="38">
        <f>IFERROR(IF($A471="","",IF(OR($S471="",$O471=""),"Missing PM Data",IF(OR($S471&lt;=0,$O471&lt;INT('Settings'!$B$4)),"Overdue",IF(OR($S471&lt;='Settings'!$B$5,$O471&lt;=INT('Settings'!$B$4)+'Settings'!$B$6),"Due Soon","OK")))),"Check PM Data")</f>
        <v/>
      </c>
      <c r="V471" s="16">
        <f>IFERROR(IF($A471="","",IF(AND($H471="Available",$P471="No",$M471&gt;='Settings'!$B$7,OR($U471="OK",$U471="Due Soon")),"Yes","No")),"No")</f>
        <v/>
      </c>
      <c r="W471" s="38">
        <f>IFERROR(IF($A471="","",IF($H471="Available","Available Now",IF($K471="","No ETA",IF($K471&lt;'Settings'!$B$4,"Past Due ETA",IF($K471&lt;='Settings'!$B$4+1,"Within 24 Hours",IF($K471&lt;='Settings'!$B$4+3,"2–3 Days",IF($K471&lt;='Settings'!$B$4+7,"4–7 Days","More Than 7 Days"))))))),"Check ETA")</f>
        <v/>
      </c>
      <c r="X471" s="38">
        <f>IFERROR(IF($A471="","",IF(COUNTIF('Tractor Availability'!$A$6:$A$505,$A471)&gt;1,"Duplicate Unit ID",IF($H471="","Missing status",IF($M471="","Missing fuel level",IF(AND($H471&lt;&gt;"Available",$K471=""),"Missing ETA",IF(AND($P471="Yes",$Q471=""),"Missing hold reason",IF($R471="","Missing update time",IF('Settings'!$B$4-$R471&gt;'Settings'!$B$8,"Stale update",IF(AND($H471="Available",$P471="Yes"),"Available with safety hold","OK"))))))))),"Formula Error")</f>
        <v/>
      </c>
    </row>
    <row r="472" ht="22" customHeight="1">
      <c r="A472" s="29" t="n"/>
      <c r="B472" s="30" t="n"/>
      <c r="C472" s="29" t="n"/>
      <c r="D472" s="29" t="n"/>
      <c r="E472" s="29" t="n"/>
      <c r="F472" s="29" t="n"/>
      <c r="G472" s="31" t="n"/>
      <c r="H472" s="29" t="n"/>
      <c r="I472" s="31" t="n"/>
      <c r="J472" s="31" t="n"/>
      <c r="K472" s="49" t="n"/>
      <c r="L472" s="33" t="n"/>
      <c r="M472" s="34" t="n"/>
      <c r="N472" s="33" t="n"/>
      <c r="O472" s="50" t="n"/>
      <c r="P472" s="29" t="n"/>
      <c r="Q472" s="31" t="n"/>
      <c r="R472" s="49" t="n"/>
      <c r="S472" s="51">
        <f>IFERROR(IF($A472="","",IF(OR($L472="",$N472=""),"",$N472-$L472)),"")</f>
        <v/>
      </c>
      <c r="T472" s="52">
        <f>IFERROR(IF($A472="","",IF($H472="Available",0,IF($K472="","",MAX(0,$K472-'Settings'!$B$4)))),"")</f>
        <v/>
      </c>
      <c r="U472" s="38">
        <f>IFERROR(IF($A472="","",IF(OR($S472="",$O472=""),"Missing PM Data",IF(OR($S472&lt;=0,$O472&lt;INT('Settings'!$B$4)),"Overdue",IF(OR($S472&lt;='Settings'!$B$5,$O472&lt;=INT('Settings'!$B$4)+'Settings'!$B$6),"Due Soon","OK")))),"Check PM Data")</f>
        <v/>
      </c>
      <c r="V472" s="16">
        <f>IFERROR(IF($A472="","",IF(AND($H472="Available",$P472="No",$M472&gt;='Settings'!$B$7,OR($U472="OK",$U472="Due Soon")),"Yes","No")),"No")</f>
        <v/>
      </c>
      <c r="W472" s="38">
        <f>IFERROR(IF($A472="","",IF($H472="Available","Available Now",IF($K472="","No ETA",IF($K472&lt;'Settings'!$B$4,"Past Due ETA",IF($K472&lt;='Settings'!$B$4+1,"Within 24 Hours",IF($K472&lt;='Settings'!$B$4+3,"2–3 Days",IF($K472&lt;='Settings'!$B$4+7,"4–7 Days","More Than 7 Days"))))))),"Check ETA")</f>
        <v/>
      </c>
      <c r="X472" s="38">
        <f>IFERROR(IF($A472="","",IF(COUNTIF('Tractor Availability'!$A$6:$A$505,$A472)&gt;1,"Duplicate Unit ID",IF($H472="","Missing status",IF($M472="","Missing fuel level",IF(AND($H472&lt;&gt;"Available",$K472=""),"Missing ETA",IF(AND($P472="Yes",$Q472=""),"Missing hold reason",IF($R472="","Missing update time",IF('Settings'!$B$4-$R472&gt;'Settings'!$B$8,"Stale update",IF(AND($H472="Available",$P472="Yes"),"Available with safety hold","OK"))))))))),"Formula Error")</f>
        <v/>
      </c>
    </row>
    <row r="473" ht="22" customHeight="1">
      <c r="A473" s="29" t="n"/>
      <c r="B473" s="30" t="n"/>
      <c r="C473" s="29" t="n"/>
      <c r="D473" s="29" t="n"/>
      <c r="E473" s="29" t="n"/>
      <c r="F473" s="29" t="n"/>
      <c r="G473" s="31" t="n"/>
      <c r="H473" s="29" t="n"/>
      <c r="I473" s="31" t="n"/>
      <c r="J473" s="31" t="n"/>
      <c r="K473" s="49" t="n"/>
      <c r="L473" s="33" t="n"/>
      <c r="M473" s="34" t="n"/>
      <c r="N473" s="33" t="n"/>
      <c r="O473" s="50" t="n"/>
      <c r="P473" s="29" t="n"/>
      <c r="Q473" s="31" t="n"/>
      <c r="R473" s="49" t="n"/>
      <c r="S473" s="51">
        <f>IFERROR(IF($A473="","",IF(OR($L473="",$N473=""),"",$N473-$L473)),"")</f>
        <v/>
      </c>
      <c r="T473" s="52">
        <f>IFERROR(IF($A473="","",IF($H473="Available",0,IF($K473="","",MAX(0,$K473-'Settings'!$B$4)))),"")</f>
        <v/>
      </c>
      <c r="U473" s="38">
        <f>IFERROR(IF($A473="","",IF(OR($S473="",$O473=""),"Missing PM Data",IF(OR($S473&lt;=0,$O473&lt;INT('Settings'!$B$4)),"Overdue",IF(OR($S473&lt;='Settings'!$B$5,$O473&lt;=INT('Settings'!$B$4)+'Settings'!$B$6),"Due Soon","OK")))),"Check PM Data")</f>
        <v/>
      </c>
      <c r="V473" s="16">
        <f>IFERROR(IF($A473="","",IF(AND($H473="Available",$P473="No",$M473&gt;='Settings'!$B$7,OR($U473="OK",$U473="Due Soon")),"Yes","No")),"No")</f>
        <v/>
      </c>
      <c r="W473" s="38">
        <f>IFERROR(IF($A473="","",IF($H473="Available","Available Now",IF($K473="","No ETA",IF($K473&lt;'Settings'!$B$4,"Past Due ETA",IF($K473&lt;='Settings'!$B$4+1,"Within 24 Hours",IF($K473&lt;='Settings'!$B$4+3,"2–3 Days",IF($K473&lt;='Settings'!$B$4+7,"4–7 Days","More Than 7 Days"))))))),"Check ETA")</f>
        <v/>
      </c>
      <c r="X473" s="38">
        <f>IFERROR(IF($A473="","",IF(COUNTIF('Tractor Availability'!$A$6:$A$505,$A473)&gt;1,"Duplicate Unit ID",IF($H473="","Missing status",IF($M473="","Missing fuel level",IF(AND($H473&lt;&gt;"Available",$K473=""),"Missing ETA",IF(AND($P473="Yes",$Q473=""),"Missing hold reason",IF($R473="","Missing update time",IF('Settings'!$B$4-$R473&gt;'Settings'!$B$8,"Stale update",IF(AND($H473="Available",$P473="Yes"),"Available with safety hold","OK"))))))))),"Formula Error")</f>
        <v/>
      </c>
    </row>
    <row r="474" ht="22" customHeight="1">
      <c r="A474" s="29" t="n"/>
      <c r="B474" s="30" t="n"/>
      <c r="C474" s="29" t="n"/>
      <c r="D474" s="29" t="n"/>
      <c r="E474" s="29" t="n"/>
      <c r="F474" s="29" t="n"/>
      <c r="G474" s="31" t="n"/>
      <c r="H474" s="29" t="n"/>
      <c r="I474" s="31" t="n"/>
      <c r="J474" s="31" t="n"/>
      <c r="K474" s="49" t="n"/>
      <c r="L474" s="33" t="n"/>
      <c r="M474" s="34" t="n"/>
      <c r="N474" s="33" t="n"/>
      <c r="O474" s="50" t="n"/>
      <c r="P474" s="29" t="n"/>
      <c r="Q474" s="31" t="n"/>
      <c r="R474" s="49" t="n"/>
      <c r="S474" s="51">
        <f>IFERROR(IF($A474="","",IF(OR($L474="",$N474=""),"",$N474-$L474)),"")</f>
        <v/>
      </c>
      <c r="T474" s="52">
        <f>IFERROR(IF($A474="","",IF($H474="Available",0,IF($K474="","",MAX(0,$K474-'Settings'!$B$4)))),"")</f>
        <v/>
      </c>
      <c r="U474" s="38">
        <f>IFERROR(IF($A474="","",IF(OR($S474="",$O474=""),"Missing PM Data",IF(OR($S474&lt;=0,$O474&lt;INT('Settings'!$B$4)),"Overdue",IF(OR($S474&lt;='Settings'!$B$5,$O474&lt;=INT('Settings'!$B$4)+'Settings'!$B$6),"Due Soon","OK")))),"Check PM Data")</f>
        <v/>
      </c>
      <c r="V474" s="16">
        <f>IFERROR(IF($A474="","",IF(AND($H474="Available",$P474="No",$M474&gt;='Settings'!$B$7,OR($U474="OK",$U474="Due Soon")),"Yes","No")),"No")</f>
        <v/>
      </c>
      <c r="W474" s="38">
        <f>IFERROR(IF($A474="","",IF($H474="Available","Available Now",IF($K474="","No ETA",IF($K474&lt;'Settings'!$B$4,"Past Due ETA",IF($K474&lt;='Settings'!$B$4+1,"Within 24 Hours",IF($K474&lt;='Settings'!$B$4+3,"2–3 Days",IF($K474&lt;='Settings'!$B$4+7,"4–7 Days","More Than 7 Days"))))))),"Check ETA")</f>
        <v/>
      </c>
      <c r="X474" s="38">
        <f>IFERROR(IF($A474="","",IF(COUNTIF('Tractor Availability'!$A$6:$A$505,$A474)&gt;1,"Duplicate Unit ID",IF($H474="","Missing status",IF($M474="","Missing fuel level",IF(AND($H474&lt;&gt;"Available",$K474=""),"Missing ETA",IF(AND($P474="Yes",$Q474=""),"Missing hold reason",IF($R474="","Missing update time",IF('Settings'!$B$4-$R474&gt;'Settings'!$B$8,"Stale update",IF(AND($H474="Available",$P474="Yes"),"Available with safety hold","OK"))))))))),"Formula Error")</f>
        <v/>
      </c>
    </row>
    <row r="475" ht="22" customHeight="1">
      <c r="A475" s="29" t="n"/>
      <c r="B475" s="30" t="n"/>
      <c r="C475" s="29" t="n"/>
      <c r="D475" s="29" t="n"/>
      <c r="E475" s="29" t="n"/>
      <c r="F475" s="29" t="n"/>
      <c r="G475" s="31" t="n"/>
      <c r="H475" s="29" t="n"/>
      <c r="I475" s="31" t="n"/>
      <c r="J475" s="31" t="n"/>
      <c r="K475" s="49" t="n"/>
      <c r="L475" s="33" t="n"/>
      <c r="M475" s="34" t="n"/>
      <c r="N475" s="33" t="n"/>
      <c r="O475" s="50" t="n"/>
      <c r="P475" s="29" t="n"/>
      <c r="Q475" s="31" t="n"/>
      <c r="R475" s="49" t="n"/>
      <c r="S475" s="51">
        <f>IFERROR(IF($A475="","",IF(OR($L475="",$N475=""),"",$N475-$L475)),"")</f>
        <v/>
      </c>
      <c r="T475" s="52">
        <f>IFERROR(IF($A475="","",IF($H475="Available",0,IF($K475="","",MAX(0,$K475-'Settings'!$B$4)))),"")</f>
        <v/>
      </c>
      <c r="U475" s="38">
        <f>IFERROR(IF($A475="","",IF(OR($S475="",$O475=""),"Missing PM Data",IF(OR($S475&lt;=0,$O475&lt;INT('Settings'!$B$4)),"Overdue",IF(OR($S475&lt;='Settings'!$B$5,$O475&lt;=INT('Settings'!$B$4)+'Settings'!$B$6),"Due Soon","OK")))),"Check PM Data")</f>
        <v/>
      </c>
      <c r="V475" s="16">
        <f>IFERROR(IF($A475="","",IF(AND($H475="Available",$P475="No",$M475&gt;='Settings'!$B$7,OR($U475="OK",$U475="Due Soon")),"Yes","No")),"No")</f>
        <v/>
      </c>
      <c r="W475" s="38">
        <f>IFERROR(IF($A475="","",IF($H475="Available","Available Now",IF($K475="","No ETA",IF($K475&lt;'Settings'!$B$4,"Past Due ETA",IF($K475&lt;='Settings'!$B$4+1,"Within 24 Hours",IF($K475&lt;='Settings'!$B$4+3,"2–3 Days",IF($K475&lt;='Settings'!$B$4+7,"4–7 Days","More Than 7 Days"))))))),"Check ETA")</f>
        <v/>
      </c>
      <c r="X475" s="38">
        <f>IFERROR(IF($A475="","",IF(COUNTIF('Tractor Availability'!$A$6:$A$505,$A475)&gt;1,"Duplicate Unit ID",IF($H475="","Missing status",IF($M475="","Missing fuel level",IF(AND($H475&lt;&gt;"Available",$K475=""),"Missing ETA",IF(AND($P475="Yes",$Q475=""),"Missing hold reason",IF($R475="","Missing update time",IF('Settings'!$B$4-$R475&gt;'Settings'!$B$8,"Stale update",IF(AND($H475="Available",$P475="Yes"),"Available with safety hold","OK"))))))))),"Formula Error")</f>
        <v/>
      </c>
    </row>
    <row r="476" ht="22" customHeight="1">
      <c r="A476" s="29" t="n"/>
      <c r="B476" s="30" t="n"/>
      <c r="C476" s="29" t="n"/>
      <c r="D476" s="29" t="n"/>
      <c r="E476" s="29" t="n"/>
      <c r="F476" s="29" t="n"/>
      <c r="G476" s="31" t="n"/>
      <c r="H476" s="29" t="n"/>
      <c r="I476" s="31" t="n"/>
      <c r="J476" s="31" t="n"/>
      <c r="K476" s="49" t="n"/>
      <c r="L476" s="33" t="n"/>
      <c r="M476" s="34" t="n"/>
      <c r="N476" s="33" t="n"/>
      <c r="O476" s="50" t="n"/>
      <c r="P476" s="29" t="n"/>
      <c r="Q476" s="31" t="n"/>
      <c r="R476" s="49" t="n"/>
      <c r="S476" s="51">
        <f>IFERROR(IF($A476="","",IF(OR($L476="",$N476=""),"",$N476-$L476)),"")</f>
        <v/>
      </c>
      <c r="T476" s="52">
        <f>IFERROR(IF($A476="","",IF($H476="Available",0,IF($K476="","",MAX(0,$K476-'Settings'!$B$4)))),"")</f>
        <v/>
      </c>
      <c r="U476" s="38">
        <f>IFERROR(IF($A476="","",IF(OR($S476="",$O476=""),"Missing PM Data",IF(OR($S476&lt;=0,$O476&lt;INT('Settings'!$B$4)),"Overdue",IF(OR($S476&lt;='Settings'!$B$5,$O476&lt;=INT('Settings'!$B$4)+'Settings'!$B$6),"Due Soon","OK")))),"Check PM Data")</f>
        <v/>
      </c>
      <c r="V476" s="16">
        <f>IFERROR(IF($A476="","",IF(AND($H476="Available",$P476="No",$M476&gt;='Settings'!$B$7,OR($U476="OK",$U476="Due Soon")),"Yes","No")),"No")</f>
        <v/>
      </c>
      <c r="W476" s="38">
        <f>IFERROR(IF($A476="","",IF($H476="Available","Available Now",IF($K476="","No ETA",IF($K476&lt;'Settings'!$B$4,"Past Due ETA",IF($K476&lt;='Settings'!$B$4+1,"Within 24 Hours",IF($K476&lt;='Settings'!$B$4+3,"2–3 Days",IF($K476&lt;='Settings'!$B$4+7,"4–7 Days","More Than 7 Days"))))))),"Check ETA")</f>
        <v/>
      </c>
      <c r="X476" s="38">
        <f>IFERROR(IF($A476="","",IF(COUNTIF('Tractor Availability'!$A$6:$A$505,$A476)&gt;1,"Duplicate Unit ID",IF($H476="","Missing status",IF($M476="","Missing fuel level",IF(AND($H476&lt;&gt;"Available",$K476=""),"Missing ETA",IF(AND($P476="Yes",$Q476=""),"Missing hold reason",IF($R476="","Missing update time",IF('Settings'!$B$4-$R476&gt;'Settings'!$B$8,"Stale update",IF(AND($H476="Available",$P476="Yes"),"Available with safety hold","OK"))))))))),"Formula Error")</f>
        <v/>
      </c>
    </row>
    <row r="477" ht="22" customHeight="1">
      <c r="A477" s="29" t="n"/>
      <c r="B477" s="30" t="n"/>
      <c r="C477" s="29" t="n"/>
      <c r="D477" s="29" t="n"/>
      <c r="E477" s="29" t="n"/>
      <c r="F477" s="29" t="n"/>
      <c r="G477" s="31" t="n"/>
      <c r="H477" s="29" t="n"/>
      <c r="I477" s="31" t="n"/>
      <c r="J477" s="31" t="n"/>
      <c r="K477" s="49" t="n"/>
      <c r="L477" s="33" t="n"/>
      <c r="M477" s="34" t="n"/>
      <c r="N477" s="33" t="n"/>
      <c r="O477" s="50" t="n"/>
      <c r="P477" s="29" t="n"/>
      <c r="Q477" s="31" t="n"/>
      <c r="R477" s="49" t="n"/>
      <c r="S477" s="51">
        <f>IFERROR(IF($A477="","",IF(OR($L477="",$N477=""),"",$N477-$L477)),"")</f>
        <v/>
      </c>
      <c r="T477" s="52">
        <f>IFERROR(IF($A477="","",IF($H477="Available",0,IF($K477="","",MAX(0,$K477-'Settings'!$B$4)))),"")</f>
        <v/>
      </c>
      <c r="U477" s="38">
        <f>IFERROR(IF($A477="","",IF(OR($S477="",$O477=""),"Missing PM Data",IF(OR($S477&lt;=0,$O477&lt;INT('Settings'!$B$4)),"Overdue",IF(OR($S477&lt;='Settings'!$B$5,$O477&lt;=INT('Settings'!$B$4)+'Settings'!$B$6),"Due Soon","OK")))),"Check PM Data")</f>
        <v/>
      </c>
      <c r="V477" s="16">
        <f>IFERROR(IF($A477="","",IF(AND($H477="Available",$P477="No",$M477&gt;='Settings'!$B$7,OR($U477="OK",$U477="Due Soon")),"Yes","No")),"No")</f>
        <v/>
      </c>
      <c r="W477" s="38">
        <f>IFERROR(IF($A477="","",IF($H477="Available","Available Now",IF($K477="","No ETA",IF($K477&lt;'Settings'!$B$4,"Past Due ETA",IF($K477&lt;='Settings'!$B$4+1,"Within 24 Hours",IF($K477&lt;='Settings'!$B$4+3,"2–3 Days",IF($K477&lt;='Settings'!$B$4+7,"4–7 Days","More Than 7 Days"))))))),"Check ETA")</f>
        <v/>
      </c>
      <c r="X477" s="38">
        <f>IFERROR(IF($A477="","",IF(COUNTIF('Tractor Availability'!$A$6:$A$505,$A477)&gt;1,"Duplicate Unit ID",IF($H477="","Missing status",IF($M477="","Missing fuel level",IF(AND($H477&lt;&gt;"Available",$K477=""),"Missing ETA",IF(AND($P477="Yes",$Q477=""),"Missing hold reason",IF($R477="","Missing update time",IF('Settings'!$B$4-$R477&gt;'Settings'!$B$8,"Stale update",IF(AND($H477="Available",$P477="Yes"),"Available with safety hold","OK"))))))))),"Formula Error")</f>
        <v/>
      </c>
    </row>
    <row r="478" ht="22" customHeight="1">
      <c r="A478" s="29" t="n"/>
      <c r="B478" s="30" t="n"/>
      <c r="C478" s="29" t="n"/>
      <c r="D478" s="29" t="n"/>
      <c r="E478" s="29" t="n"/>
      <c r="F478" s="29" t="n"/>
      <c r="G478" s="31" t="n"/>
      <c r="H478" s="29" t="n"/>
      <c r="I478" s="31" t="n"/>
      <c r="J478" s="31" t="n"/>
      <c r="K478" s="49" t="n"/>
      <c r="L478" s="33" t="n"/>
      <c r="M478" s="34" t="n"/>
      <c r="N478" s="33" t="n"/>
      <c r="O478" s="50" t="n"/>
      <c r="P478" s="29" t="n"/>
      <c r="Q478" s="31" t="n"/>
      <c r="R478" s="49" t="n"/>
      <c r="S478" s="51">
        <f>IFERROR(IF($A478="","",IF(OR($L478="",$N478=""),"",$N478-$L478)),"")</f>
        <v/>
      </c>
      <c r="T478" s="52">
        <f>IFERROR(IF($A478="","",IF($H478="Available",0,IF($K478="","",MAX(0,$K478-'Settings'!$B$4)))),"")</f>
        <v/>
      </c>
      <c r="U478" s="38">
        <f>IFERROR(IF($A478="","",IF(OR($S478="",$O478=""),"Missing PM Data",IF(OR($S478&lt;=0,$O478&lt;INT('Settings'!$B$4)),"Overdue",IF(OR($S478&lt;='Settings'!$B$5,$O478&lt;=INT('Settings'!$B$4)+'Settings'!$B$6),"Due Soon","OK")))),"Check PM Data")</f>
        <v/>
      </c>
      <c r="V478" s="16">
        <f>IFERROR(IF($A478="","",IF(AND($H478="Available",$P478="No",$M478&gt;='Settings'!$B$7,OR($U478="OK",$U478="Due Soon")),"Yes","No")),"No")</f>
        <v/>
      </c>
      <c r="W478" s="38">
        <f>IFERROR(IF($A478="","",IF($H478="Available","Available Now",IF($K478="","No ETA",IF($K478&lt;'Settings'!$B$4,"Past Due ETA",IF($K478&lt;='Settings'!$B$4+1,"Within 24 Hours",IF($K478&lt;='Settings'!$B$4+3,"2–3 Days",IF($K478&lt;='Settings'!$B$4+7,"4–7 Days","More Than 7 Days"))))))),"Check ETA")</f>
        <v/>
      </c>
      <c r="X478" s="38">
        <f>IFERROR(IF($A478="","",IF(COUNTIF('Tractor Availability'!$A$6:$A$505,$A478)&gt;1,"Duplicate Unit ID",IF($H478="","Missing status",IF($M478="","Missing fuel level",IF(AND($H478&lt;&gt;"Available",$K478=""),"Missing ETA",IF(AND($P478="Yes",$Q478=""),"Missing hold reason",IF($R478="","Missing update time",IF('Settings'!$B$4-$R478&gt;'Settings'!$B$8,"Stale update",IF(AND($H478="Available",$P478="Yes"),"Available with safety hold","OK"))))))))),"Formula Error")</f>
        <v/>
      </c>
    </row>
    <row r="479" ht="22" customHeight="1">
      <c r="A479" s="29" t="n"/>
      <c r="B479" s="30" t="n"/>
      <c r="C479" s="29" t="n"/>
      <c r="D479" s="29" t="n"/>
      <c r="E479" s="29" t="n"/>
      <c r="F479" s="29" t="n"/>
      <c r="G479" s="31" t="n"/>
      <c r="H479" s="29" t="n"/>
      <c r="I479" s="31" t="n"/>
      <c r="J479" s="31" t="n"/>
      <c r="K479" s="49" t="n"/>
      <c r="L479" s="33" t="n"/>
      <c r="M479" s="34" t="n"/>
      <c r="N479" s="33" t="n"/>
      <c r="O479" s="50" t="n"/>
      <c r="P479" s="29" t="n"/>
      <c r="Q479" s="31" t="n"/>
      <c r="R479" s="49" t="n"/>
      <c r="S479" s="51">
        <f>IFERROR(IF($A479="","",IF(OR($L479="",$N479=""),"",$N479-$L479)),"")</f>
        <v/>
      </c>
      <c r="T479" s="52">
        <f>IFERROR(IF($A479="","",IF($H479="Available",0,IF($K479="","",MAX(0,$K479-'Settings'!$B$4)))),"")</f>
        <v/>
      </c>
      <c r="U479" s="38">
        <f>IFERROR(IF($A479="","",IF(OR($S479="",$O479=""),"Missing PM Data",IF(OR($S479&lt;=0,$O479&lt;INT('Settings'!$B$4)),"Overdue",IF(OR($S479&lt;='Settings'!$B$5,$O479&lt;=INT('Settings'!$B$4)+'Settings'!$B$6),"Due Soon","OK")))),"Check PM Data")</f>
        <v/>
      </c>
      <c r="V479" s="16">
        <f>IFERROR(IF($A479="","",IF(AND($H479="Available",$P479="No",$M479&gt;='Settings'!$B$7,OR($U479="OK",$U479="Due Soon")),"Yes","No")),"No")</f>
        <v/>
      </c>
      <c r="W479" s="38">
        <f>IFERROR(IF($A479="","",IF($H479="Available","Available Now",IF($K479="","No ETA",IF($K479&lt;'Settings'!$B$4,"Past Due ETA",IF($K479&lt;='Settings'!$B$4+1,"Within 24 Hours",IF($K479&lt;='Settings'!$B$4+3,"2–3 Days",IF($K479&lt;='Settings'!$B$4+7,"4–7 Days","More Than 7 Days"))))))),"Check ETA")</f>
        <v/>
      </c>
      <c r="X479" s="38">
        <f>IFERROR(IF($A479="","",IF(COUNTIF('Tractor Availability'!$A$6:$A$505,$A479)&gt;1,"Duplicate Unit ID",IF($H479="","Missing status",IF($M479="","Missing fuel level",IF(AND($H479&lt;&gt;"Available",$K479=""),"Missing ETA",IF(AND($P479="Yes",$Q479=""),"Missing hold reason",IF($R479="","Missing update time",IF('Settings'!$B$4-$R479&gt;'Settings'!$B$8,"Stale update",IF(AND($H479="Available",$P479="Yes"),"Available with safety hold","OK"))))))))),"Formula Error")</f>
        <v/>
      </c>
    </row>
    <row r="480" ht="22" customHeight="1">
      <c r="A480" s="29" t="n"/>
      <c r="B480" s="30" t="n"/>
      <c r="C480" s="29" t="n"/>
      <c r="D480" s="29" t="n"/>
      <c r="E480" s="29" t="n"/>
      <c r="F480" s="29" t="n"/>
      <c r="G480" s="31" t="n"/>
      <c r="H480" s="29" t="n"/>
      <c r="I480" s="31" t="n"/>
      <c r="J480" s="31" t="n"/>
      <c r="K480" s="49" t="n"/>
      <c r="L480" s="33" t="n"/>
      <c r="M480" s="34" t="n"/>
      <c r="N480" s="33" t="n"/>
      <c r="O480" s="50" t="n"/>
      <c r="P480" s="29" t="n"/>
      <c r="Q480" s="31" t="n"/>
      <c r="R480" s="49" t="n"/>
      <c r="S480" s="51">
        <f>IFERROR(IF($A480="","",IF(OR($L480="",$N480=""),"",$N480-$L480)),"")</f>
        <v/>
      </c>
      <c r="T480" s="52">
        <f>IFERROR(IF($A480="","",IF($H480="Available",0,IF($K480="","",MAX(0,$K480-'Settings'!$B$4)))),"")</f>
        <v/>
      </c>
      <c r="U480" s="38">
        <f>IFERROR(IF($A480="","",IF(OR($S480="",$O480=""),"Missing PM Data",IF(OR($S480&lt;=0,$O480&lt;INT('Settings'!$B$4)),"Overdue",IF(OR($S480&lt;='Settings'!$B$5,$O480&lt;=INT('Settings'!$B$4)+'Settings'!$B$6),"Due Soon","OK")))),"Check PM Data")</f>
        <v/>
      </c>
      <c r="V480" s="16">
        <f>IFERROR(IF($A480="","",IF(AND($H480="Available",$P480="No",$M480&gt;='Settings'!$B$7,OR($U480="OK",$U480="Due Soon")),"Yes","No")),"No")</f>
        <v/>
      </c>
      <c r="W480" s="38">
        <f>IFERROR(IF($A480="","",IF($H480="Available","Available Now",IF($K480="","No ETA",IF($K480&lt;'Settings'!$B$4,"Past Due ETA",IF($K480&lt;='Settings'!$B$4+1,"Within 24 Hours",IF($K480&lt;='Settings'!$B$4+3,"2–3 Days",IF($K480&lt;='Settings'!$B$4+7,"4–7 Days","More Than 7 Days"))))))),"Check ETA")</f>
        <v/>
      </c>
      <c r="X480" s="38">
        <f>IFERROR(IF($A480="","",IF(COUNTIF('Tractor Availability'!$A$6:$A$505,$A480)&gt;1,"Duplicate Unit ID",IF($H480="","Missing status",IF($M480="","Missing fuel level",IF(AND($H480&lt;&gt;"Available",$K480=""),"Missing ETA",IF(AND($P480="Yes",$Q480=""),"Missing hold reason",IF($R480="","Missing update time",IF('Settings'!$B$4-$R480&gt;'Settings'!$B$8,"Stale update",IF(AND($H480="Available",$P480="Yes"),"Available with safety hold","OK"))))))))),"Formula Error")</f>
        <v/>
      </c>
    </row>
    <row r="481" ht="22" customHeight="1">
      <c r="A481" s="29" t="n"/>
      <c r="B481" s="30" t="n"/>
      <c r="C481" s="29" t="n"/>
      <c r="D481" s="29" t="n"/>
      <c r="E481" s="29" t="n"/>
      <c r="F481" s="29" t="n"/>
      <c r="G481" s="31" t="n"/>
      <c r="H481" s="29" t="n"/>
      <c r="I481" s="31" t="n"/>
      <c r="J481" s="31" t="n"/>
      <c r="K481" s="49" t="n"/>
      <c r="L481" s="33" t="n"/>
      <c r="M481" s="34" t="n"/>
      <c r="N481" s="33" t="n"/>
      <c r="O481" s="50" t="n"/>
      <c r="P481" s="29" t="n"/>
      <c r="Q481" s="31" t="n"/>
      <c r="R481" s="49" t="n"/>
      <c r="S481" s="51">
        <f>IFERROR(IF($A481="","",IF(OR($L481="",$N481=""),"",$N481-$L481)),"")</f>
        <v/>
      </c>
      <c r="T481" s="52">
        <f>IFERROR(IF($A481="","",IF($H481="Available",0,IF($K481="","",MAX(0,$K481-'Settings'!$B$4)))),"")</f>
        <v/>
      </c>
      <c r="U481" s="38">
        <f>IFERROR(IF($A481="","",IF(OR($S481="",$O481=""),"Missing PM Data",IF(OR($S481&lt;=0,$O481&lt;INT('Settings'!$B$4)),"Overdue",IF(OR($S481&lt;='Settings'!$B$5,$O481&lt;=INT('Settings'!$B$4)+'Settings'!$B$6),"Due Soon","OK")))),"Check PM Data")</f>
        <v/>
      </c>
      <c r="V481" s="16">
        <f>IFERROR(IF($A481="","",IF(AND($H481="Available",$P481="No",$M481&gt;='Settings'!$B$7,OR($U481="OK",$U481="Due Soon")),"Yes","No")),"No")</f>
        <v/>
      </c>
      <c r="W481" s="38">
        <f>IFERROR(IF($A481="","",IF($H481="Available","Available Now",IF($K481="","No ETA",IF($K481&lt;'Settings'!$B$4,"Past Due ETA",IF($K481&lt;='Settings'!$B$4+1,"Within 24 Hours",IF($K481&lt;='Settings'!$B$4+3,"2–3 Days",IF($K481&lt;='Settings'!$B$4+7,"4–7 Days","More Than 7 Days"))))))),"Check ETA")</f>
        <v/>
      </c>
      <c r="X481" s="38">
        <f>IFERROR(IF($A481="","",IF(COUNTIF('Tractor Availability'!$A$6:$A$505,$A481)&gt;1,"Duplicate Unit ID",IF($H481="","Missing status",IF($M481="","Missing fuel level",IF(AND($H481&lt;&gt;"Available",$K481=""),"Missing ETA",IF(AND($P481="Yes",$Q481=""),"Missing hold reason",IF($R481="","Missing update time",IF('Settings'!$B$4-$R481&gt;'Settings'!$B$8,"Stale update",IF(AND($H481="Available",$P481="Yes"),"Available with safety hold","OK"))))))))),"Formula Error")</f>
        <v/>
      </c>
    </row>
    <row r="482" ht="22" customHeight="1">
      <c r="A482" s="29" t="n"/>
      <c r="B482" s="30" t="n"/>
      <c r="C482" s="29" t="n"/>
      <c r="D482" s="29" t="n"/>
      <c r="E482" s="29" t="n"/>
      <c r="F482" s="29" t="n"/>
      <c r="G482" s="31" t="n"/>
      <c r="H482" s="29" t="n"/>
      <c r="I482" s="31" t="n"/>
      <c r="J482" s="31" t="n"/>
      <c r="K482" s="49" t="n"/>
      <c r="L482" s="33" t="n"/>
      <c r="M482" s="34" t="n"/>
      <c r="N482" s="33" t="n"/>
      <c r="O482" s="50" t="n"/>
      <c r="P482" s="29" t="n"/>
      <c r="Q482" s="31" t="n"/>
      <c r="R482" s="49" t="n"/>
      <c r="S482" s="51">
        <f>IFERROR(IF($A482="","",IF(OR($L482="",$N482=""),"",$N482-$L482)),"")</f>
        <v/>
      </c>
      <c r="T482" s="52">
        <f>IFERROR(IF($A482="","",IF($H482="Available",0,IF($K482="","",MAX(0,$K482-'Settings'!$B$4)))),"")</f>
        <v/>
      </c>
      <c r="U482" s="38">
        <f>IFERROR(IF($A482="","",IF(OR($S482="",$O482=""),"Missing PM Data",IF(OR($S482&lt;=0,$O482&lt;INT('Settings'!$B$4)),"Overdue",IF(OR($S482&lt;='Settings'!$B$5,$O482&lt;=INT('Settings'!$B$4)+'Settings'!$B$6),"Due Soon","OK")))),"Check PM Data")</f>
        <v/>
      </c>
      <c r="V482" s="16">
        <f>IFERROR(IF($A482="","",IF(AND($H482="Available",$P482="No",$M482&gt;='Settings'!$B$7,OR($U482="OK",$U482="Due Soon")),"Yes","No")),"No")</f>
        <v/>
      </c>
      <c r="W482" s="38">
        <f>IFERROR(IF($A482="","",IF($H482="Available","Available Now",IF($K482="","No ETA",IF($K482&lt;'Settings'!$B$4,"Past Due ETA",IF($K482&lt;='Settings'!$B$4+1,"Within 24 Hours",IF($K482&lt;='Settings'!$B$4+3,"2–3 Days",IF($K482&lt;='Settings'!$B$4+7,"4–7 Days","More Than 7 Days"))))))),"Check ETA")</f>
        <v/>
      </c>
      <c r="X482" s="38">
        <f>IFERROR(IF($A482="","",IF(COUNTIF('Tractor Availability'!$A$6:$A$505,$A482)&gt;1,"Duplicate Unit ID",IF($H482="","Missing status",IF($M482="","Missing fuel level",IF(AND($H482&lt;&gt;"Available",$K482=""),"Missing ETA",IF(AND($P482="Yes",$Q482=""),"Missing hold reason",IF($R482="","Missing update time",IF('Settings'!$B$4-$R482&gt;'Settings'!$B$8,"Stale update",IF(AND($H482="Available",$P482="Yes"),"Available with safety hold","OK"))))))))),"Formula Error")</f>
        <v/>
      </c>
    </row>
    <row r="483" ht="22" customHeight="1">
      <c r="A483" s="29" t="n"/>
      <c r="B483" s="30" t="n"/>
      <c r="C483" s="29" t="n"/>
      <c r="D483" s="29" t="n"/>
      <c r="E483" s="29" t="n"/>
      <c r="F483" s="29" t="n"/>
      <c r="G483" s="31" t="n"/>
      <c r="H483" s="29" t="n"/>
      <c r="I483" s="31" t="n"/>
      <c r="J483" s="31" t="n"/>
      <c r="K483" s="49" t="n"/>
      <c r="L483" s="33" t="n"/>
      <c r="M483" s="34" t="n"/>
      <c r="N483" s="33" t="n"/>
      <c r="O483" s="50" t="n"/>
      <c r="P483" s="29" t="n"/>
      <c r="Q483" s="31" t="n"/>
      <c r="R483" s="49" t="n"/>
      <c r="S483" s="51">
        <f>IFERROR(IF($A483="","",IF(OR($L483="",$N483=""),"",$N483-$L483)),"")</f>
        <v/>
      </c>
      <c r="T483" s="52">
        <f>IFERROR(IF($A483="","",IF($H483="Available",0,IF($K483="","",MAX(0,$K483-'Settings'!$B$4)))),"")</f>
        <v/>
      </c>
      <c r="U483" s="38">
        <f>IFERROR(IF($A483="","",IF(OR($S483="",$O483=""),"Missing PM Data",IF(OR($S483&lt;=0,$O483&lt;INT('Settings'!$B$4)),"Overdue",IF(OR($S483&lt;='Settings'!$B$5,$O483&lt;=INT('Settings'!$B$4)+'Settings'!$B$6),"Due Soon","OK")))),"Check PM Data")</f>
        <v/>
      </c>
      <c r="V483" s="16">
        <f>IFERROR(IF($A483="","",IF(AND($H483="Available",$P483="No",$M483&gt;='Settings'!$B$7,OR($U483="OK",$U483="Due Soon")),"Yes","No")),"No")</f>
        <v/>
      </c>
      <c r="W483" s="38">
        <f>IFERROR(IF($A483="","",IF($H483="Available","Available Now",IF($K483="","No ETA",IF($K483&lt;'Settings'!$B$4,"Past Due ETA",IF($K483&lt;='Settings'!$B$4+1,"Within 24 Hours",IF($K483&lt;='Settings'!$B$4+3,"2–3 Days",IF($K483&lt;='Settings'!$B$4+7,"4–7 Days","More Than 7 Days"))))))),"Check ETA")</f>
        <v/>
      </c>
      <c r="X483" s="38">
        <f>IFERROR(IF($A483="","",IF(COUNTIF('Tractor Availability'!$A$6:$A$505,$A483)&gt;1,"Duplicate Unit ID",IF($H483="","Missing status",IF($M483="","Missing fuel level",IF(AND($H483&lt;&gt;"Available",$K483=""),"Missing ETA",IF(AND($P483="Yes",$Q483=""),"Missing hold reason",IF($R483="","Missing update time",IF('Settings'!$B$4-$R483&gt;'Settings'!$B$8,"Stale update",IF(AND($H483="Available",$P483="Yes"),"Available with safety hold","OK"))))))))),"Formula Error")</f>
        <v/>
      </c>
    </row>
    <row r="484" ht="22" customHeight="1">
      <c r="A484" s="29" t="n"/>
      <c r="B484" s="30" t="n"/>
      <c r="C484" s="29" t="n"/>
      <c r="D484" s="29" t="n"/>
      <c r="E484" s="29" t="n"/>
      <c r="F484" s="29" t="n"/>
      <c r="G484" s="31" t="n"/>
      <c r="H484" s="29" t="n"/>
      <c r="I484" s="31" t="n"/>
      <c r="J484" s="31" t="n"/>
      <c r="K484" s="49" t="n"/>
      <c r="L484" s="33" t="n"/>
      <c r="M484" s="34" t="n"/>
      <c r="N484" s="33" t="n"/>
      <c r="O484" s="50" t="n"/>
      <c r="P484" s="29" t="n"/>
      <c r="Q484" s="31" t="n"/>
      <c r="R484" s="49" t="n"/>
      <c r="S484" s="51">
        <f>IFERROR(IF($A484="","",IF(OR($L484="",$N484=""),"",$N484-$L484)),"")</f>
        <v/>
      </c>
      <c r="T484" s="52">
        <f>IFERROR(IF($A484="","",IF($H484="Available",0,IF($K484="","",MAX(0,$K484-'Settings'!$B$4)))),"")</f>
        <v/>
      </c>
      <c r="U484" s="38">
        <f>IFERROR(IF($A484="","",IF(OR($S484="",$O484=""),"Missing PM Data",IF(OR($S484&lt;=0,$O484&lt;INT('Settings'!$B$4)),"Overdue",IF(OR($S484&lt;='Settings'!$B$5,$O484&lt;=INT('Settings'!$B$4)+'Settings'!$B$6),"Due Soon","OK")))),"Check PM Data")</f>
        <v/>
      </c>
      <c r="V484" s="16">
        <f>IFERROR(IF($A484="","",IF(AND($H484="Available",$P484="No",$M484&gt;='Settings'!$B$7,OR($U484="OK",$U484="Due Soon")),"Yes","No")),"No")</f>
        <v/>
      </c>
      <c r="W484" s="38">
        <f>IFERROR(IF($A484="","",IF($H484="Available","Available Now",IF($K484="","No ETA",IF($K484&lt;'Settings'!$B$4,"Past Due ETA",IF($K484&lt;='Settings'!$B$4+1,"Within 24 Hours",IF($K484&lt;='Settings'!$B$4+3,"2–3 Days",IF($K484&lt;='Settings'!$B$4+7,"4–7 Days","More Than 7 Days"))))))),"Check ETA")</f>
        <v/>
      </c>
      <c r="X484" s="38">
        <f>IFERROR(IF($A484="","",IF(COUNTIF('Tractor Availability'!$A$6:$A$505,$A484)&gt;1,"Duplicate Unit ID",IF($H484="","Missing status",IF($M484="","Missing fuel level",IF(AND($H484&lt;&gt;"Available",$K484=""),"Missing ETA",IF(AND($P484="Yes",$Q484=""),"Missing hold reason",IF($R484="","Missing update time",IF('Settings'!$B$4-$R484&gt;'Settings'!$B$8,"Stale update",IF(AND($H484="Available",$P484="Yes"),"Available with safety hold","OK"))))))))),"Formula Error")</f>
        <v/>
      </c>
    </row>
    <row r="485" ht="22" customHeight="1">
      <c r="A485" s="29" t="n"/>
      <c r="B485" s="30" t="n"/>
      <c r="C485" s="29" t="n"/>
      <c r="D485" s="29" t="n"/>
      <c r="E485" s="29" t="n"/>
      <c r="F485" s="29" t="n"/>
      <c r="G485" s="31" t="n"/>
      <c r="H485" s="29" t="n"/>
      <c r="I485" s="31" t="n"/>
      <c r="J485" s="31" t="n"/>
      <c r="K485" s="49" t="n"/>
      <c r="L485" s="33" t="n"/>
      <c r="M485" s="34" t="n"/>
      <c r="N485" s="33" t="n"/>
      <c r="O485" s="50" t="n"/>
      <c r="P485" s="29" t="n"/>
      <c r="Q485" s="31" t="n"/>
      <c r="R485" s="49" t="n"/>
      <c r="S485" s="51">
        <f>IFERROR(IF($A485="","",IF(OR($L485="",$N485=""),"",$N485-$L485)),"")</f>
        <v/>
      </c>
      <c r="T485" s="52">
        <f>IFERROR(IF($A485="","",IF($H485="Available",0,IF($K485="","",MAX(0,$K485-'Settings'!$B$4)))),"")</f>
        <v/>
      </c>
      <c r="U485" s="38">
        <f>IFERROR(IF($A485="","",IF(OR($S485="",$O485=""),"Missing PM Data",IF(OR($S485&lt;=0,$O485&lt;INT('Settings'!$B$4)),"Overdue",IF(OR($S485&lt;='Settings'!$B$5,$O485&lt;=INT('Settings'!$B$4)+'Settings'!$B$6),"Due Soon","OK")))),"Check PM Data")</f>
        <v/>
      </c>
      <c r="V485" s="16">
        <f>IFERROR(IF($A485="","",IF(AND($H485="Available",$P485="No",$M485&gt;='Settings'!$B$7,OR($U485="OK",$U485="Due Soon")),"Yes","No")),"No")</f>
        <v/>
      </c>
      <c r="W485" s="38">
        <f>IFERROR(IF($A485="","",IF($H485="Available","Available Now",IF($K485="","No ETA",IF($K485&lt;'Settings'!$B$4,"Past Due ETA",IF($K485&lt;='Settings'!$B$4+1,"Within 24 Hours",IF($K485&lt;='Settings'!$B$4+3,"2–3 Days",IF($K485&lt;='Settings'!$B$4+7,"4–7 Days","More Than 7 Days"))))))),"Check ETA")</f>
        <v/>
      </c>
      <c r="X485" s="38">
        <f>IFERROR(IF($A485="","",IF(COUNTIF('Tractor Availability'!$A$6:$A$505,$A485)&gt;1,"Duplicate Unit ID",IF($H485="","Missing status",IF($M485="","Missing fuel level",IF(AND($H485&lt;&gt;"Available",$K485=""),"Missing ETA",IF(AND($P485="Yes",$Q485=""),"Missing hold reason",IF($R485="","Missing update time",IF('Settings'!$B$4-$R485&gt;'Settings'!$B$8,"Stale update",IF(AND($H485="Available",$P485="Yes"),"Available with safety hold","OK"))))))))),"Formula Error")</f>
        <v/>
      </c>
    </row>
    <row r="486" ht="22" customHeight="1">
      <c r="A486" s="29" t="n"/>
      <c r="B486" s="30" t="n"/>
      <c r="C486" s="29" t="n"/>
      <c r="D486" s="29" t="n"/>
      <c r="E486" s="29" t="n"/>
      <c r="F486" s="29" t="n"/>
      <c r="G486" s="31" t="n"/>
      <c r="H486" s="29" t="n"/>
      <c r="I486" s="31" t="n"/>
      <c r="J486" s="31" t="n"/>
      <c r="K486" s="49" t="n"/>
      <c r="L486" s="33" t="n"/>
      <c r="M486" s="34" t="n"/>
      <c r="N486" s="33" t="n"/>
      <c r="O486" s="50" t="n"/>
      <c r="P486" s="29" t="n"/>
      <c r="Q486" s="31" t="n"/>
      <c r="R486" s="49" t="n"/>
      <c r="S486" s="51">
        <f>IFERROR(IF($A486="","",IF(OR($L486="",$N486=""),"",$N486-$L486)),"")</f>
        <v/>
      </c>
      <c r="T486" s="52">
        <f>IFERROR(IF($A486="","",IF($H486="Available",0,IF($K486="","",MAX(0,$K486-'Settings'!$B$4)))),"")</f>
        <v/>
      </c>
      <c r="U486" s="38">
        <f>IFERROR(IF($A486="","",IF(OR($S486="",$O486=""),"Missing PM Data",IF(OR($S486&lt;=0,$O486&lt;INT('Settings'!$B$4)),"Overdue",IF(OR($S486&lt;='Settings'!$B$5,$O486&lt;=INT('Settings'!$B$4)+'Settings'!$B$6),"Due Soon","OK")))),"Check PM Data")</f>
        <v/>
      </c>
      <c r="V486" s="16">
        <f>IFERROR(IF($A486="","",IF(AND($H486="Available",$P486="No",$M486&gt;='Settings'!$B$7,OR($U486="OK",$U486="Due Soon")),"Yes","No")),"No")</f>
        <v/>
      </c>
      <c r="W486" s="38">
        <f>IFERROR(IF($A486="","",IF($H486="Available","Available Now",IF($K486="","No ETA",IF($K486&lt;'Settings'!$B$4,"Past Due ETA",IF($K486&lt;='Settings'!$B$4+1,"Within 24 Hours",IF($K486&lt;='Settings'!$B$4+3,"2–3 Days",IF($K486&lt;='Settings'!$B$4+7,"4–7 Days","More Than 7 Days"))))))),"Check ETA")</f>
        <v/>
      </c>
      <c r="X486" s="38">
        <f>IFERROR(IF($A486="","",IF(COUNTIF('Tractor Availability'!$A$6:$A$505,$A486)&gt;1,"Duplicate Unit ID",IF($H486="","Missing status",IF($M486="","Missing fuel level",IF(AND($H486&lt;&gt;"Available",$K486=""),"Missing ETA",IF(AND($P486="Yes",$Q486=""),"Missing hold reason",IF($R486="","Missing update time",IF('Settings'!$B$4-$R486&gt;'Settings'!$B$8,"Stale update",IF(AND($H486="Available",$P486="Yes"),"Available with safety hold","OK"))))))))),"Formula Error")</f>
        <v/>
      </c>
    </row>
    <row r="487" ht="22" customHeight="1">
      <c r="A487" s="29" t="n"/>
      <c r="B487" s="30" t="n"/>
      <c r="C487" s="29" t="n"/>
      <c r="D487" s="29" t="n"/>
      <c r="E487" s="29" t="n"/>
      <c r="F487" s="29" t="n"/>
      <c r="G487" s="31" t="n"/>
      <c r="H487" s="29" t="n"/>
      <c r="I487" s="31" t="n"/>
      <c r="J487" s="31" t="n"/>
      <c r="K487" s="49" t="n"/>
      <c r="L487" s="33" t="n"/>
      <c r="M487" s="34" t="n"/>
      <c r="N487" s="33" t="n"/>
      <c r="O487" s="50" t="n"/>
      <c r="P487" s="29" t="n"/>
      <c r="Q487" s="31" t="n"/>
      <c r="R487" s="49" t="n"/>
      <c r="S487" s="51">
        <f>IFERROR(IF($A487="","",IF(OR($L487="",$N487=""),"",$N487-$L487)),"")</f>
        <v/>
      </c>
      <c r="T487" s="52">
        <f>IFERROR(IF($A487="","",IF($H487="Available",0,IF($K487="","",MAX(0,$K487-'Settings'!$B$4)))),"")</f>
        <v/>
      </c>
      <c r="U487" s="38">
        <f>IFERROR(IF($A487="","",IF(OR($S487="",$O487=""),"Missing PM Data",IF(OR($S487&lt;=0,$O487&lt;INT('Settings'!$B$4)),"Overdue",IF(OR($S487&lt;='Settings'!$B$5,$O487&lt;=INT('Settings'!$B$4)+'Settings'!$B$6),"Due Soon","OK")))),"Check PM Data")</f>
        <v/>
      </c>
      <c r="V487" s="16">
        <f>IFERROR(IF($A487="","",IF(AND($H487="Available",$P487="No",$M487&gt;='Settings'!$B$7,OR($U487="OK",$U487="Due Soon")),"Yes","No")),"No")</f>
        <v/>
      </c>
      <c r="W487" s="38">
        <f>IFERROR(IF($A487="","",IF($H487="Available","Available Now",IF($K487="","No ETA",IF($K487&lt;'Settings'!$B$4,"Past Due ETA",IF($K487&lt;='Settings'!$B$4+1,"Within 24 Hours",IF($K487&lt;='Settings'!$B$4+3,"2–3 Days",IF($K487&lt;='Settings'!$B$4+7,"4–7 Days","More Than 7 Days"))))))),"Check ETA")</f>
        <v/>
      </c>
      <c r="X487" s="38">
        <f>IFERROR(IF($A487="","",IF(COUNTIF('Tractor Availability'!$A$6:$A$505,$A487)&gt;1,"Duplicate Unit ID",IF($H487="","Missing status",IF($M487="","Missing fuel level",IF(AND($H487&lt;&gt;"Available",$K487=""),"Missing ETA",IF(AND($P487="Yes",$Q487=""),"Missing hold reason",IF($R487="","Missing update time",IF('Settings'!$B$4-$R487&gt;'Settings'!$B$8,"Stale update",IF(AND($H487="Available",$P487="Yes"),"Available with safety hold","OK"))))))))),"Formula Error")</f>
        <v/>
      </c>
    </row>
    <row r="488" ht="22" customHeight="1">
      <c r="A488" s="29" t="n"/>
      <c r="B488" s="30" t="n"/>
      <c r="C488" s="29" t="n"/>
      <c r="D488" s="29" t="n"/>
      <c r="E488" s="29" t="n"/>
      <c r="F488" s="29" t="n"/>
      <c r="G488" s="31" t="n"/>
      <c r="H488" s="29" t="n"/>
      <c r="I488" s="31" t="n"/>
      <c r="J488" s="31" t="n"/>
      <c r="K488" s="49" t="n"/>
      <c r="L488" s="33" t="n"/>
      <c r="M488" s="34" t="n"/>
      <c r="N488" s="33" t="n"/>
      <c r="O488" s="50" t="n"/>
      <c r="P488" s="29" t="n"/>
      <c r="Q488" s="31" t="n"/>
      <c r="R488" s="49" t="n"/>
      <c r="S488" s="51">
        <f>IFERROR(IF($A488="","",IF(OR($L488="",$N488=""),"",$N488-$L488)),"")</f>
        <v/>
      </c>
      <c r="T488" s="52">
        <f>IFERROR(IF($A488="","",IF($H488="Available",0,IF($K488="","",MAX(0,$K488-'Settings'!$B$4)))),"")</f>
        <v/>
      </c>
      <c r="U488" s="38">
        <f>IFERROR(IF($A488="","",IF(OR($S488="",$O488=""),"Missing PM Data",IF(OR($S488&lt;=0,$O488&lt;INT('Settings'!$B$4)),"Overdue",IF(OR($S488&lt;='Settings'!$B$5,$O488&lt;=INT('Settings'!$B$4)+'Settings'!$B$6),"Due Soon","OK")))),"Check PM Data")</f>
        <v/>
      </c>
      <c r="V488" s="16">
        <f>IFERROR(IF($A488="","",IF(AND($H488="Available",$P488="No",$M488&gt;='Settings'!$B$7,OR($U488="OK",$U488="Due Soon")),"Yes","No")),"No")</f>
        <v/>
      </c>
      <c r="W488" s="38">
        <f>IFERROR(IF($A488="","",IF($H488="Available","Available Now",IF($K488="","No ETA",IF($K488&lt;'Settings'!$B$4,"Past Due ETA",IF($K488&lt;='Settings'!$B$4+1,"Within 24 Hours",IF($K488&lt;='Settings'!$B$4+3,"2–3 Days",IF($K488&lt;='Settings'!$B$4+7,"4–7 Days","More Than 7 Days"))))))),"Check ETA")</f>
        <v/>
      </c>
      <c r="X488" s="38">
        <f>IFERROR(IF($A488="","",IF(COUNTIF('Tractor Availability'!$A$6:$A$505,$A488)&gt;1,"Duplicate Unit ID",IF($H488="","Missing status",IF($M488="","Missing fuel level",IF(AND($H488&lt;&gt;"Available",$K488=""),"Missing ETA",IF(AND($P488="Yes",$Q488=""),"Missing hold reason",IF($R488="","Missing update time",IF('Settings'!$B$4-$R488&gt;'Settings'!$B$8,"Stale update",IF(AND($H488="Available",$P488="Yes"),"Available with safety hold","OK"))))))))),"Formula Error")</f>
        <v/>
      </c>
    </row>
    <row r="489" ht="22" customHeight="1">
      <c r="A489" s="29" t="n"/>
      <c r="B489" s="30" t="n"/>
      <c r="C489" s="29" t="n"/>
      <c r="D489" s="29" t="n"/>
      <c r="E489" s="29" t="n"/>
      <c r="F489" s="29" t="n"/>
      <c r="G489" s="31" t="n"/>
      <c r="H489" s="29" t="n"/>
      <c r="I489" s="31" t="n"/>
      <c r="J489" s="31" t="n"/>
      <c r="K489" s="49" t="n"/>
      <c r="L489" s="33" t="n"/>
      <c r="M489" s="34" t="n"/>
      <c r="N489" s="33" t="n"/>
      <c r="O489" s="50" t="n"/>
      <c r="P489" s="29" t="n"/>
      <c r="Q489" s="31" t="n"/>
      <c r="R489" s="49" t="n"/>
      <c r="S489" s="51">
        <f>IFERROR(IF($A489="","",IF(OR($L489="",$N489=""),"",$N489-$L489)),"")</f>
        <v/>
      </c>
      <c r="T489" s="52">
        <f>IFERROR(IF($A489="","",IF($H489="Available",0,IF($K489="","",MAX(0,$K489-'Settings'!$B$4)))),"")</f>
        <v/>
      </c>
      <c r="U489" s="38">
        <f>IFERROR(IF($A489="","",IF(OR($S489="",$O489=""),"Missing PM Data",IF(OR($S489&lt;=0,$O489&lt;INT('Settings'!$B$4)),"Overdue",IF(OR($S489&lt;='Settings'!$B$5,$O489&lt;=INT('Settings'!$B$4)+'Settings'!$B$6),"Due Soon","OK")))),"Check PM Data")</f>
        <v/>
      </c>
      <c r="V489" s="16">
        <f>IFERROR(IF($A489="","",IF(AND($H489="Available",$P489="No",$M489&gt;='Settings'!$B$7,OR($U489="OK",$U489="Due Soon")),"Yes","No")),"No")</f>
        <v/>
      </c>
      <c r="W489" s="38">
        <f>IFERROR(IF($A489="","",IF($H489="Available","Available Now",IF($K489="","No ETA",IF($K489&lt;'Settings'!$B$4,"Past Due ETA",IF($K489&lt;='Settings'!$B$4+1,"Within 24 Hours",IF($K489&lt;='Settings'!$B$4+3,"2–3 Days",IF($K489&lt;='Settings'!$B$4+7,"4–7 Days","More Than 7 Days"))))))),"Check ETA")</f>
        <v/>
      </c>
      <c r="X489" s="38">
        <f>IFERROR(IF($A489="","",IF(COUNTIF('Tractor Availability'!$A$6:$A$505,$A489)&gt;1,"Duplicate Unit ID",IF($H489="","Missing status",IF($M489="","Missing fuel level",IF(AND($H489&lt;&gt;"Available",$K489=""),"Missing ETA",IF(AND($P489="Yes",$Q489=""),"Missing hold reason",IF($R489="","Missing update time",IF('Settings'!$B$4-$R489&gt;'Settings'!$B$8,"Stale update",IF(AND($H489="Available",$P489="Yes"),"Available with safety hold","OK"))))))))),"Formula Error")</f>
        <v/>
      </c>
    </row>
    <row r="490" ht="22" customHeight="1">
      <c r="A490" s="29" t="n"/>
      <c r="B490" s="30" t="n"/>
      <c r="C490" s="29" t="n"/>
      <c r="D490" s="29" t="n"/>
      <c r="E490" s="29" t="n"/>
      <c r="F490" s="29" t="n"/>
      <c r="G490" s="31" t="n"/>
      <c r="H490" s="29" t="n"/>
      <c r="I490" s="31" t="n"/>
      <c r="J490" s="31" t="n"/>
      <c r="K490" s="49" t="n"/>
      <c r="L490" s="33" t="n"/>
      <c r="M490" s="34" t="n"/>
      <c r="N490" s="33" t="n"/>
      <c r="O490" s="50" t="n"/>
      <c r="P490" s="29" t="n"/>
      <c r="Q490" s="31" t="n"/>
      <c r="R490" s="49" t="n"/>
      <c r="S490" s="51">
        <f>IFERROR(IF($A490="","",IF(OR($L490="",$N490=""),"",$N490-$L490)),"")</f>
        <v/>
      </c>
      <c r="T490" s="52">
        <f>IFERROR(IF($A490="","",IF($H490="Available",0,IF($K490="","",MAX(0,$K490-'Settings'!$B$4)))),"")</f>
        <v/>
      </c>
      <c r="U490" s="38">
        <f>IFERROR(IF($A490="","",IF(OR($S490="",$O490=""),"Missing PM Data",IF(OR($S490&lt;=0,$O490&lt;INT('Settings'!$B$4)),"Overdue",IF(OR($S490&lt;='Settings'!$B$5,$O490&lt;=INT('Settings'!$B$4)+'Settings'!$B$6),"Due Soon","OK")))),"Check PM Data")</f>
        <v/>
      </c>
      <c r="V490" s="16">
        <f>IFERROR(IF($A490="","",IF(AND($H490="Available",$P490="No",$M490&gt;='Settings'!$B$7,OR($U490="OK",$U490="Due Soon")),"Yes","No")),"No")</f>
        <v/>
      </c>
      <c r="W490" s="38">
        <f>IFERROR(IF($A490="","",IF($H490="Available","Available Now",IF($K490="","No ETA",IF($K490&lt;'Settings'!$B$4,"Past Due ETA",IF($K490&lt;='Settings'!$B$4+1,"Within 24 Hours",IF($K490&lt;='Settings'!$B$4+3,"2–3 Days",IF($K490&lt;='Settings'!$B$4+7,"4–7 Days","More Than 7 Days"))))))),"Check ETA")</f>
        <v/>
      </c>
      <c r="X490" s="38">
        <f>IFERROR(IF($A490="","",IF(COUNTIF('Tractor Availability'!$A$6:$A$505,$A490)&gt;1,"Duplicate Unit ID",IF($H490="","Missing status",IF($M490="","Missing fuel level",IF(AND($H490&lt;&gt;"Available",$K490=""),"Missing ETA",IF(AND($P490="Yes",$Q490=""),"Missing hold reason",IF($R490="","Missing update time",IF('Settings'!$B$4-$R490&gt;'Settings'!$B$8,"Stale update",IF(AND($H490="Available",$P490="Yes"),"Available with safety hold","OK"))))))))),"Formula Error")</f>
        <v/>
      </c>
    </row>
    <row r="491" ht="22" customHeight="1">
      <c r="A491" s="29" t="n"/>
      <c r="B491" s="30" t="n"/>
      <c r="C491" s="29" t="n"/>
      <c r="D491" s="29" t="n"/>
      <c r="E491" s="29" t="n"/>
      <c r="F491" s="29" t="n"/>
      <c r="G491" s="31" t="n"/>
      <c r="H491" s="29" t="n"/>
      <c r="I491" s="31" t="n"/>
      <c r="J491" s="31" t="n"/>
      <c r="K491" s="49" t="n"/>
      <c r="L491" s="33" t="n"/>
      <c r="M491" s="34" t="n"/>
      <c r="N491" s="33" t="n"/>
      <c r="O491" s="50" t="n"/>
      <c r="P491" s="29" t="n"/>
      <c r="Q491" s="31" t="n"/>
      <c r="R491" s="49" t="n"/>
      <c r="S491" s="51">
        <f>IFERROR(IF($A491="","",IF(OR($L491="",$N491=""),"",$N491-$L491)),"")</f>
        <v/>
      </c>
      <c r="T491" s="52">
        <f>IFERROR(IF($A491="","",IF($H491="Available",0,IF($K491="","",MAX(0,$K491-'Settings'!$B$4)))),"")</f>
        <v/>
      </c>
      <c r="U491" s="38">
        <f>IFERROR(IF($A491="","",IF(OR($S491="",$O491=""),"Missing PM Data",IF(OR($S491&lt;=0,$O491&lt;INT('Settings'!$B$4)),"Overdue",IF(OR($S491&lt;='Settings'!$B$5,$O491&lt;=INT('Settings'!$B$4)+'Settings'!$B$6),"Due Soon","OK")))),"Check PM Data")</f>
        <v/>
      </c>
      <c r="V491" s="16">
        <f>IFERROR(IF($A491="","",IF(AND($H491="Available",$P491="No",$M491&gt;='Settings'!$B$7,OR($U491="OK",$U491="Due Soon")),"Yes","No")),"No")</f>
        <v/>
      </c>
      <c r="W491" s="38">
        <f>IFERROR(IF($A491="","",IF($H491="Available","Available Now",IF($K491="","No ETA",IF($K491&lt;'Settings'!$B$4,"Past Due ETA",IF($K491&lt;='Settings'!$B$4+1,"Within 24 Hours",IF($K491&lt;='Settings'!$B$4+3,"2–3 Days",IF($K491&lt;='Settings'!$B$4+7,"4–7 Days","More Than 7 Days"))))))),"Check ETA")</f>
        <v/>
      </c>
      <c r="X491" s="38">
        <f>IFERROR(IF($A491="","",IF(COUNTIF('Tractor Availability'!$A$6:$A$505,$A491)&gt;1,"Duplicate Unit ID",IF($H491="","Missing status",IF($M491="","Missing fuel level",IF(AND($H491&lt;&gt;"Available",$K491=""),"Missing ETA",IF(AND($P491="Yes",$Q491=""),"Missing hold reason",IF($R491="","Missing update time",IF('Settings'!$B$4-$R491&gt;'Settings'!$B$8,"Stale update",IF(AND($H491="Available",$P491="Yes"),"Available with safety hold","OK"))))))))),"Formula Error")</f>
        <v/>
      </c>
    </row>
    <row r="492" ht="22" customHeight="1">
      <c r="A492" s="29" t="n"/>
      <c r="B492" s="30" t="n"/>
      <c r="C492" s="29" t="n"/>
      <c r="D492" s="29" t="n"/>
      <c r="E492" s="29" t="n"/>
      <c r="F492" s="29" t="n"/>
      <c r="G492" s="31" t="n"/>
      <c r="H492" s="29" t="n"/>
      <c r="I492" s="31" t="n"/>
      <c r="J492" s="31" t="n"/>
      <c r="K492" s="49" t="n"/>
      <c r="L492" s="33" t="n"/>
      <c r="M492" s="34" t="n"/>
      <c r="N492" s="33" t="n"/>
      <c r="O492" s="50" t="n"/>
      <c r="P492" s="29" t="n"/>
      <c r="Q492" s="31" t="n"/>
      <c r="R492" s="49" t="n"/>
      <c r="S492" s="51">
        <f>IFERROR(IF($A492="","",IF(OR($L492="",$N492=""),"",$N492-$L492)),"")</f>
        <v/>
      </c>
      <c r="T492" s="52">
        <f>IFERROR(IF($A492="","",IF($H492="Available",0,IF($K492="","",MAX(0,$K492-'Settings'!$B$4)))),"")</f>
        <v/>
      </c>
      <c r="U492" s="38">
        <f>IFERROR(IF($A492="","",IF(OR($S492="",$O492=""),"Missing PM Data",IF(OR($S492&lt;=0,$O492&lt;INT('Settings'!$B$4)),"Overdue",IF(OR($S492&lt;='Settings'!$B$5,$O492&lt;=INT('Settings'!$B$4)+'Settings'!$B$6),"Due Soon","OK")))),"Check PM Data")</f>
        <v/>
      </c>
      <c r="V492" s="16">
        <f>IFERROR(IF($A492="","",IF(AND($H492="Available",$P492="No",$M492&gt;='Settings'!$B$7,OR($U492="OK",$U492="Due Soon")),"Yes","No")),"No")</f>
        <v/>
      </c>
      <c r="W492" s="38">
        <f>IFERROR(IF($A492="","",IF($H492="Available","Available Now",IF($K492="","No ETA",IF($K492&lt;'Settings'!$B$4,"Past Due ETA",IF($K492&lt;='Settings'!$B$4+1,"Within 24 Hours",IF($K492&lt;='Settings'!$B$4+3,"2–3 Days",IF($K492&lt;='Settings'!$B$4+7,"4–7 Days","More Than 7 Days"))))))),"Check ETA")</f>
        <v/>
      </c>
      <c r="X492" s="38">
        <f>IFERROR(IF($A492="","",IF(COUNTIF('Tractor Availability'!$A$6:$A$505,$A492)&gt;1,"Duplicate Unit ID",IF($H492="","Missing status",IF($M492="","Missing fuel level",IF(AND($H492&lt;&gt;"Available",$K492=""),"Missing ETA",IF(AND($P492="Yes",$Q492=""),"Missing hold reason",IF($R492="","Missing update time",IF('Settings'!$B$4-$R492&gt;'Settings'!$B$8,"Stale update",IF(AND($H492="Available",$P492="Yes"),"Available with safety hold","OK"))))))))),"Formula Error")</f>
        <v/>
      </c>
    </row>
    <row r="493" ht="22" customHeight="1">
      <c r="A493" s="29" t="n"/>
      <c r="B493" s="30" t="n"/>
      <c r="C493" s="29" t="n"/>
      <c r="D493" s="29" t="n"/>
      <c r="E493" s="29" t="n"/>
      <c r="F493" s="29" t="n"/>
      <c r="G493" s="31" t="n"/>
      <c r="H493" s="29" t="n"/>
      <c r="I493" s="31" t="n"/>
      <c r="J493" s="31" t="n"/>
      <c r="K493" s="49" t="n"/>
      <c r="L493" s="33" t="n"/>
      <c r="M493" s="34" t="n"/>
      <c r="N493" s="33" t="n"/>
      <c r="O493" s="50" t="n"/>
      <c r="P493" s="29" t="n"/>
      <c r="Q493" s="31" t="n"/>
      <c r="R493" s="49" t="n"/>
      <c r="S493" s="51">
        <f>IFERROR(IF($A493="","",IF(OR($L493="",$N493=""),"",$N493-$L493)),"")</f>
        <v/>
      </c>
      <c r="T493" s="52">
        <f>IFERROR(IF($A493="","",IF($H493="Available",0,IF($K493="","",MAX(0,$K493-'Settings'!$B$4)))),"")</f>
        <v/>
      </c>
      <c r="U493" s="38">
        <f>IFERROR(IF($A493="","",IF(OR($S493="",$O493=""),"Missing PM Data",IF(OR($S493&lt;=0,$O493&lt;INT('Settings'!$B$4)),"Overdue",IF(OR($S493&lt;='Settings'!$B$5,$O493&lt;=INT('Settings'!$B$4)+'Settings'!$B$6),"Due Soon","OK")))),"Check PM Data")</f>
        <v/>
      </c>
      <c r="V493" s="16">
        <f>IFERROR(IF($A493="","",IF(AND($H493="Available",$P493="No",$M493&gt;='Settings'!$B$7,OR($U493="OK",$U493="Due Soon")),"Yes","No")),"No")</f>
        <v/>
      </c>
      <c r="W493" s="38">
        <f>IFERROR(IF($A493="","",IF($H493="Available","Available Now",IF($K493="","No ETA",IF($K493&lt;'Settings'!$B$4,"Past Due ETA",IF($K493&lt;='Settings'!$B$4+1,"Within 24 Hours",IF($K493&lt;='Settings'!$B$4+3,"2–3 Days",IF($K493&lt;='Settings'!$B$4+7,"4–7 Days","More Than 7 Days"))))))),"Check ETA")</f>
        <v/>
      </c>
      <c r="X493" s="38">
        <f>IFERROR(IF($A493="","",IF(COUNTIF('Tractor Availability'!$A$6:$A$505,$A493)&gt;1,"Duplicate Unit ID",IF($H493="","Missing status",IF($M493="","Missing fuel level",IF(AND($H493&lt;&gt;"Available",$K493=""),"Missing ETA",IF(AND($P493="Yes",$Q493=""),"Missing hold reason",IF($R493="","Missing update time",IF('Settings'!$B$4-$R493&gt;'Settings'!$B$8,"Stale update",IF(AND($H493="Available",$P493="Yes"),"Available with safety hold","OK"))))))))),"Formula Error")</f>
        <v/>
      </c>
    </row>
    <row r="494" ht="22" customHeight="1">
      <c r="A494" s="29" t="n"/>
      <c r="B494" s="30" t="n"/>
      <c r="C494" s="29" t="n"/>
      <c r="D494" s="29" t="n"/>
      <c r="E494" s="29" t="n"/>
      <c r="F494" s="29" t="n"/>
      <c r="G494" s="31" t="n"/>
      <c r="H494" s="29" t="n"/>
      <c r="I494" s="31" t="n"/>
      <c r="J494" s="31" t="n"/>
      <c r="K494" s="49" t="n"/>
      <c r="L494" s="33" t="n"/>
      <c r="M494" s="34" t="n"/>
      <c r="N494" s="33" t="n"/>
      <c r="O494" s="50" t="n"/>
      <c r="P494" s="29" t="n"/>
      <c r="Q494" s="31" t="n"/>
      <c r="R494" s="49" t="n"/>
      <c r="S494" s="51">
        <f>IFERROR(IF($A494="","",IF(OR($L494="",$N494=""),"",$N494-$L494)),"")</f>
        <v/>
      </c>
      <c r="T494" s="52">
        <f>IFERROR(IF($A494="","",IF($H494="Available",0,IF($K494="","",MAX(0,$K494-'Settings'!$B$4)))),"")</f>
        <v/>
      </c>
      <c r="U494" s="38">
        <f>IFERROR(IF($A494="","",IF(OR($S494="",$O494=""),"Missing PM Data",IF(OR($S494&lt;=0,$O494&lt;INT('Settings'!$B$4)),"Overdue",IF(OR($S494&lt;='Settings'!$B$5,$O494&lt;=INT('Settings'!$B$4)+'Settings'!$B$6),"Due Soon","OK")))),"Check PM Data")</f>
        <v/>
      </c>
      <c r="V494" s="16">
        <f>IFERROR(IF($A494="","",IF(AND($H494="Available",$P494="No",$M494&gt;='Settings'!$B$7,OR($U494="OK",$U494="Due Soon")),"Yes","No")),"No")</f>
        <v/>
      </c>
      <c r="W494" s="38">
        <f>IFERROR(IF($A494="","",IF($H494="Available","Available Now",IF($K494="","No ETA",IF($K494&lt;'Settings'!$B$4,"Past Due ETA",IF($K494&lt;='Settings'!$B$4+1,"Within 24 Hours",IF($K494&lt;='Settings'!$B$4+3,"2–3 Days",IF($K494&lt;='Settings'!$B$4+7,"4–7 Days","More Than 7 Days"))))))),"Check ETA")</f>
        <v/>
      </c>
      <c r="X494" s="38">
        <f>IFERROR(IF($A494="","",IF(COUNTIF('Tractor Availability'!$A$6:$A$505,$A494)&gt;1,"Duplicate Unit ID",IF($H494="","Missing status",IF($M494="","Missing fuel level",IF(AND($H494&lt;&gt;"Available",$K494=""),"Missing ETA",IF(AND($P494="Yes",$Q494=""),"Missing hold reason",IF($R494="","Missing update time",IF('Settings'!$B$4-$R494&gt;'Settings'!$B$8,"Stale update",IF(AND($H494="Available",$P494="Yes"),"Available with safety hold","OK"))))))))),"Formula Error")</f>
        <v/>
      </c>
    </row>
    <row r="495" ht="22" customHeight="1">
      <c r="A495" s="29" t="n"/>
      <c r="B495" s="30" t="n"/>
      <c r="C495" s="29" t="n"/>
      <c r="D495" s="29" t="n"/>
      <c r="E495" s="29" t="n"/>
      <c r="F495" s="29" t="n"/>
      <c r="G495" s="31" t="n"/>
      <c r="H495" s="29" t="n"/>
      <c r="I495" s="31" t="n"/>
      <c r="J495" s="31" t="n"/>
      <c r="K495" s="49" t="n"/>
      <c r="L495" s="33" t="n"/>
      <c r="M495" s="34" t="n"/>
      <c r="N495" s="33" t="n"/>
      <c r="O495" s="50" t="n"/>
      <c r="P495" s="29" t="n"/>
      <c r="Q495" s="31" t="n"/>
      <c r="R495" s="49" t="n"/>
      <c r="S495" s="51">
        <f>IFERROR(IF($A495="","",IF(OR($L495="",$N495=""),"",$N495-$L495)),"")</f>
        <v/>
      </c>
      <c r="T495" s="52">
        <f>IFERROR(IF($A495="","",IF($H495="Available",0,IF($K495="","",MAX(0,$K495-'Settings'!$B$4)))),"")</f>
        <v/>
      </c>
      <c r="U495" s="38">
        <f>IFERROR(IF($A495="","",IF(OR($S495="",$O495=""),"Missing PM Data",IF(OR($S495&lt;=0,$O495&lt;INT('Settings'!$B$4)),"Overdue",IF(OR($S495&lt;='Settings'!$B$5,$O495&lt;=INT('Settings'!$B$4)+'Settings'!$B$6),"Due Soon","OK")))),"Check PM Data")</f>
        <v/>
      </c>
      <c r="V495" s="16">
        <f>IFERROR(IF($A495="","",IF(AND($H495="Available",$P495="No",$M495&gt;='Settings'!$B$7,OR($U495="OK",$U495="Due Soon")),"Yes","No")),"No")</f>
        <v/>
      </c>
      <c r="W495" s="38">
        <f>IFERROR(IF($A495="","",IF($H495="Available","Available Now",IF($K495="","No ETA",IF($K495&lt;'Settings'!$B$4,"Past Due ETA",IF($K495&lt;='Settings'!$B$4+1,"Within 24 Hours",IF($K495&lt;='Settings'!$B$4+3,"2–3 Days",IF($K495&lt;='Settings'!$B$4+7,"4–7 Days","More Than 7 Days"))))))),"Check ETA")</f>
        <v/>
      </c>
      <c r="X495" s="38">
        <f>IFERROR(IF($A495="","",IF(COUNTIF('Tractor Availability'!$A$6:$A$505,$A495)&gt;1,"Duplicate Unit ID",IF($H495="","Missing status",IF($M495="","Missing fuel level",IF(AND($H495&lt;&gt;"Available",$K495=""),"Missing ETA",IF(AND($P495="Yes",$Q495=""),"Missing hold reason",IF($R495="","Missing update time",IF('Settings'!$B$4-$R495&gt;'Settings'!$B$8,"Stale update",IF(AND($H495="Available",$P495="Yes"),"Available with safety hold","OK"))))))))),"Formula Error")</f>
        <v/>
      </c>
    </row>
    <row r="496" ht="22" customHeight="1">
      <c r="A496" s="29" t="n"/>
      <c r="B496" s="30" t="n"/>
      <c r="C496" s="29" t="n"/>
      <c r="D496" s="29" t="n"/>
      <c r="E496" s="29" t="n"/>
      <c r="F496" s="29" t="n"/>
      <c r="G496" s="31" t="n"/>
      <c r="H496" s="29" t="n"/>
      <c r="I496" s="31" t="n"/>
      <c r="J496" s="31" t="n"/>
      <c r="K496" s="49" t="n"/>
      <c r="L496" s="33" t="n"/>
      <c r="M496" s="34" t="n"/>
      <c r="N496" s="33" t="n"/>
      <c r="O496" s="50" t="n"/>
      <c r="P496" s="29" t="n"/>
      <c r="Q496" s="31" t="n"/>
      <c r="R496" s="49" t="n"/>
      <c r="S496" s="51">
        <f>IFERROR(IF($A496="","",IF(OR($L496="",$N496=""),"",$N496-$L496)),"")</f>
        <v/>
      </c>
      <c r="T496" s="52">
        <f>IFERROR(IF($A496="","",IF($H496="Available",0,IF($K496="","",MAX(0,$K496-'Settings'!$B$4)))),"")</f>
        <v/>
      </c>
      <c r="U496" s="38">
        <f>IFERROR(IF($A496="","",IF(OR($S496="",$O496=""),"Missing PM Data",IF(OR($S496&lt;=0,$O496&lt;INT('Settings'!$B$4)),"Overdue",IF(OR($S496&lt;='Settings'!$B$5,$O496&lt;=INT('Settings'!$B$4)+'Settings'!$B$6),"Due Soon","OK")))),"Check PM Data")</f>
        <v/>
      </c>
      <c r="V496" s="16">
        <f>IFERROR(IF($A496="","",IF(AND($H496="Available",$P496="No",$M496&gt;='Settings'!$B$7,OR($U496="OK",$U496="Due Soon")),"Yes","No")),"No")</f>
        <v/>
      </c>
      <c r="W496" s="38">
        <f>IFERROR(IF($A496="","",IF($H496="Available","Available Now",IF($K496="","No ETA",IF($K496&lt;'Settings'!$B$4,"Past Due ETA",IF($K496&lt;='Settings'!$B$4+1,"Within 24 Hours",IF($K496&lt;='Settings'!$B$4+3,"2–3 Days",IF($K496&lt;='Settings'!$B$4+7,"4–7 Days","More Than 7 Days"))))))),"Check ETA")</f>
        <v/>
      </c>
      <c r="X496" s="38">
        <f>IFERROR(IF($A496="","",IF(COUNTIF('Tractor Availability'!$A$6:$A$505,$A496)&gt;1,"Duplicate Unit ID",IF($H496="","Missing status",IF($M496="","Missing fuel level",IF(AND($H496&lt;&gt;"Available",$K496=""),"Missing ETA",IF(AND($P496="Yes",$Q496=""),"Missing hold reason",IF($R496="","Missing update time",IF('Settings'!$B$4-$R496&gt;'Settings'!$B$8,"Stale update",IF(AND($H496="Available",$P496="Yes"),"Available with safety hold","OK"))))))))),"Formula Error")</f>
        <v/>
      </c>
    </row>
    <row r="497" ht="22" customHeight="1">
      <c r="A497" s="29" t="n"/>
      <c r="B497" s="30" t="n"/>
      <c r="C497" s="29" t="n"/>
      <c r="D497" s="29" t="n"/>
      <c r="E497" s="29" t="n"/>
      <c r="F497" s="29" t="n"/>
      <c r="G497" s="31" t="n"/>
      <c r="H497" s="29" t="n"/>
      <c r="I497" s="31" t="n"/>
      <c r="J497" s="31" t="n"/>
      <c r="K497" s="49" t="n"/>
      <c r="L497" s="33" t="n"/>
      <c r="M497" s="34" t="n"/>
      <c r="N497" s="33" t="n"/>
      <c r="O497" s="50" t="n"/>
      <c r="P497" s="29" t="n"/>
      <c r="Q497" s="31" t="n"/>
      <c r="R497" s="49" t="n"/>
      <c r="S497" s="51">
        <f>IFERROR(IF($A497="","",IF(OR($L497="",$N497=""),"",$N497-$L497)),"")</f>
        <v/>
      </c>
      <c r="T497" s="52">
        <f>IFERROR(IF($A497="","",IF($H497="Available",0,IF($K497="","",MAX(0,$K497-'Settings'!$B$4)))),"")</f>
        <v/>
      </c>
      <c r="U497" s="38">
        <f>IFERROR(IF($A497="","",IF(OR($S497="",$O497=""),"Missing PM Data",IF(OR($S497&lt;=0,$O497&lt;INT('Settings'!$B$4)),"Overdue",IF(OR($S497&lt;='Settings'!$B$5,$O497&lt;=INT('Settings'!$B$4)+'Settings'!$B$6),"Due Soon","OK")))),"Check PM Data")</f>
        <v/>
      </c>
      <c r="V497" s="16">
        <f>IFERROR(IF($A497="","",IF(AND($H497="Available",$P497="No",$M497&gt;='Settings'!$B$7,OR($U497="OK",$U497="Due Soon")),"Yes","No")),"No")</f>
        <v/>
      </c>
      <c r="W497" s="38">
        <f>IFERROR(IF($A497="","",IF($H497="Available","Available Now",IF($K497="","No ETA",IF($K497&lt;'Settings'!$B$4,"Past Due ETA",IF($K497&lt;='Settings'!$B$4+1,"Within 24 Hours",IF($K497&lt;='Settings'!$B$4+3,"2–3 Days",IF($K497&lt;='Settings'!$B$4+7,"4–7 Days","More Than 7 Days"))))))),"Check ETA")</f>
        <v/>
      </c>
      <c r="X497" s="38">
        <f>IFERROR(IF($A497="","",IF(COUNTIF('Tractor Availability'!$A$6:$A$505,$A497)&gt;1,"Duplicate Unit ID",IF($H497="","Missing status",IF($M497="","Missing fuel level",IF(AND($H497&lt;&gt;"Available",$K497=""),"Missing ETA",IF(AND($P497="Yes",$Q497=""),"Missing hold reason",IF($R497="","Missing update time",IF('Settings'!$B$4-$R497&gt;'Settings'!$B$8,"Stale update",IF(AND($H497="Available",$P497="Yes"),"Available with safety hold","OK"))))))))),"Formula Error")</f>
        <v/>
      </c>
    </row>
    <row r="498" ht="22" customHeight="1">
      <c r="A498" s="29" t="n"/>
      <c r="B498" s="30" t="n"/>
      <c r="C498" s="29" t="n"/>
      <c r="D498" s="29" t="n"/>
      <c r="E498" s="29" t="n"/>
      <c r="F498" s="29" t="n"/>
      <c r="G498" s="31" t="n"/>
      <c r="H498" s="29" t="n"/>
      <c r="I498" s="31" t="n"/>
      <c r="J498" s="31" t="n"/>
      <c r="K498" s="49" t="n"/>
      <c r="L498" s="33" t="n"/>
      <c r="M498" s="34" t="n"/>
      <c r="N498" s="33" t="n"/>
      <c r="O498" s="50" t="n"/>
      <c r="P498" s="29" t="n"/>
      <c r="Q498" s="31" t="n"/>
      <c r="R498" s="49" t="n"/>
      <c r="S498" s="51">
        <f>IFERROR(IF($A498="","",IF(OR($L498="",$N498=""),"",$N498-$L498)),"")</f>
        <v/>
      </c>
      <c r="T498" s="52">
        <f>IFERROR(IF($A498="","",IF($H498="Available",0,IF($K498="","",MAX(0,$K498-'Settings'!$B$4)))),"")</f>
        <v/>
      </c>
      <c r="U498" s="38">
        <f>IFERROR(IF($A498="","",IF(OR($S498="",$O498=""),"Missing PM Data",IF(OR($S498&lt;=0,$O498&lt;INT('Settings'!$B$4)),"Overdue",IF(OR($S498&lt;='Settings'!$B$5,$O498&lt;=INT('Settings'!$B$4)+'Settings'!$B$6),"Due Soon","OK")))),"Check PM Data")</f>
        <v/>
      </c>
      <c r="V498" s="16">
        <f>IFERROR(IF($A498="","",IF(AND($H498="Available",$P498="No",$M498&gt;='Settings'!$B$7,OR($U498="OK",$U498="Due Soon")),"Yes","No")),"No")</f>
        <v/>
      </c>
      <c r="W498" s="38">
        <f>IFERROR(IF($A498="","",IF($H498="Available","Available Now",IF($K498="","No ETA",IF($K498&lt;'Settings'!$B$4,"Past Due ETA",IF($K498&lt;='Settings'!$B$4+1,"Within 24 Hours",IF($K498&lt;='Settings'!$B$4+3,"2–3 Days",IF($K498&lt;='Settings'!$B$4+7,"4–7 Days","More Than 7 Days"))))))),"Check ETA")</f>
        <v/>
      </c>
      <c r="X498" s="38">
        <f>IFERROR(IF($A498="","",IF(COUNTIF('Tractor Availability'!$A$6:$A$505,$A498)&gt;1,"Duplicate Unit ID",IF($H498="","Missing status",IF($M498="","Missing fuel level",IF(AND($H498&lt;&gt;"Available",$K498=""),"Missing ETA",IF(AND($P498="Yes",$Q498=""),"Missing hold reason",IF($R498="","Missing update time",IF('Settings'!$B$4-$R498&gt;'Settings'!$B$8,"Stale update",IF(AND($H498="Available",$P498="Yes"),"Available with safety hold","OK"))))))))),"Formula Error")</f>
        <v/>
      </c>
    </row>
    <row r="499" ht="22" customHeight="1">
      <c r="A499" s="29" t="n"/>
      <c r="B499" s="30" t="n"/>
      <c r="C499" s="29" t="n"/>
      <c r="D499" s="29" t="n"/>
      <c r="E499" s="29" t="n"/>
      <c r="F499" s="29" t="n"/>
      <c r="G499" s="31" t="n"/>
      <c r="H499" s="29" t="n"/>
      <c r="I499" s="31" t="n"/>
      <c r="J499" s="31" t="n"/>
      <c r="K499" s="49" t="n"/>
      <c r="L499" s="33" t="n"/>
      <c r="M499" s="34" t="n"/>
      <c r="N499" s="33" t="n"/>
      <c r="O499" s="50" t="n"/>
      <c r="P499" s="29" t="n"/>
      <c r="Q499" s="31" t="n"/>
      <c r="R499" s="49" t="n"/>
      <c r="S499" s="51">
        <f>IFERROR(IF($A499="","",IF(OR($L499="",$N499=""),"",$N499-$L499)),"")</f>
        <v/>
      </c>
      <c r="T499" s="52">
        <f>IFERROR(IF($A499="","",IF($H499="Available",0,IF($K499="","",MAX(0,$K499-'Settings'!$B$4)))),"")</f>
        <v/>
      </c>
      <c r="U499" s="38">
        <f>IFERROR(IF($A499="","",IF(OR($S499="",$O499=""),"Missing PM Data",IF(OR($S499&lt;=0,$O499&lt;INT('Settings'!$B$4)),"Overdue",IF(OR($S499&lt;='Settings'!$B$5,$O499&lt;=INT('Settings'!$B$4)+'Settings'!$B$6),"Due Soon","OK")))),"Check PM Data")</f>
        <v/>
      </c>
      <c r="V499" s="16">
        <f>IFERROR(IF($A499="","",IF(AND($H499="Available",$P499="No",$M499&gt;='Settings'!$B$7,OR($U499="OK",$U499="Due Soon")),"Yes","No")),"No")</f>
        <v/>
      </c>
      <c r="W499" s="38">
        <f>IFERROR(IF($A499="","",IF($H499="Available","Available Now",IF($K499="","No ETA",IF($K499&lt;'Settings'!$B$4,"Past Due ETA",IF($K499&lt;='Settings'!$B$4+1,"Within 24 Hours",IF($K499&lt;='Settings'!$B$4+3,"2–3 Days",IF($K499&lt;='Settings'!$B$4+7,"4–7 Days","More Than 7 Days"))))))),"Check ETA")</f>
        <v/>
      </c>
      <c r="X499" s="38">
        <f>IFERROR(IF($A499="","",IF(COUNTIF('Tractor Availability'!$A$6:$A$505,$A499)&gt;1,"Duplicate Unit ID",IF($H499="","Missing status",IF($M499="","Missing fuel level",IF(AND($H499&lt;&gt;"Available",$K499=""),"Missing ETA",IF(AND($P499="Yes",$Q499=""),"Missing hold reason",IF($R499="","Missing update time",IF('Settings'!$B$4-$R499&gt;'Settings'!$B$8,"Stale update",IF(AND($H499="Available",$P499="Yes"),"Available with safety hold","OK"))))))))),"Formula Error")</f>
        <v/>
      </c>
    </row>
    <row r="500" ht="22" customHeight="1">
      <c r="A500" s="29" t="n"/>
      <c r="B500" s="30" t="n"/>
      <c r="C500" s="29" t="n"/>
      <c r="D500" s="29" t="n"/>
      <c r="E500" s="29" t="n"/>
      <c r="F500" s="29" t="n"/>
      <c r="G500" s="31" t="n"/>
      <c r="H500" s="29" t="n"/>
      <c r="I500" s="31" t="n"/>
      <c r="J500" s="31" t="n"/>
      <c r="K500" s="49" t="n"/>
      <c r="L500" s="33" t="n"/>
      <c r="M500" s="34" t="n"/>
      <c r="N500" s="33" t="n"/>
      <c r="O500" s="50" t="n"/>
      <c r="P500" s="29" t="n"/>
      <c r="Q500" s="31" t="n"/>
      <c r="R500" s="49" t="n"/>
      <c r="S500" s="51">
        <f>IFERROR(IF($A500="","",IF(OR($L500="",$N500=""),"",$N500-$L500)),"")</f>
        <v/>
      </c>
      <c r="T500" s="52">
        <f>IFERROR(IF($A500="","",IF($H500="Available",0,IF($K500="","",MAX(0,$K500-'Settings'!$B$4)))),"")</f>
        <v/>
      </c>
      <c r="U500" s="38">
        <f>IFERROR(IF($A500="","",IF(OR($S500="",$O500=""),"Missing PM Data",IF(OR($S500&lt;=0,$O500&lt;INT('Settings'!$B$4)),"Overdue",IF(OR($S500&lt;='Settings'!$B$5,$O500&lt;=INT('Settings'!$B$4)+'Settings'!$B$6),"Due Soon","OK")))),"Check PM Data")</f>
        <v/>
      </c>
      <c r="V500" s="16">
        <f>IFERROR(IF($A500="","",IF(AND($H500="Available",$P500="No",$M500&gt;='Settings'!$B$7,OR($U500="OK",$U500="Due Soon")),"Yes","No")),"No")</f>
        <v/>
      </c>
      <c r="W500" s="38">
        <f>IFERROR(IF($A500="","",IF($H500="Available","Available Now",IF($K500="","No ETA",IF($K500&lt;'Settings'!$B$4,"Past Due ETA",IF($K500&lt;='Settings'!$B$4+1,"Within 24 Hours",IF($K500&lt;='Settings'!$B$4+3,"2–3 Days",IF($K500&lt;='Settings'!$B$4+7,"4–7 Days","More Than 7 Days"))))))),"Check ETA")</f>
        <v/>
      </c>
      <c r="X500" s="38">
        <f>IFERROR(IF($A500="","",IF(COUNTIF('Tractor Availability'!$A$6:$A$505,$A500)&gt;1,"Duplicate Unit ID",IF($H500="","Missing status",IF($M500="","Missing fuel level",IF(AND($H500&lt;&gt;"Available",$K500=""),"Missing ETA",IF(AND($P500="Yes",$Q500=""),"Missing hold reason",IF($R500="","Missing update time",IF('Settings'!$B$4-$R500&gt;'Settings'!$B$8,"Stale update",IF(AND($H500="Available",$P500="Yes"),"Available with safety hold","OK"))))))))),"Formula Error")</f>
        <v/>
      </c>
    </row>
    <row r="501" ht="22" customHeight="1">
      <c r="A501" s="29" t="n"/>
      <c r="B501" s="30" t="n"/>
      <c r="C501" s="29" t="n"/>
      <c r="D501" s="29" t="n"/>
      <c r="E501" s="29" t="n"/>
      <c r="F501" s="29" t="n"/>
      <c r="G501" s="31" t="n"/>
      <c r="H501" s="29" t="n"/>
      <c r="I501" s="31" t="n"/>
      <c r="J501" s="31" t="n"/>
      <c r="K501" s="49" t="n"/>
      <c r="L501" s="33" t="n"/>
      <c r="M501" s="34" t="n"/>
      <c r="N501" s="33" t="n"/>
      <c r="O501" s="50" t="n"/>
      <c r="P501" s="29" t="n"/>
      <c r="Q501" s="31" t="n"/>
      <c r="R501" s="49" t="n"/>
      <c r="S501" s="51">
        <f>IFERROR(IF($A501="","",IF(OR($L501="",$N501=""),"",$N501-$L501)),"")</f>
        <v/>
      </c>
      <c r="T501" s="52">
        <f>IFERROR(IF($A501="","",IF($H501="Available",0,IF($K501="","",MAX(0,$K501-'Settings'!$B$4)))),"")</f>
        <v/>
      </c>
      <c r="U501" s="38">
        <f>IFERROR(IF($A501="","",IF(OR($S501="",$O501=""),"Missing PM Data",IF(OR($S501&lt;=0,$O501&lt;INT('Settings'!$B$4)),"Overdue",IF(OR($S501&lt;='Settings'!$B$5,$O501&lt;=INT('Settings'!$B$4)+'Settings'!$B$6),"Due Soon","OK")))),"Check PM Data")</f>
        <v/>
      </c>
      <c r="V501" s="16">
        <f>IFERROR(IF($A501="","",IF(AND($H501="Available",$P501="No",$M501&gt;='Settings'!$B$7,OR($U501="OK",$U501="Due Soon")),"Yes","No")),"No")</f>
        <v/>
      </c>
      <c r="W501" s="38">
        <f>IFERROR(IF($A501="","",IF($H501="Available","Available Now",IF($K501="","No ETA",IF($K501&lt;'Settings'!$B$4,"Past Due ETA",IF($K501&lt;='Settings'!$B$4+1,"Within 24 Hours",IF($K501&lt;='Settings'!$B$4+3,"2–3 Days",IF($K501&lt;='Settings'!$B$4+7,"4–7 Days","More Than 7 Days"))))))),"Check ETA")</f>
        <v/>
      </c>
      <c r="X501" s="38">
        <f>IFERROR(IF($A501="","",IF(COUNTIF('Tractor Availability'!$A$6:$A$505,$A501)&gt;1,"Duplicate Unit ID",IF($H501="","Missing status",IF($M501="","Missing fuel level",IF(AND($H501&lt;&gt;"Available",$K501=""),"Missing ETA",IF(AND($P501="Yes",$Q501=""),"Missing hold reason",IF($R501="","Missing update time",IF('Settings'!$B$4-$R501&gt;'Settings'!$B$8,"Stale update",IF(AND($H501="Available",$P501="Yes"),"Available with safety hold","OK"))))))))),"Formula Error")</f>
        <v/>
      </c>
    </row>
    <row r="502" ht="22" customHeight="1">
      <c r="A502" s="29" t="n"/>
      <c r="B502" s="30" t="n"/>
      <c r="C502" s="29" t="n"/>
      <c r="D502" s="29" t="n"/>
      <c r="E502" s="29" t="n"/>
      <c r="F502" s="29" t="n"/>
      <c r="G502" s="31" t="n"/>
      <c r="H502" s="29" t="n"/>
      <c r="I502" s="31" t="n"/>
      <c r="J502" s="31" t="n"/>
      <c r="K502" s="49" t="n"/>
      <c r="L502" s="33" t="n"/>
      <c r="M502" s="34" t="n"/>
      <c r="N502" s="33" t="n"/>
      <c r="O502" s="50" t="n"/>
      <c r="P502" s="29" t="n"/>
      <c r="Q502" s="31" t="n"/>
      <c r="R502" s="49" t="n"/>
      <c r="S502" s="51">
        <f>IFERROR(IF($A502="","",IF(OR($L502="",$N502=""),"",$N502-$L502)),"")</f>
        <v/>
      </c>
      <c r="T502" s="52">
        <f>IFERROR(IF($A502="","",IF($H502="Available",0,IF($K502="","",MAX(0,$K502-'Settings'!$B$4)))),"")</f>
        <v/>
      </c>
      <c r="U502" s="38">
        <f>IFERROR(IF($A502="","",IF(OR($S502="",$O502=""),"Missing PM Data",IF(OR($S502&lt;=0,$O502&lt;INT('Settings'!$B$4)),"Overdue",IF(OR($S502&lt;='Settings'!$B$5,$O502&lt;=INT('Settings'!$B$4)+'Settings'!$B$6),"Due Soon","OK")))),"Check PM Data")</f>
        <v/>
      </c>
      <c r="V502" s="16">
        <f>IFERROR(IF($A502="","",IF(AND($H502="Available",$P502="No",$M502&gt;='Settings'!$B$7,OR($U502="OK",$U502="Due Soon")),"Yes","No")),"No")</f>
        <v/>
      </c>
      <c r="W502" s="38">
        <f>IFERROR(IF($A502="","",IF($H502="Available","Available Now",IF($K502="","No ETA",IF($K502&lt;'Settings'!$B$4,"Past Due ETA",IF($K502&lt;='Settings'!$B$4+1,"Within 24 Hours",IF($K502&lt;='Settings'!$B$4+3,"2–3 Days",IF($K502&lt;='Settings'!$B$4+7,"4–7 Days","More Than 7 Days"))))))),"Check ETA")</f>
        <v/>
      </c>
      <c r="X502" s="38">
        <f>IFERROR(IF($A502="","",IF(COUNTIF('Tractor Availability'!$A$6:$A$505,$A502)&gt;1,"Duplicate Unit ID",IF($H502="","Missing status",IF($M502="","Missing fuel level",IF(AND($H502&lt;&gt;"Available",$K502=""),"Missing ETA",IF(AND($P502="Yes",$Q502=""),"Missing hold reason",IF($R502="","Missing update time",IF('Settings'!$B$4-$R502&gt;'Settings'!$B$8,"Stale update",IF(AND($H502="Available",$P502="Yes"),"Available with safety hold","OK"))))))))),"Formula Error")</f>
        <v/>
      </c>
    </row>
    <row r="503" ht="22" customHeight="1">
      <c r="A503" s="29" t="n"/>
      <c r="B503" s="30" t="n"/>
      <c r="C503" s="29" t="n"/>
      <c r="D503" s="29" t="n"/>
      <c r="E503" s="29" t="n"/>
      <c r="F503" s="29" t="n"/>
      <c r="G503" s="31" t="n"/>
      <c r="H503" s="29" t="n"/>
      <c r="I503" s="31" t="n"/>
      <c r="J503" s="31" t="n"/>
      <c r="K503" s="49" t="n"/>
      <c r="L503" s="33" t="n"/>
      <c r="M503" s="34" t="n"/>
      <c r="N503" s="33" t="n"/>
      <c r="O503" s="50" t="n"/>
      <c r="P503" s="29" t="n"/>
      <c r="Q503" s="31" t="n"/>
      <c r="R503" s="49" t="n"/>
      <c r="S503" s="51">
        <f>IFERROR(IF($A503="","",IF(OR($L503="",$N503=""),"",$N503-$L503)),"")</f>
        <v/>
      </c>
      <c r="T503" s="52">
        <f>IFERROR(IF($A503="","",IF($H503="Available",0,IF($K503="","",MAX(0,$K503-'Settings'!$B$4)))),"")</f>
        <v/>
      </c>
      <c r="U503" s="38">
        <f>IFERROR(IF($A503="","",IF(OR($S503="",$O503=""),"Missing PM Data",IF(OR($S503&lt;=0,$O503&lt;INT('Settings'!$B$4)),"Overdue",IF(OR($S503&lt;='Settings'!$B$5,$O503&lt;=INT('Settings'!$B$4)+'Settings'!$B$6),"Due Soon","OK")))),"Check PM Data")</f>
        <v/>
      </c>
      <c r="V503" s="16">
        <f>IFERROR(IF($A503="","",IF(AND($H503="Available",$P503="No",$M503&gt;='Settings'!$B$7,OR($U503="OK",$U503="Due Soon")),"Yes","No")),"No")</f>
        <v/>
      </c>
      <c r="W503" s="38">
        <f>IFERROR(IF($A503="","",IF($H503="Available","Available Now",IF($K503="","No ETA",IF($K503&lt;'Settings'!$B$4,"Past Due ETA",IF($K503&lt;='Settings'!$B$4+1,"Within 24 Hours",IF($K503&lt;='Settings'!$B$4+3,"2–3 Days",IF($K503&lt;='Settings'!$B$4+7,"4–7 Days","More Than 7 Days"))))))),"Check ETA")</f>
        <v/>
      </c>
      <c r="X503" s="38">
        <f>IFERROR(IF($A503="","",IF(COUNTIF('Tractor Availability'!$A$6:$A$505,$A503)&gt;1,"Duplicate Unit ID",IF($H503="","Missing status",IF($M503="","Missing fuel level",IF(AND($H503&lt;&gt;"Available",$K503=""),"Missing ETA",IF(AND($P503="Yes",$Q503=""),"Missing hold reason",IF($R503="","Missing update time",IF('Settings'!$B$4-$R503&gt;'Settings'!$B$8,"Stale update",IF(AND($H503="Available",$P503="Yes"),"Available with safety hold","OK"))))))))),"Formula Error")</f>
        <v/>
      </c>
    </row>
    <row r="504" ht="22" customHeight="1">
      <c r="A504" s="29" t="n"/>
      <c r="B504" s="30" t="n"/>
      <c r="C504" s="29" t="n"/>
      <c r="D504" s="29" t="n"/>
      <c r="E504" s="29" t="n"/>
      <c r="F504" s="29" t="n"/>
      <c r="G504" s="31" t="n"/>
      <c r="H504" s="29" t="n"/>
      <c r="I504" s="31" t="n"/>
      <c r="J504" s="31" t="n"/>
      <c r="K504" s="49" t="n"/>
      <c r="L504" s="33" t="n"/>
      <c r="M504" s="34" t="n"/>
      <c r="N504" s="33" t="n"/>
      <c r="O504" s="50" t="n"/>
      <c r="P504" s="29" t="n"/>
      <c r="Q504" s="31" t="n"/>
      <c r="R504" s="49" t="n"/>
      <c r="S504" s="51">
        <f>IFERROR(IF($A504="","",IF(OR($L504="",$N504=""),"",$N504-$L504)),"")</f>
        <v/>
      </c>
      <c r="T504" s="52">
        <f>IFERROR(IF($A504="","",IF($H504="Available",0,IF($K504="","",MAX(0,$K504-'Settings'!$B$4)))),"")</f>
        <v/>
      </c>
      <c r="U504" s="38">
        <f>IFERROR(IF($A504="","",IF(OR($S504="",$O504=""),"Missing PM Data",IF(OR($S504&lt;=0,$O504&lt;INT('Settings'!$B$4)),"Overdue",IF(OR($S504&lt;='Settings'!$B$5,$O504&lt;=INT('Settings'!$B$4)+'Settings'!$B$6),"Due Soon","OK")))),"Check PM Data")</f>
        <v/>
      </c>
      <c r="V504" s="16">
        <f>IFERROR(IF($A504="","",IF(AND($H504="Available",$P504="No",$M504&gt;='Settings'!$B$7,OR($U504="OK",$U504="Due Soon")),"Yes","No")),"No")</f>
        <v/>
      </c>
      <c r="W504" s="38">
        <f>IFERROR(IF($A504="","",IF($H504="Available","Available Now",IF($K504="","No ETA",IF($K504&lt;'Settings'!$B$4,"Past Due ETA",IF($K504&lt;='Settings'!$B$4+1,"Within 24 Hours",IF($K504&lt;='Settings'!$B$4+3,"2–3 Days",IF($K504&lt;='Settings'!$B$4+7,"4–7 Days","More Than 7 Days"))))))),"Check ETA")</f>
        <v/>
      </c>
      <c r="X504" s="38">
        <f>IFERROR(IF($A504="","",IF(COUNTIF('Tractor Availability'!$A$6:$A$505,$A504)&gt;1,"Duplicate Unit ID",IF($H504="","Missing status",IF($M504="","Missing fuel level",IF(AND($H504&lt;&gt;"Available",$K504=""),"Missing ETA",IF(AND($P504="Yes",$Q504=""),"Missing hold reason",IF($R504="","Missing update time",IF('Settings'!$B$4-$R504&gt;'Settings'!$B$8,"Stale update",IF(AND($H504="Available",$P504="Yes"),"Available with safety hold","OK"))))))))),"Formula Error")</f>
        <v/>
      </c>
    </row>
    <row r="505" ht="22" customHeight="1">
      <c r="A505" s="29" t="n"/>
      <c r="B505" s="30" t="n"/>
      <c r="C505" s="29" t="n"/>
      <c r="D505" s="29" t="n"/>
      <c r="E505" s="29" t="n"/>
      <c r="F505" s="29" t="n"/>
      <c r="G505" s="31" t="n"/>
      <c r="H505" s="29" t="n"/>
      <c r="I505" s="31" t="n"/>
      <c r="J505" s="31" t="n"/>
      <c r="K505" s="49" t="n"/>
      <c r="L505" s="33" t="n"/>
      <c r="M505" s="34" t="n"/>
      <c r="N505" s="33" t="n"/>
      <c r="O505" s="50" t="n"/>
      <c r="P505" s="29" t="n"/>
      <c r="Q505" s="31" t="n"/>
      <c r="R505" s="49" t="n"/>
      <c r="S505" s="51">
        <f>IFERROR(IF($A505="","",IF(OR($L505="",$N505=""),"",$N505-$L505)),"")</f>
        <v/>
      </c>
      <c r="T505" s="52">
        <f>IFERROR(IF($A505="","",IF($H505="Available",0,IF($K505="","",MAX(0,$K505-'Settings'!$B$4)))),"")</f>
        <v/>
      </c>
      <c r="U505" s="38">
        <f>IFERROR(IF($A505="","",IF(OR($S505="",$O505=""),"Missing PM Data",IF(OR($S505&lt;=0,$O505&lt;INT('Settings'!$B$4)),"Overdue",IF(OR($S505&lt;='Settings'!$B$5,$O505&lt;=INT('Settings'!$B$4)+'Settings'!$B$6),"Due Soon","OK")))),"Check PM Data")</f>
        <v/>
      </c>
      <c r="V505" s="16">
        <f>IFERROR(IF($A505="","",IF(AND($H505="Available",$P505="No",$M505&gt;='Settings'!$B$7,OR($U505="OK",$U505="Due Soon")),"Yes","No")),"No")</f>
        <v/>
      </c>
      <c r="W505" s="38">
        <f>IFERROR(IF($A505="","",IF($H505="Available","Available Now",IF($K505="","No ETA",IF($K505&lt;'Settings'!$B$4,"Past Due ETA",IF($K505&lt;='Settings'!$B$4+1,"Within 24 Hours",IF($K505&lt;='Settings'!$B$4+3,"2–3 Days",IF($K505&lt;='Settings'!$B$4+7,"4–7 Days","More Than 7 Days"))))))),"Check ETA")</f>
        <v/>
      </c>
      <c r="X505" s="38">
        <f>IFERROR(IF($A505="","",IF(COUNTIF('Tractor Availability'!$A$6:$A$505,$A505)&gt;1,"Duplicate Unit ID",IF($H505="","Missing status",IF($M505="","Missing fuel level",IF(AND($H505&lt;&gt;"Available",$K505=""),"Missing ETA",IF(AND($P505="Yes",$Q505=""),"Missing hold reason",IF($R505="","Missing update time",IF('Settings'!$B$4-$R505&gt;'Settings'!$B$8,"Stale update",IF(AND($H505="Available",$P505="Yes"),"Available with safety hold","OK"))))))))),"Formula Error")</f>
        <v/>
      </c>
    </row>
  </sheetData>
  <mergeCells count="1">
    <mergeCell ref="A1:X1"/>
  </mergeCells>
  <conditionalFormatting sqref="H6:H505">
    <cfRule type="expression" priority="1" dxfId="0" stopIfTrue="1">
      <formula>$H6="Available"</formula>
    </cfRule>
    <cfRule type="expression" priority="2" dxfId="3" stopIfTrue="1">
      <formula>$H6="Assigned"</formula>
    </cfRule>
    <cfRule type="expression" priority="3" dxfId="4" stopIfTrue="1">
      <formula>$H6="In Transit"</formula>
    </cfRule>
    <cfRule type="expression" priority="4" dxfId="2" stopIfTrue="1">
      <formula>$H6="Maintenance"</formula>
    </cfRule>
    <cfRule type="expression" priority="5" dxfId="1" stopIfTrue="1">
      <formula>$H6="Out of Service"</formula>
    </cfRule>
    <cfRule type="expression" priority="6" dxfId="5" stopIfTrue="1">
      <formula>$H6="Reserved"</formula>
    </cfRule>
  </conditionalFormatting>
  <conditionalFormatting sqref="M6:M505">
    <cfRule type="expression" priority="7" dxfId="1">
      <formula>AND($A6&lt;&gt;"",$H6="Available",$M6&lt;'Settings'!$B$7)</formula>
    </cfRule>
  </conditionalFormatting>
  <conditionalFormatting sqref="K6:K505">
    <cfRule type="expression" priority="8" dxfId="1">
      <formula>AND($A6&lt;&gt;"",$H6&lt;&gt;"Available",$K6&lt;&gt;"",$K6&lt;'Settings'!$B$4)</formula>
    </cfRule>
  </conditionalFormatting>
  <conditionalFormatting sqref="P6:P505">
    <cfRule type="expression" priority="9" dxfId="1">
      <formula>AND($A6&lt;&gt;"",$P6="Yes")</formula>
    </cfRule>
  </conditionalFormatting>
  <conditionalFormatting sqref="R6:R505">
    <cfRule type="expression" priority="10" dxfId="2">
      <formula>AND($A6&lt;&gt;"",$R6&lt;&gt;"",'Settings'!$B$4-$R6&gt;'Settings'!$B$8)</formula>
    </cfRule>
  </conditionalFormatting>
  <conditionalFormatting sqref="U6:U505">
    <cfRule type="expression" priority="11" dxfId="1" stopIfTrue="1">
      <formula>$U6="Overdue"</formula>
    </cfRule>
    <cfRule type="expression" priority="12" dxfId="2" stopIfTrue="1">
      <formula>$U6="Due Soon"</formula>
    </cfRule>
    <cfRule type="expression" priority="13" dxfId="0" stopIfTrue="1">
      <formula>$U6="OK"</formula>
    </cfRule>
    <cfRule type="expression" priority="14" dxfId="1">
      <formula>OR($U6="Missing PM Data",$U6="Check PM Data")</formula>
    </cfRule>
  </conditionalFormatting>
  <conditionalFormatting sqref="V6:V505">
    <cfRule type="expression" priority="15" dxfId="0" stopIfTrue="1">
      <formula>$V6="Yes"</formula>
    </cfRule>
    <cfRule type="expression" priority="16" dxfId="1">
      <formula>AND($A6&lt;&gt;"",$V6="No")</formula>
    </cfRule>
  </conditionalFormatting>
  <conditionalFormatting sqref="X6:X505">
    <cfRule type="expression" priority="17" dxfId="0" stopIfTrue="1">
      <formula>$X6="OK"</formula>
    </cfRule>
    <cfRule type="expression" priority="18" dxfId="1">
      <formula>AND($A6&lt;&gt;"",$X6&lt;&gt;"OK")</formula>
    </cfRule>
  </conditionalFormatting>
  <dataValidations count="13">
    <dataValidation sqref="A6:A505" showDropDown="0" showInputMessage="1" showErrorMessage="1" allowBlank="0" errorTitle="Invalid Unit ID" error="Enter a 3- to 15-character fleet unit ID or leave the cell blank." promptTitle="Unit ID" prompt="Enter a 3- to 15-character fleet unit ID." type="custom">
      <formula1>=OR(A6="",AND(LEN(A6)&gt;=3,LEN(A6)&lt;=15))</formula1>
    </dataValidation>
    <dataValidation sqref="B6:B505" showDropDown="0" showInputMessage="0" showErrorMessage="0" allowBlank="0" type="whole" operator="between">
      <formula1>2000</formula1>
      <formula2>2035</formula2>
    </dataValidation>
    <dataValidation sqref="C6:C505" showDropDown="0" showInputMessage="0" showErrorMessage="0" allowBlank="0" type="list">
      <formula1>=INDIRECT("'Settings'!$K$4:$K$10")</formula1>
    </dataValidation>
    <dataValidation sqref="E6:E505" showDropDown="0" showInputMessage="0" showErrorMessage="1" allowBlank="0" errorTitle="Invalid VIN entry" error="Enter exactly 8 characters or leave blank." type="custom">
      <formula1>=OR(E6="",LEN(E6)=8)</formula1>
    </dataValidation>
    <dataValidation sqref="F6:F505" showDropDown="0" showInputMessage="0" showErrorMessage="0" allowBlank="0" type="list">
      <formula1>=INDIRECT("'Settings'!$E$4:$E$8")</formula1>
    </dataValidation>
    <dataValidation sqref="H6:H505" showDropDown="0" showInputMessage="0" showErrorMessage="0" allowBlank="0" type="list">
      <formula1>=INDIRECT("'Settings'!$G$4:$G$9")</formula1>
    </dataValidation>
    <dataValidation sqref="K6:K505" showDropDown="0" showInputMessage="0" showErrorMessage="0" allowBlank="0" type="date" operator="between">
      <formula1>DATE(2020,1,1)</formula1>
      <formula2>DATE(2035,12,31)</formula2>
    </dataValidation>
    <dataValidation sqref="L6:L505" showDropDown="0" showInputMessage="0" showErrorMessage="0" allowBlank="0" type="whole" operator="between">
      <formula1>0</formula1>
      <formula2>2000000</formula2>
    </dataValidation>
    <dataValidation sqref="M6:M505" showDropDown="0" showInputMessage="0" showErrorMessage="0" allowBlank="0" type="decimal" operator="between">
      <formula1>0</formula1>
      <formula2>1</formula2>
    </dataValidation>
    <dataValidation sqref="N6:N505" showDropDown="0" showInputMessage="0" showErrorMessage="0" allowBlank="0" type="whole" operator="between">
      <formula1>0</formula1>
      <formula2>2000000</formula2>
    </dataValidation>
    <dataValidation sqref="O6:O505" showDropDown="0" showInputMessage="0" showErrorMessage="0" allowBlank="0" type="date" operator="between">
      <formula1>DATE(2020,1,1)</formula1>
      <formula2>DATE(2035,12,31)</formula2>
    </dataValidation>
    <dataValidation sqref="P6:P505" showDropDown="0" showInputMessage="0" showErrorMessage="0" allowBlank="0" type="list">
      <formula1>=INDIRECT("'Settings'!$I$4:$I$5")</formula1>
    </dataValidation>
    <dataValidation sqref="R6:R505" showDropDown="0" showInputMessage="0" showErrorMessage="0" allowBlank="0" type="custom">
      <formula1>=OR(R6="",AND(R6&gt;=DATE(2020,1,1),R6&lt;='Settings'!$B$4+1))</formula1>
    </dataValidation>
  </dataValidations>
  <pageMargins left="0.25" right="0.25" top="0.5" bottom="0.5" header="0.2" footer="0.2"/>
  <pageSetup orientation="landscape" fitToHeight="0" fitToWidth="2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1"/>
  </sheetPr>
  <dimension ref="A1:K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58" customWidth="1" min="3" max="3"/>
    <col width="3" customWidth="1" min="4" max="4"/>
    <col width="20" customWidth="1" min="5" max="5"/>
    <col width="3" customWidth="1" min="6" max="6"/>
    <col width="20" customWidth="1" min="7" max="7"/>
    <col width="3" customWidth="1" min="8" max="8"/>
    <col width="14" customWidth="1" min="9" max="9"/>
    <col width="3" customWidth="1" min="10" max="10"/>
    <col width="20" customWidth="1" min="11" max="11"/>
  </cols>
  <sheetData>
    <row r="1" ht="28" customHeight="1">
      <c r="A1" s="1" t="inlineStr">
        <is>
          <t>Settings</t>
        </is>
      </c>
    </row>
    <row r="2" ht="32" customHeight="1">
      <c r="A2" s="26" t="inlineStr">
        <is>
          <t>Update orange cells to match the fleet's operating rules. These values control dashboard timing, PM warnings, fuel readiness, stale-update checks, and the dispatch-ready target.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>
      <c r="A3" s="39" t="inlineStr">
        <is>
          <t>Setting</t>
        </is>
      </c>
      <c r="B3" s="39" t="inlineStr">
        <is>
          <t>Value</t>
        </is>
      </c>
      <c r="C3" s="39" t="inlineStr">
        <is>
          <t>Description</t>
        </is>
      </c>
      <c r="E3" s="39" t="inlineStr">
        <is>
          <t>Home Terminals</t>
        </is>
      </c>
      <c r="G3" s="39" t="inlineStr">
        <is>
          <t>Current Statuses</t>
        </is>
      </c>
      <c r="I3" s="39" t="inlineStr">
        <is>
          <t>Yes / No</t>
        </is>
      </c>
      <c r="K3" s="39" t="inlineStr">
        <is>
          <t>Tractor Makes</t>
        </is>
      </c>
    </row>
    <row r="4">
      <c r="A4" s="40" t="inlineStr">
        <is>
          <t>As of Date and Time</t>
        </is>
      </c>
      <c r="B4" s="53" t="n">
        <v>46272.33333333334</v>
      </c>
      <c r="C4" s="42" t="inlineStr">
        <is>
          <t>Current date and time for this fleet snapshot</t>
        </is>
      </c>
      <c r="E4" s="43" t="inlineStr">
        <is>
          <t>Dallas</t>
        </is>
      </c>
      <c r="G4" s="43" t="inlineStr">
        <is>
          <t>Available</t>
        </is>
      </c>
      <c r="I4" s="43" t="inlineStr">
        <is>
          <t>Yes</t>
        </is>
      </c>
      <c r="K4" s="43" t="inlineStr">
        <is>
          <t>Freightliner</t>
        </is>
      </c>
    </row>
    <row r="5">
      <c r="A5" s="40" t="inlineStr">
        <is>
          <t>PM Warning Miles</t>
        </is>
      </c>
      <c r="B5" s="44" t="n">
        <v>1500</v>
      </c>
      <c r="C5" s="42" t="inlineStr">
        <is>
          <t>Flag PM as due soon at or below this mileage remaining</t>
        </is>
      </c>
      <c r="E5" s="43" t="inlineStr">
        <is>
          <t>Atlanta</t>
        </is>
      </c>
      <c r="G5" s="43" t="inlineStr">
        <is>
          <t>Assigned</t>
        </is>
      </c>
      <c r="I5" s="43" t="inlineStr">
        <is>
          <t>No</t>
        </is>
      </c>
      <c r="K5" s="43" t="inlineStr">
        <is>
          <t>Kenworth</t>
        </is>
      </c>
    </row>
    <row r="6">
      <c r="A6" s="40" t="inlineStr">
        <is>
          <t>PM Warning Days</t>
        </is>
      </c>
      <c r="B6" s="44" t="n">
        <v>14</v>
      </c>
      <c r="C6" s="42" t="inlineStr">
        <is>
          <t>Flag PM as due soon within this many calendar days</t>
        </is>
      </c>
      <c r="E6" s="43" t="inlineStr">
        <is>
          <t>Chicago</t>
        </is>
      </c>
      <c r="G6" s="43" t="inlineStr">
        <is>
          <t>In Transit</t>
        </is>
      </c>
      <c r="K6" s="43" t="inlineStr">
        <is>
          <t>Peterbilt</t>
        </is>
      </c>
    </row>
    <row r="7">
      <c r="A7" s="40" t="inlineStr">
        <is>
          <t>Minimum Dispatch Fuel</t>
        </is>
      </c>
      <c r="B7" s="45" t="n">
        <v>0.25</v>
      </c>
      <c r="C7" s="42" t="inlineStr">
        <is>
          <t>Minimum fuel level for an available tractor to be dispatch ready</t>
        </is>
      </c>
      <c r="E7" s="43" t="inlineStr">
        <is>
          <t>Phoenix</t>
        </is>
      </c>
      <c r="G7" s="43" t="inlineStr">
        <is>
          <t>Maintenance</t>
        </is>
      </c>
      <c r="K7" s="43" t="inlineStr">
        <is>
          <t>Volvo</t>
        </is>
      </c>
    </row>
    <row r="8">
      <c r="A8" s="40" t="inlineStr">
        <is>
          <t>Stale Update Days</t>
        </is>
      </c>
      <c r="B8" s="54" t="n">
        <v>2</v>
      </c>
      <c r="C8" s="42" t="inlineStr">
        <is>
          <t>Flag records older than this many days</t>
        </is>
      </c>
      <c r="E8" s="43" t="inlineStr">
        <is>
          <t>Other</t>
        </is>
      </c>
      <c r="G8" s="43" t="inlineStr">
        <is>
          <t>Out of Service</t>
        </is>
      </c>
      <c r="K8" s="43" t="inlineStr">
        <is>
          <t>International</t>
        </is>
      </c>
    </row>
    <row r="9">
      <c r="A9" s="40" t="inlineStr">
        <is>
          <t>Dispatch-Ready Target</t>
        </is>
      </c>
      <c r="B9" s="45" t="n">
        <v>0.8</v>
      </c>
      <c r="C9" s="42" t="inlineStr">
        <is>
          <t>Target percentage of tractors that are dispatch ready</t>
        </is>
      </c>
      <c r="G9" s="43" t="inlineStr">
        <is>
          <t>Reserved</t>
        </is>
      </c>
      <c r="K9" s="43" t="inlineStr">
        <is>
          <t>Mack</t>
        </is>
      </c>
    </row>
    <row r="10">
      <c r="K10" s="43" t="inlineStr">
        <is>
          <t>Other</t>
        </is>
      </c>
    </row>
    <row r="11">
      <c r="A11" s="47" t="inlineStr">
        <is>
          <t>Operating Note</t>
        </is>
      </c>
      <c r="B11" s="15" t="inlineStr">
        <is>
          <t>These are editable operating assumptions for this workbook and are not legal, safety, tax, or regulatory standards.</t>
        </is>
      </c>
      <c r="C11" s="25" t="n"/>
    </row>
  </sheetData>
  <mergeCells count="1">
    <mergeCell ref="A1:K1"/>
  </mergeCells>
  <dataValidations count="6">
    <dataValidation sqref="B4" showDropDown="0" showInputMessage="1" showErrorMessage="1" allowBlank="0" errorTitle="Invalid date and time" error="Enter a date and time between January 1, 2020 and December 31, 2035." promptTitle="As-of date and time" prompt="Enter the current fleet snapshot date and time." type="date" operator="between">
      <formula1>DATE(2020,1,1)</formula1>
      <formula2>DATE(2035,12,31)</formula2>
    </dataValidation>
    <dataValidation sqref="B5" showDropDown="0" showInputMessage="0" showErrorMessage="0" allowBlank="0" type="whole" operator="between">
      <formula1>0</formula1>
      <formula2>100000</formula2>
    </dataValidation>
    <dataValidation sqref="B6" showDropDown="0" showInputMessage="0" showErrorMessage="0" allowBlank="0" type="whole" operator="between">
      <formula1>0</formula1>
      <formula2>365</formula2>
    </dataValidation>
    <dataValidation sqref="B7" showDropDown="0" showInputMessage="0" showErrorMessage="0" allowBlank="0" type="decimal" operator="between">
      <formula1>0</formula1>
      <formula2>1</formula2>
    </dataValidation>
    <dataValidation sqref="B8" showDropDown="0" showInputMessage="0" showErrorMessage="0" allowBlank="0" type="decimal" operator="between">
      <formula1>0</formula1>
      <formula2>30</formula2>
    </dataValidation>
    <dataValidation sqref="B9" showDropDown="0" showInputMessage="0" showErrorMessage="0" allowBlank="0" type="decimal" operator="between">
      <formula1>0</formula1>
      <formula2>1</formula2>
    </dataValidation>
  </dataValidations>
  <pageMargins left="0.25" right="0.25" top="0.5" bottom="0.5" header="0.2" footer="0.2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Tractor Availability Spreadsheet</dc:title>
  <dc:subject xmlns:dc="http://purl.org/dc/elements/1.1/">Current tractor availability and dispatch readiness</dc:subject>
  <dcterms:created xmlns:dcterms="http://purl.org/dc/terms/" xmlns:xsi="http://www.w3.org/2001/XMLSchema-instance" xsi:type="dcterms:W3CDTF">2026-09-07T15:21:22Z</dcterms:created>
  <dcterms:modified xmlns:dcterms="http://purl.org/dc/terms/" xmlns:xsi="http://www.w3.org/2001/XMLSchema-instance" xsi:type="dcterms:W3CDTF">2026-09-07T15:21:24+00:00Z</dcterms:modified>
</cp:coreProperties>
</file>