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nspection Log" sheetId="2" state="visible" r:id="rId2"/>
    <sheet xmlns:r="http://schemas.openxmlformats.org/officeDocument/2006/relationships" name="Violation Log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'Dashboard'!$A$1:$L$45</definedName>
    <definedName name="_xlnm._FilterDatabase" localSheetId="1" hidden="1">'Inspection Log'!$A$5:$U$15</definedName>
    <definedName name="_xlnm.Print_Area" localSheetId="1">'Inspection Log'!$A$1:$U$1005</definedName>
    <definedName name="_xlnm._FilterDatabase" localSheetId="2" hidden="1">'Violation Log'!$A$5:$T$15</definedName>
    <definedName name="_xlnm.Print_Area" localSheetId="2">'Violation Log'!$A$1:$T$1005</definedName>
    <definedName name="_xlnm._FilterDatabase" localSheetId="3" hidden="1">'Settings'!$D$1:$H$52</definedName>
    <definedName name="_xlnm.Print_Area" localSheetId="3">'Settings'!$A$1:$H$52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0.0%"/>
    <numFmt numFmtId="166" formatCode="$#,##0.00"/>
    <numFmt numFmtId="167" formatCode="mmm yyyy"/>
    <numFmt numFmtId="168" formatCode="#,##0 &quot;mi&quot;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64748B"/>
      <sz val="9"/>
    </font>
    <font>
      <name val="Calibri"/>
      <color rgb="001F2933"/>
      <sz val="10"/>
    </font>
    <font>
      <name val="Calibri"/>
      <b val="1"/>
      <color rgb="00123B52"/>
      <sz val="12"/>
    </font>
    <font>
      <name val="Calibri"/>
      <b val="1"/>
      <color rgb="009C0006"/>
      <sz val="10"/>
    </font>
    <font>
      <name val="Calibri"/>
      <b val="1"/>
      <color rgb="00123B52"/>
      <sz val="18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FFF2CC"/>
      </patternFill>
    </fill>
    <fill>
      <patternFill patternType="solid">
        <fgColor rgb="00E0F3EF"/>
      </patternFill>
    </fill>
    <fill>
      <patternFill patternType="solid">
        <fgColor rgb="00DCE6F1"/>
      </patternFill>
    </fill>
    <fill>
      <patternFill patternType="solid">
        <fgColor rgb="00FFC7CE"/>
      </patternFill>
    </fill>
    <fill>
      <patternFill patternType="solid">
        <fgColor rgb="002A8C82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applyAlignment="1" pivotButton="0" quotePrefix="0" xfId="0">
      <alignment horizontal="left" vertical="center"/>
    </xf>
    <xf numFmtId="0" fontId="7" fillId="7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/>
    </xf>
    <xf numFmtId="165" fontId="8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/>
    </xf>
    <xf numFmtId="166" fontId="8" fillId="3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7" fontId="0" fillId="3" borderId="1" applyAlignment="1" pivotButton="0" quotePrefix="0" xfId="0">
      <alignment horizontal="center" vertical="center"/>
    </xf>
    <xf numFmtId="0" fontId="9" fillId="2" borderId="1" pivotButton="0" quotePrefix="0" xfId="0"/>
    <xf numFmtId="0" fontId="3" fillId="3" borderId="1" pivotButton="0" quotePrefix="0" xfId="0"/>
    <xf numFmtId="0" fontId="3" fillId="6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5" fillId="4" borderId="1" pivotButton="0" quotePrefix="0" xfId="0"/>
    <xf numFmtId="164" fontId="5" fillId="4" borderId="1" pivotButton="0" quotePrefix="0" xfId="0"/>
    <xf numFmtId="18" fontId="5" fillId="4" borderId="1" pivotButton="0" quotePrefix="0" xfId="0"/>
    <xf numFmtId="168" fontId="5" fillId="4" borderId="1" pivotButton="0" quotePrefix="0" xfId="0"/>
    <xf numFmtId="0" fontId="5" fillId="4" borderId="1" applyAlignment="1" pivotButton="0" quotePrefix="0" xfId="0">
      <alignment horizontal="left" vertical="top" wrapText="1"/>
    </xf>
    <xf numFmtId="3" fontId="5" fillId="6" borderId="1" pivotButton="0" quotePrefix="0" xfId="0"/>
    <xf numFmtId="0" fontId="5" fillId="6" borderId="1" applyAlignment="1" pivotButton="0" quotePrefix="0" xfId="0">
      <alignment horizontal="center" vertical="center" wrapText="1"/>
    </xf>
    <xf numFmtId="166" fontId="5" fillId="6" borderId="1" pivotButton="0" quotePrefix="0" xfId="0"/>
    <xf numFmtId="164" fontId="0" fillId="0" borderId="0" pivotButton="0" quotePrefix="0" xfId="0"/>
    <xf numFmtId="18" fontId="0" fillId="0" borderId="0" pivotButton="0" quotePrefix="0" xfId="0"/>
    <xf numFmtId="168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3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166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164" fontId="5" fillId="6" borderId="1" pivotButton="0" quotePrefix="0" xfId="0"/>
    <xf numFmtId="0" fontId="5" fillId="6" borderId="1" pivotButton="0" quotePrefix="0" xfId="0"/>
    <xf numFmtId="49" fontId="5" fillId="4" borderId="1" pivotButton="0" quotePrefix="0" xfId="0"/>
    <xf numFmtId="166" fontId="5" fillId="4" borderId="1" pivotButton="0" quotePrefix="0" xfId="0"/>
    <xf numFmtId="49" fontId="0" fillId="0" borderId="0" pivotButton="0" quotePrefix="0" xfId="0"/>
    <xf numFmtId="0" fontId="3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top" wrapText="1"/>
    </xf>
    <xf numFmtId="165" fontId="0" fillId="4" borderId="1" applyAlignment="1" pivotButton="0" quotePrefix="0" xfId="0">
      <alignment horizontal="left" vertical="center"/>
    </xf>
    <xf numFmtId="166" fontId="0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165" fontId="8" fillId="3" borderId="1" applyAlignment="1" pivotButton="0" quotePrefix="0" xfId="0">
      <alignment horizontal="center" vertical="center"/>
    </xf>
    <xf numFmtId="166" fontId="8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7" fontId="0" fillId="3" borderId="1" applyAlignment="1" pivotButton="0" quotePrefix="0" xfId="0">
      <alignment horizontal="center" vertical="center"/>
    </xf>
    <xf numFmtId="164" fontId="5" fillId="4" borderId="1" pivotButton="0" quotePrefix="0" xfId="0"/>
    <xf numFmtId="166" fontId="5" fillId="6" borderId="1" pivotButton="0" quotePrefix="0" xfId="0"/>
    <xf numFmtId="164" fontId="0" fillId="0" borderId="0" pivotButton="0" quotePrefix="0" xfId="0"/>
    <xf numFmtId="166" fontId="0" fillId="0" borderId="0" pivotButton="0" quotePrefix="0" xfId="0"/>
    <xf numFmtId="164" fontId="5" fillId="6" borderId="1" pivotButton="0" quotePrefix="0" xfId="0"/>
    <xf numFmtId="166" fontId="5" fillId="4" borderId="1" pivotButton="0" quotePrefix="0" xfId="0"/>
    <xf numFmtId="165" fontId="0" fillId="4" borderId="1" applyAlignment="1" pivotButton="0" quotePrefix="0" xfId="0">
      <alignment horizontal="left" vertical="center"/>
    </xf>
    <xf numFmtId="166" fontId="0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ont>
        <name val="Calibri"/>
        <b val="1"/>
        <color rgb="009C0006"/>
        <sz val="10"/>
      </font>
      <fill>
        <patternFill patternType="solid">
          <fgColor rgb="00FFC7CE"/>
        </patternFill>
      </fill>
    </dxf>
    <dxf>
      <font>
        <name val="Calibri"/>
        <b val="1"/>
        <color rgb="00006100"/>
        <sz val="10"/>
      </font>
      <fill>
        <patternFill patternType="solid">
          <fgColor rgb="00C6EFCE"/>
        </patternFill>
      </fill>
    </dxf>
    <dxf>
      <font>
        <name val="Calibri"/>
        <b val="1"/>
        <color rgb="009C6500"/>
        <sz val="10"/>
      </font>
      <fill>
        <patternFill patternType="solid">
          <fgColor rgb="00FFEB9C"/>
        </patternFill>
      </fill>
    </dxf>
    <dxf>
      <font>
        <name val="Calibri"/>
        <color rgb="001F2933"/>
        <sz val="10"/>
      </font>
      <fill>
        <patternFill patternType="solid">
          <fgColor rgb="00FFF2CC"/>
        </patternFill>
      </fill>
    </dxf>
    <dxf>
      <font>
        <name val="Calibri"/>
        <color rgb="001F2933"/>
        <sz val="10"/>
      </font>
      <fill>
        <patternFill patternType="solid">
          <fgColor rgb="00DCE6F1"/>
        </patternFill>
      </fill>
    </dxf>
    <dxf>
      <font>
        <name val="Calibri"/>
        <b val="1"/>
        <color rgb="009C6500"/>
        <sz val="1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Inspection Results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'Dashboard'!$A$15:$A$17</f>
            </numRef>
          </cat>
          <val>
            <numRef>
              <f>'Dashboard'!$B$15:$B$17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Inspection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Inspection Trend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'Dashboard'!$A$27:$A$38</f>
            </numRef>
          </cat>
          <val>
            <numRef>
              <f>'Dashboard'!$B$27:$B$38</f>
            </numRef>
          </val>
        </ser>
        <ser>
          <idx val="1"/>
          <order val="1"/>
          <tx>
            <strRef>
              <f>'Dashboard'!D26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'Dashboard'!$A$27:$A$38</f>
            </numRef>
          </cat>
          <val>
            <numRef>
              <f>'Dashboard'!$D$27:$D$38</f>
            </numRef>
          </val>
        </ser>
        <marker val="1"/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13</row>
      <rowOff>0</rowOff>
    </from>
    <ext cx="2592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25</row>
      <rowOff>0</rowOff>
    </from>
    <ext cx="4752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spections" displayName="tblInspections" ref="A5:U15" headerRowCount="1">
  <autoFilter ref="A5:U15"/>
  <tableColumns count="21">
    <tableColumn id="1" name="Inspection ID"/>
    <tableColumn id="2" name="Inspection Date"/>
    <tableColumn id="3" name="Inspection Time"/>
    <tableColumn id="4" name="Terminal/Business Unit"/>
    <tableColumn id="5" name="Driver"/>
    <tableColumn id="6" name="Vehicle Unit"/>
    <tableColumn id="7" name="Trailer Unit"/>
    <tableColumn id="8" name="State"/>
    <tableColumn id="9" name="Inspection Level"/>
    <tableColumn id="10" name="Inspecting Agency"/>
    <tableColumn id="11" name="Location"/>
    <tableColumn id="12" name="Odometer (mi)"/>
    <tableColumn id="13" name="Report Number"/>
    <tableColumn id="14" name="Notes"/>
    <tableColumn id="15" name="Violation Count"/>
    <tableColumn id="16" name="OOS Violation Count"/>
    <tableColumn id="17" name="Result"/>
    <tableColumn id="18" name="Total Fine Amount"/>
    <tableColumn id="19" name="Total Correction Cost"/>
    <tableColumn id="20" name="Open Action Count"/>
    <tableColumn id="21" name="Data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Violations" displayName="tblViolations" ref="A5:T15" headerRowCount="1">
  <autoFilter ref="A5:T15"/>
  <tableColumns count="20">
    <tableColumn id="1" name="Violation ID"/>
    <tableColumn id="2" name="Inspection ID"/>
    <tableColumn id="3" name="Inspection Date"/>
    <tableColumn id="4" name="Driver"/>
    <tableColumn id="5" name="Vehicle Unit"/>
    <tableColumn id="6" name="Category"/>
    <tableColumn id="7" name="Code/Section"/>
    <tableColumn id="8" name="Description"/>
    <tableColumn id="9" name="OOS?"/>
    <tableColumn id="10" name="Citation Issued?"/>
    <tableColumn id="11" name="Fine Amount"/>
    <tableColumn id="12" name="Correction Cost"/>
    <tableColumn id="13" name="Corrective Action"/>
    <tableColumn id="14" name="Assigned To"/>
    <tableColumn id="15" name="Suggested Due Date"/>
    <tableColumn id="16" name="Due Date"/>
    <tableColumn id="17" name="Completed Date"/>
    <tableColumn id="18" name="Action Status"/>
    <tableColumn id="19" name="Days Open"/>
    <tableColumn id="20" name="Data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L10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21" customWidth="1" min="3" max="3"/>
    <col width="20" customWidth="1" min="4" max="4"/>
    <col width="27" customWidth="1" min="5" max="5"/>
    <col width="18" customWidth="1" min="6" max="6"/>
    <col width="20" customWidth="1" min="7" max="7"/>
    <col width="20" customWidth="1" min="8" max="8"/>
    <col width="16" customWidth="1" min="9" max="9"/>
    <col width="22" customWidth="1" min="10" max="10"/>
    <col width="14" customWidth="1" min="11" max="11"/>
    <col width="14" customWidth="1" min="12" max="12"/>
  </cols>
  <sheetData>
    <row r="1" ht="30" customHeight="1">
      <c r="A1" s="1" t="inlineStr">
        <is>
          <t>Roadside Inspection Result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>
        <f>'Settings'!$B$2</f>
        <v/>
      </c>
    </row>
    <row r="3" ht="24" customHeight="1">
      <c r="A3" s="4" t="inlineStr">
        <is>
          <t>Results reflect data entered from inspection reports and are not an independent compliance or out-of-service determination.</t>
        </is>
      </c>
    </row>
    <row r="4"/>
    <row r="5">
      <c r="A5" s="5" t="inlineStr">
        <is>
          <t>Report Start</t>
        </is>
      </c>
      <c r="B5" s="54" t="n">
        <v>46023</v>
      </c>
      <c r="D5" s="5" t="inlineStr">
        <is>
          <t>Report End</t>
        </is>
      </c>
      <c r="E5" s="54" t="n">
        <v>46387</v>
      </c>
      <c r="G5" s="7">
        <f>IF(OR(B5="",E5=""),"ENTER BOTH DATES",IF(B5&gt;E5,"CHECK DATE RANGE",""))</f>
        <v/>
      </c>
    </row>
    <row r="6"/>
    <row r="7">
      <c r="B7" s="8" t="inlineStr">
        <is>
          <t>Total Inspections</t>
        </is>
      </c>
      <c r="D7" s="8" t="inlineStr">
        <is>
          <t>Clean Inspections</t>
        </is>
      </c>
      <c r="F7" s="8" t="inlineStr">
        <is>
          <t>Inspections With Violations</t>
        </is>
      </c>
      <c r="H7" s="8" t="inlineStr">
        <is>
          <t>Out-of-Service Inspections</t>
        </is>
      </c>
      <c r="J7" s="8" t="inlineStr">
        <is>
          <t>OOS Rate</t>
        </is>
      </c>
    </row>
    <row r="8">
      <c r="B8" s="9">
        <f>COUNTIFS('Inspection Log'!$B$6:$B$1005,"&gt;="&amp;$B$5,'Inspection Log'!$B$6:$B$1005,"&lt;="&amp;$E$5)</f>
        <v/>
      </c>
      <c r="D8" s="9">
        <f>COUNTIFS('Inspection Log'!$B$6:$B$1005,"&gt;="&amp;$B$5,'Inspection Log'!$B$6:$B$1005,"&lt;="&amp;$E$5,'Inspection Log'!$Q$6:$Q$1005,"Clean")</f>
        <v/>
      </c>
      <c r="F8" s="9">
        <f>COUNTIFS('Inspection Log'!$B$6:$B$1005,"&gt;="&amp;$B$5,'Inspection Log'!$B$6:$B$1005,"&lt;="&amp;$E$5,'Inspection Log'!$Q$6:$Q$1005,"Violations - No OOS")+COUNTIFS('Inspection Log'!$B$6:$B$1005,"&gt;="&amp;$B$5,'Inspection Log'!$B$6:$B$1005,"&lt;="&amp;$E$5,'Inspection Log'!$Q$6:$Q$1005,"Out of Service")</f>
        <v/>
      </c>
      <c r="H8" s="9">
        <f>COUNTIFS('Inspection Log'!$B$6:$B$1005,"&gt;="&amp;$B$5,'Inspection Log'!$B$6:$B$1005,"&lt;="&amp;$E$5,'Inspection Log'!$Q$6:$Q$1005,"Out of Service")</f>
        <v/>
      </c>
      <c r="J8" s="55">
        <f>IFERROR($H$8/$B$8,0)</f>
        <v/>
      </c>
    </row>
    <row r="9">
      <c r="J9" s="11" t="inlineStr">
        <is>
          <t>Internal alert only; not a regulatory standard.</t>
        </is>
      </c>
    </row>
    <row r="10">
      <c r="B10" s="8" t="inlineStr">
        <is>
          <t>Total Violations</t>
        </is>
      </c>
      <c r="D10" s="8" t="inlineStr">
        <is>
          <t>Open Corrective Actions</t>
        </is>
      </c>
      <c r="F10" s="8" t="inlineStr">
        <is>
          <t>Overdue Actions</t>
        </is>
      </c>
      <c r="H10" s="8" t="inlineStr">
        <is>
          <t>Total Fines</t>
        </is>
      </c>
      <c r="J10" s="8" t="inlineStr">
        <is>
          <t>Total Recorded Cost</t>
        </is>
      </c>
    </row>
    <row r="11">
      <c r="B11" s="9">
        <f>COUNTIFS('Violation Log'!$C$6:$C$1005,"&gt;="&amp;$B$5,'Violation Log'!$C$6:$C$1005,"&lt;="&amp;$E$5)</f>
        <v/>
      </c>
      <c r="D11" s="9">
        <f>COUNTIFS('Violation Log'!$C$6:$C$1005,"&gt;="&amp;$B$5,'Violation Log'!$C$6:$C$1005,"&lt;="&amp;$E$5,'Violation Log'!$R$6:$R$1005,"&lt;&gt;Closed",'Violation Log'!$R$6:$R$1005,"&lt;&gt;")</f>
        <v/>
      </c>
      <c r="F11" s="9">
        <f>COUNTIFS('Violation Log'!$C$6:$C$1005,"&gt;="&amp;$B$5,'Violation Log'!$C$6:$C$1005,"&lt;="&amp;$E$5,'Violation Log'!$R$6:$R$1005,"Overdue")</f>
        <v/>
      </c>
      <c r="H11" s="56">
        <f>SUMIFS('Violation Log'!$K$6:$K$1005,'Violation Log'!$C$6:$C$1005,"&gt;="&amp;$B$5,'Violation Log'!$C$6:$C$1005,"&lt;="&amp;$E$5)</f>
        <v/>
      </c>
      <c r="J11" s="56">
        <f>SUMIFS('Violation Log'!$K$6:$K$1005,'Violation Log'!$C$6:$C$1005,"&gt;="&amp;$B$5,'Violation Log'!$C$6:$C$1005,"&lt;="&amp;$E$5)+SUMIFS('Violation Log'!$L$6:$L$1005,'Violation Log'!$C$6:$C$1005,"&gt;="&amp;$B$5,'Violation Log'!$C$6:$C$1005,"&lt;="&amp;$E$5)</f>
        <v/>
      </c>
    </row>
    <row r="12"/>
    <row r="13"/>
    <row r="14">
      <c r="A14" s="13" t="inlineStr">
        <is>
          <t>Result</t>
        </is>
      </c>
      <c r="B14" s="13" t="inlineStr">
        <is>
          <t>Inspection Count</t>
        </is>
      </c>
      <c r="C14" s="13" t="inlineStr">
        <is>
          <t>Percent of Inspections</t>
        </is>
      </c>
      <c r="E14" s="13" t="inlineStr">
        <is>
          <t>Violation Category</t>
        </is>
      </c>
      <c r="F14" s="13" t="inlineStr">
        <is>
          <t>Violation Count</t>
        </is>
      </c>
      <c r="G14" s="13" t="inlineStr">
        <is>
          <t>OOS Count</t>
        </is>
      </c>
    </row>
    <row r="15">
      <c r="A15" s="14" t="inlineStr">
        <is>
          <t>Clean</t>
        </is>
      </c>
      <c r="B15" s="14">
        <f>COUNTIFS('Inspection Log'!$B$6:$B$1005,"&gt;="&amp;$B$5,'Inspection Log'!$B$6:$B$1005,"&lt;="&amp;$E$5,'Inspection Log'!$Q$6:$Q$1005,$A15)</f>
        <v/>
      </c>
      <c r="C15" s="57">
        <f>IFERROR($B15/$B$8,0)</f>
        <v/>
      </c>
      <c r="E15" s="14" t="inlineStr">
        <is>
          <t>Brakes</t>
        </is>
      </c>
      <c r="F15" s="14">
        <f>COUNTIFS('Violation Log'!$C$6:$C$1005,"&gt;="&amp;$B$5,'Violation Log'!$C$6:$C$1005,"&lt;="&amp;$E$5,'Violation Log'!$F$6:$F$1005,$E15)</f>
        <v/>
      </c>
      <c r="G15" s="14">
        <f>COUNTIFS('Violation Log'!$C$6:$C$1005,"&gt;="&amp;$B$5,'Violation Log'!$C$6:$C$1005,"&lt;="&amp;$E$5,'Violation Log'!$F$6:$F$1005,$E15,'Violation Log'!$I$6:$I$1005,"Yes")</f>
        <v/>
      </c>
    </row>
    <row r="16">
      <c r="A16" s="14" t="inlineStr">
        <is>
          <t>Violations - No OOS</t>
        </is>
      </c>
      <c r="B16" s="14">
        <f>COUNTIFS('Inspection Log'!$B$6:$B$1005,"&gt;="&amp;$B$5,'Inspection Log'!$B$6:$B$1005,"&lt;="&amp;$E$5,'Inspection Log'!$Q$6:$Q$1005,$A16)</f>
        <v/>
      </c>
      <c r="C16" s="57">
        <f>IFERROR($B16/$B$8,0)</f>
        <v/>
      </c>
      <c r="E16" s="14" t="inlineStr">
        <is>
          <t>Cargo Securement</t>
        </is>
      </c>
      <c r="F16" s="14">
        <f>COUNTIFS('Violation Log'!$C$6:$C$1005,"&gt;="&amp;$B$5,'Violation Log'!$C$6:$C$1005,"&lt;="&amp;$E$5,'Violation Log'!$F$6:$F$1005,$E16)</f>
        <v/>
      </c>
      <c r="G16" s="14">
        <f>COUNTIFS('Violation Log'!$C$6:$C$1005,"&gt;="&amp;$B$5,'Violation Log'!$C$6:$C$1005,"&lt;="&amp;$E$5,'Violation Log'!$F$6:$F$1005,$E16,'Violation Log'!$I$6:$I$1005,"Yes")</f>
        <v/>
      </c>
    </row>
    <row r="17">
      <c r="A17" s="14" t="inlineStr">
        <is>
          <t>Out of Service</t>
        </is>
      </c>
      <c r="B17" s="14">
        <f>COUNTIFS('Inspection Log'!$B$6:$B$1005,"&gt;="&amp;$B$5,'Inspection Log'!$B$6:$B$1005,"&lt;="&amp;$E$5,'Inspection Log'!$Q$6:$Q$1005,$A17)</f>
        <v/>
      </c>
      <c r="C17" s="57">
        <f>IFERROR($B17/$B$8,0)</f>
        <v/>
      </c>
      <c r="E17" s="14" t="inlineStr">
        <is>
          <t>Driver Qualification</t>
        </is>
      </c>
      <c r="F17" s="14">
        <f>COUNTIFS('Violation Log'!$C$6:$C$1005,"&gt;="&amp;$B$5,'Violation Log'!$C$6:$C$1005,"&lt;="&amp;$E$5,'Violation Log'!$F$6:$F$1005,$E17)</f>
        <v/>
      </c>
      <c r="G17" s="14">
        <f>COUNTIFS('Violation Log'!$C$6:$C$1005,"&gt;="&amp;$B$5,'Violation Log'!$C$6:$C$1005,"&lt;="&amp;$E$5,'Violation Log'!$F$6:$F$1005,$E17,'Violation Log'!$I$6:$I$1005,"Yes")</f>
        <v/>
      </c>
    </row>
    <row r="18">
      <c r="A18" s="5" t="inlineStr">
        <is>
          <t>Total</t>
        </is>
      </c>
      <c r="B18" s="5">
        <f>SUM(B15:B17)</f>
        <v/>
      </c>
      <c r="C18" s="58">
        <f>IFERROR(B18/$B$8,0)</f>
        <v/>
      </c>
      <c r="E18" s="14" t="inlineStr">
        <is>
          <t>Hazardous Materials</t>
        </is>
      </c>
      <c r="F18" s="14">
        <f>COUNTIFS('Violation Log'!$C$6:$C$1005,"&gt;="&amp;$B$5,'Violation Log'!$C$6:$C$1005,"&lt;="&amp;$E$5,'Violation Log'!$F$6:$F$1005,$E18)</f>
        <v/>
      </c>
      <c r="G18" s="14">
        <f>COUNTIFS('Violation Log'!$C$6:$C$1005,"&gt;="&amp;$B$5,'Violation Log'!$C$6:$C$1005,"&lt;="&amp;$E$5,'Violation Log'!$F$6:$F$1005,$E18,'Violation Log'!$I$6:$I$1005,"Yes")</f>
        <v/>
      </c>
    </row>
    <row r="19">
      <c r="E19" s="14" t="inlineStr">
        <is>
          <t>Hours of Service</t>
        </is>
      </c>
      <c r="F19" s="14">
        <f>COUNTIFS('Violation Log'!$C$6:$C$1005,"&gt;="&amp;$B$5,'Violation Log'!$C$6:$C$1005,"&lt;="&amp;$E$5,'Violation Log'!$F$6:$F$1005,$E19)</f>
        <v/>
      </c>
      <c r="G19" s="14">
        <f>COUNTIFS('Violation Log'!$C$6:$C$1005,"&gt;="&amp;$B$5,'Violation Log'!$C$6:$C$1005,"&lt;="&amp;$E$5,'Violation Log'!$F$6:$F$1005,$E19,'Violation Log'!$I$6:$I$1005,"Yes")</f>
        <v/>
      </c>
    </row>
    <row r="20">
      <c r="E20" s="14" t="inlineStr">
        <is>
          <t>Lighting</t>
        </is>
      </c>
      <c r="F20" s="14">
        <f>COUNTIFS('Violation Log'!$C$6:$C$1005,"&gt;="&amp;$B$5,'Violation Log'!$C$6:$C$1005,"&lt;="&amp;$E$5,'Violation Log'!$F$6:$F$1005,$E20)</f>
        <v/>
      </c>
      <c r="G20" s="14">
        <f>COUNTIFS('Violation Log'!$C$6:$C$1005,"&gt;="&amp;$B$5,'Violation Log'!$C$6:$C$1005,"&lt;="&amp;$E$5,'Violation Log'!$F$6:$F$1005,$E20,'Violation Log'!$I$6:$I$1005,"Yes")</f>
        <v/>
      </c>
    </row>
    <row r="21">
      <c r="E21" s="14" t="inlineStr">
        <is>
          <t>Tires/Wheels</t>
        </is>
      </c>
      <c r="F21" s="14">
        <f>COUNTIFS('Violation Log'!$C$6:$C$1005,"&gt;="&amp;$B$5,'Violation Log'!$C$6:$C$1005,"&lt;="&amp;$E$5,'Violation Log'!$F$6:$F$1005,$E21)</f>
        <v/>
      </c>
      <c r="G21" s="14">
        <f>COUNTIFS('Violation Log'!$C$6:$C$1005,"&gt;="&amp;$B$5,'Violation Log'!$C$6:$C$1005,"&lt;="&amp;$E$5,'Violation Log'!$F$6:$F$1005,$E21,'Violation Log'!$I$6:$I$1005,"Yes")</f>
        <v/>
      </c>
    </row>
    <row r="22">
      <c r="E22" s="14" t="inlineStr">
        <is>
          <t>Vehicle Maintenance</t>
        </is>
      </c>
      <c r="F22" s="14">
        <f>COUNTIFS('Violation Log'!$C$6:$C$1005,"&gt;="&amp;$B$5,'Violation Log'!$C$6:$C$1005,"&lt;="&amp;$E$5,'Violation Log'!$F$6:$F$1005,$E22)</f>
        <v/>
      </c>
      <c r="G22" s="14">
        <f>COUNTIFS('Violation Log'!$C$6:$C$1005,"&gt;="&amp;$B$5,'Violation Log'!$C$6:$C$1005,"&lt;="&amp;$E$5,'Violation Log'!$F$6:$F$1005,$E22,'Violation Log'!$I$6:$I$1005,"Yes")</f>
        <v/>
      </c>
    </row>
    <row r="23">
      <c r="E23" s="14" t="inlineStr">
        <is>
          <t>Other</t>
        </is>
      </c>
      <c r="F23" s="14">
        <f>COUNTIFS('Violation Log'!$C$6:$C$1005,"&gt;="&amp;$B$5,'Violation Log'!$C$6:$C$1005,"&lt;="&amp;$E$5,'Violation Log'!$F$6:$F$1005,$E23)</f>
        <v/>
      </c>
      <c r="G23" s="14">
        <f>COUNTIFS('Violation Log'!$C$6:$C$1005,"&gt;="&amp;$B$5,'Violation Log'!$C$6:$C$1005,"&lt;="&amp;$E$5,'Violation Log'!$F$6:$F$1005,$E23,'Violation Log'!$I$6:$I$1005,"Yes")</f>
        <v/>
      </c>
    </row>
    <row r="24">
      <c r="F24">
        <f>""</f>
        <v/>
      </c>
      <c r="G24">
        <f>""</f>
        <v/>
      </c>
    </row>
    <row r="25">
      <c r="F25">
        <f>""</f>
        <v/>
      </c>
      <c r="G25">
        <f>""</f>
        <v/>
      </c>
    </row>
    <row r="26">
      <c r="A26" s="13" t="inlineStr">
        <is>
          <t>Month</t>
        </is>
      </c>
      <c r="B26" s="13" t="inlineStr">
        <is>
          <t>Inspections</t>
        </is>
      </c>
      <c r="C26" s="13" t="inlineStr">
        <is>
          <t>Violations</t>
        </is>
      </c>
      <c r="D26" s="13" t="inlineStr">
        <is>
          <t>OOS Inspections</t>
        </is>
      </c>
      <c r="F26">
        <f>""</f>
        <v/>
      </c>
      <c r="G26">
        <f>""</f>
        <v/>
      </c>
    </row>
    <row r="27">
      <c r="A27" s="59">
        <f>DATE(YEAR($B$5),MONTH($B$5),1)</f>
        <v/>
      </c>
      <c r="B27" s="14">
        <f>COUNTIFS('Inspection Log'!$B$6:$B$1005,"&gt;="&amp;MAX($B$5,$A27),'Inspection Log'!$B$6:$B$1005,"&lt;="&amp;MIN($E$5,EOMONTH($A27,0)))</f>
        <v/>
      </c>
      <c r="C27" s="14">
        <f>COUNTIFS('Violation Log'!$C$6:$C$1005,"&gt;="&amp;MAX($B$5,$A27),'Violation Log'!$C$6:$C$1005,"&lt;="&amp;MIN($E$5,EOMONTH($A27,0)))</f>
        <v/>
      </c>
      <c r="D27" s="14">
        <f>COUNTIFS('Inspection Log'!$B$6:$B$1005,"&gt;="&amp;MAX($B$5,$A27),'Inspection Log'!$B$6:$B$1005,"&lt;="&amp;MIN($E$5,EOMONTH($A27,0)),'Inspection Log'!$Q$6:$Q$1005,"Out of Service")</f>
        <v/>
      </c>
      <c r="F27">
        <f>""</f>
        <v/>
      </c>
      <c r="G27">
        <f>""</f>
        <v/>
      </c>
    </row>
    <row r="28">
      <c r="A28" s="59">
        <f>EDATE(A27,1)</f>
        <v/>
      </c>
      <c r="B28" s="14">
        <f>COUNTIFS('Inspection Log'!$B$6:$B$1005,"&gt;="&amp;MAX($B$5,$A28),'Inspection Log'!$B$6:$B$1005,"&lt;="&amp;MIN($E$5,EOMONTH($A28,0)))</f>
        <v/>
      </c>
      <c r="C28" s="14">
        <f>COUNTIFS('Violation Log'!$C$6:$C$1005,"&gt;="&amp;MAX($B$5,$A28),'Violation Log'!$C$6:$C$1005,"&lt;="&amp;MIN($E$5,EOMONTH($A28,0)))</f>
        <v/>
      </c>
      <c r="D28" s="14">
        <f>COUNTIFS('Inspection Log'!$B$6:$B$1005,"&gt;="&amp;MAX($B$5,$A28),'Inspection Log'!$B$6:$B$1005,"&lt;="&amp;MIN($E$5,EOMONTH($A28,0)),'Inspection Log'!$Q$6:$Q$1005,"Out of Service")</f>
        <v/>
      </c>
      <c r="F28">
        <f>""</f>
        <v/>
      </c>
      <c r="G28">
        <f>""</f>
        <v/>
      </c>
    </row>
    <row r="29">
      <c r="A29" s="59">
        <f>EDATE(A28,1)</f>
        <v/>
      </c>
      <c r="B29" s="14">
        <f>COUNTIFS('Inspection Log'!$B$6:$B$1005,"&gt;="&amp;MAX($B$5,$A29),'Inspection Log'!$B$6:$B$1005,"&lt;="&amp;MIN($E$5,EOMONTH($A29,0)))</f>
        <v/>
      </c>
      <c r="C29" s="14">
        <f>COUNTIFS('Violation Log'!$C$6:$C$1005,"&gt;="&amp;MAX($B$5,$A29),'Violation Log'!$C$6:$C$1005,"&lt;="&amp;MIN($E$5,EOMONTH($A29,0)))</f>
        <v/>
      </c>
      <c r="D29" s="14">
        <f>COUNTIFS('Inspection Log'!$B$6:$B$1005,"&gt;="&amp;MAX($B$5,$A29),'Inspection Log'!$B$6:$B$1005,"&lt;="&amp;MIN($E$5,EOMONTH($A29,0)),'Inspection Log'!$Q$6:$Q$1005,"Out of Service")</f>
        <v/>
      </c>
      <c r="F29">
        <f>""</f>
        <v/>
      </c>
      <c r="G29">
        <f>""</f>
        <v/>
      </c>
    </row>
    <row r="30">
      <c r="A30" s="59">
        <f>EDATE(A29,1)</f>
        <v/>
      </c>
      <c r="B30" s="14">
        <f>COUNTIFS('Inspection Log'!$B$6:$B$1005,"&gt;="&amp;MAX($B$5,$A30),'Inspection Log'!$B$6:$B$1005,"&lt;="&amp;MIN($E$5,EOMONTH($A30,0)))</f>
        <v/>
      </c>
      <c r="C30" s="14">
        <f>COUNTIFS('Violation Log'!$C$6:$C$1005,"&gt;="&amp;MAX($B$5,$A30),'Violation Log'!$C$6:$C$1005,"&lt;="&amp;MIN($E$5,EOMONTH($A30,0)))</f>
        <v/>
      </c>
      <c r="D30" s="14">
        <f>COUNTIFS('Inspection Log'!$B$6:$B$1005,"&gt;="&amp;MAX($B$5,$A30),'Inspection Log'!$B$6:$B$1005,"&lt;="&amp;MIN($E$5,EOMONTH($A30,0)),'Inspection Log'!$Q$6:$Q$1005,"Out of Service")</f>
        <v/>
      </c>
      <c r="F30">
        <f>""</f>
        <v/>
      </c>
      <c r="G30">
        <f>""</f>
        <v/>
      </c>
    </row>
    <row r="31">
      <c r="A31" s="59">
        <f>EDATE(A30,1)</f>
        <v/>
      </c>
      <c r="B31" s="14">
        <f>COUNTIFS('Inspection Log'!$B$6:$B$1005,"&gt;="&amp;MAX($B$5,$A31),'Inspection Log'!$B$6:$B$1005,"&lt;="&amp;MIN($E$5,EOMONTH($A31,0)))</f>
        <v/>
      </c>
      <c r="C31" s="14">
        <f>COUNTIFS('Violation Log'!$C$6:$C$1005,"&gt;="&amp;MAX($B$5,$A31),'Violation Log'!$C$6:$C$1005,"&lt;="&amp;MIN($E$5,EOMONTH($A31,0)))</f>
        <v/>
      </c>
      <c r="D31" s="14">
        <f>COUNTIFS('Inspection Log'!$B$6:$B$1005,"&gt;="&amp;MAX($B$5,$A31),'Inspection Log'!$B$6:$B$1005,"&lt;="&amp;MIN($E$5,EOMONTH($A31,0)),'Inspection Log'!$Q$6:$Q$1005,"Out of Service")</f>
        <v/>
      </c>
      <c r="F31">
        <f>""</f>
        <v/>
      </c>
      <c r="G31">
        <f>""</f>
        <v/>
      </c>
    </row>
    <row r="32">
      <c r="A32" s="59">
        <f>EDATE(A31,1)</f>
        <v/>
      </c>
      <c r="B32" s="14">
        <f>COUNTIFS('Inspection Log'!$B$6:$B$1005,"&gt;="&amp;MAX($B$5,$A32),'Inspection Log'!$B$6:$B$1005,"&lt;="&amp;MIN($E$5,EOMONTH($A32,0)))</f>
        <v/>
      </c>
      <c r="C32" s="14">
        <f>COUNTIFS('Violation Log'!$C$6:$C$1005,"&gt;="&amp;MAX($B$5,$A32),'Violation Log'!$C$6:$C$1005,"&lt;="&amp;MIN($E$5,EOMONTH($A32,0)))</f>
        <v/>
      </c>
      <c r="D32" s="14">
        <f>COUNTIFS('Inspection Log'!$B$6:$B$1005,"&gt;="&amp;MAX($B$5,$A32),'Inspection Log'!$B$6:$B$1005,"&lt;="&amp;MIN($E$5,EOMONTH($A32,0)),'Inspection Log'!$Q$6:$Q$1005,"Out of Service")</f>
        <v/>
      </c>
      <c r="F32">
        <f>""</f>
        <v/>
      </c>
      <c r="G32">
        <f>""</f>
        <v/>
      </c>
    </row>
    <row r="33">
      <c r="A33" s="59">
        <f>EDATE(A32,1)</f>
        <v/>
      </c>
      <c r="B33" s="14">
        <f>COUNTIFS('Inspection Log'!$B$6:$B$1005,"&gt;="&amp;MAX($B$5,$A33),'Inspection Log'!$B$6:$B$1005,"&lt;="&amp;MIN($E$5,EOMONTH($A33,0)))</f>
        <v/>
      </c>
      <c r="C33" s="14">
        <f>COUNTIFS('Violation Log'!$C$6:$C$1005,"&gt;="&amp;MAX($B$5,$A33),'Violation Log'!$C$6:$C$1005,"&lt;="&amp;MIN($E$5,EOMONTH($A33,0)))</f>
        <v/>
      </c>
      <c r="D33" s="14">
        <f>COUNTIFS('Inspection Log'!$B$6:$B$1005,"&gt;="&amp;MAX($B$5,$A33),'Inspection Log'!$B$6:$B$1005,"&lt;="&amp;MIN($E$5,EOMONTH($A33,0)),'Inspection Log'!$Q$6:$Q$1005,"Out of Service")</f>
        <v/>
      </c>
      <c r="F33">
        <f>""</f>
        <v/>
      </c>
      <c r="G33">
        <f>""</f>
        <v/>
      </c>
    </row>
    <row r="34">
      <c r="A34" s="59">
        <f>EDATE(A33,1)</f>
        <v/>
      </c>
      <c r="B34" s="14">
        <f>COUNTIFS('Inspection Log'!$B$6:$B$1005,"&gt;="&amp;MAX($B$5,$A34),'Inspection Log'!$B$6:$B$1005,"&lt;="&amp;MIN($E$5,EOMONTH($A34,0)))</f>
        <v/>
      </c>
      <c r="C34" s="14">
        <f>COUNTIFS('Violation Log'!$C$6:$C$1005,"&gt;="&amp;MAX($B$5,$A34),'Violation Log'!$C$6:$C$1005,"&lt;="&amp;MIN($E$5,EOMONTH($A34,0)))</f>
        <v/>
      </c>
      <c r="D34" s="14">
        <f>COUNTIFS('Inspection Log'!$B$6:$B$1005,"&gt;="&amp;MAX($B$5,$A34),'Inspection Log'!$B$6:$B$1005,"&lt;="&amp;MIN($E$5,EOMONTH($A34,0)),'Inspection Log'!$Q$6:$Q$1005,"Out of Service")</f>
        <v/>
      </c>
      <c r="F34">
        <f>""</f>
        <v/>
      </c>
      <c r="G34">
        <f>""</f>
        <v/>
      </c>
    </row>
    <row r="35">
      <c r="A35" s="59">
        <f>EDATE(A34,1)</f>
        <v/>
      </c>
      <c r="B35" s="14">
        <f>COUNTIFS('Inspection Log'!$B$6:$B$1005,"&gt;="&amp;MAX($B$5,$A35),'Inspection Log'!$B$6:$B$1005,"&lt;="&amp;MIN($E$5,EOMONTH($A35,0)))</f>
        <v/>
      </c>
      <c r="C35" s="14">
        <f>COUNTIFS('Violation Log'!$C$6:$C$1005,"&gt;="&amp;MAX($B$5,$A35),'Violation Log'!$C$6:$C$1005,"&lt;="&amp;MIN($E$5,EOMONTH($A35,0)))</f>
        <v/>
      </c>
      <c r="D35" s="14">
        <f>COUNTIFS('Inspection Log'!$B$6:$B$1005,"&gt;="&amp;MAX($B$5,$A35),'Inspection Log'!$B$6:$B$1005,"&lt;="&amp;MIN($E$5,EOMONTH($A35,0)),'Inspection Log'!$Q$6:$Q$1005,"Out of Service")</f>
        <v/>
      </c>
      <c r="F35">
        <f>""</f>
        <v/>
      </c>
      <c r="G35">
        <f>""</f>
        <v/>
      </c>
    </row>
    <row r="36">
      <c r="A36" s="59">
        <f>EDATE(A35,1)</f>
        <v/>
      </c>
      <c r="B36" s="14">
        <f>COUNTIFS('Inspection Log'!$B$6:$B$1005,"&gt;="&amp;MAX($B$5,$A36),'Inspection Log'!$B$6:$B$1005,"&lt;="&amp;MIN($E$5,EOMONTH($A36,0)))</f>
        <v/>
      </c>
      <c r="C36" s="14">
        <f>COUNTIFS('Violation Log'!$C$6:$C$1005,"&gt;="&amp;MAX($B$5,$A36),'Violation Log'!$C$6:$C$1005,"&lt;="&amp;MIN($E$5,EOMONTH($A36,0)))</f>
        <v/>
      </c>
      <c r="D36" s="14">
        <f>COUNTIFS('Inspection Log'!$B$6:$B$1005,"&gt;="&amp;MAX($B$5,$A36),'Inspection Log'!$B$6:$B$1005,"&lt;="&amp;MIN($E$5,EOMONTH($A36,0)),'Inspection Log'!$Q$6:$Q$1005,"Out of Service")</f>
        <v/>
      </c>
      <c r="F36">
        <f>""</f>
        <v/>
      </c>
      <c r="G36">
        <f>""</f>
        <v/>
      </c>
    </row>
    <row r="37">
      <c r="A37" s="59">
        <f>EDATE(A36,1)</f>
        <v/>
      </c>
      <c r="B37" s="14">
        <f>COUNTIFS('Inspection Log'!$B$6:$B$1005,"&gt;="&amp;MAX($B$5,$A37),'Inspection Log'!$B$6:$B$1005,"&lt;="&amp;MIN($E$5,EOMONTH($A37,0)))</f>
        <v/>
      </c>
      <c r="C37" s="14">
        <f>COUNTIFS('Violation Log'!$C$6:$C$1005,"&gt;="&amp;MAX($B$5,$A37),'Violation Log'!$C$6:$C$1005,"&lt;="&amp;MIN($E$5,EOMONTH($A37,0)))</f>
        <v/>
      </c>
      <c r="D37" s="14">
        <f>COUNTIFS('Inspection Log'!$B$6:$B$1005,"&gt;="&amp;MAX($B$5,$A37),'Inspection Log'!$B$6:$B$1005,"&lt;="&amp;MIN($E$5,EOMONTH($A37,0)),'Inspection Log'!$Q$6:$Q$1005,"Out of Service")</f>
        <v/>
      </c>
      <c r="F37">
        <f>""</f>
        <v/>
      </c>
      <c r="G37">
        <f>""</f>
        <v/>
      </c>
    </row>
    <row r="38">
      <c r="A38" s="59">
        <f>EDATE(A37,1)</f>
        <v/>
      </c>
      <c r="B38" s="14">
        <f>COUNTIFS('Inspection Log'!$B$6:$B$1005,"&gt;="&amp;MAX($B$5,$A38),'Inspection Log'!$B$6:$B$1005,"&lt;="&amp;MIN($E$5,EOMONTH($A38,0)))</f>
        <v/>
      </c>
      <c r="C38" s="14">
        <f>COUNTIFS('Violation Log'!$C$6:$C$1005,"&gt;="&amp;MAX($B$5,$A38),'Violation Log'!$C$6:$C$1005,"&lt;="&amp;MIN($E$5,EOMONTH($A38,0)))</f>
        <v/>
      </c>
      <c r="D38" s="14">
        <f>COUNTIFS('Inspection Log'!$B$6:$B$1005,"&gt;="&amp;MAX($B$5,$A38),'Inspection Log'!$B$6:$B$1005,"&lt;="&amp;MIN($E$5,EOMONTH($A38,0)),'Inspection Log'!$Q$6:$Q$1005,"Out of Service")</f>
        <v/>
      </c>
      <c r="F38">
        <f>""</f>
        <v/>
      </c>
      <c r="G38">
        <f>""</f>
        <v/>
      </c>
    </row>
    <row r="39">
      <c r="A39">
        <f>""</f>
        <v/>
      </c>
      <c r="C39">
        <f>""</f>
        <v/>
      </c>
      <c r="F39">
        <f>""</f>
        <v/>
      </c>
      <c r="G39">
        <f>""</f>
        <v/>
      </c>
    </row>
    <row r="40">
      <c r="A40">
        <f>""</f>
        <v/>
      </c>
      <c r="C40">
        <f>""</f>
        <v/>
      </c>
      <c r="F40">
        <f>""</f>
        <v/>
      </c>
      <c r="G40">
        <f>""</f>
        <v/>
      </c>
    </row>
    <row r="41">
      <c r="A41" s="18" t="inlineStr">
        <is>
          <t>Data Quality and Follow-Up Checks</t>
        </is>
      </c>
      <c r="B41" s="2" t="n"/>
      <c r="C41" s="2">
        <f>""</f>
        <v/>
      </c>
      <c r="D41" s="2" t="n"/>
      <c r="F41">
        <f>""</f>
        <v/>
      </c>
      <c r="G41">
        <f>""</f>
        <v/>
      </c>
    </row>
    <row r="42">
      <c r="A42" s="19" t="inlineStr">
        <is>
          <t>Inspection Rows Needing Review</t>
        </is>
      </c>
      <c r="B42" s="20">
        <f>COUNTIFS('Inspection Log'!$A$6:$A$1005,"&lt;&gt;",'Inspection Log'!$U$6:$U$1005,"&lt;&gt;OK")</f>
        <v/>
      </c>
      <c r="C42">
        <f>""</f>
        <v/>
      </c>
      <c r="F42">
        <f>""</f>
        <v/>
      </c>
      <c r="G42">
        <f>""</f>
        <v/>
      </c>
    </row>
    <row r="43">
      <c r="A43" s="19" t="inlineStr">
        <is>
          <t>Violation Rows Needing Review</t>
        </is>
      </c>
      <c r="B43" s="20">
        <f>COUNTIFS('Violation Log'!$A$6:$A$1005,"&lt;&gt;",'Violation Log'!$T$6:$T$1005,"&lt;&gt;OK")</f>
        <v/>
      </c>
      <c r="C43">
        <f>""</f>
        <v/>
      </c>
      <c r="F43">
        <f>""</f>
        <v/>
      </c>
      <c r="G43">
        <f>""</f>
        <v/>
      </c>
    </row>
    <row r="44">
      <c r="A44" s="19" t="inlineStr">
        <is>
          <t>Open Actions Without Due Dates</t>
        </is>
      </c>
      <c r="B44" s="20">
        <f>COUNTIF('Violation Log'!$R$6:$R$1005,"Open - No Due Date")</f>
        <v/>
      </c>
      <c r="C44">
        <f>""</f>
        <v/>
      </c>
      <c r="F44">
        <f>""</f>
        <v/>
      </c>
      <c r="G44">
        <f>""</f>
        <v/>
      </c>
    </row>
    <row r="45">
      <c r="A45" s="19" t="inlineStr">
        <is>
          <t>Actions Due in Next N Days</t>
        </is>
      </c>
      <c r="B45" s="20">
        <f>COUNTIFS('Violation Log'!$C$6:$C$1005,"&gt;="&amp;$B$5,'Violation Log'!$C$6:$C$1005,"&lt;="&amp;$E$5,'Violation Log'!$R$6:$R$1005,"Open",'Violation Log'!$P$6:$P$1005,"&gt;="&amp;TODAY(),'Violation Log'!$P$6:$P$1005,"&lt;="&amp;TODAY()+'Settings'!$B$3)</f>
        <v/>
      </c>
      <c r="C45" s="21" t="inlineStr">
        <is>
          <t>Upcoming due window:</t>
        </is>
      </c>
      <c r="D45" s="22">
        <f>'Settings'!$B$3</f>
        <v/>
      </c>
      <c r="E45" s="21" t="inlineStr">
        <is>
          <t>days</t>
        </is>
      </c>
      <c r="F45">
        <f>""</f>
        <v/>
      </c>
      <c r="G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F46">
        <f>""</f>
        <v/>
      </c>
      <c r="G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F47">
        <f>""</f>
        <v/>
      </c>
      <c r="G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F48">
        <f>""</f>
        <v/>
      </c>
      <c r="G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F49">
        <f>""</f>
        <v/>
      </c>
      <c r="G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F50">
        <f>""</f>
        <v/>
      </c>
      <c r="G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F51">
        <f>""</f>
        <v/>
      </c>
      <c r="G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F52">
        <f>""</f>
        <v/>
      </c>
      <c r="G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F53">
        <f>""</f>
        <v/>
      </c>
      <c r="G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F54">
        <f>""</f>
        <v/>
      </c>
      <c r="G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F55">
        <f>""</f>
        <v/>
      </c>
      <c r="G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F56">
        <f>""</f>
        <v/>
      </c>
      <c r="G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F57">
        <f>""</f>
        <v/>
      </c>
      <c r="G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F58">
        <f>""</f>
        <v/>
      </c>
      <c r="G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F59">
        <f>""</f>
        <v/>
      </c>
      <c r="G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F60">
        <f>""</f>
        <v/>
      </c>
      <c r="G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F61">
        <f>""</f>
        <v/>
      </c>
      <c r="G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F62">
        <f>""</f>
        <v/>
      </c>
      <c r="G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F63">
        <f>""</f>
        <v/>
      </c>
      <c r="G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F64">
        <f>""</f>
        <v/>
      </c>
      <c r="G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F65">
        <f>""</f>
        <v/>
      </c>
      <c r="G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F66">
        <f>""</f>
        <v/>
      </c>
      <c r="G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F67">
        <f>""</f>
        <v/>
      </c>
      <c r="G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F68">
        <f>""</f>
        <v/>
      </c>
      <c r="G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F69">
        <f>""</f>
        <v/>
      </c>
      <c r="G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F70">
        <f>""</f>
        <v/>
      </c>
      <c r="G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F71">
        <f>""</f>
        <v/>
      </c>
      <c r="G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F72">
        <f>""</f>
        <v/>
      </c>
      <c r="G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F73">
        <f>""</f>
        <v/>
      </c>
      <c r="G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F74">
        <f>""</f>
        <v/>
      </c>
      <c r="G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F75">
        <f>""</f>
        <v/>
      </c>
      <c r="G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F76">
        <f>""</f>
        <v/>
      </c>
      <c r="G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F77">
        <f>""</f>
        <v/>
      </c>
      <c r="G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F78">
        <f>""</f>
        <v/>
      </c>
      <c r="G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F79">
        <f>""</f>
        <v/>
      </c>
      <c r="G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F80">
        <f>""</f>
        <v/>
      </c>
      <c r="G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F81">
        <f>""</f>
        <v/>
      </c>
      <c r="G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F82">
        <f>""</f>
        <v/>
      </c>
      <c r="G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F83">
        <f>""</f>
        <v/>
      </c>
      <c r="G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F84">
        <f>""</f>
        <v/>
      </c>
      <c r="G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F85">
        <f>""</f>
        <v/>
      </c>
      <c r="G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F86">
        <f>""</f>
        <v/>
      </c>
      <c r="G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F87">
        <f>""</f>
        <v/>
      </c>
      <c r="G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F88">
        <f>""</f>
        <v/>
      </c>
      <c r="G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F89">
        <f>""</f>
        <v/>
      </c>
      <c r="G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F90">
        <f>""</f>
        <v/>
      </c>
      <c r="G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F91">
        <f>""</f>
        <v/>
      </c>
      <c r="G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F92">
        <f>""</f>
        <v/>
      </c>
      <c r="G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F93">
        <f>""</f>
        <v/>
      </c>
      <c r="G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F94">
        <f>""</f>
        <v/>
      </c>
      <c r="G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F95">
        <f>""</f>
        <v/>
      </c>
      <c r="G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F96">
        <f>""</f>
        <v/>
      </c>
      <c r="G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F97">
        <f>""</f>
        <v/>
      </c>
      <c r="G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F98">
        <f>""</f>
        <v/>
      </c>
      <c r="G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F99">
        <f>""</f>
        <v/>
      </c>
      <c r="G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F100">
        <f>""</f>
        <v/>
      </c>
      <c r="G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F101">
        <f>""</f>
        <v/>
      </c>
      <c r="G101">
        <f>""</f>
        <v/>
      </c>
    </row>
  </sheetData>
  <conditionalFormatting sqref="G5">
    <cfRule type="expression" priority="1" dxfId="0">
      <formula>$G$5&lt;&gt;""</formula>
    </cfRule>
  </conditionalFormatting>
  <conditionalFormatting sqref="J8">
    <cfRule type="expression" priority="2" dxfId="0">
      <formula>$J$8&gt;IFERROR(INDIRECT("'Settings'!$B$4"),0)</formula>
    </cfRule>
  </conditionalFormatting>
  <conditionalFormatting sqref="B42">
    <cfRule type="expression" priority="3" dxfId="1">
      <formula>$B$42=0</formula>
    </cfRule>
    <cfRule type="expression" priority="4" dxfId="0">
      <formula>$B$42&gt;0</formula>
    </cfRule>
  </conditionalFormatting>
  <conditionalFormatting sqref="B43">
    <cfRule type="expression" priority="5" dxfId="1">
      <formula>$B$43=0</formula>
    </cfRule>
    <cfRule type="expression" priority="6" dxfId="0">
      <formula>$B$43&gt;0</formula>
    </cfRule>
  </conditionalFormatting>
  <conditionalFormatting sqref="B44">
    <cfRule type="expression" priority="7" dxfId="1">
      <formula>$B$44=0</formula>
    </cfRule>
    <cfRule type="expression" priority="8" dxfId="0">
      <formula>$B$44&gt;0</formula>
    </cfRule>
  </conditionalFormatting>
  <conditionalFormatting sqref="B45">
    <cfRule type="expression" priority="9" dxfId="1">
      <formula>$B$45=0</formula>
    </cfRule>
    <cfRule type="expression" priority="10" dxfId="2">
      <formula>$B$45&gt;0</formula>
    </cfRule>
  </conditionalFormatting>
  <dataValidations count="1">
    <dataValidation sqref="B5 E5" showDropDown="0" showInputMessage="1" showErrorMessage="1" allowBlank="0" errorTitle="Invalid report date" error="Enter a date from 01/01/2000 through 12/31/2100." promptTitle="Dashboard report date" prompt="Enter the beginning or ending date for the management summary." type="date" errorStyle="stop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U10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4" customWidth="1" min="3" max="3"/>
    <col width="23" customWidth="1" min="4" max="4"/>
    <col width="22" customWidth="1" min="5" max="5"/>
    <col width="14" customWidth="1" min="6" max="6"/>
    <col width="14" customWidth="1" min="7" max="7"/>
    <col width="9" customWidth="1" min="8" max="8"/>
    <col width="39" customWidth="1" min="9" max="9"/>
    <col width="23" customWidth="1" min="10" max="10"/>
    <col width="22" customWidth="1" min="11" max="11"/>
    <col width="16" customWidth="1" min="12" max="12"/>
    <col width="21" customWidth="1" min="13" max="13"/>
    <col width="38" customWidth="1" min="14" max="14"/>
    <col width="15" customWidth="1" min="15" max="15"/>
    <col width="18" customWidth="1" min="16" max="16"/>
    <col width="23" customWidth="1" min="17" max="17"/>
    <col width="18" customWidth="1" min="18" max="18"/>
    <col width="20" customWidth="1" min="19" max="19"/>
    <col width="17" customWidth="1" min="20" max="20"/>
    <col width="24" customWidth="1" min="21" max="21"/>
  </cols>
  <sheetData>
    <row r="1" ht="30" customHeight="1">
      <c r="A1" s="1" t="inlineStr">
        <is>
          <t>Inspection Log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A2" s="23" t="inlineStr">
        <is>
          <t>Enter one row per inspection. Add each reported violation on the Violation Log using the same Inspection ID.</t>
        </is>
      </c>
    </row>
    <row r="3">
      <c r="A3" s="24" t="inlineStr">
        <is>
          <t>Yellow = input</t>
        </is>
      </c>
      <c r="D3" s="25" t="inlineStr">
        <is>
          <t>Blue-gray = calculated</t>
        </is>
      </c>
      <c r="H3" s="26" t="inlineStr">
        <is>
          <t>Red / amber / green = written status or warning</t>
        </is>
      </c>
    </row>
    <row r="5" ht="34" customHeight="1">
      <c r="A5" s="13" t="inlineStr">
        <is>
          <t>Inspection ID</t>
        </is>
      </c>
      <c r="B5" s="13" t="inlineStr">
        <is>
          <t>Inspection Date</t>
        </is>
      </c>
      <c r="C5" s="13" t="inlineStr">
        <is>
          <t>Inspection Time</t>
        </is>
      </c>
      <c r="D5" s="13" t="inlineStr">
        <is>
          <t>Terminal/Business Unit</t>
        </is>
      </c>
      <c r="E5" s="13" t="inlineStr">
        <is>
          <t>Driver</t>
        </is>
      </c>
      <c r="F5" s="13" t="inlineStr">
        <is>
          <t>Vehicle Unit</t>
        </is>
      </c>
      <c r="G5" s="13" t="inlineStr">
        <is>
          <t>Trailer Unit</t>
        </is>
      </c>
      <c r="H5" s="13" t="inlineStr">
        <is>
          <t>State</t>
        </is>
      </c>
      <c r="I5" s="13" t="inlineStr">
        <is>
          <t>Inspection Level</t>
        </is>
      </c>
      <c r="J5" s="13" t="inlineStr">
        <is>
          <t>Inspecting Agency</t>
        </is>
      </c>
      <c r="K5" s="13" t="inlineStr">
        <is>
          <t>Location</t>
        </is>
      </c>
      <c r="L5" s="13" t="inlineStr">
        <is>
          <t>Odometer (mi)</t>
        </is>
      </c>
      <c r="M5" s="13" t="inlineStr">
        <is>
          <t>Report Number</t>
        </is>
      </c>
      <c r="N5" s="13" t="inlineStr">
        <is>
          <t>Notes</t>
        </is>
      </c>
      <c r="O5" s="13" t="inlineStr">
        <is>
          <t>Violation Count</t>
        </is>
      </c>
      <c r="P5" s="13" t="inlineStr">
        <is>
          <t>OOS Violation Count</t>
        </is>
      </c>
      <c r="Q5" s="13" t="inlineStr">
        <is>
          <t>Result</t>
        </is>
      </c>
      <c r="R5" s="13" t="inlineStr">
        <is>
          <t>Total Fine Amount</t>
        </is>
      </c>
      <c r="S5" s="13" t="inlineStr">
        <is>
          <t>Total Correction Cost</t>
        </is>
      </c>
      <c r="T5" s="13" t="inlineStr">
        <is>
          <t>Open Action Count</t>
        </is>
      </c>
      <c r="U5" s="13" t="inlineStr">
        <is>
          <t>Data Check</t>
        </is>
      </c>
    </row>
    <row r="6">
      <c r="A6" s="27" t="inlineStr">
        <is>
          <t>INSP-2026-001</t>
        </is>
      </c>
      <c r="B6" s="60" t="n">
        <v>46030</v>
      </c>
      <c r="C6" s="29" t="n">
        <v>0.3576388888888889</v>
      </c>
      <c r="D6" s="27" t="inlineStr">
        <is>
          <t>Dallas Terminal</t>
        </is>
      </c>
      <c r="E6" s="27" t="inlineStr">
        <is>
          <t>Dana Ruiz</t>
        </is>
      </c>
      <c r="F6" s="27" t="inlineStr">
        <is>
          <t>TRK-104</t>
        </is>
      </c>
      <c r="G6" s="27" t="inlineStr">
        <is>
          <t>TRL-220</t>
        </is>
      </c>
      <c r="H6" s="27" t="inlineStr">
        <is>
          <t>TX</t>
        </is>
      </c>
      <c r="I6" s="27" t="inlineStr">
        <is>
          <t>Level II - Walk-Around Driver/Vehicle</t>
        </is>
      </c>
      <c r="J6" s="27" t="inlineStr">
        <is>
          <t>State Police</t>
        </is>
      </c>
      <c r="K6" s="27" t="inlineStr">
        <is>
          <t>Laredo, TX</t>
        </is>
      </c>
      <c r="L6" s="30" t="n">
        <v>184250</v>
      </c>
      <c r="M6" s="27" t="inlineStr">
        <is>
          <t>TX-260108-104</t>
        </is>
      </c>
      <c r="N6" s="31" t="inlineStr">
        <is>
          <t>Routine roadside inspection</t>
        </is>
      </c>
      <c r="O6" s="32">
        <f>IF($A6="","",COUNTIF('Violation Log'!$B$6:$B$1005,$A6))</f>
        <v/>
      </c>
      <c r="P6" s="32">
        <f>IF($A6="","",COUNTIFS('Violation Log'!$B$6:$B$1005,$A6,'Violation Log'!$I$6:$I$1005,"Yes"))</f>
        <v/>
      </c>
      <c r="Q6" s="33">
        <f>IF($A6="","",IF($O6=0,"Clean",IF($P6&gt;0,"Out of Service","Violations - No OOS")))</f>
        <v/>
      </c>
      <c r="R6" s="61">
        <f>IF($A6="","",IFERROR(SUMIFS('Violation Log'!$K$6:$K$1005,'Violation Log'!$B$6:$B$1005,$A6),0))</f>
        <v/>
      </c>
      <c r="S6" s="61">
        <f>IF($A6="","",IFERROR(SUMIFS('Violation Log'!$L$6:$L$1005,'Violation Log'!$B$6:$B$1005,$A6),0))</f>
        <v/>
      </c>
      <c r="T6" s="32">
        <f>IF($A6="","",COUNTIFS('Violation Log'!$B$6:$B$1005,$A6,'Violation Log'!$R$6:$R$1005,"&lt;&gt;Closed",'Violation Log'!$R$6:$R$1005,"&lt;&gt;"))</f>
        <v/>
      </c>
      <c r="U6" s="33">
        <f>IF($A6="","",IF(OR($B6="",$E6="",$F6="",$H6="",$I6="",$M6=""),"Missing required field",IF(COUNTIF($A$6:$A$1005,$A6)&gt;1,"Duplicate Inspection ID","OK")))</f>
        <v/>
      </c>
    </row>
    <row r="7">
      <c r="A7" s="27" t="inlineStr">
        <is>
          <t>INSP-2026-002</t>
        </is>
      </c>
      <c r="B7" s="60" t="n">
        <v>46045</v>
      </c>
      <c r="C7" s="29" t="n">
        <v>0.5902777777777778</v>
      </c>
      <c r="D7" s="27" t="inlineStr">
        <is>
          <t>Dallas Terminal</t>
        </is>
      </c>
      <c r="E7" s="27" t="inlineStr">
        <is>
          <t>Marcus Lee</t>
        </is>
      </c>
      <c r="F7" s="27" t="inlineStr">
        <is>
          <t>TRK-117</t>
        </is>
      </c>
      <c r="G7" s="27" t="inlineStr">
        <is>
          <t>TRL-231</t>
        </is>
      </c>
      <c r="H7" s="27" t="inlineStr">
        <is>
          <t>OK</t>
        </is>
      </c>
      <c r="I7" s="27" t="inlineStr">
        <is>
          <t>Level I - North American Standard</t>
        </is>
      </c>
      <c r="J7" s="27" t="inlineStr">
        <is>
          <t>State Police</t>
        </is>
      </c>
      <c r="K7" s="27" t="inlineStr">
        <is>
          <t>Ardmore, OK</t>
        </is>
      </c>
      <c r="L7" s="30" t="n">
        <v>226480</v>
      </c>
      <c r="M7" s="27" t="inlineStr">
        <is>
          <t>OK-260123-117</t>
        </is>
      </c>
      <c r="N7" s="31" t="inlineStr">
        <is>
          <t>Inspection report received</t>
        </is>
      </c>
      <c r="O7" s="32">
        <f>IF($A7="","",COUNTIF('Violation Log'!$B$6:$B$1005,$A7))</f>
        <v/>
      </c>
      <c r="P7" s="32">
        <f>IF($A7="","",COUNTIFS('Violation Log'!$B$6:$B$1005,$A7,'Violation Log'!$I$6:$I$1005,"Yes"))</f>
        <v/>
      </c>
      <c r="Q7" s="33">
        <f>IF($A7="","",IF($O7=0,"Clean",IF($P7&gt;0,"Out of Service","Violations - No OOS")))</f>
        <v/>
      </c>
      <c r="R7" s="61">
        <f>IF($A7="","",IFERROR(SUMIFS('Violation Log'!$K$6:$K$1005,'Violation Log'!$B$6:$B$1005,$A7),0))</f>
        <v/>
      </c>
      <c r="S7" s="61">
        <f>IF($A7="","",IFERROR(SUMIFS('Violation Log'!$L$6:$L$1005,'Violation Log'!$B$6:$B$1005,$A7),0))</f>
        <v/>
      </c>
      <c r="T7" s="32">
        <f>IF($A7="","",COUNTIFS('Violation Log'!$B$6:$B$1005,$A7,'Violation Log'!$R$6:$R$1005,"&lt;&gt;Closed",'Violation Log'!$R$6:$R$1005,"&lt;&gt;"))</f>
        <v/>
      </c>
      <c r="U7" s="33">
        <f>IF($A7="","",IF(OR($B7="",$E7="",$F7="",$H7="",$I7="",$M7=""),"Missing required field",IF(COUNTIF($A$6:$A$1005,$A7)&gt;1,"Duplicate Inspection ID","OK")))</f>
        <v/>
      </c>
    </row>
    <row r="8">
      <c r="A8" s="27" t="inlineStr">
        <is>
          <t>INSP-2026-003</t>
        </is>
      </c>
      <c r="B8" s="60" t="n">
        <v>46067</v>
      </c>
      <c r="C8" s="29" t="n">
        <v>0.2951388888888889</v>
      </c>
      <c r="D8" s="27" t="inlineStr">
        <is>
          <t>Phoenix Terminal</t>
        </is>
      </c>
      <c r="E8" s="27" t="inlineStr">
        <is>
          <t>Elena Brooks</t>
        </is>
      </c>
      <c r="F8" s="27" t="inlineStr">
        <is>
          <t>TRK-109</t>
        </is>
      </c>
      <c r="G8" s="27" t="inlineStr">
        <is>
          <t>TRL-218</t>
        </is>
      </c>
      <c r="H8" s="27" t="inlineStr">
        <is>
          <t>NM</t>
        </is>
      </c>
      <c r="I8" s="27" t="inlineStr">
        <is>
          <t>Level I - North American Standard</t>
        </is>
      </c>
      <c r="J8" s="27" t="inlineStr">
        <is>
          <t>State DOT</t>
        </is>
      </c>
      <c r="K8" s="27" t="inlineStr">
        <is>
          <t>Gallup, NM</t>
        </is>
      </c>
      <c r="L8" s="30" t="n">
        <v>198765</v>
      </c>
      <c r="M8" s="27" t="inlineStr">
        <is>
          <t>NM-260214-109</t>
        </is>
      </c>
      <c r="N8" s="31" t="inlineStr">
        <is>
          <t>Tire service completed roadside</t>
        </is>
      </c>
      <c r="O8" s="32">
        <f>IF($A8="","",COUNTIF('Violation Log'!$B$6:$B$1005,$A8))</f>
        <v/>
      </c>
      <c r="P8" s="32">
        <f>IF($A8="","",COUNTIFS('Violation Log'!$B$6:$B$1005,$A8,'Violation Log'!$I$6:$I$1005,"Yes"))</f>
        <v/>
      </c>
      <c r="Q8" s="33">
        <f>IF($A8="","",IF($O8=0,"Clean",IF($P8&gt;0,"Out of Service","Violations - No OOS")))</f>
        <v/>
      </c>
      <c r="R8" s="61">
        <f>IF($A8="","",IFERROR(SUMIFS('Violation Log'!$K$6:$K$1005,'Violation Log'!$B$6:$B$1005,$A8),0))</f>
        <v/>
      </c>
      <c r="S8" s="61">
        <f>IF($A8="","",IFERROR(SUMIFS('Violation Log'!$L$6:$L$1005,'Violation Log'!$B$6:$B$1005,$A8),0))</f>
        <v/>
      </c>
      <c r="T8" s="32">
        <f>IF($A8="","",COUNTIFS('Violation Log'!$B$6:$B$1005,$A8,'Violation Log'!$R$6:$R$1005,"&lt;&gt;Closed",'Violation Log'!$R$6:$R$1005,"&lt;&gt;"))</f>
        <v/>
      </c>
      <c r="U8" s="33">
        <f>IF($A8="","",IF(OR($B8="",$E8="",$F8="",$H8="",$I8="",$M8=""),"Missing required field",IF(COUNTIF($A$6:$A$1005,$A8)&gt;1,"Duplicate Inspection ID","OK")))</f>
        <v/>
      </c>
    </row>
    <row r="9">
      <c r="A9" s="27" t="inlineStr">
        <is>
          <t>INSP-2026-004</t>
        </is>
      </c>
      <c r="B9" s="60" t="n">
        <v>46085</v>
      </c>
      <c r="C9" s="29" t="n">
        <v>0.4722222222222222</v>
      </c>
      <c r="D9" s="27" t="inlineStr">
        <is>
          <t>Phoenix Terminal</t>
        </is>
      </c>
      <c r="E9" s="27" t="inlineStr">
        <is>
          <t>Jamal Carter</t>
        </is>
      </c>
      <c r="F9" s="27" t="inlineStr">
        <is>
          <t>VAN-32</t>
        </is>
      </c>
      <c r="G9" s="27" t="inlineStr"/>
      <c r="H9" s="27" t="inlineStr">
        <is>
          <t>AZ</t>
        </is>
      </c>
      <c r="I9" s="27" t="inlineStr">
        <is>
          <t>Level III - Driver/Credentials</t>
        </is>
      </c>
      <c r="J9" s="27" t="inlineStr">
        <is>
          <t>State Police</t>
        </is>
      </c>
      <c r="K9" s="27" t="inlineStr">
        <is>
          <t>Flagstaff, AZ</t>
        </is>
      </c>
      <c r="L9" s="30" t="n">
        <v>87420</v>
      </c>
      <c r="M9" s="27" t="inlineStr">
        <is>
          <t>AZ-260304-032</t>
        </is>
      </c>
      <c r="N9" s="31" t="inlineStr">
        <is>
          <t>Driver-only inspection</t>
        </is>
      </c>
      <c r="O9" s="32">
        <f>IF($A9="","",COUNTIF('Violation Log'!$B$6:$B$1005,$A9))</f>
        <v/>
      </c>
      <c r="P9" s="32">
        <f>IF($A9="","",COUNTIFS('Violation Log'!$B$6:$B$1005,$A9,'Violation Log'!$I$6:$I$1005,"Yes"))</f>
        <v/>
      </c>
      <c r="Q9" s="33">
        <f>IF($A9="","",IF($O9=0,"Clean",IF($P9&gt;0,"Out of Service","Violations - No OOS")))</f>
        <v/>
      </c>
      <c r="R9" s="61">
        <f>IF($A9="","",IFERROR(SUMIFS('Violation Log'!$K$6:$K$1005,'Violation Log'!$B$6:$B$1005,$A9),0))</f>
        <v/>
      </c>
      <c r="S9" s="61">
        <f>IF($A9="","",IFERROR(SUMIFS('Violation Log'!$L$6:$L$1005,'Violation Log'!$B$6:$B$1005,$A9),0))</f>
        <v/>
      </c>
      <c r="T9" s="32">
        <f>IF($A9="","",COUNTIFS('Violation Log'!$B$6:$B$1005,$A9,'Violation Log'!$R$6:$R$1005,"&lt;&gt;Closed",'Violation Log'!$R$6:$R$1005,"&lt;&gt;"))</f>
        <v/>
      </c>
      <c r="U9" s="33">
        <f>IF($A9="","",IF(OR($B9="",$E9="",$F9="",$H9="",$I9="",$M9=""),"Missing required field",IF(COUNTIF($A$6:$A$1005,$A9)&gt;1,"Duplicate Inspection ID","OK")))</f>
        <v/>
      </c>
    </row>
    <row r="10">
      <c r="A10" s="27" t="inlineStr">
        <is>
          <t>INSP-2026-005</t>
        </is>
      </c>
      <c r="B10" s="60" t="n">
        <v>46109</v>
      </c>
      <c r="C10" s="29" t="n">
        <v>0.6979166666666666</v>
      </c>
      <c r="D10" s="27" t="inlineStr">
        <is>
          <t>Kansas City Terminal</t>
        </is>
      </c>
      <c r="E10" s="27" t="inlineStr">
        <is>
          <t>Priya Shah</t>
        </is>
      </c>
      <c r="F10" s="27" t="inlineStr">
        <is>
          <t>TRK-122</t>
        </is>
      </c>
      <c r="G10" s="27" t="inlineStr">
        <is>
          <t>TRL-235</t>
        </is>
      </c>
      <c r="H10" s="27" t="inlineStr">
        <is>
          <t>KS</t>
        </is>
      </c>
      <c r="I10" s="27" t="inlineStr">
        <is>
          <t>Level II - Walk-Around Driver/Vehicle</t>
        </is>
      </c>
      <c r="J10" s="27" t="inlineStr">
        <is>
          <t>State Police</t>
        </is>
      </c>
      <c r="K10" s="27" t="inlineStr">
        <is>
          <t>Salina, KS</t>
        </is>
      </c>
      <c r="L10" s="30" t="n">
        <v>142330</v>
      </c>
      <c r="M10" s="27" t="inlineStr">
        <is>
          <t>KS-260328-122</t>
        </is>
      </c>
      <c r="N10" s="31" t="inlineStr">
        <is>
          <t>Follow-up coaching assigned</t>
        </is>
      </c>
      <c r="O10" s="32">
        <f>IF($A10="","",COUNTIF('Violation Log'!$B$6:$B$1005,$A10))</f>
        <v/>
      </c>
      <c r="P10" s="32">
        <f>IF($A10="","",COUNTIFS('Violation Log'!$B$6:$B$1005,$A10,'Violation Log'!$I$6:$I$1005,"Yes"))</f>
        <v/>
      </c>
      <c r="Q10" s="33">
        <f>IF($A10="","",IF($O10=0,"Clean",IF($P10&gt;0,"Out of Service","Violations - No OOS")))</f>
        <v/>
      </c>
      <c r="R10" s="61">
        <f>IF($A10="","",IFERROR(SUMIFS('Violation Log'!$K$6:$K$1005,'Violation Log'!$B$6:$B$1005,$A10),0))</f>
        <v/>
      </c>
      <c r="S10" s="61">
        <f>IF($A10="","",IFERROR(SUMIFS('Violation Log'!$L$6:$L$1005,'Violation Log'!$B$6:$B$1005,$A10),0))</f>
        <v/>
      </c>
      <c r="T10" s="32">
        <f>IF($A10="","",COUNTIFS('Violation Log'!$B$6:$B$1005,$A10,'Violation Log'!$R$6:$R$1005,"&lt;&gt;Closed",'Violation Log'!$R$6:$R$1005,"&lt;&gt;"))</f>
        <v/>
      </c>
      <c r="U10" s="33">
        <f>IF($A10="","",IF(OR($B10="",$E10="",$F10="",$H10="",$I10="",$M10=""),"Missing required field",IF(COUNTIF($A$6:$A$1005,$A10)&gt;1,"Duplicate Inspection ID","OK")))</f>
        <v/>
      </c>
    </row>
    <row r="11">
      <c r="A11" s="27" t="inlineStr">
        <is>
          <t>INSP-2026-006</t>
        </is>
      </c>
      <c r="B11" s="60" t="n">
        <v>46129</v>
      </c>
      <c r="C11" s="29" t="n">
        <v>0.3854166666666667</v>
      </c>
      <c r="D11" s="27" t="inlineStr">
        <is>
          <t>Kansas City Terminal</t>
        </is>
      </c>
      <c r="E11" s="27" t="inlineStr">
        <is>
          <t>Owen Mitchell</t>
        </is>
      </c>
      <c r="F11" s="27" t="inlineStr">
        <is>
          <t>TRK-101</t>
        </is>
      </c>
      <c r="G11" s="27" t="inlineStr">
        <is>
          <t>TRL-204</t>
        </is>
      </c>
      <c r="H11" s="27" t="inlineStr">
        <is>
          <t>MO</t>
        </is>
      </c>
      <c r="I11" s="27" t="inlineStr">
        <is>
          <t>Level I - North American Standard</t>
        </is>
      </c>
      <c r="J11" s="27" t="inlineStr">
        <is>
          <t>State Police</t>
        </is>
      </c>
      <c r="K11" s="27" t="inlineStr">
        <is>
          <t>Joplin, MO</t>
        </is>
      </c>
      <c r="L11" s="30" t="n">
        <v>254910</v>
      </c>
      <c r="M11" s="27" t="inlineStr">
        <is>
          <t>MO-260417-101</t>
        </is>
      </c>
      <c r="N11" s="31" t="inlineStr">
        <is>
          <t>Brake repairs completed before release</t>
        </is>
      </c>
      <c r="O11" s="32">
        <f>IF($A11="","",COUNTIF('Violation Log'!$B$6:$B$1005,$A11))</f>
        <v/>
      </c>
      <c r="P11" s="32">
        <f>IF($A11="","",COUNTIFS('Violation Log'!$B$6:$B$1005,$A11,'Violation Log'!$I$6:$I$1005,"Yes"))</f>
        <v/>
      </c>
      <c r="Q11" s="33">
        <f>IF($A11="","",IF($O11=0,"Clean",IF($P11&gt;0,"Out of Service","Violations - No OOS")))</f>
        <v/>
      </c>
      <c r="R11" s="61">
        <f>IF($A11="","",IFERROR(SUMIFS('Violation Log'!$K$6:$K$1005,'Violation Log'!$B$6:$B$1005,$A11),0))</f>
        <v/>
      </c>
      <c r="S11" s="61">
        <f>IF($A11="","",IFERROR(SUMIFS('Violation Log'!$L$6:$L$1005,'Violation Log'!$B$6:$B$1005,$A11),0))</f>
        <v/>
      </c>
      <c r="T11" s="32">
        <f>IF($A11="","",COUNTIFS('Violation Log'!$B$6:$B$1005,$A11,'Violation Log'!$R$6:$R$1005,"&lt;&gt;Closed",'Violation Log'!$R$6:$R$1005,"&lt;&gt;"))</f>
        <v/>
      </c>
      <c r="U11" s="33">
        <f>IF($A11="","",IF(OR($B11="",$E11="",$F11="",$H11="",$I11="",$M11=""),"Missing required field",IF(COUNTIF($A$6:$A$1005,$A11)&gt;1,"Duplicate Inspection ID","OK")))</f>
        <v/>
      </c>
    </row>
    <row r="12">
      <c r="A12" s="27" t="inlineStr">
        <is>
          <t>INSP-2026-007</t>
        </is>
      </c>
      <c r="B12" s="60" t="n">
        <v>46151</v>
      </c>
      <c r="C12" s="29" t="n">
        <v>0.5625</v>
      </c>
      <c r="D12" s="27" t="inlineStr">
        <is>
          <t>Denver Terminal</t>
        </is>
      </c>
      <c r="E12" s="27" t="inlineStr">
        <is>
          <t>Sofia Nguyen</t>
        </is>
      </c>
      <c r="F12" s="27" t="inlineStr">
        <is>
          <t>VAN-27</t>
        </is>
      </c>
      <c r="G12" s="27" t="inlineStr"/>
      <c r="H12" s="27" t="inlineStr">
        <is>
          <t>CO</t>
        </is>
      </c>
      <c r="I12" s="27" t="inlineStr">
        <is>
          <t>Level II - Walk-Around Driver/Vehicle</t>
        </is>
      </c>
      <c r="J12" s="27" t="inlineStr">
        <is>
          <t>State Police</t>
        </is>
      </c>
      <c r="K12" s="27" t="inlineStr">
        <is>
          <t>Pueblo, CO</t>
        </is>
      </c>
      <c r="L12" s="30" t="n">
        <v>96350</v>
      </c>
      <c r="M12" s="27" t="inlineStr">
        <is>
          <t>CO-260509-027</t>
        </is>
      </c>
      <c r="N12" s="31" t="inlineStr">
        <is>
          <t>No violations shown on report</t>
        </is>
      </c>
      <c r="O12" s="32">
        <f>IF($A12="","",COUNTIF('Violation Log'!$B$6:$B$1005,$A12))</f>
        <v/>
      </c>
      <c r="P12" s="32">
        <f>IF($A12="","",COUNTIFS('Violation Log'!$B$6:$B$1005,$A12,'Violation Log'!$I$6:$I$1005,"Yes"))</f>
        <v/>
      </c>
      <c r="Q12" s="33">
        <f>IF($A12="","",IF($O12=0,"Clean",IF($P12&gt;0,"Out of Service","Violations - No OOS")))</f>
        <v/>
      </c>
      <c r="R12" s="61">
        <f>IF($A12="","",IFERROR(SUMIFS('Violation Log'!$K$6:$K$1005,'Violation Log'!$B$6:$B$1005,$A12),0))</f>
        <v/>
      </c>
      <c r="S12" s="61">
        <f>IF($A12="","",IFERROR(SUMIFS('Violation Log'!$L$6:$L$1005,'Violation Log'!$B$6:$B$1005,$A12),0))</f>
        <v/>
      </c>
      <c r="T12" s="32">
        <f>IF($A12="","",COUNTIFS('Violation Log'!$B$6:$B$1005,$A12,'Violation Log'!$R$6:$R$1005,"&lt;&gt;Closed",'Violation Log'!$R$6:$R$1005,"&lt;&gt;"))</f>
        <v/>
      </c>
      <c r="U12" s="33">
        <f>IF($A12="","",IF(OR($B12="",$E12="",$F12="",$H12="",$I12="",$M12=""),"Missing required field",IF(COUNTIF($A$6:$A$1005,$A12)&gt;1,"Duplicate Inspection ID","OK")))</f>
        <v/>
      </c>
    </row>
    <row r="13">
      <c r="A13" s="27" t="inlineStr">
        <is>
          <t>INSP-2026-008</t>
        </is>
      </c>
      <c r="B13" s="60" t="n">
        <v>46175</v>
      </c>
      <c r="C13" s="29" t="n">
        <v>0.2881944444444444</v>
      </c>
      <c r="D13" s="27" t="inlineStr">
        <is>
          <t>Nashville Terminal</t>
        </is>
      </c>
      <c r="E13" s="27" t="inlineStr">
        <is>
          <t>Caleb Foster</t>
        </is>
      </c>
      <c r="F13" s="27" t="inlineStr">
        <is>
          <t>TRK-115</t>
        </is>
      </c>
      <c r="G13" s="27" t="inlineStr">
        <is>
          <t>TRL-227</t>
        </is>
      </c>
      <c r="H13" s="27" t="inlineStr">
        <is>
          <t>TN</t>
        </is>
      </c>
      <c r="I13" s="27" t="inlineStr">
        <is>
          <t>Level I - North American Standard</t>
        </is>
      </c>
      <c r="J13" s="27" t="inlineStr">
        <is>
          <t>State Police</t>
        </is>
      </c>
      <c r="K13" s="27" t="inlineStr">
        <is>
          <t>Knoxville, TN</t>
        </is>
      </c>
      <c r="L13" s="30" t="n">
        <v>211600</v>
      </c>
      <c r="M13" s="27" t="inlineStr">
        <is>
          <t>TN-260602-115</t>
        </is>
      </c>
      <c r="N13" s="31" t="inlineStr">
        <is>
          <t>Securement issue corrected</t>
        </is>
      </c>
      <c r="O13" s="32">
        <f>IF($A13="","",COUNTIF('Violation Log'!$B$6:$B$1005,$A13))</f>
        <v/>
      </c>
      <c r="P13" s="32">
        <f>IF($A13="","",COUNTIFS('Violation Log'!$B$6:$B$1005,$A13,'Violation Log'!$I$6:$I$1005,"Yes"))</f>
        <v/>
      </c>
      <c r="Q13" s="33">
        <f>IF($A13="","",IF($O13=0,"Clean",IF($P13&gt;0,"Out of Service","Violations - No OOS")))</f>
        <v/>
      </c>
      <c r="R13" s="61">
        <f>IF($A13="","",IFERROR(SUMIFS('Violation Log'!$K$6:$K$1005,'Violation Log'!$B$6:$B$1005,$A13),0))</f>
        <v/>
      </c>
      <c r="S13" s="61">
        <f>IF($A13="","",IFERROR(SUMIFS('Violation Log'!$L$6:$L$1005,'Violation Log'!$B$6:$B$1005,$A13),0))</f>
        <v/>
      </c>
      <c r="T13" s="32">
        <f>IF($A13="","",COUNTIFS('Violation Log'!$B$6:$B$1005,$A13,'Violation Log'!$R$6:$R$1005,"&lt;&gt;Closed",'Violation Log'!$R$6:$R$1005,"&lt;&gt;"))</f>
        <v/>
      </c>
      <c r="U13" s="33">
        <f>IF($A13="","",IF(OR($B13="",$E13="",$F13="",$H13="",$I13="",$M13=""),"Missing required field",IF(COUNTIF($A$6:$A$1005,$A13)&gt;1,"Duplicate Inspection ID","OK")))</f>
        <v/>
      </c>
    </row>
    <row r="14">
      <c r="A14" s="27" t="inlineStr">
        <is>
          <t>INSP-2026-009</t>
        </is>
      </c>
      <c r="B14" s="60" t="n">
        <v>46222</v>
      </c>
      <c r="C14" s="29" t="n">
        <v>0.6527777777777778</v>
      </c>
      <c r="D14" s="27" t="inlineStr">
        <is>
          <t>Atlanta Terminal</t>
        </is>
      </c>
      <c r="E14" s="27" t="inlineStr">
        <is>
          <t>N/A - Vehicle Only</t>
        </is>
      </c>
      <c r="F14" s="27" t="inlineStr">
        <is>
          <t>TRK-128</t>
        </is>
      </c>
      <c r="G14" s="27" t="inlineStr">
        <is>
          <t>TRL-242</t>
        </is>
      </c>
      <c r="H14" s="27" t="inlineStr">
        <is>
          <t>GA</t>
        </is>
      </c>
      <c r="I14" s="27" t="inlineStr">
        <is>
          <t>Level V - Vehicle-Only</t>
        </is>
      </c>
      <c r="J14" s="27" t="inlineStr">
        <is>
          <t>State DOT</t>
        </is>
      </c>
      <c r="K14" s="27" t="inlineStr">
        <is>
          <t>Ringgold, GA</t>
        </is>
      </c>
      <c r="L14" s="30" t="n">
        <v>67780</v>
      </c>
      <c r="M14" s="27" t="inlineStr">
        <is>
          <t>GA-260719-128</t>
        </is>
      </c>
      <c r="N14" s="31" t="inlineStr">
        <is>
          <t>Vehicle-only inspection</t>
        </is>
      </c>
      <c r="O14" s="32">
        <f>IF($A14="","",COUNTIF('Violation Log'!$B$6:$B$1005,$A14))</f>
        <v/>
      </c>
      <c r="P14" s="32">
        <f>IF($A14="","",COUNTIFS('Violation Log'!$B$6:$B$1005,$A14,'Violation Log'!$I$6:$I$1005,"Yes"))</f>
        <v/>
      </c>
      <c r="Q14" s="33">
        <f>IF($A14="","",IF($O14=0,"Clean",IF($P14&gt;0,"Out of Service","Violations - No OOS")))</f>
        <v/>
      </c>
      <c r="R14" s="61">
        <f>IF($A14="","",IFERROR(SUMIFS('Violation Log'!$K$6:$K$1005,'Violation Log'!$B$6:$B$1005,$A14),0))</f>
        <v/>
      </c>
      <c r="S14" s="61">
        <f>IF($A14="","",IFERROR(SUMIFS('Violation Log'!$L$6:$L$1005,'Violation Log'!$B$6:$B$1005,$A14),0))</f>
        <v/>
      </c>
      <c r="T14" s="32">
        <f>IF($A14="","",COUNTIFS('Violation Log'!$B$6:$B$1005,$A14,'Violation Log'!$R$6:$R$1005,"&lt;&gt;Closed",'Violation Log'!$R$6:$R$1005,"&lt;&gt;"))</f>
        <v/>
      </c>
      <c r="U14" s="33">
        <f>IF($A14="","",IF(OR($B14="",$E14="",$F14="",$H14="",$I14="",$M14=""),"Missing required field",IF(COUNTIF($A$6:$A$1005,$A14)&gt;1,"Duplicate Inspection ID","OK")))</f>
        <v/>
      </c>
    </row>
    <row r="15">
      <c r="A15" s="27" t="inlineStr">
        <is>
          <t>INSP-2026-010</t>
        </is>
      </c>
      <c r="B15" s="60" t="n">
        <v>46276</v>
      </c>
      <c r="C15" s="29" t="n">
        <v>0.4201388888888889</v>
      </c>
      <c r="D15" s="27" t="inlineStr">
        <is>
          <t>Richmond Terminal</t>
        </is>
      </c>
      <c r="E15" s="27" t="inlineStr">
        <is>
          <t>Andre Wilson</t>
        </is>
      </c>
      <c r="F15" s="27" t="inlineStr">
        <is>
          <t>TRK-106</t>
        </is>
      </c>
      <c r="G15" s="27" t="inlineStr">
        <is>
          <t>TRL-212</t>
        </is>
      </c>
      <c r="H15" s="27" t="inlineStr">
        <is>
          <t>VA</t>
        </is>
      </c>
      <c r="I15" s="27" t="inlineStr">
        <is>
          <t>Level III - Driver/Credentials</t>
        </is>
      </c>
      <c r="J15" s="27" t="inlineStr">
        <is>
          <t>State Police</t>
        </is>
      </c>
      <c r="K15" s="27" t="inlineStr">
        <is>
          <t>Wytheville, VA</t>
        </is>
      </c>
      <c r="L15" s="30" t="n">
        <v>239040</v>
      </c>
      <c r="M15" s="27" t="inlineStr">
        <is>
          <t>VA-260911-106</t>
        </is>
      </c>
      <c r="N15" s="31" t="inlineStr">
        <is>
          <t>Credential issue resolved same day</t>
        </is>
      </c>
      <c r="O15" s="32">
        <f>IF($A15="","",COUNTIF('Violation Log'!$B$6:$B$1005,$A15))</f>
        <v/>
      </c>
      <c r="P15" s="32">
        <f>IF($A15="","",COUNTIFS('Violation Log'!$B$6:$B$1005,$A15,'Violation Log'!$I$6:$I$1005,"Yes"))</f>
        <v/>
      </c>
      <c r="Q15" s="33">
        <f>IF($A15="","",IF($O15=0,"Clean",IF($P15&gt;0,"Out of Service","Violations - No OOS")))</f>
        <v/>
      </c>
      <c r="R15" s="61">
        <f>IF($A15="","",IFERROR(SUMIFS('Violation Log'!$K$6:$K$1005,'Violation Log'!$B$6:$B$1005,$A15),0))</f>
        <v/>
      </c>
      <c r="S15" s="61">
        <f>IF($A15="","",IFERROR(SUMIFS('Violation Log'!$L$6:$L$1005,'Violation Log'!$B$6:$B$1005,$A15),0))</f>
        <v/>
      </c>
      <c r="T15" s="32">
        <f>IF($A15="","",COUNTIFS('Violation Log'!$B$6:$B$1005,$A15,'Violation Log'!$R$6:$R$1005,"&lt;&gt;Closed",'Violation Log'!$R$6:$R$1005,"&lt;&gt;"))</f>
        <v/>
      </c>
      <c r="U15" s="33">
        <f>IF($A15="","",IF(OR($B15="",$E15="",$F15="",$H15="",$I15="",$M15=""),"Missing required field",IF(COUNTIF($A$6:$A$1005,$A15)&gt;1,"Duplicate Inspection ID","OK")))</f>
        <v/>
      </c>
    </row>
    <row r="16">
      <c r="B16" s="62" t="n"/>
      <c r="C16" s="36" t="n"/>
      <c r="L16" s="37" t="n"/>
      <c r="N16" s="38" t="n"/>
      <c r="O16" s="39">
        <f>IF($A16="","",COUNTIF('Violation Log'!$B$6:$B$1005,$A16))</f>
        <v/>
      </c>
      <c r="P16" s="39">
        <f>IF($A16="","",COUNTIFS('Violation Log'!$B$6:$B$1005,$A16,'Violation Log'!$I$6:$I$1005,"Yes"))</f>
        <v/>
      </c>
      <c r="Q16" s="40">
        <f>IF($A16="","",IF($O16=0,"Clean",IF($P16&gt;0,"Out of Service","Violations - No OOS")))</f>
        <v/>
      </c>
      <c r="R16" s="63">
        <f>IF($A16="","",IFERROR(SUMIFS('Violation Log'!$K$6:$K$1005,'Violation Log'!$B$6:$B$1005,$A16),0))</f>
        <v/>
      </c>
      <c r="S16" s="63">
        <f>IF($A16="","",IFERROR(SUMIFS('Violation Log'!$L$6:$L$1005,'Violation Log'!$B$6:$B$1005,$A16),0))</f>
        <v/>
      </c>
      <c r="T16" s="39">
        <f>IF($A16="","",COUNTIFS('Violation Log'!$B$6:$B$1005,$A16,'Violation Log'!$R$6:$R$1005,"&lt;&gt;Closed",'Violation Log'!$R$6:$R$1005,"&lt;&gt;"))</f>
        <v/>
      </c>
      <c r="U16" s="40">
        <f>IF($A16="","",IF(OR($B16="",$E16="",$F16="",$H16="",$I16="",$M16=""),"Missing required field",IF(COUNTIF($A$6:$A$1005,$A16)&gt;1,"Duplicate Inspection ID","OK")))</f>
        <v/>
      </c>
    </row>
    <row r="17">
      <c r="B17" s="62" t="n"/>
      <c r="C17" s="36" t="n"/>
      <c r="L17" s="37" t="n"/>
      <c r="N17" s="38" t="n"/>
      <c r="O17" s="39">
        <f>IF($A17="","",COUNTIF('Violation Log'!$B$6:$B$1005,$A17))</f>
        <v/>
      </c>
      <c r="P17" s="39">
        <f>IF($A17="","",COUNTIFS('Violation Log'!$B$6:$B$1005,$A17,'Violation Log'!$I$6:$I$1005,"Yes"))</f>
        <v/>
      </c>
      <c r="Q17" s="40">
        <f>IF($A17="","",IF($O17=0,"Clean",IF($P17&gt;0,"Out of Service","Violations - No OOS")))</f>
        <v/>
      </c>
      <c r="R17" s="63">
        <f>IF($A17="","",IFERROR(SUMIFS('Violation Log'!$K$6:$K$1005,'Violation Log'!$B$6:$B$1005,$A17),0))</f>
        <v/>
      </c>
      <c r="S17" s="63">
        <f>IF($A17="","",IFERROR(SUMIFS('Violation Log'!$L$6:$L$1005,'Violation Log'!$B$6:$B$1005,$A17),0))</f>
        <v/>
      </c>
      <c r="T17" s="39">
        <f>IF($A17="","",COUNTIFS('Violation Log'!$B$6:$B$1005,$A17,'Violation Log'!$R$6:$R$1005,"&lt;&gt;Closed",'Violation Log'!$R$6:$R$1005,"&lt;&gt;"))</f>
        <v/>
      </c>
      <c r="U17" s="40">
        <f>IF($A17="","",IF(OR($B17="",$E17="",$F17="",$H17="",$I17="",$M17=""),"Missing required field",IF(COUNTIF($A$6:$A$1005,$A17)&gt;1,"Duplicate Inspection ID","OK")))</f>
        <v/>
      </c>
    </row>
    <row r="18">
      <c r="B18" s="62" t="n"/>
      <c r="C18" s="36" t="n"/>
      <c r="L18" s="37" t="n"/>
      <c r="N18" s="38" t="n"/>
      <c r="O18" s="39">
        <f>IF($A18="","",COUNTIF('Violation Log'!$B$6:$B$1005,$A18))</f>
        <v/>
      </c>
      <c r="P18" s="39">
        <f>IF($A18="","",COUNTIFS('Violation Log'!$B$6:$B$1005,$A18,'Violation Log'!$I$6:$I$1005,"Yes"))</f>
        <v/>
      </c>
      <c r="Q18" s="40">
        <f>IF($A18="","",IF($O18=0,"Clean",IF($P18&gt;0,"Out of Service","Violations - No OOS")))</f>
        <v/>
      </c>
      <c r="R18" s="63">
        <f>IF($A18="","",IFERROR(SUMIFS('Violation Log'!$K$6:$K$1005,'Violation Log'!$B$6:$B$1005,$A18),0))</f>
        <v/>
      </c>
      <c r="S18" s="63">
        <f>IF($A18="","",IFERROR(SUMIFS('Violation Log'!$L$6:$L$1005,'Violation Log'!$B$6:$B$1005,$A18),0))</f>
        <v/>
      </c>
      <c r="T18" s="39">
        <f>IF($A18="","",COUNTIFS('Violation Log'!$B$6:$B$1005,$A18,'Violation Log'!$R$6:$R$1005,"&lt;&gt;Closed",'Violation Log'!$R$6:$R$1005,"&lt;&gt;"))</f>
        <v/>
      </c>
      <c r="U18" s="40">
        <f>IF($A18="","",IF(OR($B18="",$E18="",$F18="",$H18="",$I18="",$M18=""),"Missing required field",IF(COUNTIF($A$6:$A$1005,$A18)&gt;1,"Duplicate Inspection ID","OK")))</f>
        <v/>
      </c>
    </row>
    <row r="19">
      <c r="B19" s="62" t="n"/>
      <c r="C19" s="36" t="n"/>
      <c r="L19" s="37" t="n"/>
      <c r="N19" s="38" t="n"/>
      <c r="O19" s="39">
        <f>IF($A19="","",COUNTIF('Violation Log'!$B$6:$B$1005,$A19))</f>
        <v/>
      </c>
      <c r="P19" s="39">
        <f>IF($A19="","",COUNTIFS('Violation Log'!$B$6:$B$1005,$A19,'Violation Log'!$I$6:$I$1005,"Yes"))</f>
        <v/>
      </c>
      <c r="Q19" s="40">
        <f>IF($A19="","",IF($O19=0,"Clean",IF($P19&gt;0,"Out of Service","Violations - No OOS")))</f>
        <v/>
      </c>
      <c r="R19" s="63">
        <f>IF($A19="","",IFERROR(SUMIFS('Violation Log'!$K$6:$K$1005,'Violation Log'!$B$6:$B$1005,$A19),0))</f>
        <v/>
      </c>
      <c r="S19" s="63">
        <f>IF($A19="","",IFERROR(SUMIFS('Violation Log'!$L$6:$L$1005,'Violation Log'!$B$6:$B$1005,$A19),0))</f>
        <v/>
      </c>
      <c r="T19" s="39">
        <f>IF($A19="","",COUNTIFS('Violation Log'!$B$6:$B$1005,$A19,'Violation Log'!$R$6:$R$1005,"&lt;&gt;Closed",'Violation Log'!$R$6:$R$1005,"&lt;&gt;"))</f>
        <v/>
      </c>
      <c r="U19" s="40">
        <f>IF($A19="","",IF(OR($B19="",$E19="",$F19="",$H19="",$I19="",$M19=""),"Missing required field",IF(COUNTIF($A$6:$A$1005,$A19)&gt;1,"Duplicate Inspection ID","OK")))</f>
        <v/>
      </c>
    </row>
    <row r="20">
      <c r="B20" s="62" t="n"/>
      <c r="C20" s="36" t="n"/>
      <c r="L20" s="37" t="n"/>
      <c r="N20" s="38" t="n"/>
      <c r="O20" s="39">
        <f>IF($A20="","",COUNTIF('Violation Log'!$B$6:$B$1005,$A20))</f>
        <v/>
      </c>
      <c r="P20" s="39">
        <f>IF($A20="","",COUNTIFS('Violation Log'!$B$6:$B$1005,$A20,'Violation Log'!$I$6:$I$1005,"Yes"))</f>
        <v/>
      </c>
      <c r="Q20" s="40">
        <f>IF($A20="","",IF($O20=0,"Clean",IF($P20&gt;0,"Out of Service","Violations - No OOS")))</f>
        <v/>
      </c>
      <c r="R20" s="63">
        <f>IF($A20="","",IFERROR(SUMIFS('Violation Log'!$K$6:$K$1005,'Violation Log'!$B$6:$B$1005,$A20),0))</f>
        <v/>
      </c>
      <c r="S20" s="63">
        <f>IF($A20="","",IFERROR(SUMIFS('Violation Log'!$L$6:$L$1005,'Violation Log'!$B$6:$B$1005,$A20),0))</f>
        <v/>
      </c>
      <c r="T20" s="39">
        <f>IF($A20="","",COUNTIFS('Violation Log'!$B$6:$B$1005,$A20,'Violation Log'!$R$6:$R$1005,"&lt;&gt;Closed",'Violation Log'!$R$6:$R$1005,"&lt;&gt;"))</f>
        <v/>
      </c>
      <c r="U20" s="40">
        <f>IF($A20="","",IF(OR($B20="",$E20="",$F20="",$H20="",$I20="",$M20=""),"Missing required field",IF(COUNTIF($A$6:$A$1005,$A20)&gt;1,"Duplicate Inspection ID","OK")))</f>
        <v/>
      </c>
    </row>
    <row r="21">
      <c r="B21" s="62" t="n"/>
      <c r="C21" s="36" t="n"/>
      <c r="L21" s="37" t="n"/>
      <c r="N21" s="38" t="n"/>
      <c r="O21" s="39">
        <f>IF($A21="","",COUNTIF('Violation Log'!$B$6:$B$1005,$A21))</f>
        <v/>
      </c>
      <c r="P21" s="39">
        <f>IF($A21="","",COUNTIFS('Violation Log'!$B$6:$B$1005,$A21,'Violation Log'!$I$6:$I$1005,"Yes"))</f>
        <v/>
      </c>
      <c r="Q21" s="40">
        <f>IF($A21="","",IF($O21=0,"Clean",IF($P21&gt;0,"Out of Service","Violations - No OOS")))</f>
        <v/>
      </c>
      <c r="R21" s="63">
        <f>IF($A21="","",IFERROR(SUMIFS('Violation Log'!$K$6:$K$1005,'Violation Log'!$B$6:$B$1005,$A21),0))</f>
        <v/>
      </c>
      <c r="S21" s="63">
        <f>IF($A21="","",IFERROR(SUMIFS('Violation Log'!$L$6:$L$1005,'Violation Log'!$B$6:$B$1005,$A21),0))</f>
        <v/>
      </c>
      <c r="T21" s="39">
        <f>IF($A21="","",COUNTIFS('Violation Log'!$B$6:$B$1005,$A21,'Violation Log'!$R$6:$R$1005,"&lt;&gt;Closed",'Violation Log'!$R$6:$R$1005,"&lt;&gt;"))</f>
        <v/>
      </c>
      <c r="U21" s="40">
        <f>IF($A21="","",IF(OR($B21="",$E21="",$F21="",$H21="",$I21="",$M21=""),"Missing required field",IF(COUNTIF($A$6:$A$1005,$A21)&gt;1,"Duplicate Inspection ID","OK")))</f>
        <v/>
      </c>
    </row>
    <row r="22">
      <c r="B22" s="62" t="n"/>
      <c r="C22" s="36" t="n"/>
      <c r="L22" s="37" t="n"/>
      <c r="N22" s="38" t="n"/>
      <c r="O22" s="39">
        <f>IF($A22="","",COUNTIF('Violation Log'!$B$6:$B$1005,$A22))</f>
        <v/>
      </c>
      <c r="P22" s="39">
        <f>IF($A22="","",COUNTIFS('Violation Log'!$B$6:$B$1005,$A22,'Violation Log'!$I$6:$I$1005,"Yes"))</f>
        <v/>
      </c>
      <c r="Q22" s="40">
        <f>IF($A22="","",IF($O22=0,"Clean",IF($P22&gt;0,"Out of Service","Violations - No OOS")))</f>
        <v/>
      </c>
      <c r="R22" s="63">
        <f>IF($A22="","",IFERROR(SUMIFS('Violation Log'!$K$6:$K$1005,'Violation Log'!$B$6:$B$1005,$A22),0))</f>
        <v/>
      </c>
      <c r="S22" s="63">
        <f>IF($A22="","",IFERROR(SUMIFS('Violation Log'!$L$6:$L$1005,'Violation Log'!$B$6:$B$1005,$A22),0))</f>
        <v/>
      </c>
      <c r="T22" s="39">
        <f>IF($A22="","",COUNTIFS('Violation Log'!$B$6:$B$1005,$A22,'Violation Log'!$R$6:$R$1005,"&lt;&gt;Closed",'Violation Log'!$R$6:$R$1005,"&lt;&gt;"))</f>
        <v/>
      </c>
      <c r="U22" s="40">
        <f>IF($A22="","",IF(OR($B22="",$E22="",$F22="",$H22="",$I22="",$M22=""),"Missing required field",IF(COUNTIF($A$6:$A$1005,$A22)&gt;1,"Duplicate Inspection ID","OK")))</f>
        <v/>
      </c>
    </row>
    <row r="23">
      <c r="B23" s="62" t="n"/>
      <c r="C23" s="36" t="n"/>
      <c r="L23" s="37" t="n"/>
      <c r="N23" s="38" t="n"/>
      <c r="O23" s="39">
        <f>IF($A23="","",COUNTIF('Violation Log'!$B$6:$B$1005,$A23))</f>
        <v/>
      </c>
      <c r="P23" s="39">
        <f>IF($A23="","",COUNTIFS('Violation Log'!$B$6:$B$1005,$A23,'Violation Log'!$I$6:$I$1005,"Yes"))</f>
        <v/>
      </c>
      <c r="Q23" s="40">
        <f>IF($A23="","",IF($O23=0,"Clean",IF($P23&gt;0,"Out of Service","Violations - No OOS")))</f>
        <v/>
      </c>
      <c r="R23" s="63">
        <f>IF($A23="","",IFERROR(SUMIFS('Violation Log'!$K$6:$K$1005,'Violation Log'!$B$6:$B$1005,$A23),0))</f>
        <v/>
      </c>
      <c r="S23" s="63">
        <f>IF($A23="","",IFERROR(SUMIFS('Violation Log'!$L$6:$L$1005,'Violation Log'!$B$6:$B$1005,$A23),0))</f>
        <v/>
      </c>
      <c r="T23" s="39">
        <f>IF($A23="","",COUNTIFS('Violation Log'!$B$6:$B$1005,$A23,'Violation Log'!$R$6:$R$1005,"&lt;&gt;Closed",'Violation Log'!$R$6:$R$1005,"&lt;&gt;"))</f>
        <v/>
      </c>
      <c r="U23" s="40">
        <f>IF($A23="","",IF(OR($B23="",$E23="",$F23="",$H23="",$I23="",$M23=""),"Missing required field",IF(COUNTIF($A$6:$A$1005,$A23)&gt;1,"Duplicate Inspection ID","OK")))</f>
        <v/>
      </c>
    </row>
    <row r="24">
      <c r="B24" s="62" t="n"/>
      <c r="C24" s="36" t="n"/>
      <c r="L24" s="37" t="n"/>
      <c r="N24" s="38" t="n"/>
      <c r="O24" s="39">
        <f>IF($A24="","",COUNTIF('Violation Log'!$B$6:$B$1005,$A24))</f>
        <v/>
      </c>
      <c r="P24" s="39">
        <f>IF($A24="","",COUNTIFS('Violation Log'!$B$6:$B$1005,$A24,'Violation Log'!$I$6:$I$1005,"Yes"))</f>
        <v/>
      </c>
      <c r="Q24" s="40">
        <f>IF($A24="","",IF($O24=0,"Clean",IF($P24&gt;0,"Out of Service","Violations - No OOS")))</f>
        <v/>
      </c>
      <c r="R24" s="63">
        <f>IF($A24="","",IFERROR(SUMIFS('Violation Log'!$K$6:$K$1005,'Violation Log'!$B$6:$B$1005,$A24),0))</f>
        <v/>
      </c>
      <c r="S24" s="63">
        <f>IF($A24="","",IFERROR(SUMIFS('Violation Log'!$L$6:$L$1005,'Violation Log'!$B$6:$B$1005,$A24),0))</f>
        <v/>
      </c>
      <c r="T24" s="39">
        <f>IF($A24="","",COUNTIFS('Violation Log'!$B$6:$B$1005,$A24,'Violation Log'!$R$6:$R$1005,"&lt;&gt;Closed",'Violation Log'!$R$6:$R$1005,"&lt;&gt;"))</f>
        <v/>
      </c>
      <c r="U24" s="40">
        <f>IF($A24="","",IF(OR($B24="",$E24="",$F24="",$H24="",$I24="",$M24=""),"Missing required field",IF(COUNTIF($A$6:$A$1005,$A24)&gt;1,"Duplicate Inspection ID","OK")))</f>
        <v/>
      </c>
    </row>
    <row r="25">
      <c r="B25" s="62" t="n"/>
      <c r="C25" s="36" t="n"/>
      <c r="L25" s="37" t="n"/>
      <c r="N25" s="38" t="n"/>
      <c r="O25" s="39">
        <f>IF($A25="","",COUNTIF('Violation Log'!$B$6:$B$1005,$A25))</f>
        <v/>
      </c>
      <c r="P25" s="39">
        <f>IF($A25="","",COUNTIFS('Violation Log'!$B$6:$B$1005,$A25,'Violation Log'!$I$6:$I$1005,"Yes"))</f>
        <v/>
      </c>
      <c r="Q25" s="40">
        <f>IF($A25="","",IF($O25=0,"Clean",IF($P25&gt;0,"Out of Service","Violations - No OOS")))</f>
        <v/>
      </c>
      <c r="R25" s="63">
        <f>IF($A25="","",IFERROR(SUMIFS('Violation Log'!$K$6:$K$1005,'Violation Log'!$B$6:$B$1005,$A25),0))</f>
        <v/>
      </c>
      <c r="S25" s="63">
        <f>IF($A25="","",IFERROR(SUMIFS('Violation Log'!$L$6:$L$1005,'Violation Log'!$B$6:$B$1005,$A25),0))</f>
        <v/>
      </c>
      <c r="T25" s="39">
        <f>IF($A25="","",COUNTIFS('Violation Log'!$B$6:$B$1005,$A25,'Violation Log'!$R$6:$R$1005,"&lt;&gt;Closed",'Violation Log'!$R$6:$R$1005,"&lt;&gt;"))</f>
        <v/>
      </c>
      <c r="U25" s="40">
        <f>IF($A25="","",IF(OR($B25="",$E25="",$F25="",$H25="",$I25="",$M25=""),"Missing required field",IF(COUNTIF($A$6:$A$1005,$A25)&gt;1,"Duplicate Inspection ID","OK")))</f>
        <v/>
      </c>
    </row>
    <row r="26">
      <c r="B26" s="62" t="n"/>
      <c r="C26" s="36" t="n"/>
      <c r="L26" s="37" t="n"/>
      <c r="N26" s="38" t="n"/>
      <c r="O26" s="39">
        <f>IF($A26="","",COUNTIF('Violation Log'!$B$6:$B$1005,$A26))</f>
        <v/>
      </c>
      <c r="P26" s="39">
        <f>IF($A26="","",COUNTIFS('Violation Log'!$B$6:$B$1005,$A26,'Violation Log'!$I$6:$I$1005,"Yes"))</f>
        <v/>
      </c>
      <c r="Q26" s="40">
        <f>IF($A26="","",IF($O26=0,"Clean",IF($P26&gt;0,"Out of Service","Violations - No OOS")))</f>
        <v/>
      </c>
      <c r="R26" s="63">
        <f>IF($A26="","",IFERROR(SUMIFS('Violation Log'!$K$6:$K$1005,'Violation Log'!$B$6:$B$1005,$A26),0))</f>
        <v/>
      </c>
      <c r="S26" s="63">
        <f>IF($A26="","",IFERROR(SUMIFS('Violation Log'!$L$6:$L$1005,'Violation Log'!$B$6:$B$1005,$A26),0))</f>
        <v/>
      </c>
      <c r="T26" s="39">
        <f>IF($A26="","",COUNTIFS('Violation Log'!$B$6:$B$1005,$A26,'Violation Log'!$R$6:$R$1005,"&lt;&gt;Closed",'Violation Log'!$R$6:$R$1005,"&lt;&gt;"))</f>
        <v/>
      </c>
      <c r="U26" s="40">
        <f>IF($A26="","",IF(OR($B26="",$E26="",$F26="",$H26="",$I26="",$M26=""),"Missing required field",IF(COUNTIF($A$6:$A$1005,$A26)&gt;1,"Duplicate Inspection ID","OK")))</f>
        <v/>
      </c>
    </row>
    <row r="27">
      <c r="B27" s="62" t="n"/>
      <c r="C27" s="36" t="n"/>
      <c r="L27" s="37" t="n"/>
      <c r="N27" s="38" t="n"/>
      <c r="O27" s="39">
        <f>IF($A27="","",COUNTIF('Violation Log'!$B$6:$B$1005,$A27))</f>
        <v/>
      </c>
      <c r="P27" s="39">
        <f>IF($A27="","",COUNTIFS('Violation Log'!$B$6:$B$1005,$A27,'Violation Log'!$I$6:$I$1005,"Yes"))</f>
        <v/>
      </c>
      <c r="Q27" s="40">
        <f>IF($A27="","",IF($O27=0,"Clean",IF($P27&gt;0,"Out of Service","Violations - No OOS")))</f>
        <v/>
      </c>
      <c r="R27" s="63">
        <f>IF($A27="","",IFERROR(SUMIFS('Violation Log'!$K$6:$K$1005,'Violation Log'!$B$6:$B$1005,$A27),0))</f>
        <v/>
      </c>
      <c r="S27" s="63">
        <f>IF($A27="","",IFERROR(SUMIFS('Violation Log'!$L$6:$L$1005,'Violation Log'!$B$6:$B$1005,$A27),0))</f>
        <v/>
      </c>
      <c r="T27" s="39">
        <f>IF($A27="","",COUNTIFS('Violation Log'!$B$6:$B$1005,$A27,'Violation Log'!$R$6:$R$1005,"&lt;&gt;Closed",'Violation Log'!$R$6:$R$1005,"&lt;&gt;"))</f>
        <v/>
      </c>
      <c r="U27" s="40">
        <f>IF($A27="","",IF(OR($B27="",$E27="",$F27="",$H27="",$I27="",$M27=""),"Missing required field",IF(COUNTIF($A$6:$A$1005,$A27)&gt;1,"Duplicate Inspection ID","OK")))</f>
        <v/>
      </c>
    </row>
    <row r="28">
      <c r="B28" s="62" t="n"/>
      <c r="C28" s="36" t="n"/>
      <c r="L28" s="37" t="n"/>
      <c r="N28" s="38" t="n"/>
      <c r="O28" s="39">
        <f>IF($A28="","",COUNTIF('Violation Log'!$B$6:$B$1005,$A28))</f>
        <v/>
      </c>
      <c r="P28" s="39">
        <f>IF($A28="","",COUNTIFS('Violation Log'!$B$6:$B$1005,$A28,'Violation Log'!$I$6:$I$1005,"Yes"))</f>
        <v/>
      </c>
      <c r="Q28" s="40">
        <f>IF($A28="","",IF($O28=0,"Clean",IF($P28&gt;0,"Out of Service","Violations - No OOS")))</f>
        <v/>
      </c>
      <c r="R28" s="63">
        <f>IF($A28="","",IFERROR(SUMIFS('Violation Log'!$K$6:$K$1005,'Violation Log'!$B$6:$B$1005,$A28),0))</f>
        <v/>
      </c>
      <c r="S28" s="63">
        <f>IF($A28="","",IFERROR(SUMIFS('Violation Log'!$L$6:$L$1005,'Violation Log'!$B$6:$B$1005,$A28),0))</f>
        <v/>
      </c>
      <c r="T28" s="39">
        <f>IF($A28="","",COUNTIFS('Violation Log'!$B$6:$B$1005,$A28,'Violation Log'!$R$6:$R$1005,"&lt;&gt;Closed",'Violation Log'!$R$6:$R$1005,"&lt;&gt;"))</f>
        <v/>
      </c>
      <c r="U28" s="40">
        <f>IF($A28="","",IF(OR($B28="",$E28="",$F28="",$H28="",$I28="",$M28=""),"Missing required field",IF(COUNTIF($A$6:$A$1005,$A28)&gt;1,"Duplicate Inspection ID","OK")))</f>
        <v/>
      </c>
    </row>
    <row r="29">
      <c r="B29" s="62" t="n"/>
      <c r="C29" s="36" t="n"/>
      <c r="L29" s="37" t="n"/>
      <c r="N29" s="38" t="n"/>
      <c r="O29" s="39">
        <f>IF($A29="","",COUNTIF('Violation Log'!$B$6:$B$1005,$A29))</f>
        <v/>
      </c>
      <c r="P29" s="39">
        <f>IF($A29="","",COUNTIFS('Violation Log'!$B$6:$B$1005,$A29,'Violation Log'!$I$6:$I$1005,"Yes"))</f>
        <v/>
      </c>
      <c r="Q29" s="40">
        <f>IF($A29="","",IF($O29=0,"Clean",IF($P29&gt;0,"Out of Service","Violations - No OOS")))</f>
        <v/>
      </c>
      <c r="R29" s="63">
        <f>IF($A29="","",IFERROR(SUMIFS('Violation Log'!$K$6:$K$1005,'Violation Log'!$B$6:$B$1005,$A29),0))</f>
        <v/>
      </c>
      <c r="S29" s="63">
        <f>IF($A29="","",IFERROR(SUMIFS('Violation Log'!$L$6:$L$1005,'Violation Log'!$B$6:$B$1005,$A29),0))</f>
        <v/>
      </c>
      <c r="T29" s="39">
        <f>IF($A29="","",COUNTIFS('Violation Log'!$B$6:$B$1005,$A29,'Violation Log'!$R$6:$R$1005,"&lt;&gt;Closed",'Violation Log'!$R$6:$R$1005,"&lt;&gt;"))</f>
        <v/>
      </c>
      <c r="U29" s="40">
        <f>IF($A29="","",IF(OR($B29="",$E29="",$F29="",$H29="",$I29="",$M29=""),"Missing required field",IF(COUNTIF($A$6:$A$1005,$A29)&gt;1,"Duplicate Inspection ID","OK")))</f>
        <v/>
      </c>
    </row>
    <row r="30">
      <c r="B30" s="62" t="n"/>
      <c r="C30" s="36" t="n"/>
      <c r="L30" s="37" t="n"/>
      <c r="N30" s="38" t="n"/>
      <c r="O30" s="39">
        <f>IF($A30="","",COUNTIF('Violation Log'!$B$6:$B$1005,$A30))</f>
        <v/>
      </c>
      <c r="P30" s="39">
        <f>IF($A30="","",COUNTIFS('Violation Log'!$B$6:$B$1005,$A30,'Violation Log'!$I$6:$I$1005,"Yes"))</f>
        <v/>
      </c>
      <c r="Q30" s="40">
        <f>IF($A30="","",IF($O30=0,"Clean",IF($P30&gt;0,"Out of Service","Violations - No OOS")))</f>
        <v/>
      </c>
      <c r="R30" s="63">
        <f>IF($A30="","",IFERROR(SUMIFS('Violation Log'!$K$6:$K$1005,'Violation Log'!$B$6:$B$1005,$A30),0))</f>
        <v/>
      </c>
      <c r="S30" s="63">
        <f>IF($A30="","",IFERROR(SUMIFS('Violation Log'!$L$6:$L$1005,'Violation Log'!$B$6:$B$1005,$A30),0))</f>
        <v/>
      </c>
      <c r="T30" s="39">
        <f>IF($A30="","",COUNTIFS('Violation Log'!$B$6:$B$1005,$A30,'Violation Log'!$R$6:$R$1005,"&lt;&gt;Closed",'Violation Log'!$R$6:$R$1005,"&lt;&gt;"))</f>
        <v/>
      </c>
      <c r="U30" s="40">
        <f>IF($A30="","",IF(OR($B30="",$E30="",$F30="",$H30="",$I30="",$M30=""),"Missing required field",IF(COUNTIF($A$6:$A$1005,$A30)&gt;1,"Duplicate Inspection ID","OK")))</f>
        <v/>
      </c>
    </row>
    <row r="31">
      <c r="B31" s="62" t="n"/>
      <c r="C31" s="36" t="n"/>
      <c r="L31" s="37" t="n"/>
      <c r="N31" s="38" t="n"/>
      <c r="O31" s="39">
        <f>IF($A31="","",COUNTIF('Violation Log'!$B$6:$B$1005,$A31))</f>
        <v/>
      </c>
      <c r="P31" s="39">
        <f>IF($A31="","",COUNTIFS('Violation Log'!$B$6:$B$1005,$A31,'Violation Log'!$I$6:$I$1005,"Yes"))</f>
        <v/>
      </c>
      <c r="Q31" s="40">
        <f>IF($A31="","",IF($O31=0,"Clean",IF($P31&gt;0,"Out of Service","Violations - No OOS")))</f>
        <v/>
      </c>
      <c r="R31" s="63">
        <f>IF($A31="","",IFERROR(SUMIFS('Violation Log'!$K$6:$K$1005,'Violation Log'!$B$6:$B$1005,$A31),0))</f>
        <v/>
      </c>
      <c r="S31" s="63">
        <f>IF($A31="","",IFERROR(SUMIFS('Violation Log'!$L$6:$L$1005,'Violation Log'!$B$6:$B$1005,$A31),0))</f>
        <v/>
      </c>
      <c r="T31" s="39">
        <f>IF($A31="","",COUNTIFS('Violation Log'!$B$6:$B$1005,$A31,'Violation Log'!$R$6:$R$1005,"&lt;&gt;Closed",'Violation Log'!$R$6:$R$1005,"&lt;&gt;"))</f>
        <v/>
      </c>
      <c r="U31" s="40">
        <f>IF($A31="","",IF(OR($B31="",$E31="",$F31="",$H31="",$I31="",$M31=""),"Missing required field",IF(COUNTIF($A$6:$A$1005,$A31)&gt;1,"Duplicate Inspection ID","OK")))</f>
        <v/>
      </c>
    </row>
    <row r="32">
      <c r="B32" s="62" t="n"/>
      <c r="C32" s="36" t="n"/>
      <c r="L32" s="37" t="n"/>
      <c r="N32" s="38" t="n"/>
      <c r="O32" s="39">
        <f>IF($A32="","",COUNTIF('Violation Log'!$B$6:$B$1005,$A32))</f>
        <v/>
      </c>
      <c r="P32" s="39">
        <f>IF($A32="","",COUNTIFS('Violation Log'!$B$6:$B$1005,$A32,'Violation Log'!$I$6:$I$1005,"Yes"))</f>
        <v/>
      </c>
      <c r="Q32" s="40">
        <f>IF($A32="","",IF($O32=0,"Clean",IF($P32&gt;0,"Out of Service","Violations - No OOS")))</f>
        <v/>
      </c>
      <c r="R32" s="63">
        <f>IF($A32="","",IFERROR(SUMIFS('Violation Log'!$K$6:$K$1005,'Violation Log'!$B$6:$B$1005,$A32),0))</f>
        <v/>
      </c>
      <c r="S32" s="63">
        <f>IF($A32="","",IFERROR(SUMIFS('Violation Log'!$L$6:$L$1005,'Violation Log'!$B$6:$B$1005,$A32),0))</f>
        <v/>
      </c>
      <c r="T32" s="39">
        <f>IF($A32="","",COUNTIFS('Violation Log'!$B$6:$B$1005,$A32,'Violation Log'!$R$6:$R$1005,"&lt;&gt;Closed",'Violation Log'!$R$6:$R$1005,"&lt;&gt;"))</f>
        <v/>
      </c>
      <c r="U32" s="40">
        <f>IF($A32="","",IF(OR($B32="",$E32="",$F32="",$H32="",$I32="",$M32=""),"Missing required field",IF(COUNTIF($A$6:$A$1005,$A32)&gt;1,"Duplicate Inspection ID","OK")))</f>
        <v/>
      </c>
    </row>
    <row r="33">
      <c r="B33" s="62" t="n"/>
      <c r="C33" s="36" t="n"/>
      <c r="L33" s="37" t="n"/>
      <c r="N33" s="38" t="n"/>
      <c r="O33" s="39">
        <f>IF($A33="","",COUNTIF('Violation Log'!$B$6:$B$1005,$A33))</f>
        <v/>
      </c>
      <c r="P33" s="39">
        <f>IF($A33="","",COUNTIFS('Violation Log'!$B$6:$B$1005,$A33,'Violation Log'!$I$6:$I$1005,"Yes"))</f>
        <v/>
      </c>
      <c r="Q33" s="40">
        <f>IF($A33="","",IF($O33=0,"Clean",IF($P33&gt;0,"Out of Service","Violations - No OOS")))</f>
        <v/>
      </c>
      <c r="R33" s="63">
        <f>IF($A33="","",IFERROR(SUMIFS('Violation Log'!$K$6:$K$1005,'Violation Log'!$B$6:$B$1005,$A33),0))</f>
        <v/>
      </c>
      <c r="S33" s="63">
        <f>IF($A33="","",IFERROR(SUMIFS('Violation Log'!$L$6:$L$1005,'Violation Log'!$B$6:$B$1005,$A33),0))</f>
        <v/>
      </c>
      <c r="T33" s="39">
        <f>IF($A33="","",COUNTIFS('Violation Log'!$B$6:$B$1005,$A33,'Violation Log'!$R$6:$R$1005,"&lt;&gt;Closed",'Violation Log'!$R$6:$R$1005,"&lt;&gt;"))</f>
        <v/>
      </c>
      <c r="U33" s="40">
        <f>IF($A33="","",IF(OR($B33="",$E33="",$F33="",$H33="",$I33="",$M33=""),"Missing required field",IF(COUNTIF($A$6:$A$1005,$A33)&gt;1,"Duplicate Inspection ID","OK")))</f>
        <v/>
      </c>
    </row>
    <row r="34">
      <c r="B34" s="62" t="n"/>
      <c r="C34" s="36" t="n"/>
      <c r="L34" s="37" t="n"/>
      <c r="N34" s="38" t="n"/>
      <c r="O34" s="39">
        <f>IF($A34="","",COUNTIF('Violation Log'!$B$6:$B$1005,$A34))</f>
        <v/>
      </c>
      <c r="P34" s="39">
        <f>IF($A34="","",COUNTIFS('Violation Log'!$B$6:$B$1005,$A34,'Violation Log'!$I$6:$I$1005,"Yes"))</f>
        <v/>
      </c>
      <c r="Q34" s="40">
        <f>IF($A34="","",IF($O34=0,"Clean",IF($P34&gt;0,"Out of Service","Violations - No OOS")))</f>
        <v/>
      </c>
      <c r="R34" s="63">
        <f>IF($A34="","",IFERROR(SUMIFS('Violation Log'!$K$6:$K$1005,'Violation Log'!$B$6:$B$1005,$A34),0))</f>
        <v/>
      </c>
      <c r="S34" s="63">
        <f>IF($A34="","",IFERROR(SUMIFS('Violation Log'!$L$6:$L$1005,'Violation Log'!$B$6:$B$1005,$A34),0))</f>
        <v/>
      </c>
      <c r="T34" s="39">
        <f>IF($A34="","",COUNTIFS('Violation Log'!$B$6:$B$1005,$A34,'Violation Log'!$R$6:$R$1005,"&lt;&gt;Closed",'Violation Log'!$R$6:$R$1005,"&lt;&gt;"))</f>
        <v/>
      </c>
      <c r="U34" s="40">
        <f>IF($A34="","",IF(OR($B34="",$E34="",$F34="",$H34="",$I34="",$M34=""),"Missing required field",IF(COUNTIF($A$6:$A$1005,$A34)&gt;1,"Duplicate Inspection ID","OK")))</f>
        <v/>
      </c>
    </row>
    <row r="35">
      <c r="B35" s="62" t="n"/>
      <c r="C35" s="36" t="n"/>
      <c r="L35" s="37" t="n"/>
      <c r="N35" s="38" t="n"/>
      <c r="O35" s="39">
        <f>IF($A35="","",COUNTIF('Violation Log'!$B$6:$B$1005,$A35))</f>
        <v/>
      </c>
      <c r="P35" s="39">
        <f>IF($A35="","",COUNTIFS('Violation Log'!$B$6:$B$1005,$A35,'Violation Log'!$I$6:$I$1005,"Yes"))</f>
        <v/>
      </c>
      <c r="Q35" s="40">
        <f>IF($A35="","",IF($O35=0,"Clean",IF($P35&gt;0,"Out of Service","Violations - No OOS")))</f>
        <v/>
      </c>
      <c r="R35" s="63">
        <f>IF($A35="","",IFERROR(SUMIFS('Violation Log'!$K$6:$K$1005,'Violation Log'!$B$6:$B$1005,$A35),0))</f>
        <v/>
      </c>
      <c r="S35" s="63">
        <f>IF($A35="","",IFERROR(SUMIFS('Violation Log'!$L$6:$L$1005,'Violation Log'!$B$6:$B$1005,$A35),0))</f>
        <v/>
      </c>
      <c r="T35" s="39">
        <f>IF($A35="","",COUNTIFS('Violation Log'!$B$6:$B$1005,$A35,'Violation Log'!$R$6:$R$1005,"&lt;&gt;Closed",'Violation Log'!$R$6:$R$1005,"&lt;&gt;"))</f>
        <v/>
      </c>
      <c r="U35" s="40">
        <f>IF($A35="","",IF(OR($B35="",$E35="",$F35="",$H35="",$I35="",$M35=""),"Missing required field",IF(COUNTIF($A$6:$A$1005,$A35)&gt;1,"Duplicate Inspection ID","OK")))</f>
        <v/>
      </c>
    </row>
    <row r="36">
      <c r="B36" s="62" t="n"/>
      <c r="C36" s="36" t="n"/>
      <c r="L36" s="37" t="n"/>
      <c r="N36" s="38" t="n"/>
      <c r="O36" s="39">
        <f>IF($A36="","",COUNTIF('Violation Log'!$B$6:$B$1005,$A36))</f>
        <v/>
      </c>
      <c r="P36" s="39">
        <f>IF($A36="","",COUNTIFS('Violation Log'!$B$6:$B$1005,$A36,'Violation Log'!$I$6:$I$1005,"Yes"))</f>
        <v/>
      </c>
      <c r="Q36" s="40">
        <f>IF($A36="","",IF($O36=0,"Clean",IF($P36&gt;0,"Out of Service","Violations - No OOS")))</f>
        <v/>
      </c>
      <c r="R36" s="63">
        <f>IF($A36="","",IFERROR(SUMIFS('Violation Log'!$K$6:$K$1005,'Violation Log'!$B$6:$B$1005,$A36),0))</f>
        <v/>
      </c>
      <c r="S36" s="63">
        <f>IF($A36="","",IFERROR(SUMIFS('Violation Log'!$L$6:$L$1005,'Violation Log'!$B$6:$B$1005,$A36),0))</f>
        <v/>
      </c>
      <c r="T36" s="39">
        <f>IF($A36="","",COUNTIFS('Violation Log'!$B$6:$B$1005,$A36,'Violation Log'!$R$6:$R$1005,"&lt;&gt;Closed",'Violation Log'!$R$6:$R$1005,"&lt;&gt;"))</f>
        <v/>
      </c>
      <c r="U36" s="40">
        <f>IF($A36="","",IF(OR($B36="",$E36="",$F36="",$H36="",$I36="",$M36=""),"Missing required field",IF(COUNTIF($A$6:$A$1005,$A36)&gt;1,"Duplicate Inspection ID","OK")))</f>
        <v/>
      </c>
    </row>
    <row r="37">
      <c r="B37" s="62" t="n"/>
      <c r="C37" s="36" t="n"/>
      <c r="L37" s="37" t="n"/>
      <c r="N37" s="38" t="n"/>
      <c r="O37" s="39">
        <f>IF($A37="","",COUNTIF('Violation Log'!$B$6:$B$1005,$A37))</f>
        <v/>
      </c>
      <c r="P37" s="39">
        <f>IF($A37="","",COUNTIFS('Violation Log'!$B$6:$B$1005,$A37,'Violation Log'!$I$6:$I$1005,"Yes"))</f>
        <v/>
      </c>
      <c r="Q37" s="40">
        <f>IF($A37="","",IF($O37=0,"Clean",IF($P37&gt;0,"Out of Service","Violations - No OOS")))</f>
        <v/>
      </c>
      <c r="R37" s="63">
        <f>IF($A37="","",IFERROR(SUMIFS('Violation Log'!$K$6:$K$1005,'Violation Log'!$B$6:$B$1005,$A37),0))</f>
        <v/>
      </c>
      <c r="S37" s="63">
        <f>IF($A37="","",IFERROR(SUMIFS('Violation Log'!$L$6:$L$1005,'Violation Log'!$B$6:$B$1005,$A37),0))</f>
        <v/>
      </c>
      <c r="T37" s="39">
        <f>IF($A37="","",COUNTIFS('Violation Log'!$B$6:$B$1005,$A37,'Violation Log'!$R$6:$R$1005,"&lt;&gt;Closed",'Violation Log'!$R$6:$R$1005,"&lt;&gt;"))</f>
        <v/>
      </c>
      <c r="U37" s="40">
        <f>IF($A37="","",IF(OR($B37="",$E37="",$F37="",$H37="",$I37="",$M37=""),"Missing required field",IF(COUNTIF($A$6:$A$1005,$A37)&gt;1,"Duplicate Inspection ID","OK")))</f>
        <v/>
      </c>
    </row>
    <row r="38">
      <c r="B38" s="62" t="n"/>
      <c r="C38" s="36" t="n"/>
      <c r="L38" s="37" t="n"/>
      <c r="N38" s="38" t="n"/>
      <c r="O38" s="39">
        <f>IF($A38="","",COUNTIF('Violation Log'!$B$6:$B$1005,$A38))</f>
        <v/>
      </c>
      <c r="P38" s="39">
        <f>IF($A38="","",COUNTIFS('Violation Log'!$B$6:$B$1005,$A38,'Violation Log'!$I$6:$I$1005,"Yes"))</f>
        <v/>
      </c>
      <c r="Q38" s="40">
        <f>IF($A38="","",IF($O38=0,"Clean",IF($P38&gt;0,"Out of Service","Violations - No OOS")))</f>
        <v/>
      </c>
      <c r="R38" s="63">
        <f>IF($A38="","",IFERROR(SUMIFS('Violation Log'!$K$6:$K$1005,'Violation Log'!$B$6:$B$1005,$A38),0))</f>
        <v/>
      </c>
      <c r="S38" s="63">
        <f>IF($A38="","",IFERROR(SUMIFS('Violation Log'!$L$6:$L$1005,'Violation Log'!$B$6:$B$1005,$A38),0))</f>
        <v/>
      </c>
      <c r="T38" s="39">
        <f>IF($A38="","",COUNTIFS('Violation Log'!$B$6:$B$1005,$A38,'Violation Log'!$R$6:$R$1005,"&lt;&gt;Closed",'Violation Log'!$R$6:$R$1005,"&lt;&gt;"))</f>
        <v/>
      </c>
      <c r="U38" s="40">
        <f>IF($A38="","",IF(OR($B38="",$E38="",$F38="",$H38="",$I38="",$M38=""),"Missing required field",IF(COUNTIF($A$6:$A$1005,$A38)&gt;1,"Duplicate Inspection ID","OK")))</f>
        <v/>
      </c>
    </row>
    <row r="39">
      <c r="B39" s="62" t="n"/>
      <c r="C39" s="36" t="n"/>
      <c r="L39" s="37" t="n"/>
      <c r="N39" s="38" t="n"/>
      <c r="O39" s="39">
        <f>IF($A39="","",COUNTIF('Violation Log'!$B$6:$B$1005,$A39))</f>
        <v/>
      </c>
      <c r="P39" s="39">
        <f>IF($A39="","",COUNTIFS('Violation Log'!$B$6:$B$1005,$A39,'Violation Log'!$I$6:$I$1005,"Yes"))</f>
        <v/>
      </c>
      <c r="Q39" s="40">
        <f>IF($A39="","",IF($O39=0,"Clean",IF($P39&gt;0,"Out of Service","Violations - No OOS")))</f>
        <v/>
      </c>
      <c r="R39" s="63">
        <f>IF($A39="","",IFERROR(SUMIFS('Violation Log'!$K$6:$K$1005,'Violation Log'!$B$6:$B$1005,$A39),0))</f>
        <v/>
      </c>
      <c r="S39" s="63">
        <f>IF($A39="","",IFERROR(SUMIFS('Violation Log'!$L$6:$L$1005,'Violation Log'!$B$6:$B$1005,$A39),0))</f>
        <v/>
      </c>
      <c r="T39" s="39">
        <f>IF($A39="","",COUNTIFS('Violation Log'!$B$6:$B$1005,$A39,'Violation Log'!$R$6:$R$1005,"&lt;&gt;Closed",'Violation Log'!$R$6:$R$1005,"&lt;&gt;"))</f>
        <v/>
      </c>
      <c r="U39" s="40">
        <f>IF($A39="","",IF(OR($B39="",$E39="",$F39="",$H39="",$I39="",$M39=""),"Missing required field",IF(COUNTIF($A$6:$A$1005,$A39)&gt;1,"Duplicate Inspection ID","OK")))</f>
        <v/>
      </c>
    </row>
    <row r="40">
      <c r="B40" s="62" t="n"/>
      <c r="C40" s="36" t="n"/>
      <c r="L40" s="37" t="n"/>
      <c r="N40" s="38" t="n"/>
      <c r="O40" s="39">
        <f>IF($A40="","",COUNTIF('Violation Log'!$B$6:$B$1005,$A40))</f>
        <v/>
      </c>
      <c r="P40" s="39">
        <f>IF($A40="","",COUNTIFS('Violation Log'!$B$6:$B$1005,$A40,'Violation Log'!$I$6:$I$1005,"Yes"))</f>
        <v/>
      </c>
      <c r="Q40" s="40">
        <f>IF($A40="","",IF($O40=0,"Clean",IF($P40&gt;0,"Out of Service","Violations - No OOS")))</f>
        <v/>
      </c>
      <c r="R40" s="63">
        <f>IF($A40="","",IFERROR(SUMIFS('Violation Log'!$K$6:$K$1005,'Violation Log'!$B$6:$B$1005,$A40),0))</f>
        <v/>
      </c>
      <c r="S40" s="63">
        <f>IF($A40="","",IFERROR(SUMIFS('Violation Log'!$L$6:$L$1005,'Violation Log'!$B$6:$B$1005,$A40),0))</f>
        <v/>
      </c>
      <c r="T40" s="39">
        <f>IF($A40="","",COUNTIFS('Violation Log'!$B$6:$B$1005,$A40,'Violation Log'!$R$6:$R$1005,"&lt;&gt;Closed",'Violation Log'!$R$6:$R$1005,"&lt;&gt;"))</f>
        <v/>
      </c>
      <c r="U40" s="40">
        <f>IF($A40="","",IF(OR($B40="",$E40="",$F40="",$H40="",$I40="",$M40=""),"Missing required field",IF(COUNTIF($A$6:$A$1005,$A40)&gt;1,"Duplicate Inspection ID","OK")))</f>
        <v/>
      </c>
    </row>
    <row r="41">
      <c r="B41" s="62" t="n"/>
      <c r="C41" s="36" t="n"/>
      <c r="L41" s="37" t="n"/>
      <c r="N41" s="38" t="n"/>
      <c r="O41" s="39">
        <f>IF($A41="","",COUNTIF('Violation Log'!$B$6:$B$1005,$A41))</f>
        <v/>
      </c>
      <c r="P41" s="39">
        <f>IF($A41="","",COUNTIFS('Violation Log'!$B$6:$B$1005,$A41,'Violation Log'!$I$6:$I$1005,"Yes"))</f>
        <v/>
      </c>
      <c r="Q41" s="40">
        <f>IF($A41="","",IF($O41=0,"Clean",IF($P41&gt;0,"Out of Service","Violations - No OOS")))</f>
        <v/>
      </c>
      <c r="R41" s="63">
        <f>IF($A41="","",IFERROR(SUMIFS('Violation Log'!$K$6:$K$1005,'Violation Log'!$B$6:$B$1005,$A41),0))</f>
        <v/>
      </c>
      <c r="S41" s="63">
        <f>IF($A41="","",IFERROR(SUMIFS('Violation Log'!$L$6:$L$1005,'Violation Log'!$B$6:$B$1005,$A41),0))</f>
        <v/>
      </c>
      <c r="T41" s="39">
        <f>IF($A41="","",COUNTIFS('Violation Log'!$B$6:$B$1005,$A41,'Violation Log'!$R$6:$R$1005,"&lt;&gt;Closed",'Violation Log'!$R$6:$R$1005,"&lt;&gt;"))</f>
        <v/>
      </c>
      <c r="U41" s="40">
        <f>IF($A41="","",IF(OR($B41="",$E41="",$F41="",$H41="",$I41="",$M41=""),"Missing required field",IF(COUNTIF($A$6:$A$1005,$A41)&gt;1,"Duplicate Inspection ID","OK")))</f>
        <v/>
      </c>
    </row>
    <row r="42">
      <c r="B42" s="62" t="n"/>
      <c r="C42" s="36" t="n"/>
      <c r="L42" s="37" t="n"/>
      <c r="N42" s="38" t="n"/>
      <c r="O42" s="39">
        <f>IF($A42="","",COUNTIF('Violation Log'!$B$6:$B$1005,$A42))</f>
        <v/>
      </c>
      <c r="P42" s="39">
        <f>IF($A42="","",COUNTIFS('Violation Log'!$B$6:$B$1005,$A42,'Violation Log'!$I$6:$I$1005,"Yes"))</f>
        <v/>
      </c>
      <c r="Q42" s="40">
        <f>IF($A42="","",IF($O42=0,"Clean",IF($P42&gt;0,"Out of Service","Violations - No OOS")))</f>
        <v/>
      </c>
      <c r="R42" s="63">
        <f>IF($A42="","",IFERROR(SUMIFS('Violation Log'!$K$6:$K$1005,'Violation Log'!$B$6:$B$1005,$A42),0))</f>
        <v/>
      </c>
      <c r="S42" s="63">
        <f>IF($A42="","",IFERROR(SUMIFS('Violation Log'!$L$6:$L$1005,'Violation Log'!$B$6:$B$1005,$A42),0))</f>
        <v/>
      </c>
      <c r="T42" s="39">
        <f>IF($A42="","",COUNTIFS('Violation Log'!$B$6:$B$1005,$A42,'Violation Log'!$R$6:$R$1005,"&lt;&gt;Closed",'Violation Log'!$R$6:$R$1005,"&lt;&gt;"))</f>
        <v/>
      </c>
      <c r="U42" s="40">
        <f>IF($A42="","",IF(OR($B42="",$E42="",$F42="",$H42="",$I42="",$M42=""),"Missing required field",IF(COUNTIF($A$6:$A$1005,$A42)&gt;1,"Duplicate Inspection ID","OK")))</f>
        <v/>
      </c>
    </row>
    <row r="43">
      <c r="B43" s="62" t="n"/>
      <c r="C43" s="36" t="n"/>
      <c r="L43" s="37" t="n"/>
      <c r="N43" s="38" t="n"/>
      <c r="O43" s="39">
        <f>IF($A43="","",COUNTIF('Violation Log'!$B$6:$B$1005,$A43))</f>
        <v/>
      </c>
      <c r="P43" s="39">
        <f>IF($A43="","",COUNTIFS('Violation Log'!$B$6:$B$1005,$A43,'Violation Log'!$I$6:$I$1005,"Yes"))</f>
        <v/>
      </c>
      <c r="Q43" s="40">
        <f>IF($A43="","",IF($O43=0,"Clean",IF($P43&gt;0,"Out of Service","Violations - No OOS")))</f>
        <v/>
      </c>
      <c r="R43" s="63">
        <f>IF($A43="","",IFERROR(SUMIFS('Violation Log'!$K$6:$K$1005,'Violation Log'!$B$6:$B$1005,$A43),0))</f>
        <v/>
      </c>
      <c r="S43" s="63">
        <f>IF($A43="","",IFERROR(SUMIFS('Violation Log'!$L$6:$L$1005,'Violation Log'!$B$6:$B$1005,$A43),0))</f>
        <v/>
      </c>
      <c r="T43" s="39">
        <f>IF($A43="","",COUNTIFS('Violation Log'!$B$6:$B$1005,$A43,'Violation Log'!$R$6:$R$1005,"&lt;&gt;Closed",'Violation Log'!$R$6:$R$1005,"&lt;&gt;"))</f>
        <v/>
      </c>
      <c r="U43" s="40">
        <f>IF($A43="","",IF(OR($B43="",$E43="",$F43="",$H43="",$I43="",$M43=""),"Missing required field",IF(COUNTIF($A$6:$A$1005,$A43)&gt;1,"Duplicate Inspection ID","OK")))</f>
        <v/>
      </c>
    </row>
    <row r="44">
      <c r="B44" s="62" t="n"/>
      <c r="C44" s="36" t="n"/>
      <c r="L44" s="37" t="n"/>
      <c r="N44" s="38" t="n"/>
      <c r="O44" s="39">
        <f>IF($A44="","",COUNTIF('Violation Log'!$B$6:$B$1005,$A44))</f>
        <v/>
      </c>
      <c r="P44" s="39">
        <f>IF($A44="","",COUNTIFS('Violation Log'!$B$6:$B$1005,$A44,'Violation Log'!$I$6:$I$1005,"Yes"))</f>
        <v/>
      </c>
      <c r="Q44" s="40">
        <f>IF($A44="","",IF($O44=0,"Clean",IF($P44&gt;0,"Out of Service","Violations - No OOS")))</f>
        <v/>
      </c>
      <c r="R44" s="63">
        <f>IF($A44="","",IFERROR(SUMIFS('Violation Log'!$K$6:$K$1005,'Violation Log'!$B$6:$B$1005,$A44),0))</f>
        <v/>
      </c>
      <c r="S44" s="63">
        <f>IF($A44="","",IFERROR(SUMIFS('Violation Log'!$L$6:$L$1005,'Violation Log'!$B$6:$B$1005,$A44),0))</f>
        <v/>
      </c>
      <c r="T44" s="39">
        <f>IF($A44="","",COUNTIFS('Violation Log'!$B$6:$B$1005,$A44,'Violation Log'!$R$6:$R$1005,"&lt;&gt;Closed",'Violation Log'!$R$6:$R$1005,"&lt;&gt;"))</f>
        <v/>
      </c>
      <c r="U44" s="40">
        <f>IF($A44="","",IF(OR($B44="",$E44="",$F44="",$H44="",$I44="",$M44=""),"Missing required field",IF(COUNTIF($A$6:$A$1005,$A44)&gt;1,"Duplicate Inspection ID","OK")))</f>
        <v/>
      </c>
    </row>
    <row r="45">
      <c r="B45" s="62" t="n"/>
      <c r="C45" s="36" t="n"/>
      <c r="L45" s="37" t="n"/>
      <c r="N45" s="38" t="n"/>
      <c r="O45" s="39">
        <f>IF($A45="","",COUNTIF('Violation Log'!$B$6:$B$1005,$A45))</f>
        <v/>
      </c>
      <c r="P45" s="39">
        <f>IF($A45="","",COUNTIFS('Violation Log'!$B$6:$B$1005,$A45,'Violation Log'!$I$6:$I$1005,"Yes"))</f>
        <v/>
      </c>
      <c r="Q45" s="40">
        <f>IF($A45="","",IF($O45=0,"Clean",IF($P45&gt;0,"Out of Service","Violations - No OOS")))</f>
        <v/>
      </c>
      <c r="R45" s="63">
        <f>IF($A45="","",IFERROR(SUMIFS('Violation Log'!$K$6:$K$1005,'Violation Log'!$B$6:$B$1005,$A45),0))</f>
        <v/>
      </c>
      <c r="S45" s="63">
        <f>IF($A45="","",IFERROR(SUMIFS('Violation Log'!$L$6:$L$1005,'Violation Log'!$B$6:$B$1005,$A45),0))</f>
        <v/>
      </c>
      <c r="T45" s="39">
        <f>IF($A45="","",COUNTIFS('Violation Log'!$B$6:$B$1005,$A45,'Violation Log'!$R$6:$R$1005,"&lt;&gt;Closed",'Violation Log'!$R$6:$R$1005,"&lt;&gt;"))</f>
        <v/>
      </c>
      <c r="U45" s="40">
        <f>IF($A45="","",IF(OR($B45="",$E45="",$F45="",$H45="",$I45="",$M45=""),"Missing required field",IF(COUNTIF($A$6:$A$1005,$A45)&gt;1,"Duplicate Inspection ID","OK")))</f>
        <v/>
      </c>
    </row>
    <row r="46">
      <c r="B46" s="62" t="n"/>
      <c r="C46" s="36" t="n"/>
      <c r="L46" s="37" t="n"/>
      <c r="N46" s="38" t="n"/>
      <c r="O46" s="39">
        <f>IF($A46="","",COUNTIF('Violation Log'!$B$6:$B$1005,$A46))</f>
        <v/>
      </c>
      <c r="P46" s="39">
        <f>IF($A46="","",COUNTIFS('Violation Log'!$B$6:$B$1005,$A46,'Violation Log'!$I$6:$I$1005,"Yes"))</f>
        <v/>
      </c>
      <c r="Q46" s="40">
        <f>IF($A46="","",IF($O46=0,"Clean",IF($P46&gt;0,"Out of Service","Violations - No OOS")))</f>
        <v/>
      </c>
      <c r="R46" s="63">
        <f>IF($A46="","",IFERROR(SUMIFS('Violation Log'!$K$6:$K$1005,'Violation Log'!$B$6:$B$1005,$A46),0))</f>
        <v/>
      </c>
      <c r="S46" s="63">
        <f>IF($A46="","",IFERROR(SUMIFS('Violation Log'!$L$6:$L$1005,'Violation Log'!$B$6:$B$1005,$A46),0))</f>
        <v/>
      </c>
      <c r="T46" s="39">
        <f>IF($A46="","",COUNTIFS('Violation Log'!$B$6:$B$1005,$A46,'Violation Log'!$R$6:$R$1005,"&lt;&gt;Closed",'Violation Log'!$R$6:$R$1005,"&lt;&gt;"))</f>
        <v/>
      </c>
      <c r="U46" s="40">
        <f>IF($A46="","",IF(OR($B46="",$E46="",$F46="",$H46="",$I46="",$M46=""),"Missing required field",IF(COUNTIF($A$6:$A$1005,$A46)&gt;1,"Duplicate Inspection ID","OK")))</f>
        <v/>
      </c>
    </row>
    <row r="47">
      <c r="B47" s="62" t="n"/>
      <c r="C47" s="36" t="n"/>
      <c r="L47" s="37" t="n"/>
      <c r="N47" s="38" t="n"/>
      <c r="O47" s="39">
        <f>IF($A47="","",COUNTIF('Violation Log'!$B$6:$B$1005,$A47))</f>
        <v/>
      </c>
      <c r="P47" s="39">
        <f>IF($A47="","",COUNTIFS('Violation Log'!$B$6:$B$1005,$A47,'Violation Log'!$I$6:$I$1005,"Yes"))</f>
        <v/>
      </c>
      <c r="Q47" s="40">
        <f>IF($A47="","",IF($O47=0,"Clean",IF($P47&gt;0,"Out of Service","Violations - No OOS")))</f>
        <v/>
      </c>
      <c r="R47" s="63">
        <f>IF($A47="","",IFERROR(SUMIFS('Violation Log'!$K$6:$K$1005,'Violation Log'!$B$6:$B$1005,$A47),0))</f>
        <v/>
      </c>
      <c r="S47" s="63">
        <f>IF($A47="","",IFERROR(SUMIFS('Violation Log'!$L$6:$L$1005,'Violation Log'!$B$6:$B$1005,$A47),0))</f>
        <v/>
      </c>
      <c r="T47" s="39">
        <f>IF($A47="","",COUNTIFS('Violation Log'!$B$6:$B$1005,$A47,'Violation Log'!$R$6:$R$1005,"&lt;&gt;Closed",'Violation Log'!$R$6:$R$1005,"&lt;&gt;"))</f>
        <v/>
      </c>
      <c r="U47" s="40">
        <f>IF($A47="","",IF(OR($B47="",$E47="",$F47="",$H47="",$I47="",$M47=""),"Missing required field",IF(COUNTIF($A$6:$A$1005,$A47)&gt;1,"Duplicate Inspection ID","OK")))</f>
        <v/>
      </c>
    </row>
    <row r="48">
      <c r="B48" s="62" t="n"/>
      <c r="C48" s="36" t="n"/>
      <c r="L48" s="37" t="n"/>
      <c r="N48" s="38" t="n"/>
      <c r="O48" s="39">
        <f>IF($A48="","",COUNTIF('Violation Log'!$B$6:$B$1005,$A48))</f>
        <v/>
      </c>
      <c r="P48" s="39">
        <f>IF($A48="","",COUNTIFS('Violation Log'!$B$6:$B$1005,$A48,'Violation Log'!$I$6:$I$1005,"Yes"))</f>
        <v/>
      </c>
      <c r="Q48" s="40">
        <f>IF($A48="","",IF($O48=0,"Clean",IF($P48&gt;0,"Out of Service","Violations - No OOS")))</f>
        <v/>
      </c>
      <c r="R48" s="63">
        <f>IF($A48="","",IFERROR(SUMIFS('Violation Log'!$K$6:$K$1005,'Violation Log'!$B$6:$B$1005,$A48),0))</f>
        <v/>
      </c>
      <c r="S48" s="63">
        <f>IF($A48="","",IFERROR(SUMIFS('Violation Log'!$L$6:$L$1005,'Violation Log'!$B$6:$B$1005,$A48),0))</f>
        <v/>
      </c>
      <c r="T48" s="39">
        <f>IF($A48="","",COUNTIFS('Violation Log'!$B$6:$B$1005,$A48,'Violation Log'!$R$6:$R$1005,"&lt;&gt;Closed",'Violation Log'!$R$6:$R$1005,"&lt;&gt;"))</f>
        <v/>
      </c>
      <c r="U48" s="40">
        <f>IF($A48="","",IF(OR($B48="",$E48="",$F48="",$H48="",$I48="",$M48=""),"Missing required field",IF(COUNTIF($A$6:$A$1005,$A48)&gt;1,"Duplicate Inspection ID","OK")))</f>
        <v/>
      </c>
    </row>
    <row r="49">
      <c r="B49" s="62" t="n"/>
      <c r="C49" s="36" t="n"/>
      <c r="L49" s="37" t="n"/>
      <c r="N49" s="38" t="n"/>
      <c r="O49" s="39">
        <f>IF($A49="","",COUNTIF('Violation Log'!$B$6:$B$1005,$A49))</f>
        <v/>
      </c>
      <c r="P49" s="39">
        <f>IF($A49="","",COUNTIFS('Violation Log'!$B$6:$B$1005,$A49,'Violation Log'!$I$6:$I$1005,"Yes"))</f>
        <v/>
      </c>
      <c r="Q49" s="40">
        <f>IF($A49="","",IF($O49=0,"Clean",IF($P49&gt;0,"Out of Service","Violations - No OOS")))</f>
        <v/>
      </c>
      <c r="R49" s="63">
        <f>IF($A49="","",IFERROR(SUMIFS('Violation Log'!$K$6:$K$1005,'Violation Log'!$B$6:$B$1005,$A49),0))</f>
        <v/>
      </c>
      <c r="S49" s="63">
        <f>IF($A49="","",IFERROR(SUMIFS('Violation Log'!$L$6:$L$1005,'Violation Log'!$B$6:$B$1005,$A49),0))</f>
        <v/>
      </c>
      <c r="T49" s="39">
        <f>IF($A49="","",COUNTIFS('Violation Log'!$B$6:$B$1005,$A49,'Violation Log'!$R$6:$R$1005,"&lt;&gt;Closed",'Violation Log'!$R$6:$R$1005,"&lt;&gt;"))</f>
        <v/>
      </c>
      <c r="U49" s="40">
        <f>IF($A49="","",IF(OR($B49="",$E49="",$F49="",$H49="",$I49="",$M49=""),"Missing required field",IF(COUNTIF($A$6:$A$1005,$A49)&gt;1,"Duplicate Inspection ID","OK")))</f>
        <v/>
      </c>
    </row>
    <row r="50">
      <c r="B50" s="62" t="n"/>
      <c r="C50" s="36" t="n"/>
      <c r="L50" s="37" t="n"/>
      <c r="N50" s="38" t="n"/>
      <c r="O50" s="39">
        <f>IF($A50="","",COUNTIF('Violation Log'!$B$6:$B$1005,$A50))</f>
        <v/>
      </c>
      <c r="P50" s="39">
        <f>IF($A50="","",COUNTIFS('Violation Log'!$B$6:$B$1005,$A50,'Violation Log'!$I$6:$I$1005,"Yes"))</f>
        <v/>
      </c>
      <c r="Q50" s="40">
        <f>IF($A50="","",IF($O50=0,"Clean",IF($P50&gt;0,"Out of Service","Violations - No OOS")))</f>
        <v/>
      </c>
      <c r="R50" s="63">
        <f>IF($A50="","",IFERROR(SUMIFS('Violation Log'!$K$6:$K$1005,'Violation Log'!$B$6:$B$1005,$A50),0))</f>
        <v/>
      </c>
      <c r="S50" s="63">
        <f>IF($A50="","",IFERROR(SUMIFS('Violation Log'!$L$6:$L$1005,'Violation Log'!$B$6:$B$1005,$A50),0))</f>
        <v/>
      </c>
      <c r="T50" s="39">
        <f>IF($A50="","",COUNTIFS('Violation Log'!$B$6:$B$1005,$A50,'Violation Log'!$R$6:$R$1005,"&lt;&gt;Closed",'Violation Log'!$R$6:$R$1005,"&lt;&gt;"))</f>
        <v/>
      </c>
      <c r="U50" s="40">
        <f>IF($A50="","",IF(OR($B50="",$E50="",$F50="",$H50="",$I50="",$M50=""),"Missing required field",IF(COUNTIF($A$6:$A$1005,$A50)&gt;1,"Duplicate Inspection ID","OK")))</f>
        <v/>
      </c>
    </row>
    <row r="51">
      <c r="B51" s="62" t="n"/>
      <c r="C51" s="36" t="n"/>
      <c r="L51" s="37" t="n"/>
      <c r="N51" s="38" t="n"/>
      <c r="O51" s="39">
        <f>IF($A51="","",COUNTIF('Violation Log'!$B$6:$B$1005,$A51))</f>
        <v/>
      </c>
      <c r="P51" s="39">
        <f>IF($A51="","",COUNTIFS('Violation Log'!$B$6:$B$1005,$A51,'Violation Log'!$I$6:$I$1005,"Yes"))</f>
        <v/>
      </c>
      <c r="Q51" s="40">
        <f>IF($A51="","",IF($O51=0,"Clean",IF($P51&gt;0,"Out of Service","Violations - No OOS")))</f>
        <v/>
      </c>
      <c r="R51" s="63">
        <f>IF($A51="","",IFERROR(SUMIFS('Violation Log'!$K$6:$K$1005,'Violation Log'!$B$6:$B$1005,$A51),0))</f>
        <v/>
      </c>
      <c r="S51" s="63">
        <f>IF($A51="","",IFERROR(SUMIFS('Violation Log'!$L$6:$L$1005,'Violation Log'!$B$6:$B$1005,$A51),0))</f>
        <v/>
      </c>
      <c r="T51" s="39">
        <f>IF($A51="","",COUNTIFS('Violation Log'!$B$6:$B$1005,$A51,'Violation Log'!$R$6:$R$1005,"&lt;&gt;Closed",'Violation Log'!$R$6:$R$1005,"&lt;&gt;"))</f>
        <v/>
      </c>
      <c r="U51" s="40">
        <f>IF($A51="","",IF(OR($B51="",$E51="",$F51="",$H51="",$I51="",$M51=""),"Missing required field",IF(COUNTIF($A$6:$A$1005,$A51)&gt;1,"Duplicate Inspection ID","OK")))</f>
        <v/>
      </c>
    </row>
    <row r="52">
      <c r="B52" s="62" t="n"/>
      <c r="C52" s="36" t="n"/>
      <c r="L52" s="37" t="n"/>
      <c r="N52" s="38" t="n"/>
      <c r="O52" s="39">
        <f>IF($A52="","",COUNTIF('Violation Log'!$B$6:$B$1005,$A52))</f>
        <v/>
      </c>
      <c r="P52" s="39">
        <f>IF($A52="","",COUNTIFS('Violation Log'!$B$6:$B$1005,$A52,'Violation Log'!$I$6:$I$1005,"Yes"))</f>
        <v/>
      </c>
      <c r="Q52" s="40">
        <f>IF($A52="","",IF($O52=0,"Clean",IF($P52&gt;0,"Out of Service","Violations - No OOS")))</f>
        <v/>
      </c>
      <c r="R52" s="63">
        <f>IF($A52="","",IFERROR(SUMIFS('Violation Log'!$K$6:$K$1005,'Violation Log'!$B$6:$B$1005,$A52),0))</f>
        <v/>
      </c>
      <c r="S52" s="63">
        <f>IF($A52="","",IFERROR(SUMIFS('Violation Log'!$L$6:$L$1005,'Violation Log'!$B$6:$B$1005,$A52),0))</f>
        <v/>
      </c>
      <c r="T52" s="39">
        <f>IF($A52="","",COUNTIFS('Violation Log'!$B$6:$B$1005,$A52,'Violation Log'!$R$6:$R$1005,"&lt;&gt;Closed",'Violation Log'!$R$6:$R$1005,"&lt;&gt;"))</f>
        <v/>
      </c>
      <c r="U52" s="40">
        <f>IF($A52="","",IF(OR($B52="",$E52="",$F52="",$H52="",$I52="",$M52=""),"Missing required field",IF(COUNTIF($A$6:$A$1005,$A52)&gt;1,"Duplicate Inspection ID","OK")))</f>
        <v/>
      </c>
    </row>
    <row r="53">
      <c r="B53" s="62" t="n"/>
      <c r="C53" s="36" t="n"/>
      <c r="L53" s="37" t="n"/>
      <c r="N53" s="38" t="n"/>
      <c r="O53" s="39">
        <f>IF($A53="","",COUNTIF('Violation Log'!$B$6:$B$1005,$A53))</f>
        <v/>
      </c>
      <c r="P53" s="39">
        <f>IF($A53="","",COUNTIFS('Violation Log'!$B$6:$B$1005,$A53,'Violation Log'!$I$6:$I$1005,"Yes"))</f>
        <v/>
      </c>
      <c r="Q53" s="40">
        <f>IF($A53="","",IF($O53=0,"Clean",IF($P53&gt;0,"Out of Service","Violations - No OOS")))</f>
        <v/>
      </c>
      <c r="R53" s="63">
        <f>IF($A53="","",IFERROR(SUMIFS('Violation Log'!$K$6:$K$1005,'Violation Log'!$B$6:$B$1005,$A53),0))</f>
        <v/>
      </c>
      <c r="S53" s="63">
        <f>IF($A53="","",IFERROR(SUMIFS('Violation Log'!$L$6:$L$1005,'Violation Log'!$B$6:$B$1005,$A53),0))</f>
        <v/>
      </c>
      <c r="T53" s="39">
        <f>IF($A53="","",COUNTIFS('Violation Log'!$B$6:$B$1005,$A53,'Violation Log'!$R$6:$R$1005,"&lt;&gt;Closed",'Violation Log'!$R$6:$R$1005,"&lt;&gt;"))</f>
        <v/>
      </c>
      <c r="U53" s="40">
        <f>IF($A53="","",IF(OR($B53="",$E53="",$F53="",$H53="",$I53="",$M53=""),"Missing required field",IF(COUNTIF($A$6:$A$1005,$A53)&gt;1,"Duplicate Inspection ID","OK")))</f>
        <v/>
      </c>
    </row>
    <row r="54">
      <c r="B54" s="62" t="n"/>
      <c r="C54" s="36" t="n"/>
      <c r="L54" s="37" t="n"/>
      <c r="N54" s="38" t="n"/>
      <c r="O54" s="39">
        <f>IF($A54="","",COUNTIF('Violation Log'!$B$6:$B$1005,$A54))</f>
        <v/>
      </c>
      <c r="P54" s="39">
        <f>IF($A54="","",COUNTIFS('Violation Log'!$B$6:$B$1005,$A54,'Violation Log'!$I$6:$I$1005,"Yes"))</f>
        <v/>
      </c>
      <c r="Q54" s="40">
        <f>IF($A54="","",IF($O54=0,"Clean",IF($P54&gt;0,"Out of Service","Violations - No OOS")))</f>
        <v/>
      </c>
      <c r="R54" s="63">
        <f>IF($A54="","",IFERROR(SUMIFS('Violation Log'!$K$6:$K$1005,'Violation Log'!$B$6:$B$1005,$A54),0))</f>
        <v/>
      </c>
      <c r="S54" s="63">
        <f>IF($A54="","",IFERROR(SUMIFS('Violation Log'!$L$6:$L$1005,'Violation Log'!$B$6:$B$1005,$A54),0))</f>
        <v/>
      </c>
      <c r="T54" s="39">
        <f>IF($A54="","",COUNTIFS('Violation Log'!$B$6:$B$1005,$A54,'Violation Log'!$R$6:$R$1005,"&lt;&gt;Closed",'Violation Log'!$R$6:$R$1005,"&lt;&gt;"))</f>
        <v/>
      </c>
      <c r="U54" s="40">
        <f>IF($A54="","",IF(OR($B54="",$E54="",$F54="",$H54="",$I54="",$M54=""),"Missing required field",IF(COUNTIF($A$6:$A$1005,$A54)&gt;1,"Duplicate Inspection ID","OK")))</f>
        <v/>
      </c>
    </row>
    <row r="55">
      <c r="B55" s="62" t="n"/>
      <c r="C55" s="36" t="n"/>
      <c r="L55" s="37" t="n"/>
      <c r="N55" s="38" t="n"/>
      <c r="O55" s="39">
        <f>IF($A55="","",COUNTIF('Violation Log'!$B$6:$B$1005,$A55))</f>
        <v/>
      </c>
      <c r="P55" s="39">
        <f>IF($A55="","",COUNTIFS('Violation Log'!$B$6:$B$1005,$A55,'Violation Log'!$I$6:$I$1005,"Yes"))</f>
        <v/>
      </c>
      <c r="Q55" s="40">
        <f>IF($A55="","",IF($O55=0,"Clean",IF($P55&gt;0,"Out of Service","Violations - No OOS")))</f>
        <v/>
      </c>
      <c r="R55" s="63">
        <f>IF($A55="","",IFERROR(SUMIFS('Violation Log'!$K$6:$K$1005,'Violation Log'!$B$6:$B$1005,$A55),0))</f>
        <v/>
      </c>
      <c r="S55" s="63">
        <f>IF($A55="","",IFERROR(SUMIFS('Violation Log'!$L$6:$L$1005,'Violation Log'!$B$6:$B$1005,$A55),0))</f>
        <v/>
      </c>
      <c r="T55" s="39">
        <f>IF($A55="","",COUNTIFS('Violation Log'!$B$6:$B$1005,$A55,'Violation Log'!$R$6:$R$1005,"&lt;&gt;Closed",'Violation Log'!$R$6:$R$1005,"&lt;&gt;"))</f>
        <v/>
      </c>
      <c r="U55" s="40">
        <f>IF($A55="","",IF(OR($B55="",$E55="",$F55="",$H55="",$I55="",$M55=""),"Missing required field",IF(COUNTIF($A$6:$A$1005,$A55)&gt;1,"Duplicate Inspection ID","OK")))</f>
        <v/>
      </c>
    </row>
    <row r="56">
      <c r="B56" s="62" t="n"/>
      <c r="C56" s="36" t="n"/>
      <c r="L56" s="37" t="n"/>
      <c r="N56" s="38" t="n"/>
      <c r="O56" s="39">
        <f>IF($A56="","",COUNTIF('Violation Log'!$B$6:$B$1005,$A56))</f>
        <v/>
      </c>
      <c r="P56" s="39">
        <f>IF($A56="","",COUNTIFS('Violation Log'!$B$6:$B$1005,$A56,'Violation Log'!$I$6:$I$1005,"Yes"))</f>
        <v/>
      </c>
      <c r="Q56" s="40">
        <f>IF($A56="","",IF($O56=0,"Clean",IF($P56&gt;0,"Out of Service","Violations - No OOS")))</f>
        <v/>
      </c>
      <c r="R56" s="63">
        <f>IF($A56="","",IFERROR(SUMIFS('Violation Log'!$K$6:$K$1005,'Violation Log'!$B$6:$B$1005,$A56),0))</f>
        <v/>
      </c>
      <c r="S56" s="63">
        <f>IF($A56="","",IFERROR(SUMIFS('Violation Log'!$L$6:$L$1005,'Violation Log'!$B$6:$B$1005,$A56),0))</f>
        <v/>
      </c>
      <c r="T56" s="39">
        <f>IF($A56="","",COUNTIFS('Violation Log'!$B$6:$B$1005,$A56,'Violation Log'!$R$6:$R$1005,"&lt;&gt;Closed",'Violation Log'!$R$6:$R$1005,"&lt;&gt;"))</f>
        <v/>
      </c>
      <c r="U56" s="40">
        <f>IF($A56="","",IF(OR($B56="",$E56="",$F56="",$H56="",$I56="",$M56=""),"Missing required field",IF(COUNTIF($A$6:$A$1005,$A56)&gt;1,"Duplicate Inspection ID","OK")))</f>
        <v/>
      </c>
    </row>
    <row r="57">
      <c r="B57" s="62" t="n"/>
      <c r="C57" s="36" t="n"/>
      <c r="L57" s="37" t="n"/>
      <c r="N57" s="38" t="n"/>
      <c r="O57" s="39">
        <f>IF($A57="","",COUNTIF('Violation Log'!$B$6:$B$1005,$A57))</f>
        <v/>
      </c>
      <c r="P57" s="39">
        <f>IF($A57="","",COUNTIFS('Violation Log'!$B$6:$B$1005,$A57,'Violation Log'!$I$6:$I$1005,"Yes"))</f>
        <v/>
      </c>
      <c r="Q57" s="40">
        <f>IF($A57="","",IF($O57=0,"Clean",IF($P57&gt;0,"Out of Service","Violations - No OOS")))</f>
        <v/>
      </c>
      <c r="R57" s="63">
        <f>IF($A57="","",IFERROR(SUMIFS('Violation Log'!$K$6:$K$1005,'Violation Log'!$B$6:$B$1005,$A57),0))</f>
        <v/>
      </c>
      <c r="S57" s="63">
        <f>IF($A57="","",IFERROR(SUMIFS('Violation Log'!$L$6:$L$1005,'Violation Log'!$B$6:$B$1005,$A57),0))</f>
        <v/>
      </c>
      <c r="T57" s="39">
        <f>IF($A57="","",COUNTIFS('Violation Log'!$B$6:$B$1005,$A57,'Violation Log'!$R$6:$R$1005,"&lt;&gt;Closed",'Violation Log'!$R$6:$R$1005,"&lt;&gt;"))</f>
        <v/>
      </c>
      <c r="U57" s="40">
        <f>IF($A57="","",IF(OR($B57="",$E57="",$F57="",$H57="",$I57="",$M57=""),"Missing required field",IF(COUNTIF($A$6:$A$1005,$A57)&gt;1,"Duplicate Inspection ID","OK")))</f>
        <v/>
      </c>
    </row>
    <row r="58">
      <c r="B58" s="62" t="n"/>
      <c r="C58" s="36" t="n"/>
      <c r="L58" s="37" t="n"/>
      <c r="N58" s="38" t="n"/>
      <c r="O58" s="39">
        <f>IF($A58="","",COUNTIF('Violation Log'!$B$6:$B$1005,$A58))</f>
        <v/>
      </c>
      <c r="P58" s="39">
        <f>IF($A58="","",COUNTIFS('Violation Log'!$B$6:$B$1005,$A58,'Violation Log'!$I$6:$I$1005,"Yes"))</f>
        <v/>
      </c>
      <c r="Q58" s="40">
        <f>IF($A58="","",IF($O58=0,"Clean",IF($P58&gt;0,"Out of Service","Violations - No OOS")))</f>
        <v/>
      </c>
      <c r="R58" s="63">
        <f>IF($A58="","",IFERROR(SUMIFS('Violation Log'!$K$6:$K$1005,'Violation Log'!$B$6:$B$1005,$A58),0))</f>
        <v/>
      </c>
      <c r="S58" s="63">
        <f>IF($A58="","",IFERROR(SUMIFS('Violation Log'!$L$6:$L$1005,'Violation Log'!$B$6:$B$1005,$A58),0))</f>
        <v/>
      </c>
      <c r="T58" s="39">
        <f>IF($A58="","",COUNTIFS('Violation Log'!$B$6:$B$1005,$A58,'Violation Log'!$R$6:$R$1005,"&lt;&gt;Closed",'Violation Log'!$R$6:$R$1005,"&lt;&gt;"))</f>
        <v/>
      </c>
      <c r="U58" s="40">
        <f>IF($A58="","",IF(OR($B58="",$E58="",$F58="",$H58="",$I58="",$M58=""),"Missing required field",IF(COUNTIF($A$6:$A$1005,$A58)&gt;1,"Duplicate Inspection ID","OK")))</f>
        <v/>
      </c>
    </row>
    <row r="59">
      <c r="B59" s="62" t="n"/>
      <c r="C59" s="36" t="n"/>
      <c r="L59" s="37" t="n"/>
      <c r="N59" s="38" t="n"/>
      <c r="O59" s="39">
        <f>IF($A59="","",COUNTIF('Violation Log'!$B$6:$B$1005,$A59))</f>
        <v/>
      </c>
      <c r="P59" s="39">
        <f>IF($A59="","",COUNTIFS('Violation Log'!$B$6:$B$1005,$A59,'Violation Log'!$I$6:$I$1005,"Yes"))</f>
        <v/>
      </c>
      <c r="Q59" s="40">
        <f>IF($A59="","",IF($O59=0,"Clean",IF($P59&gt;0,"Out of Service","Violations - No OOS")))</f>
        <v/>
      </c>
      <c r="R59" s="63">
        <f>IF($A59="","",IFERROR(SUMIFS('Violation Log'!$K$6:$K$1005,'Violation Log'!$B$6:$B$1005,$A59),0))</f>
        <v/>
      </c>
      <c r="S59" s="63">
        <f>IF($A59="","",IFERROR(SUMIFS('Violation Log'!$L$6:$L$1005,'Violation Log'!$B$6:$B$1005,$A59),0))</f>
        <v/>
      </c>
      <c r="T59" s="39">
        <f>IF($A59="","",COUNTIFS('Violation Log'!$B$6:$B$1005,$A59,'Violation Log'!$R$6:$R$1005,"&lt;&gt;Closed",'Violation Log'!$R$6:$R$1005,"&lt;&gt;"))</f>
        <v/>
      </c>
      <c r="U59" s="40">
        <f>IF($A59="","",IF(OR($B59="",$E59="",$F59="",$H59="",$I59="",$M59=""),"Missing required field",IF(COUNTIF($A$6:$A$1005,$A59)&gt;1,"Duplicate Inspection ID","OK")))</f>
        <v/>
      </c>
    </row>
    <row r="60">
      <c r="B60" s="62" t="n"/>
      <c r="C60" s="36" t="n"/>
      <c r="L60" s="37" t="n"/>
      <c r="N60" s="38" t="n"/>
      <c r="O60" s="39">
        <f>IF($A60="","",COUNTIF('Violation Log'!$B$6:$B$1005,$A60))</f>
        <v/>
      </c>
      <c r="P60" s="39">
        <f>IF($A60="","",COUNTIFS('Violation Log'!$B$6:$B$1005,$A60,'Violation Log'!$I$6:$I$1005,"Yes"))</f>
        <v/>
      </c>
      <c r="Q60" s="40">
        <f>IF($A60="","",IF($O60=0,"Clean",IF($P60&gt;0,"Out of Service","Violations - No OOS")))</f>
        <v/>
      </c>
      <c r="R60" s="63">
        <f>IF($A60="","",IFERROR(SUMIFS('Violation Log'!$K$6:$K$1005,'Violation Log'!$B$6:$B$1005,$A60),0))</f>
        <v/>
      </c>
      <c r="S60" s="63">
        <f>IF($A60="","",IFERROR(SUMIFS('Violation Log'!$L$6:$L$1005,'Violation Log'!$B$6:$B$1005,$A60),0))</f>
        <v/>
      </c>
      <c r="T60" s="39">
        <f>IF($A60="","",COUNTIFS('Violation Log'!$B$6:$B$1005,$A60,'Violation Log'!$R$6:$R$1005,"&lt;&gt;Closed",'Violation Log'!$R$6:$R$1005,"&lt;&gt;"))</f>
        <v/>
      </c>
      <c r="U60" s="40">
        <f>IF($A60="","",IF(OR($B60="",$E60="",$F60="",$H60="",$I60="",$M60=""),"Missing required field",IF(COUNTIF($A$6:$A$1005,$A60)&gt;1,"Duplicate Inspection ID","OK")))</f>
        <v/>
      </c>
    </row>
    <row r="61">
      <c r="B61" s="62" t="n"/>
      <c r="C61" s="36" t="n"/>
      <c r="L61" s="37" t="n"/>
      <c r="N61" s="38" t="n"/>
      <c r="O61" s="39">
        <f>IF($A61="","",COUNTIF('Violation Log'!$B$6:$B$1005,$A61))</f>
        <v/>
      </c>
      <c r="P61" s="39">
        <f>IF($A61="","",COUNTIFS('Violation Log'!$B$6:$B$1005,$A61,'Violation Log'!$I$6:$I$1005,"Yes"))</f>
        <v/>
      </c>
      <c r="Q61" s="40">
        <f>IF($A61="","",IF($O61=0,"Clean",IF($P61&gt;0,"Out of Service","Violations - No OOS")))</f>
        <v/>
      </c>
      <c r="R61" s="63">
        <f>IF($A61="","",IFERROR(SUMIFS('Violation Log'!$K$6:$K$1005,'Violation Log'!$B$6:$B$1005,$A61),0))</f>
        <v/>
      </c>
      <c r="S61" s="63">
        <f>IF($A61="","",IFERROR(SUMIFS('Violation Log'!$L$6:$L$1005,'Violation Log'!$B$6:$B$1005,$A61),0))</f>
        <v/>
      </c>
      <c r="T61" s="39">
        <f>IF($A61="","",COUNTIFS('Violation Log'!$B$6:$B$1005,$A61,'Violation Log'!$R$6:$R$1005,"&lt;&gt;Closed",'Violation Log'!$R$6:$R$1005,"&lt;&gt;"))</f>
        <v/>
      </c>
      <c r="U61" s="40">
        <f>IF($A61="","",IF(OR($B61="",$E61="",$F61="",$H61="",$I61="",$M61=""),"Missing required field",IF(COUNTIF($A$6:$A$1005,$A61)&gt;1,"Duplicate Inspection ID","OK")))</f>
        <v/>
      </c>
    </row>
    <row r="62">
      <c r="B62" s="62" t="n"/>
      <c r="C62" s="36" t="n"/>
      <c r="L62" s="37" t="n"/>
      <c r="N62" s="38" t="n"/>
      <c r="O62" s="39">
        <f>IF($A62="","",COUNTIF('Violation Log'!$B$6:$B$1005,$A62))</f>
        <v/>
      </c>
      <c r="P62" s="39">
        <f>IF($A62="","",COUNTIFS('Violation Log'!$B$6:$B$1005,$A62,'Violation Log'!$I$6:$I$1005,"Yes"))</f>
        <v/>
      </c>
      <c r="Q62" s="40">
        <f>IF($A62="","",IF($O62=0,"Clean",IF($P62&gt;0,"Out of Service","Violations - No OOS")))</f>
        <v/>
      </c>
      <c r="R62" s="63">
        <f>IF($A62="","",IFERROR(SUMIFS('Violation Log'!$K$6:$K$1005,'Violation Log'!$B$6:$B$1005,$A62),0))</f>
        <v/>
      </c>
      <c r="S62" s="63">
        <f>IF($A62="","",IFERROR(SUMIFS('Violation Log'!$L$6:$L$1005,'Violation Log'!$B$6:$B$1005,$A62),0))</f>
        <v/>
      </c>
      <c r="T62" s="39">
        <f>IF($A62="","",COUNTIFS('Violation Log'!$B$6:$B$1005,$A62,'Violation Log'!$R$6:$R$1005,"&lt;&gt;Closed",'Violation Log'!$R$6:$R$1005,"&lt;&gt;"))</f>
        <v/>
      </c>
      <c r="U62" s="40">
        <f>IF($A62="","",IF(OR($B62="",$E62="",$F62="",$H62="",$I62="",$M62=""),"Missing required field",IF(COUNTIF($A$6:$A$1005,$A62)&gt;1,"Duplicate Inspection ID","OK")))</f>
        <v/>
      </c>
    </row>
    <row r="63">
      <c r="B63" s="62" t="n"/>
      <c r="C63" s="36" t="n"/>
      <c r="L63" s="37" t="n"/>
      <c r="N63" s="38" t="n"/>
      <c r="O63" s="39">
        <f>IF($A63="","",COUNTIF('Violation Log'!$B$6:$B$1005,$A63))</f>
        <v/>
      </c>
      <c r="P63" s="39">
        <f>IF($A63="","",COUNTIFS('Violation Log'!$B$6:$B$1005,$A63,'Violation Log'!$I$6:$I$1005,"Yes"))</f>
        <v/>
      </c>
      <c r="Q63" s="40">
        <f>IF($A63="","",IF($O63=0,"Clean",IF($P63&gt;0,"Out of Service","Violations - No OOS")))</f>
        <v/>
      </c>
      <c r="R63" s="63">
        <f>IF($A63="","",IFERROR(SUMIFS('Violation Log'!$K$6:$K$1005,'Violation Log'!$B$6:$B$1005,$A63),0))</f>
        <v/>
      </c>
      <c r="S63" s="63">
        <f>IF($A63="","",IFERROR(SUMIFS('Violation Log'!$L$6:$L$1005,'Violation Log'!$B$6:$B$1005,$A63),0))</f>
        <v/>
      </c>
      <c r="T63" s="39">
        <f>IF($A63="","",COUNTIFS('Violation Log'!$B$6:$B$1005,$A63,'Violation Log'!$R$6:$R$1005,"&lt;&gt;Closed",'Violation Log'!$R$6:$R$1005,"&lt;&gt;"))</f>
        <v/>
      </c>
      <c r="U63" s="40">
        <f>IF($A63="","",IF(OR($B63="",$E63="",$F63="",$H63="",$I63="",$M63=""),"Missing required field",IF(COUNTIF($A$6:$A$1005,$A63)&gt;1,"Duplicate Inspection ID","OK")))</f>
        <v/>
      </c>
    </row>
    <row r="64">
      <c r="B64" s="62" t="n"/>
      <c r="C64" s="36" t="n"/>
      <c r="L64" s="37" t="n"/>
      <c r="N64" s="38" t="n"/>
      <c r="O64" s="39">
        <f>IF($A64="","",COUNTIF('Violation Log'!$B$6:$B$1005,$A64))</f>
        <v/>
      </c>
      <c r="P64" s="39">
        <f>IF($A64="","",COUNTIFS('Violation Log'!$B$6:$B$1005,$A64,'Violation Log'!$I$6:$I$1005,"Yes"))</f>
        <v/>
      </c>
      <c r="Q64" s="40">
        <f>IF($A64="","",IF($O64=0,"Clean",IF($P64&gt;0,"Out of Service","Violations - No OOS")))</f>
        <v/>
      </c>
      <c r="R64" s="63">
        <f>IF($A64="","",IFERROR(SUMIFS('Violation Log'!$K$6:$K$1005,'Violation Log'!$B$6:$B$1005,$A64),0))</f>
        <v/>
      </c>
      <c r="S64" s="63">
        <f>IF($A64="","",IFERROR(SUMIFS('Violation Log'!$L$6:$L$1005,'Violation Log'!$B$6:$B$1005,$A64),0))</f>
        <v/>
      </c>
      <c r="T64" s="39">
        <f>IF($A64="","",COUNTIFS('Violation Log'!$B$6:$B$1005,$A64,'Violation Log'!$R$6:$R$1005,"&lt;&gt;Closed",'Violation Log'!$R$6:$R$1005,"&lt;&gt;"))</f>
        <v/>
      </c>
      <c r="U64" s="40">
        <f>IF($A64="","",IF(OR($B64="",$E64="",$F64="",$H64="",$I64="",$M64=""),"Missing required field",IF(COUNTIF($A$6:$A$1005,$A64)&gt;1,"Duplicate Inspection ID","OK")))</f>
        <v/>
      </c>
    </row>
    <row r="65">
      <c r="B65" s="62" t="n"/>
      <c r="C65" s="36" t="n"/>
      <c r="L65" s="37" t="n"/>
      <c r="N65" s="38" t="n"/>
      <c r="O65" s="39">
        <f>IF($A65="","",COUNTIF('Violation Log'!$B$6:$B$1005,$A65))</f>
        <v/>
      </c>
      <c r="P65" s="39">
        <f>IF($A65="","",COUNTIFS('Violation Log'!$B$6:$B$1005,$A65,'Violation Log'!$I$6:$I$1005,"Yes"))</f>
        <v/>
      </c>
      <c r="Q65" s="40">
        <f>IF($A65="","",IF($O65=0,"Clean",IF($P65&gt;0,"Out of Service","Violations - No OOS")))</f>
        <v/>
      </c>
      <c r="R65" s="63">
        <f>IF($A65="","",IFERROR(SUMIFS('Violation Log'!$K$6:$K$1005,'Violation Log'!$B$6:$B$1005,$A65),0))</f>
        <v/>
      </c>
      <c r="S65" s="63">
        <f>IF($A65="","",IFERROR(SUMIFS('Violation Log'!$L$6:$L$1005,'Violation Log'!$B$6:$B$1005,$A65),0))</f>
        <v/>
      </c>
      <c r="T65" s="39">
        <f>IF($A65="","",COUNTIFS('Violation Log'!$B$6:$B$1005,$A65,'Violation Log'!$R$6:$R$1005,"&lt;&gt;Closed",'Violation Log'!$R$6:$R$1005,"&lt;&gt;"))</f>
        <v/>
      </c>
      <c r="U65" s="40">
        <f>IF($A65="","",IF(OR($B65="",$E65="",$F65="",$H65="",$I65="",$M65=""),"Missing required field",IF(COUNTIF($A$6:$A$1005,$A65)&gt;1,"Duplicate Inspection ID","OK")))</f>
        <v/>
      </c>
    </row>
    <row r="66">
      <c r="B66" s="62" t="n"/>
      <c r="C66" s="36" t="n"/>
      <c r="L66" s="37" t="n"/>
      <c r="N66" s="38" t="n"/>
      <c r="O66" s="39">
        <f>IF($A66="","",COUNTIF('Violation Log'!$B$6:$B$1005,$A66))</f>
        <v/>
      </c>
      <c r="P66" s="39">
        <f>IF($A66="","",COUNTIFS('Violation Log'!$B$6:$B$1005,$A66,'Violation Log'!$I$6:$I$1005,"Yes"))</f>
        <v/>
      </c>
      <c r="Q66" s="40">
        <f>IF($A66="","",IF($O66=0,"Clean",IF($P66&gt;0,"Out of Service","Violations - No OOS")))</f>
        <v/>
      </c>
      <c r="R66" s="63">
        <f>IF($A66="","",IFERROR(SUMIFS('Violation Log'!$K$6:$K$1005,'Violation Log'!$B$6:$B$1005,$A66),0))</f>
        <v/>
      </c>
      <c r="S66" s="63">
        <f>IF($A66="","",IFERROR(SUMIFS('Violation Log'!$L$6:$L$1005,'Violation Log'!$B$6:$B$1005,$A66),0))</f>
        <v/>
      </c>
      <c r="T66" s="39">
        <f>IF($A66="","",COUNTIFS('Violation Log'!$B$6:$B$1005,$A66,'Violation Log'!$R$6:$R$1005,"&lt;&gt;Closed",'Violation Log'!$R$6:$R$1005,"&lt;&gt;"))</f>
        <v/>
      </c>
      <c r="U66" s="40">
        <f>IF($A66="","",IF(OR($B66="",$E66="",$F66="",$H66="",$I66="",$M66=""),"Missing required field",IF(COUNTIF($A$6:$A$1005,$A66)&gt;1,"Duplicate Inspection ID","OK")))</f>
        <v/>
      </c>
    </row>
    <row r="67">
      <c r="B67" s="62" t="n"/>
      <c r="C67" s="36" t="n"/>
      <c r="L67" s="37" t="n"/>
      <c r="N67" s="38" t="n"/>
      <c r="O67" s="39">
        <f>IF($A67="","",COUNTIF('Violation Log'!$B$6:$B$1005,$A67))</f>
        <v/>
      </c>
      <c r="P67" s="39">
        <f>IF($A67="","",COUNTIFS('Violation Log'!$B$6:$B$1005,$A67,'Violation Log'!$I$6:$I$1005,"Yes"))</f>
        <v/>
      </c>
      <c r="Q67" s="40">
        <f>IF($A67="","",IF($O67=0,"Clean",IF($P67&gt;0,"Out of Service","Violations - No OOS")))</f>
        <v/>
      </c>
      <c r="R67" s="63">
        <f>IF($A67="","",IFERROR(SUMIFS('Violation Log'!$K$6:$K$1005,'Violation Log'!$B$6:$B$1005,$A67),0))</f>
        <v/>
      </c>
      <c r="S67" s="63">
        <f>IF($A67="","",IFERROR(SUMIFS('Violation Log'!$L$6:$L$1005,'Violation Log'!$B$6:$B$1005,$A67),0))</f>
        <v/>
      </c>
      <c r="T67" s="39">
        <f>IF($A67="","",COUNTIFS('Violation Log'!$B$6:$B$1005,$A67,'Violation Log'!$R$6:$R$1005,"&lt;&gt;Closed",'Violation Log'!$R$6:$R$1005,"&lt;&gt;"))</f>
        <v/>
      </c>
      <c r="U67" s="40">
        <f>IF($A67="","",IF(OR($B67="",$E67="",$F67="",$H67="",$I67="",$M67=""),"Missing required field",IF(COUNTIF($A$6:$A$1005,$A67)&gt;1,"Duplicate Inspection ID","OK")))</f>
        <v/>
      </c>
    </row>
    <row r="68">
      <c r="B68" s="62" t="n"/>
      <c r="C68" s="36" t="n"/>
      <c r="L68" s="37" t="n"/>
      <c r="N68" s="38" t="n"/>
      <c r="O68" s="39">
        <f>IF($A68="","",COUNTIF('Violation Log'!$B$6:$B$1005,$A68))</f>
        <v/>
      </c>
      <c r="P68" s="39">
        <f>IF($A68="","",COUNTIFS('Violation Log'!$B$6:$B$1005,$A68,'Violation Log'!$I$6:$I$1005,"Yes"))</f>
        <v/>
      </c>
      <c r="Q68" s="40">
        <f>IF($A68="","",IF($O68=0,"Clean",IF($P68&gt;0,"Out of Service","Violations - No OOS")))</f>
        <v/>
      </c>
      <c r="R68" s="63">
        <f>IF($A68="","",IFERROR(SUMIFS('Violation Log'!$K$6:$K$1005,'Violation Log'!$B$6:$B$1005,$A68),0))</f>
        <v/>
      </c>
      <c r="S68" s="63">
        <f>IF($A68="","",IFERROR(SUMIFS('Violation Log'!$L$6:$L$1005,'Violation Log'!$B$6:$B$1005,$A68),0))</f>
        <v/>
      </c>
      <c r="T68" s="39">
        <f>IF($A68="","",COUNTIFS('Violation Log'!$B$6:$B$1005,$A68,'Violation Log'!$R$6:$R$1005,"&lt;&gt;Closed",'Violation Log'!$R$6:$R$1005,"&lt;&gt;"))</f>
        <v/>
      </c>
      <c r="U68" s="40">
        <f>IF($A68="","",IF(OR($B68="",$E68="",$F68="",$H68="",$I68="",$M68=""),"Missing required field",IF(COUNTIF($A$6:$A$1005,$A68)&gt;1,"Duplicate Inspection ID","OK")))</f>
        <v/>
      </c>
    </row>
    <row r="69">
      <c r="B69" s="62" t="n"/>
      <c r="C69" s="36" t="n"/>
      <c r="L69" s="37" t="n"/>
      <c r="N69" s="38" t="n"/>
      <c r="O69" s="39">
        <f>IF($A69="","",COUNTIF('Violation Log'!$B$6:$B$1005,$A69))</f>
        <v/>
      </c>
      <c r="P69" s="39">
        <f>IF($A69="","",COUNTIFS('Violation Log'!$B$6:$B$1005,$A69,'Violation Log'!$I$6:$I$1005,"Yes"))</f>
        <v/>
      </c>
      <c r="Q69" s="40">
        <f>IF($A69="","",IF($O69=0,"Clean",IF($P69&gt;0,"Out of Service","Violations - No OOS")))</f>
        <v/>
      </c>
      <c r="R69" s="63">
        <f>IF($A69="","",IFERROR(SUMIFS('Violation Log'!$K$6:$K$1005,'Violation Log'!$B$6:$B$1005,$A69),0))</f>
        <v/>
      </c>
      <c r="S69" s="63">
        <f>IF($A69="","",IFERROR(SUMIFS('Violation Log'!$L$6:$L$1005,'Violation Log'!$B$6:$B$1005,$A69),0))</f>
        <v/>
      </c>
      <c r="T69" s="39">
        <f>IF($A69="","",COUNTIFS('Violation Log'!$B$6:$B$1005,$A69,'Violation Log'!$R$6:$R$1005,"&lt;&gt;Closed",'Violation Log'!$R$6:$R$1005,"&lt;&gt;"))</f>
        <v/>
      </c>
      <c r="U69" s="40">
        <f>IF($A69="","",IF(OR($B69="",$E69="",$F69="",$H69="",$I69="",$M69=""),"Missing required field",IF(COUNTIF($A$6:$A$1005,$A69)&gt;1,"Duplicate Inspection ID","OK")))</f>
        <v/>
      </c>
    </row>
    <row r="70">
      <c r="B70" s="62" t="n"/>
      <c r="C70" s="36" t="n"/>
      <c r="L70" s="37" t="n"/>
      <c r="N70" s="38" t="n"/>
      <c r="O70" s="39">
        <f>IF($A70="","",COUNTIF('Violation Log'!$B$6:$B$1005,$A70))</f>
        <v/>
      </c>
      <c r="P70" s="39">
        <f>IF($A70="","",COUNTIFS('Violation Log'!$B$6:$B$1005,$A70,'Violation Log'!$I$6:$I$1005,"Yes"))</f>
        <v/>
      </c>
      <c r="Q70" s="40">
        <f>IF($A70="","",IF($O70=0,"Clean",IF($P70&gt;0,"Out of Service","Violations - No OOS")))</f>
        <v/>
      </c>
      <c r="R70" s="63">
        <f>IF($A70="","",IFERROR(SUMIFS('Violation Log'!$K$6:$K$1005,'Violation Log'!$B$6:$B$1005,$A70),0))</f>
        <v/>
      </c>
      <c r="S70" s="63">
        <f>IF($A70="","",IFERROR(SUMIFS('Violation Log'!$L$6:$L$1005,'Violation Log'!$B$6:$B$1005,$A70),0))</f>
        <v/>
      </c>
      <c r="T70" s="39">
        <f>IF($A70="","",COUNTIFS('Violation Log'!$B$6:$B$1005,$A70,'Violation Log'!$R$6:$R$1005,"&lt;&gt;Closed",'Violation Log'!$R$6:$R$1005,"&lt;&gt;"))</f>
        <v/>
      </c>
      <c r="U70" s="40">
        <f>IF($A70="","",IF(OR($B70="",$E70="",$F70="",$H70="",$I70="",$M70=""),"Missing required field",IF(COUNTIF($A$6:$A$1005,$A70)&gt;1,"Duplicate Inspection ID","OK")))</f>
        <v/>
      </c>
    </row>
    <row r="71">
      <c r="B71" s="62" t="n"/>
      <c r="C71" s="36" t="n"/>
      <c r="L71" s="37" t="n"/>
      <c r="N71" s="38" t="n"/>
      <c r="O71" s="39">
        <f>IF($A71="","",COUNTIF('Violation Log'!$B$6:$B$1005,$A71))</f>
        <v/>
      </c>
      <c r="P71" s="39">
        <f>IF($A71="","",COUNTIFS('Violation Log'!$B$6:$B$1005,$A71,'Violation Log'!$I$6:$I$1005,"Yes"))</f>
        <v/>
      </c>
      <c r="Q71" s="40">
        <f>IF($A71="","",IF($O71=0,"Clean",IF($P71&gt;0,"Out of Service","Violations - No OOS")))</f>
        <v/>
      </c>
      <c r="R71" s="63">
        <f>IF($A71="","",IFERROR(SUMIFS('Violation Log'!$K$6:$K$1005,'Violation Log'!$B$6:$B$1005,$A71),0))</f>
        <v/>
      </c>
      <c r="S71" s="63">
        <f>IF($A71="","",IFERROR(SUMIFS('Violation Log'!$L$6:$L$1005,'Violation Log'!$B$6:$B$1005,$A71),0))</f>
        <v/>
      </c>
      <c r="T71" s="39">
        <f>IF($A71="","",COUNTIFS('Violation Log'!$B$6:$B$1005,$A71,'Violation Log'!$R$6:$R$1005,"&lt;&gt;Closed",'Violation Log'!$R$6:$R$1005,"&lt;&gt;"))</f>
        <v/>
      </c>
      <c r="U71" s="40">
        <f>IF($A71="","",IF(OR($B71="",$E71="",$F71="",$H71="",$I71="",$M71=""),"Missing required field",IF(COUNTIF($A$6:$A$1005,$A71)&gt;1,"Duplicate Inspection ID","OK")))</f>
        <v/>
      </c>
    </row>
    <row r="72">
      <c r="B72" s="62" t="n"/>
      <c r="C72" s="36" t="n"/>
      <c r="L72" s="37" t="n"/>
      <c r="N72" s="38" t="n"/>
      <c r="O72" s="39">
        <f>IF($A72="","",COUNTIF('Violation Log'!$B$6:$B$1005,$A72))</f>
        <v/>
      </c>
      <c r="P72" s="39">
        <f>IF($A72="","",COUNTIFS('Violation Log'!$B$6:$B$1005,$A72,'Violation Log'!$I$6:$I$1005,"Yes"))</f>
        <v/>
      </c>
      <c r="Q72" s="40">
        <f>IF($A72="","",IF($O72=0,"Clean",IF($P72&gt;0,"Out of Service","Violations - No OOS")))</f>
        <v/>
      </c>
      <c r="R72" s="63">
        <f>IF($A72="","",IFERROR(SUMIFS('Violation Log'!$K$6:$K$1005,'Violation Log'!$B$6:$B$1005,$A72),0))</f>
        <v/>
      </c>
      <c r="S72" s="63">
        <f>IF($A72="","",IFERROR(SUMIFS('Violation Log'!$L$6:$L$1005,'Violation Log'!$B$6:$B$1005,$A72),0))</f>
        <v/>
      </c>
      <c r="T72" s="39">
        <f>IF($A72="","",COUNTIFS('Violation Log'!$B$6:$B$1005,$A72,'Violation Log'!$R$6:$R$1005,"&lt;&gt;Closed",'Violation Log'!$R$6:$R$1005,"&lt;&gt;"))</f>
        <v/>
      </c>
      <c r="U72" s="40">
        <f>IF($A72="","",IF(OR($B72="",$E72="",$F72="",$H72="",$I72="",$M72=""),"Missing required field",IF(COUNTIF($A$6:$A$1005,$A72)&gt;1,"Duplicate Inspection ID","OK")))</f>
        <v/>
      </c>
    </row>
    <row r="73">
      <c r="B73" s="62" t="n"/>
      <c r="C73" s="36" t="n"/>
      <c r="L73" s="37" t="n"/>
      <c r="N73" s="38" t="n"/>
      <c r="O73" s="39">
        <f>IF($A73="","",COUNTIF('Violation Log'!$B$6:$B$1005,$A73))</f>
        <v/>
      </c>
      <c r="P73" s="39">
        <f>IF($A73="","",COUNTIFS('Violation Log'!$B$6:$B$1005,$A73,'Violation Log'!$I$6:$I$1005,"Yes"))</f>
        <v/>
      </c>
      <c r="Q73" s="40">
        <f>IF($A73="","",IF($O73=0,"Clean",IF($P73&gt;0,"Out of Service","Violations - No OOS")))</f>
        <v/>
      </c>
      <c r="R73" s="63">
        <f>IF($A73="","",IFERROR(SUMIFS('Violation Log'!$K$6:$K$1005,'Violation Log'!$B$6:$B$1005,$A73),0))</f>
        <v/>
      </c>
      <c r="S73" s="63">
        <f>IF($A73="","",IFERROR(SUMIFS('Violation Log'!$L$6:$L$1005,'Violation Log'!$B$6:$B$1005,$A73),0))</f>
        <v/>
      </c>
      <c r="T73" s="39">
        <f>IF($A73="","",COUNTIFS('Violation Log'!$B$6:$B$1005,$A73,'Violation Log'!$R$6:$R$1005,"&lt;&gt;Closed",'Violation Log'!$R$6:$R$1005,"&lt;&gt;"))</f>
        <v/>
      </c>
      <c r="U73" s="40">
        <f>IF($A73="","",IF(OR($B73="",$E73="",$F73="",$H73="",$I73="",$M73=""),"Missing required field",IF(COUNTIF($A$6:$A$1005,$A73)&gt;1,"Duplicate Inspection ID","OK")))</f>
        <v/>
      </c>
    </row>
    <row r="74">
      <c r="B74" s="62" t="n"/>
      <c r="C74" s="36" t="n"/>
      <c r="L74" s="37" t="n"/>
      <c r="N74" s="38" t="n"/>
      <c r="O74" s="39">
        <f>IF($A74="","",COUNTIF('Violation Log'!$B$6:$B$1005,$A74))</f>
        <v/>
      </c>
      <c r="P74" s="39">
        <f>IF($A74="","",COUNTIFS('Violation Log'!$B$6:$B$1005,$A74,'Violation Log'!$I$6:$I$1005,"Yes"))</f>
        <v/>
      </c>
      <c r="Q74" s="40">
        <f>IF($A74="","",IF($O74=0,"Clean",IF($P74&gt;0,"Out of Service","Violations - No OOS")))</f>
        <v/>
      </c>
      <c r="R74" s="63">
        <f>IF($A74="","",IFERROR(SUMIFS('Violation Log'!$K$6:$K$1005,'Violation Log'!$B$6:$B$1005,$A74),0))</f>
        <v/>
      </c>
      <c r="S74" s="63">
        <f>IF($A74="","",IFERROR(SUMIFS('Violation Log'!$L$6:$L$1005,'Violation Log'!$B$6:$B$1005,$A74),0))</f>
        <v/>
      </c>
      <c r="T74" s="39">
        <f>IF($A74="","",COUNTIFS('Violation Log'!$B$6:$B$1005,$A74,'Violation Log'!$R$6:$R$1005,"&lt;&gt;Closed",'Violation Log'!$R$6:$R$1005,"&lt;&gt;"))</f>
        <v/>
      </c>
      <c r="U74" s="40">
        <f>IF($A74="","",IF(OR($B74="",$E74="",$F74="",$H74="",$I74="",$M74=""),"Missing required field",IF(COUNTIF($A$6:$A$1005,$A74)&gt;1,"Duplicate Inspection ID","OK")))</f>
        <v/>
      </c>
    </row>
    <row r="75">
      <c r="B75" s="62" t="n"/>
      <c r="C75" s="36" t="n"/>
      <c r="L75" s="37" t="n"/>
      <c r="N75" s="38" t="n"/>
      <c r="O75" s="39">
        <f>IF($A75="","",COUNTIF('Violation Log'!$B$6:$B$1005,$A75))</f>
        <v/>
      </c>
      <c r="P75" s="39">
        <f>IF($A75="","",COUNTIFS('Violation Log'!$B$6:$B$1005,$A75,'Violation Log'!$I$6:$I$1005,"Yes"))</f>
        <v/>
      </c>
      <c r="Q75" s="40">
        <f>IF($A75="","",IF($O75=0,"Clean",IF($P75&gt;0,"Out of Service","Violations - No OOS")))</f>
        <v/>
      </c>
      <c r="R75" s="63">
        <f>IF($A75="","",IFERROR(SUMIFS('Violation Log'!$K$6:$K$1005,'Violation Log'!$B$6:$B$1005,$A75),0))</f>
        <v/>
      </c>
      <c r="S75" s="63">
        <f>IF($A75="","",IFERROR(SUMIFS('Violation Log'!$L$6:$L$1005,'Violation Log'!$B$6:$B$1005,$A75),0))</f>
        <v/>
      </c>
      <c r="T75" s="39">
        <f>IF($A75="","",COUNTIFS('Violation Log'!$B$6:$B$1005,$A75,'Violation Log'!$R$6:$R$1005,"&lt;&gt;Closed",'Violation Log'!$R$6:$R$1005,"&lt;&gt;"))</f>
        <v/>
      </c>
      <c r="U75" s="40">
        <f>IF($A75="","",IF(OR($B75="",$E75="",$F75="",$H75="",$I75="",$M75=""),"Missing required field",IF(COUNTIF($A$6:$A$1005,$A75)&gt;1,"Duplicate Inspection ID","OK")))</f>
        <v/>
      </c>
    </row>
    <row r="76">
      <c r="B76" s="62" t="n"/>
      <c r="C76" s="36" t="n"/>
      <c r="L76" s="37" t="n"/>
      <c r="N76" s="38" t="n"/>
      <c r="O76" s="39">
        <f>IF($A76="","",COUNTIF('Violation Log'!$B$6:$B$1005,$A76))</f>
        <v/>
      </c>
      <c r="P76" s="39">
        <f>IF($A76="","",COUNTIFS('Violation Log'!$B$6:$B$1005,$A76,'Violation Log'!$I$6:$I$1005,"Yes"))</f>
        <v/>
      </c>
      <c r="Q76" s="40">
        <f>IF($A76="","",IF($O76=0,"Clean",IF($P76&gt;0,"Out of Service","Violations - No OOS")))</f>
        <v/>
      </c>
      <c r="R76" s="63">
        <f>IF($A76="","",IFERROR(SUMIFS('Violation Log'!$K$6:$K$1005,'Violation Log'!$B$6:$B$1005,$A76),0))</f>
        <v/>
      </c>
      <c r="S76" s="63">
        <f>IF($A76="","",IFERROR(SUMIFS('Violation Log'!$L$6:$L$1005,'Violation Log'!$B$6:$B$1005,$A76),0))</f>
        <v/>
      </c>
      <c r="T76" s="39">
        <f>IF($A76="","",COUNTIFS('Violation Log'!$B$6:$B$1005,$A76,'Violation Log'!$R$6:$R$1005,"&lt;&gt;Closed",'Violation Log'!$R$6:$R$1005,"&lt;&gt;"))</f>
        <v/>
      </c>
      <c r="U76" s="40">
        <f>IF($A76="","",IF(OR($B76="",$E76="",$F76="",$H76="",$I76="",$M76=""),"Missing required field",IF(COUNTIF($A$6:$A$1005,$A76)&gt;1,"Duplicate Inspection ID","OK")))</f>
        <v/>
      </c>
    </row>
    <row r="77">
      <c r="B77" s="62" t="n"/>
      <c r="C77" s="36" t="n"/>
      <c r="L77" s="37" t="n"/>
      <c r="N77" s="38" t="n"/>
      <c r="O77" s="39">
        <f>IF($A77="","",COUNTIF('Violation Log'!$B$6:$B$1005,$A77))</f>
        <v/>
      </c>
      <c r="P77" s="39">
        <f>IF($A77="","",COUNTIFS('Violation Log'!$B$6:$B$1005,$A77,'Violation Log'!$I$6:$I$1005,"Yes"))</f>
        <v/>
      </c>
      <c r="Q77" s="40">
        <f>IF($A77="","",IF($O77=0,"Clean",IF($P77&gt;0,"Out of Service","Violations - No OOS")))</f>
        <v/>
      </c>
      <c r="R77" s="63">
        <f>IF($A77="","",IFERROR(SUMIFS('Violation Log'!$K$6:$K$1005,'Violation Log'!$B$6:$B$1005,$A77),0))</f>
        <v/>
      </c>
      <c r="S77" s="63">
        <f>IF($A77="","",IFERROR(SUMIFS('Violation Log'!$L$6:$L$1005,'Violation Log'!$B$6:$B$1005,$A77),0))</f>
        <v/>
      </c>
      <c r="T77" s="39">
        <f>IF($A77="","",COUNTIFS('Violation Log'!$B$6:$B$1005,$A77,'Violation Log'!$R$6:$R$1005,"&lt;&gt;Closed",'Violation Log'!$R$6:$R$1005,"&lt;&gt;"))</f>
        <v/>
      </c>
      <c r="U77" s="40">
        <f>IF($A77="","",IF(OR($B77="",$E77="",$F77="",$H77="",$I77="",$M77=""),"Missing required field",IF(COUNTIF($A$6:$A$1005,$A77)&gt;1,"Duplicate Inspection ID","OK")))</f>
        <v/>
      </c>
    </row>
    <row r="78">
      <c r="B78" s="62" t="n"/>
      <c r="C78" s="36" t="n"/>
      <c r="L78" s="37" t="n"/>
      <c r="N78" s="38" t="n"/>
      <c r="O78" s="39">
        <f>IF($A78="","",COUNTIF('Violation Log'!$B$6:$B$1005,$A78))</f>
        <v/>
      </c>
      <c r="P78" s="39">
        <f>IF($A78="","",COUNTIFS('Violation Log'!$B$6:$B$1005,$A78,'Violation Log'!$I$6:$I$1005,"Yes"))</f>
        <v/>
      </c>
      <c r="Q78" s="40">
        <f>IF($A78="","",IF($O78=0,"Clean",IF($P78&gt;0,"Out of Service","Violations - No OOS")))</f>
        <v/>
      </c>
      <c r="R78" s="63">
        <f>IF($A78="","",IFERROR(SUMIFS('Violation Log'!$K$6:$K$1005,'Violation Log'!$B$6:$B$1005,$A78),0))</f>
        <v/>
      </c>
      <c r="S78" s="63">
        <f>IF($A78="","",IFERROR(SUMIFS('Violation Log'!$L$6:$L$1005,'Violation Log'!$B$6:$B$1005,$A78),0))</f>
        <v/>
      </c>
      <c r="T78" s="39">
        <f>IF($A78="","",COUNTIFS('Violation Log'!$B$6:$B$1005,$A78,'Violation Log'!$R$6:$R$1005,"&lt;&gt;Closed",'Violation Log'!$R$6:$R$1005,"&lt;&gt;"))</f>
        <v/>
      </c>
      <c r="U78" s="40">
        <f>IF($A78="","",IF(OR($B78="",$E78="",$F78="",$H78="",$I78="",$M78=""),"Missing required field",IF(COUNTIF($A$6:$A$1005,$A78)&gt;1,"Duplicate Inspection ID","OK")))</f>
        <v/>
      </c>
    </row>
    <row r="79">
      <c r="B79" s="62" t="n"/>
      <c r="C79" s="36" t="n"/>
      <c r="L79" s="37" t="n"/>
      <c r="N79" s="38" t="n"/>
      <c r="O79" s="39">
        <f>IF($A79="","",COUNTIF('Violation Log'!$B$6:$B$1005,$A79))</f>
        <v/>
      </c>
      <c r="P79" s="39">
        <f>IF($A79="","",COUNTIFS('Violation Log'!$B$6:$B$1005,$A79,'Violation Log'!$I$6:$I$1005,"Yes"))</f>
        <v/>
      </c>
      <c r="Q79" s="40">
        <f>IF($A79="","",IF($O79=0,"Clean",IF($P79&gt;0,"Out of Service","Violations - No OOS")))</f>
        <v/>
      </c>
      <c r="R79" s="63">
        <f>IF($A79="","",IFERROR(SUMIFS('Violation Log'!$K$6:$K$1005,'Violation Log'!$B$6:$B$1005,$A79),0))</f>
        <v/>
      </c>
      <c r="S79" s="63">
        <f>IF($A79="","",IFERROR(SUMIFS('Violation Log'!$L$6:$L$1005,'Violation Log'!$B$6:$B$1005,$A79),0))</f>
        <v/>
      </c>
      <c r="T79" s="39">
        <f>IF($A79="","",COUNTIFS('Violation Log'!$B$6:$B$1005,$A79,'Violation Log'!$R$6:$R$1005,"&lt;&gt;Closed",'Violation Log'!$R$6:$R$1005,"&lt;&gt;"))</f>
        <v/>
      </c>
      <c r="U79" s="40">
        <f>IF($A79="","",IF(OR($B79="",$E79="",$F79="",$H79="",$I79="",$M79=""),"Missing required field",IF(COUNTIF($A$6:$A$1005,$A79)&gt;1,"Duplicate Inspection ID","OK")))</f>
        <v/>
      </c>
    </row>
    <row r="80">
      <c r="B80" s="62" t="n"/>
      <c r="C80" s="36" t="n"/>
      <c r="L80" s="37" t="n"/>
      <c r="N80" s="38" t="n"/>
      <c r="O80" s="39">
        <f>IF($A80="","",COUNTIF('Violation Log'!$B$6:$B$1005,$A80))</f>
        <v/>
      </c>
      <c r="P80" s="39">
        <f>IF($A80="","",COUNTIFS('Violation Log'!$B$6:$B$1005,$A80,'Violation Log'!$I$6:$I$1005,"Yes"))</f>
        <v/>
      </c>
      <c r="Q80" s="40">
        <f>IF($A80="","",IF($O80=0,"Clean",IF($P80&gt;0,"Out of Service","Violations - No OOS")))</f>
        <v/>
      </c>
      <c r="R80" s="63">
        <f>IF($A80="","",IFERROR(SUMIFS('Violation Log'!$K$6:$K$1005,'Violation Log'!$B$6:$B$1005,$A80),0))</f>
        <v/>
      </c>
      <c r="S80" s="63">
        <f>IF($A80="","",IFERROR(SUMIFS('Violation Log'!$L$6:$L$1005,'Violation Log'!$B$6:$B$1005,$A80),0))</f>
        <v/>
      </c>
      <c r="T80" s="39">
        <f>IF($A80="","",COUNTIFS('Violation Log'!$B$6:$B$1005,$A80,'Violation Log'!$R$6:$R$1005,"&lt;&gt;Closed",'Violation Log'!$R$6:$R$1005,"&lt;&gt;"))</f>
        <v/>
      </c>
      <c r="U80" s="40">
        <f>IF($A80="","",IF(OR($B80="",$E80="",$F80="",$H80="",$I80="",$M80=""),"Missing required field",IF(COUNTIF($A$6:$A$1005,$A80)&gt;1,"Duplicate Inspection ID","OK")))</f>
        <v/>
      </c>
    </row>
    <row r="81">
      <c r="B81" s="62" t="n"/>
      <c r="C81" s="36" t="n"/>
      <c r="L81" s="37" t="n"/>
      <c r="N81" s="38" t="n"/>
      <c r="O81" s="39">
        <f>IF($A81="","",COUNTIF('Violation Log'!$B$6:$B$1005,$A81))</f>
        <v/>
      </c>
      <c r="P81" s="39">
        <f>IF($A81="","",COUNTIFS('Violation Log'!$B$6:$B$1005,$A81,'Violation Log'!$I$6:$I$1005,"Yes"))</f>
        <v/>
      </c>
      <c r="Q81" s="40">
        <f>IF($A81="","",IF($O81=0,"Clean",IF($P81&gt;0,"Out of Service","Violations - No OOS")))</f>
        <v/>
      </c>
      <c r="R81" s="63">
        <f>IF($A81="","",IFERROR(SUMIFS('Violation Log'!$K$6:$K$1005,'Violation Log'!$B$6:$B$1005,$A81),0))</f>
        <v/>
      </c>
      <c r="S81" s="63">
        <f>IF($A81="","",IFERROR(SUMIFS('Violation Log'!$L$6:$L$1005,'Violation Log'!$B$6:$B$1005,$A81),0))</f>
        <v/>
      </c>
      <c r="T81" s="39">
        <f>IF($A81="","",COUNTIFS('Violation Log'!$B$6:$B$1005,$A81,'Violation Log'!$R$6:$R$1005,"&lt;&gt;Closed",'Violation Log'!$R$6:$R$1005,"&lt;&gt;"))</f>
        <v/>
      </c>
      <c r="U81" s="40">
        <f>IF($A81="","",IF(OR($B81="",$E81="",$F81="",$H81="",$I81="",$M81=""),"Missing required field",IF(COUNTIF($A$6:$A$1005,$A81)&gt;1,"Duplicate Inspection ID","OK")))</f>
        <v/>
      </c>
    </row>
    <row r="82">
      <c r="B82" s="62" t="n"/>
      <c r="C82" s="36" t="n"/>
      <c r="L82" s="37" t="n"/>
      <c r="N82" s="38" t="n"/>
      <c r="O82" s="39">
        <f>IF($A82="","",COUNTIF('Violation Log'!$B$6:$B$1005,$A82))</f>
        <v/>
      </c>
      <c r="P82" s="39">
        <f>IF($A82="","",COUNTIFS('Violation Log'!$B$6:$B$1005,$A82,'Violation Log'!$I$6:$I$1005,"Yes"))</f>
        <v/>
      </c>
      <c r="Q82" s="40">
        <f>IF($A82="","",IF($O82=0,"Clean",IF($P82&gt;0,"Out of Service","Violations - No OOS")))</f>
        <v/>
      </c>
      <c r="R82" s="63">
        <f>IF($A82="","",IFERROR(SUMIFS('Violation Log'!$K$6:$K$1005,'Violation Log'!$B$6:$B$1005,$A82),0))</f>
        <v/>
      </c>
      <c r="S82" s="63">
        <f>IF($A82="","",IFERROR(SUMIFS('Violation Log'!$L$6:$L$1005,'Violation Log'!$B$6:$B$1005,$A82),0))</f>
        <v/>
      </c>
      <c r="T82" s="39">
        <f>IF($A82="","",COUNTIFS('Violation Log'!$B$6:$B$1005,$A82,'Violation Log'!$R$6:$R$1005,"&lt;&gt;Closed",'Violation Log'!$R$6:$R$1005,"&lt;&gt;"))</f>
        <v/>
      </c>
      <c r="U82" s="40">
        <f>IF($A82="","",IF(OR($B82="",$E82="",$F82="",$H82="",$I82="",$M82=""),"Missing required field",IF(COUNTIF($A$6:$A$1005,$A82)&gt;1,"Duplicate Inspection ID","OK")))</f>
        <v/>
      </c>
    </row>
    <row r="83">
      <c r="B83" s="62" t="n"/>
      <c r="C83" s="36" t="n"/>
      <c r="L83" s="37" t="n"/>
      <c r="N83" s="38" t="n"/>
      <c r="O83" s="39">
        <f>IF($A83="","",COUNTIF('Violation Log'!$B$6:$B$1005,$A83))</f>
        <v/>
      </c>
      <c r="P83" s="39">
        <f>IF($A83="","",COUNTIFS('Violation Log'!$B$6:$B$1005,$A83,'Violation Log'!$I$6:$I$1005,"Yes"))</f>
        <v/>
      </c>
      <c r="Q83" s="40">
        <f>IF($A83="","",IF($O83=0,"Clean",IF($P83&gt;0,"Out of Service","Violations - No OOS")))</f>
        <v/>
      </c>
      <c r="R83" s="63">
        <f>IF($A83="","",IFERROR(SUMIFS('Violation Log'!$K$6:$K$1005,'Violation Log'!$B$6:$B$1005,$A83),0))</f>
        <v/>
      </c>
      <c r="S83" s="63">
        <f>IF($A83="","",IFERROR(SUMIFS('Violation Log'!$L$6:$L$1005,'Violation Log'!$B$6:$B$1005,$A83),0))</f>
        <v/>
      </c>
      <c r="T83" s="39">
        <f>IF($A83="","",COUNTIFS('Violation Log'!$B$6:$B$1005,$A83,'Violation Log'!$R$6:$R$1005,"&lt;&gt;Closed",'Violation Log'!$R$6:$R$1005,"&lt;&gt;"))</f>
        <v/>
      </c>
      <c r="U83" s="40">
        <f>IF($A83="","",IF(OR($B83="",$E83="",$F83="",$H83="",$I83="",$M83=""),"Missing required field",IF(COUNTIF($A$6:$A$1005,$A83)&gt;1,"Duplicate Inspection ID","OK")))</f>
        <v/>
      </c>
    </row>
    <row r="84">
      <c r="B84" s="62" t="n"/>
      <c r="C84" s="36" t="n"/>
      <c r="L84" s="37" t="n"/>
      <c r="N84" s="38" t="n"/>
      <c r="O84" s="39">
        <f>IF($A84="","",COUNTIF('Violation Log'!$B$6:$B$1005,$A84))</f>
        <v/>
      </c>
      <c r="P84" s="39">
        <f>IF($A84="","",COUNTIFS('Violation Log'!$B$6:$B$1005,$A84,'Violation Log'!$I$6:$I$1005,"Yes"))</f>
        <v/>
      </c>
      <c r="Q84" s="40">
        <f>IF($A84="","",IF($O84=0,"Clean",IF($P84&gt;0,"Out of Service","Violations - No OOS")))</f>
        <v/>
      </c>
      <c r="R84" s="63">
        <f>IF($A84="","",IFERROR(SUMIFS('Violation Log'!$K$6:$K$1005,'Violation Log'!$B$6:$B$1005,$A84),0))</f>
        <v/>
      </c>
      <c r="S84" s="63">
        <f>IF($A84="","",IFERROR(SUMIFS('Violation Log'!$L$6:$L$1005,'Violation Log'!$B$6:$B$1005,$A84),0))</f>
        <v/>
      </c>
      <c r="T84" s="39">
        <f>IF($A84="","",COUNTIFS('Violation Log'!$B$6:$B$1005,$A84,'Violation Log'!$R$6:$R$1005,"&lt;&gt;Closed",'Violation Log'!$R$6:$R$1005,"&lt;&gt;"))</f>
        <v/>
      </c>
      <c r="U84" s="40">
        <f>IF($A84="","",IF(OR($B84="",$E84="",$F84="",$H84="",$I84="",$M84=""),"Missing required field",IF(COUNTIF($A$6:$A$1005,$A84)&gt;1,"Duplicate Inspection ID","OK")))</f>
        <v/>
      </c>
    </row>
    <row r="85">
      <c r="B85" s="62" t="n"/>
      <c r="C85" s="36" t="n"/>
      <c r="L85" s="37" t="n"/>
      <c r="N85" s="38" t="n"/>
      <c r="O85" s="39">
        <f>IF($A85="","",COUNTIF('Violation Log'!$B$6:$B$1005,$A85))</f>
        <v/>
      </c>
      <c r="P85" s="39">
        <f>IF($A85="","",COUNTIFS('Violation Log'!$B$6:$B$1005,$A85,'Violation Log'!$I$6:$I$1005,"Yes"))</f>
        <v/>
      </c>
      <c r="Q85" s="40">
        <f>IF($A85="","",IF($O85=0,"Clean",IF($P85&gt;0,"Out of Service","Violations - No OOS")))</f>
        <v/>
      </c>
      <c r="R85" s="63">
        <f>IF($A85="","",IFERROR(SUMIFS('Violation Log'!$K$6:$K$1005,'Violation Log'!$B$6:$B$1005,$A85),0))</f>
        <v/>
      </c>
      <c r="S85" s="63">
        <f>IF($A85="","",IFERROR(SUMIFS('Violation Log'!$L$6:$L$1005,'Violation Log'!$B$6:$B$1005,$A85),0))</f>
        <v/>
      </c>
      <c r="T85" s="39">
        <f>IF($A85="","",COUNTIFS('Violation Log'!$B$6:$B$1005,$A85,'Violation Log'!$R$6:$R$1005,"&lt;&gt;Closed",'Violation Log'!$R$6:$R$1005,"&lt;&gt;"))</f>
        <v/>
      </c>
      <c r="U85" s="40">
        <f>IF($A85="","",IF(OR($B85="",$E85="",$F85="",$H85="",$I85="",$M85=""),"Missing required field",IF(COUNTIF($A$6:$A$1005,$A85)&gt;1,"Duplicate Inspection ID","OK")))</f>
        <v/>
      </c>
    </row>
    <row r="86">
      <c r="B86" s="62" t="n"/>
      <c r="C86" s="36" t="n"/>
      <c r="L86" s="37" t="n"/>
      <c r="N86" s="38" t="n"/>
      <c r="O86" s="39">
        <f>IF($A86="","",COUNTIF('Violation Log'!$B$6:$B$1005,$A86))</f>
        <v/>
      </c>
      <c r="P86" s="39">
        <f>IF($A86="","",COUNTIFS('Violation Log'!$B$6:$B$1005,$A86,'Violation Log'!$I$6:$I$1005,"Yes"))</f>
        <v/>
      </c>
      <c r="Q86" s="40">
        <f>IF($A86="","",IF($O86=0,"Clean",IF($P86&gt;0,"Out of Service","Violations - No OOS")))</f>
        <v/>
      </c>
      <c r="R86" s="63">
        <f>IF($A86="","",IFERROR(SUMIFS('Violation Log'!$K$6:$K$1005,'Violation Log'!$B$6:$B$1005,$A86),0))</f>
        <v/>
      </c>
      <c r="S86" s="63">
        <f>IF($A86="","",IFERROR(SUMIFS('Violation Log'!$L$6:$L$1005,'Violation Log'!$B$6:$B$1005,$A86),0))</f>
        <v/>
      </c>
      <c r="T86" s="39">
        <f>IF($A86="","",COUNTIFS('Violation Log'!$B$6:$B$1005,$A86,'Violation Log'!$R$6:$R$1005,"&lt;&gt;Closed",'Violation Log'!$R$6:$R$1005,"&lt;&gt;"))</f>
        <v/>
      </c>
      <c r="U86" s="40">
        <f>IF($A86="","",IF(OR($B86="",$E86="",$F86="",$H86="",$I86="",$M86=""),"Missing required field",IF(COUNTIF($A$6:$A$1005,$A86)&gt;1,"Duplicate Inspection ID","OK")))</f>
        <v/>
      </c>
    </row>
    <row r="87">
      <c r="B87" s="62" t="n"/>
      <c r="C87" s="36" t="n"/>
      <c r="L87" s="37" t="n"/>
      <c r="N87" s="38" t="n"/>
      <c r="O87" s="39">
        <f>IF($A87="","",COUNTIF('Violation Log'!$B$6:$B$1005,$A87))</f>
        <v/>
      </c>
      <c r="P87" s="39">
        <f>IF($A87="","",COUNTIFS('Violation Log'!$B$6:$B$1005,$A87,'Violation Log'!$I$6:$I$1005,"Yes"))</f>
        <v/>
      </c>
      <c r="Q87" s="40">
        <f>IF($A87="","",IF($O87=0,"Clean",IF($P87&gt;0,"Out of Service","Violations - No OOS")))</f>
        <v/>
      </c>
      <c r="R87" s="63">
        <f>IF($A87="","",IFERROR(SUMIFS('Violation Log'!$K$6:$K$1005,'Violation Log'!$B$6:$B$1005,$A87),0))</f>
        <v/>
      </c>
      <c r="S87" s="63">
        <f>IF($A87="","",IFERROR(SUMIFS('Violation Log'!$L$6:$L$1005,'Violation Log'!$B$6:$B$1005,$A87),0))</f>
        <v/>
      </c>
      <c r="T87" s="39">
        <f>IF($A87="","",COUNTIFS('Violation Log'!$B$6:$B$1005,$A87,'Violation Log'!$R$6:$R$1005,"&lt;&gt;Closed",'Violation Log'!$R$6:$R$1005,"&lt;&gt;"))</f>
        <v/>
      </c>
      <c r="U87" s="40">
        <f>IF($A87="","",IF(OR($B87="",$E87="",$F87="",$H87="",$I87="",$M87=""),"Missing required field",IF(COUNTIF($A$6:$A$1005,$A87)&gt;1,"Duplicate Inspection ID","OK")))</f>
        <v/>
      </c>
    </row>
    <row r="88">
      <c r="B88" s="62" t="n"/>
      <c r="C88" s="36" t="n"/>
      <c r="L88" s="37" t="n"/>
      <c r="N88" s="38" t="n"/>
      <c r="O88" s="39">
        <f>IF($A88="","",COUNTIF('Violation Log'!$B$6:$B$1005,$A88))</f>
        <v/>
      </c>
      <c r="P88" s="39">
        <f>IF($A88="","",COUNTIFS('Violation Log'!$B$6:$B$1005,$A88,'Violation Log'!$I$6:$I$1005,"Yes"))</f>
        <v/>
      </c>
      <c r="Q88" s="40">
        <f>IF($A88="","",IF($O88=0,"Clean",IF($P88&gt;0,"Out of Service","Violations - No OOS")))</f>
        <v/>
      </c>
      <c r="R88" s="63">
        <f>IF($A88="","",IFERROR(SUMIFS('Violation Log'!$K$6:$K$1005,'Violation Log'!$B$6:$B$1005,$A88),0))</f>
        <v/>
      </c>
      <c r="S88" s="63">
        <f>IF($A88="","",IFERROR(SUMIFS('Violation Log'!$L$6:$L$1005,'Violation Log'!$B$6:$B$1005,$A88),0))</f>
        <v/>
      </c>
      <c r="T88" s="39">
        <f>IF($A88="","",COUNTIFS('Violation Log'!$B$6:$B$1005,$A88,'Violation Log'!$R$6:$R$1005,"&lt;&gt;Closed",'Violation Log'!$R$6:$R$1005,"&lt;&gt;"))</f>
        <v/>
      </c>
      <c r="U88" s="40">
        <f>IF($A88="","",IF(OR($B88="",$E88="",$F88="",$H88="",$I88="",$M88=""),"Missing required field",IF(COUNTIF($A$6:$A$1005,$A88)&gt;1,"Duplicate Inspection ID","OK")))</f>
        <v/>
      </c>
    </row>
    <row r="89">
      <c r="B89" s="62" t="n"/>
      <c r="C89" s="36" t="n"/>
      <c r="L89" s="37" t="n"/>
      <c r="N89" s="38" t="n"/>
      <c r="O89" s="39">
        <f>IF($A89="","",COUNTIF('Violation Log'!$B$6:$B$1005,$A89))</f>
        <v/>
      </c>
      <c r="P89" s="39">
        <f>IF($A89="","",COUNTIFS('Violation Log'!$B$6:$B$1005,$A89,'Violation Log'!$I$6:$I$1005,"Yes"))</f>
        <v/>
      </c>
      <c r="Q89" s="40">
        <f>IF($A89="","",IF($O89=0,"Clean",IF($P89&gt;0,"Out of Service","Violations - No OOS")))</f>
        <v/>
      </c>
      <c r="R89" s="63">
        <f>IF($A89="","",IFERROR(SUMIFS('Violation Log'!$K$6:$K$1005,'Violation Log'!$B$6:$B$1005,$A89),0))</f>
        <v/>
      </c>
      <c r="S89" s="63">
        <f>IF($A89="","",IFERROR(SUMIFS('Violation Log'!$L$6:$L$1005,'Violation Log'!$B$6:$B$1005,$A89),0))</f>
        <v/>
      </c>
      <c r="T89" s="39">
        <f>IF($A89="","",COUNTIFS('Violation Log'!$B$6:$B$1005,$A89,'Violation Log'!$R$6:$R$1005,"&lt;&gt;Closed",'Violation Log'!$R$6:$R$1005,"&lt;&gt;"))</f>
        <v/>
      </c>
      <c r="U89" s="40">
        <f>IF($A89="","",IF(OR($B89="",$E89="",$F89="",$H89="",$I89="",$M89=""),"Missing required field",IF(COUNTIF($A$6:$A$1005,$A89)&gt;1,"Duplicate Inspection ID","OK")))</f>
        <v/>
      </c>
    </row>
    <row r="90">
      <c r="B90" s="62" t="n"/>
      <c r="C90" s="36" t="n"/>
      <c r="L90" s="37" t="n"/>
      <c r="N90" s="38" t="n"/>
      <c r="O90" s="39">
        <f>IF($A90="","",COUNTIF('Violation Log'!$B$6:$B$1005,$A90))</f>
        <v/>
      </c>
      <c r="P90" s="39">
        <f>IF($A90="","",COUNTIFS('Violation Log'!$B$6:$B$1005,$A90,'Violation Log'!$I$6:$I$1005,"Yes"))</f>
        <v/>
      </c>
      <c r="Q90" s="40">
        <f>IF($A90="","",IF($O90=0,"Clean",IF($P90&gt;0,"Out of Service","Violations - No OOS")))</f>
        <v/>
      </c>
      <c r="R90" s="63">
        <f>IF($A90="","",IFERROR(SUMIFS('Violation Log'!$K$6:$K$1005,'Violation Log'!$B$6:$B$1005,$A90),0))</f>
        <v/>
      </c>
      <c r="S90" s="63">
        <f>IF($A90="","",IFERROR(SUMIFS('Violation Log'!$L$6:$L$1005,'Violation Log'!$B$6:$B$1005,$A90),0))</f>
        <v/>
      </c>
      <c r="T90" s="39">
        <f>IF($A90="","",COUNTIFS('Violation Log'!$B$6:$B$1005,$A90,'Violation Log'!$R$6:$R$1005,"&lt;&gt;Closed",'Violation Log'!$R$6:$R$1005,"&lt;&gt;"))</f>
        <v/>
      </c>
      <c r="U90" s="40">
        <f>IF($A90="","",IF(OR($B90="",$E90="",$F90="",$H90="",$I90="",$M90=""),"Missing required field",IF(COUNTIF($A$6:$A$1005,$A90)&gt;1,"Duplicate Inspection ID","OK")))</f>
        <v/>
      </c>
    </row>
    <row r="91">
      <c r="B91" s="62" t="n"/>
      <c r="C91" s="36" t="n"/>
      <c r="L91" s="37" t="n"/>
      <c r="N91" s="38" t="n"/>
      <c r="O91" s="39">
        <f>IF($A91="","",COUNTIF('Violation Log'!$B$6:$B$1005,$A91))</f>
        <v/>
      </c>
      <c r="P91" s="39">
        <f>IF($A91="","",COUNTIFS('Violation Log'!$B$6:$B$1005,$A91,'Violation Log'!$I$6:$I$1005,"Yes"))</f>
        <v/>
      </c>
      <c r="Q91" s="40">
        <f>IF($A91="","",IF($O91=0,"Clean",IF($P91&gt;0,"Out of Service","Violations - No OOS")))</f>
        <v/>
      </c>
      <c r="R91" s="63">
        <f>IF($A91="","",IFERROR(SUMIFS('Violation Log'!$K$6:$K$1005,'Violation Log'!$B$6:$B$1005,$A91),0))</f>
        <v/>
      </c>
      <c r="S91" s="63">
        <f>IF($A91="","",IFERROR(SUMIFS('Violation Log'!$L$6:$L$1005,'Violation Log'!$B$6:$B$1005,$A91),0))</f>
        <v/>
      </c>
      <c r="T91" s="39">
        <f>IF($A91="","",COUNTIFS('Violation Log'!$B$6:$B$1005,$A91,'Violation Log'!$R$6:$R$1005,"&lt;&gt;Closed",'Violation Log'!$R$6:$R$1005,"&lt;&gt;"))</f>
        <v/>
      </c>
      <c r="U91" s="40">
        <f>IF($A91="","",IF(OR($B91="",$E91="",$F91="",$H91="",$I91="",$M91=""),"Missing required field",IF(COUNTIF($A$6:$A$1005,$A91)&gt;1,"Duplicate Inspection ID","OK")))</f>
        <v/>
      </c>
    </row>
    <row r="92">
      <c r="B92" s="62" t="n"/>
      <c r="C92" s="36" t="n"/>
      <c r="L92" s="37" t="n"/>
      <c r="N92" s="38" t="n"/>
      <c r="O92" s="39">
        <f>IF($A92="","",COUNTIF('Violation Log'!$B$6:$B$1005,$A92))</f>
        <v/>
      </c>
      <c r="P92" s="39">
        <f>IF($A92="","",COUNTIFS('Violation Log'!$B$6:$B$1005,$A92,'Violation Log'!$I$6:$I$1005,"Yes"))</f>
        <v/>
      </c>
      <c r="Q92" s="40">
        <f>IF($A92="","",IF($O92=0,"Clean",IF($P92&gt;0,"Out of Service","Violations - No OOS")))</f>
        <v/>
      </c>
      <c r="R92" s="63">
        <f>IF($A92="","",IFERROR(SUMIFS('Violation Log'!$K$6:$K$1005,'Violation Log'!$B$6:$B$1005,$A92),0))</f>
        <v/>
      </c>
      <c r="S92" s="63">
        <f>IF($A92="","",IFERROR(SUMIFS('Violation Log'!$L$6:$L$1005,'Violation Log'!$B$6:$B$1005,$A92),0))</f>
        <v/>
      </c>
      <c r="T92" s="39">
        <f>IF($A92="","",COUNTIFS('Violation Log'!$B$6:$B$1005,$A92,'Violation Log'!$R$6:$R$1005,"&lt;&gt;Closed",'Violation Log'!$R$6:$R$1005,"&lt;&gt;"))</f>
        <v/>
      </c>
      <c r="U92" s="40">
        <f>IF($A92="","",IF(OR($B92="",$E92="",$F92="",$H92="",$I92="",$M92=""),"Missing required field",IF(COUNTIF($A$6:$A$1005,$A92)&gt;1,"Duplicate Inspection ID","OK")))</f>
        <v/>
      </c>
    </row>
    <row r="93">
      <c r="B93" s="62" t="n"/>
      <c r="C93" s="36" t="n"/>
      <c r="L93" s="37" t="n"/>
      <c r="N93" s="38" t="n"/>
      <c r="O93" s="39">
        <f>IF($A93="","",COUNTIF('Violation Log'!$B$6:$B$1005,$A93))</f>
        <v/>
      </c>
      <c r="P93" s="39">
        <f>IF($A93="","",COUNTIFS('Violation Log'!$B$6:$B$1005,$A93,'Violation Log'!$I$6:$I$1005,"Yes"))</f>
        <v/>
      </c>
      <c r="Q93" s="40">
        <f>IF($A93="","",IF($O93=0,"Clean",IF($P93&gt;0,"Out of Service","Violations - No OOS")))</f>
        <v/>
      </c>
      <c r="R93" s="63">
        <f>IF($A93="","",IFERROR(SUMIFS('Violation Log'!$K$6:$K$1005,'Violation Log'!$B$6:$B$1005,$A93),0))</f>
        <v/>
      </c>
      <c r="S93" s="63">
        <f>IF($A93="","",IFERROR(SUMIFS('Violation Log'!$L$6:$L$1005,'Violation Log'!$B$6:$B$1005,$A93),0))</f>
        <v/>
      </c>
      <c r="T93" s="39">
        <f>IF($A93="","",COUNTIFS('Violation Log'!$B$6:$B$1005,$A93,'Violation Log'!$R$6:$R$1005,"&lt;&gt;Closed",'Violation Log'!$R$6:$R$1005,"&lt;&gt;"))</f>
        <v/>
      </c>
      <c r="U93" s="40">
        <f>IF($A93="","",IF(OR($B93="",$E93="",$F93="",$H93="",$I93="",$M93=""),"Missing required field",IF(COUNTIF($A$6:$A$1005,$A93)&gt;1,"Duplicate Inspection ID","OK")))</f>
        <v/>
      </c>
    </row>
    <row r="94">
      <c r="B94" s="62" t="n"/>
      <c r="C94" s="36" t="n"/>
      <c r="L94" s="37" t="n"/>
      <c r="N94" s="38" t="n"/>
      <c r="O94" s="39">
        <f>IF($A94="","",COUNTIF('Violation Log'!$B$6:$B$1005,$A94))</f>
        <v/>
      </c>
      <c r="P94" s="39">
        <f>IF($A94="","",COUNTIFS('Violation Log'!$B$6:$B$1005,$A94,'Violation Log'!$I$6:$I$1005,"Yes"))</f>
        <v/>
      </c>
      <c r="Q94" s="40">
        <f>IF($A94="","",IF($O94=0,"Clean",IF($P94&gt;0,"Out of Service","Violations - No OOS")))</f>
        <v/>
      </c>
      <c r="R94" s="63">
        <f>IF($A94="","",IFERROR(SUMIFS('Violation Log'!$K$6:$K$1005,'Violation Log'!$B$6:$B$1005,$A94),0))</f>
        <v/>
      </c>
      <c r="S94" s="63">
        <f>IF($A94="","",IFERROR(SUMIFS('Violation Log'!$L$6:$L$1005,'Violation Log'!$B$6:$B$1005,$A94),0))</f>
        <v/>
      </c>
      <c r="T94" s="39">
        <f>IF($A94="","",COUNTIFS('Violation Log'!$B$6:$B$1005,$A94,'Violation Log'!$R$6:$R$1005,"&lt;&gt;Closed",'Violation Log'!$R$6:$R$1005,"&lt;&gt;"))</f>
        <v/>
      </c>
      <c r="U94" s="40">
        <f>IF($A94="","",IF(OR($B94="",$E94="",$F94="",$H94="",$I94="",$M94=""),"Missing required field",IF(COUNTIF($A$6:$A$1005,$A94)&gt;1,"Duplicate Inspection ID","OK")))</f>
        <v/>
      </c>
    </row>
    <row r="95">
      <c r="B95" s="62" t="n"/>
      <c r="C95" s="36" t="n"/>
      <c r="L95" s="37" t="n"/>
      <c r="N95" s="38" t="n"/>
      <c r="O95" s="39">
        <f>IF($A95="","",COUNTIF('Violation Log'!$B$6:$B$1005,$A95))</f>
        <v/>
      </c>
      <c r="P95" s="39">
        <f>IF($A95="","",COUNTIFS('Violation Log'!$B$6:$B$1005,$A95,'Violation Log'!$I$6:$I$1005,"Yes"))</f>
        <v/>
      </c>
      <c r="Q95" s="40">
        <f>IF($A95="","",IF($O95=0,"Clean",IF($P95&gt;0,"Out of Service","Violations - No OOS")))</f>
        <v/>
      </c>
      <c r="R95" s="63">
        <f>IF($A95="","",IFERROR(SUMIFS('Violation Log'!$K$6:$K$1005,'Violation Log'!$B$6:$B$1005,$A95),0))</f>
        <v/>
      </c>
      <c r="S95" s="63">
        <f>IF($A95="","",IFERROR(SUMIFS('Violation Log'!$L$6:$L$1005,'Violation Log'!$B$6:$B$1005,$A95),0))</f>
        <v/>
      </c>
      <c r="T95" s="39">
        <f>IF($A95="","",COUNTIFS('Violation Log'!$B$6:$B$1005,$A95,'Violation Log'!$R$6:$R$1005,"&lt;&gt;Closed",'Violation Log'!$R$6:$R$1005,"&lt;&gt;"))</f>
        <v/>
      </c>
      <c r="U95" s="40">
        <f>IF($A95="","",IF(OR($B95="",$E95="",$F95="",$H95="",$I95="",$M95=""),"Missing required field",IF(COUNTIF($A$6:$A$1005,$A95)&gt;1,"Duplicate Inspection ID","OK")))</f>
        <v/>
      </c>
    </row>
    <row r="96">
      <c r="B96" s="62" t="n"/>
      <c r="C96" s="36" t="n"/>
      <c r="L96" s="37" t="n"/>
      <c r="N96" s="38" t="n"/>
      <c r="O96" s="39">
        <f>IF($A96="","",COUNTIF('Violation Log'!$B$6:$B$1005,$A96))</f>
        <v/>
      </c>
      <c r="P96" s="39">
        <f>IF($A96="","",COUNTIFS('Violation Log'!$B$6:$B$1005,$A96,'Violation Log'!$I$6:$I$1005,"Yes"))</f>
        <v/>
      </c>
      <c r="Q96" s="40">
        <f>IF($A96="","",IF($O96=0,"Clean",IF($P96&gt;0,"Out of Service","Violations - No OOS")))</f>
        <v/>
      </c>
      <c r="R96" s="63">
        <f>IF($A96="","",IFERROR(SUMIFS('Violation Log'!$K$6:$K$1005,'Violation Log'!$B$6:$B$1005,$A96),0))</f>
        <v/>
      </c>
      <c r="S96" s="63">
        <f>IF($A96="","",IFERROR(SUMIFS('Violation Log'!$L$6:$L$1005,'Violation Log'!$B$6:$B$1005,$A96),0))</f>
        <v/>
      </c>
      <c r="T96" s="39">
        <f>IF($A96="","",COUNTIFS('Violation Log'!$B$6:$B$1005,$A96,'Violation Log'!$R$6:$R$1005,"&lt;&gt;Closed",'Violation Log'!$R$6:$R$1005,"&lt;&gt;"))</f>
        <v/>
      </c>
      <c r="U96" s="40">
        <f>IF($A96="","",IF(OR($B96="",$E96="",$F96="",$H96="",$I96="",$M96=""),"Missing required field",IF(COUNTIF($A$6:$A$1005,$A96)&gt;1,"Duplicate Inspection ID","OK")))</f>
        <v/>
      </c>
    </row>
    <row r="97">
      <c r="B97" s="62" t="n"/>
      <c r="C97" s="36" t="n"/>
      <c r="L97" s="37" t="n"/>
      <c r="N97" s="38" t="n"/>
      <c r="O97" s="39">
        <f>IF($A97="","",COUNTIF('Violation Log'!$B$6:$B$1005,$A97))</f>
        <v/>
      </c>
      <c r="P97" s="39">
        <f>IF($A97="","",COUNTIFS('Violation Log'!$B$6:$B$1005,$A97,'Violation Log'!$I$6:$I$1005,"Yes"))</f>
        <v/>
      </c>
      <c r="Q97" s="40">
        <f>IF($A97="","",IF($O97=0,"Clean",IF($P97&gt;0,"Out of Service","Violations - No OOS")))</f>
        <v/>
      </c>
      <c r="R97" s="63">
        <f>IF($A97="","",IFERROR(SUMIFS('Violation Log'!$K$6:$K$1005,'Violation Log'!$B$6:$B$1005,$A97),0))</f>
        <v/>
      </c>
      <c r="S97" s="63">
        <f>IF($A97="","",IFERROR(SUMIFS('Violation Log'!$L$6:$L$1005,'Violation Log'!$B$6:$B$1005,$A97),0))</f>
        <v/>
      </c>
      <c r="T97" s="39">
        <f>IF($A97="","",COUNTIFS('Violation Log'!$B$6:$B$1005,$A97,'Violation Log'!$R$6:$R$1005,"&lt;&gt;Closed",'Violation Log'!$R$6:$R$1005,"&lt;&gt;"))</f>
        <v/>
      </c>
      <c r="U97" s="40">
        <f>IF($A97="","",IF(OR($B97="",$E97="",$F97="",$H97="",$I97="",$M97=""),"Missing required field",IF(COUNTIF($A$6:$A$1005,$A97)&gt;1,"Duplicate Inspection ID","OK")))</f>
        <v/>
      </c>
    </row>
    <row r="98">
      <c r="B98" s="62" t="n"/>
      <c r="C98" s="36" t="n"/>
      <c r="L98" s="37" t="n"/>
      <c r="N98" s="38" t="n"/>
      <c r="O98" s="39">
        <f>IF($A98="","",COUNTIF('Violation Log'!$B$6:$B$1005,$A98))</f>
        <v/>
      </c>
      <c r="P98" s="39">
        <f>IF($A98="","",COUNTIFS('Violation Log'!$B$6:$B$1005,$A98,'Violation Log'!$I$6:$I$1005,"Yes"))</f>
        <v/>
      </c>
      <c r="Q98" s="40">
        <f>IF($A98="","",IF($O98=0,"Clean",IF($P98&gt;0,"Out of Service","Violations - No OOS")))</f>
        <v/>
      </c>
      <c r="R98" s="63">
        <f>IF($A98="","",IFERROR(SUMIFS('Violation Log'!$K$6:$K$1005,'Violation Log'!$B$6:$B$1005,$A98),0))</f>
        <v/>
      </c>
      <c r="S98" s="63">
        <f>IF($A98="","",IFERROR(SUMIFS('Violation Log'!$L$6:$L$1005,'Violation Log'!$B$6:$B$1005,$A98),0))</f>
        <v/>
      </c>
      <c r="T98" s="39">
        <f>IF($A98="","",COUNTIFS('Violation Log'!$B$6:$B$1005,$A98,'Violation Log'!$R$6:$R$1005,"&lt;&gt;Closed",'Violation Log'!$R$6:$R$1005,"&lt;&gt;"))</f>
        <v/>
      </c>
      <c r="U98" s="40">
        <f>IF($A98="","",IF(OR($B98="",$E98="",$F98="",$H98="",$I98="",$M98=""),"Missing required field",IF(COUNTIF($A$6:$A$1005,$A98)&gt;1,"Duplicate Inspection ID","OK")))</f>
        <v/>
      </c>
    </row>
    <row r="99">
      <c r="B99" s="62" t="n"/>
      <c r="C99" s="36" t="n"/>
      <c r="L99" s="37" t="n"/>
      <c r="N99" s="38" t="n"/>
      <c r="O99" s="39">
        <f>IF($A99="","",COUNTIF('Violation Log'!$B$6:$B$1005,$A99))</f>
        <v/>
      </c>
      <c r="P99" s="39">
        <f>IF($A99="","",COUNTIFS('Violation Log'!$B$6:$B$1005,$A99,'Violation Log'!$I$6:$I$1005,"Yes"))</f>
        <v/>
      </c>
      <c r="Q99" s="40">
        <f>IF($A99="","",IF($O99=0,"Clean",IF($P99&gt;0,"Out of Service","Violations - No OOS")))</f>
        <v/>
      </c>
      <c r="R99" s="63">
        <f>IF($A99="","",IFERROR(SUMIFS('Violation Log'!$K$6:$K$1005,'Violation Log'!$B$6:$B$1005,$A99),0))</f>
        <v/>
      </c>
      <c r="S99" s="63">
        <f>IF($A99="","",IFERROR(SUMIFS('Violation Log'!$L$6:$L$1005,'Violation Log'!$B$6:$B$1005,$A99),0))</f>
        <v/>
      </c>
      <c r="T99" s="39">
        <f>IF($A99="","",COUNTIFS('Violation Log'!$B$6:$B$1005,$A99,'Violation Log'!$R$6:$R$1005,"&lt;&gt;Closed",'Violation Log'!$R$6:$R$1005,"&lt;&gt;"))</f>
        <v/>
      </c>
      <c r="U99" s="40">
        <f>IF($A99="","",IF(OR($B99="",$E99="",$F99="",$H99="",$I99="",$M99=""),"Missing required field",IF(COUNTIF($A$6:$A$1005,$A99)&gt;1,"Duplicate Inspection ID","OK")))</f>
        <v/>
      </c>
    </row>
    <row r="100">
      <c r="B100" s="62" t="n"/>
      <c r="C100" s="36" t="n"/>
      <c r="L100" s="37" t="n"/>
      <c r="N100" s="38" t="n"/>
      <c r="O100" s="39">
        <f>IF($A100="","",COUNTIF('Violation Log'!$B$6:$B$1005,$A100))</f>
        <v/>
      </c>
      <c r="P100" s="39">
        <f>IF($A100="","",COUNTIFS('Violation Log'!$B$6:$B$1005,$A100,'Violation Log'!$I$6:$I$1005,"Yes"))</f>
        <v/>
      </c>
      <c r="Q100" s="40">
        <f>IF($A100="","",IF($O100=0,"Clean",IF($P100&gt;0,"Out of Service","Violations - No OOS")))</f>
        <v/>
      </c>
      <c r="R100" s="63">
        <f>IF($A100="","",IFERROR(SUMIFS('Violation Log'!$K$6:$K$1005,'Violation Log'!$B$6:$B$1005,$A100),0))</f>
        <v/>
      </c>
      <c r="S100" s="63">
        <f>IF($A100="","",IFERROR(SUMIFS('Violation Log'!$L$6:$L$1005,'Violation Log'!$B$6:$B$1005,$A100),0))</f>
        <v/>
      </c>
      <c r="T100" s="39">
        <f>IF($A100="","",COUNTIFS('Violation Log'!$B$6:$B$1005,$A100,'Violation Log'!$R$6:$R$1005,"&lt;&gt;Closed",'Violation Log'!$R$6:$R$1005,"&lt;&gt;"))</f>
        <v/>
      </c>
      <c r="U100" s="40">
        <f>IF($A100="","",IF(OR($B100="",$E100="",$F100="",$H100="",$I100="",$M100=""),"Missing required field",IF(COUNTIF($A$6:$A$1005,$A100)&gt;1,"Duplicate Inspection ID","OK")))</f>
        <v/>
      </c>
    </row>
    <row r="101">
      <c r="B101" s="62" t="n"/>
      <c r="C101" s="36" t="n"/>
      <c r="L101" s="37" t="n"/>
      <c r="N101" s="38" t="n"/>
      <c r="O101" s="39">
        <f>IF($A101="","",COUNTIF('Violation Log'!$B$6:$B$1005,$A101))</f>
        <v/>
      </c>
      <c r="P101" s="39">
        <f>IF($A101="","",COUNTIFS('Violation Log'!$B$6:$B$1005,$A101,'Violation Log'!$I$6:$I$1005,"Yes"))</f>
        <v/>
      </c>
      <c r="Q101" s="40">
        <f>IF($A101="","",IF($O101=0,"Clean",IF($P101&gt;0,"Out of Service","Violations - No OOS")))</f>
        <v/>
      </c>
      <c r="R101" s="63">
        <f>IF($A101="","",IFERROR(SUMIFS('Violation Log'!$K$6:$K$1005,'Violation Log'!$B$6:$B$1005,$A101),0))</f>
        <v/>
      </c>
      <c r="S101" s="63">
        <f>IF($A101="","",IFERROR(SUMIFS('Violation Log'!$L$6:$L$1005,'Violation Log'!$B$6:$B$1005,$A101),0))</f>
        <v/>
      </c>
      <c r="T101" s="39">
        <f>IF($A101="","",COUNTIFS('Violation Log'!$B$6:$B$1005,$A101,'Violation Log'!$R$6:$R$1005,"&lt;&gt;Closed",'Violation Log'!$R$6:$R$1005,"&lt;&gt;"))</f>
        <v/>
      </c>
      <c r="U101" s="40">
        <f>IF($A101="","",IF(OR($B101="",$E101="",$F101="",$H101="",$I101="",$M101=""),"Missing required field",IF(COUNTIF($A$6:$A$1005,$A101)&gt;1,"Duplicate Inspection ID","OK")))</f>
        <v/>
      </c>
    </row>
    <row r="102">
      <c r="B102" s="62" t="n"/>
      <c r="C102" s="36" t="n"/>
      <c r="L102" s="37" t="n"/>
      <c r="N102" s="38" t="n"/>
      <c r="O102" s="39">
        <f>IF($A102="","",COUNTIF('Violation Log'!$B$6:$B$1005,$A102))</f>
        <v/>
      </c>
      <c r="P102" s="39">
        <f>IF($A102="","",COUNTIFS('Violation Log'!$B$6:$B$1005,$A102,'Violation Log'!$I$6:$I$1005,"Yes"))</f>
        <v/>
      </c>
      <c r="Q102" s="40">
        <f>IF($A102="","",IF($O102=0,"Clean",IF($P102&gt;0,"Out of Service","Violations - No OOS")))</f>
        <v/>
      </c>
      <c r="R102" s="63">
        <f>IF($A102="","",IFERROR(SUMIFS('Violation Log'!$K$6:$K$1005,'Violation Log'!$B$6:$B$1005,$A102),0))</f>
        <v/>
      </c>
      <c r="S102" s="63">
        <f>IF($A102="","",IFERROR(SUMIFS('Violation Log'!$L$6:$L$1005,'Violation Log'!$B$6:$B$1005,$A102),0))</f>
        <v/>
      </c>
      <c r="T102" s="39">
        <f>IF($A102="","",COUNTIFS('Violation Log'!$B$6:$B$1005,$A102,'Violation Log'!$R$6:$R$1005,"&lt;&gt;Closed",'Violation Log'!$R$6:$R$1005,"&lt;&gt;"))</f>
        <v/>
      </c>
      <c r="U102" s="40">
        <f>IF($A102="","",IF(OR($B102="",$E102="",$F102="",$H102="",$I102="",$M102=""),"Missing required field",IF(COUNTIF($A$6:$A$1005,$A102)&gt;1,"Duplicate Inspection ID","OK")))</f>
        <v/>
      </c>
    </row>
    <row r="103">
      <c r="B103" s="62" t="n"/>
      <c r="C103" s="36" t="n"/>
      <c r="L103" s="37" t="n"/>
      <c r="N103" s="38" t="n"/>
      <c r="O103" s="39">
        <f>IF($A103="","",COUNTIF('Violation Log'!$B$6:$B$1005,$A103))</f>
        <v/>
      </c>
      <c r="P103" s="39">
        <f>IF($A103="","",COUNTIFS('Violation Log'!$B$6:$B$1005,$A103,'Violation Log'!$I$6:$I$1005,"Yes"))</f>
        <v/>
      </c>
      <c r="Q103" s="40">
        <f>IF($A103="","",IF($O103=0,"Clean",IF($P103&gt;0,"Out of Service","Violations - No OOS")))</f>
        <v/>
      </c>
      <c r="R103" s="63">
        <f>IF($A103="","",IFERROR(SUMIFS('Violation Log'!$K$6:$K$1005,'Violation Log'!$B$6:$B$1005,$A103),0))</f>
        <v/>
      </c>
      <c r="S103" s="63">
        <f>IF($A103="","",IFERROR(SUMIFS('Violation Log'!$L$6:$L$1005,'Violation Log'!$B$6:$B$1005,$A103),0))</f>
        <v/>
      </c>
      <c r="T103" s="39">
        <f>IF($A103="","",COUNTIFS('Violation Log'!$B$6:$B$1005,$A103,'Violation Log'!$R$6:$R$1005,"&lt;&gt;Closed",'Violation Log'!$R$6:$R$1005,"&lt;&gt;"))</f>
        <v/>
      </c>
      <c r="U103" s="40">
        <f>IF($A103="","",IF(OR($B103="",$E103="",$F103="",$H103="",$I103="",$M103=""),"Missing required field",IF(COUNTIF($A$6:$A$1005,$A103)&gt;1,"Duplicate Inspection ID","OK")))</f>
        <v/>
      </c>
    </row>
    <row r="104">
      <c r="B104" s="62" t="n"/>
      <c r="C104" s="36" t="n"/>
      <c r="L104" s="37" t="n"/>
      <c r="N104" s="38" t="n"/>
      <c r="O104" s="39">
        <f>IF($A104="","",COUNTIF('Violation Log'!$B$6:$B$1005,$A104))</f>
        <v/>
      </c>
      <c r="P104" s="39">
        <f>IF($A104="","",COUNTIFS('Violation Log'!$B$6:$B$1005,$A104,'Violation Log'!$I$6:$I$1005,"Yes"))</f>
        <v/>
      </c>
      <c r="Q104" s="40">
        <f>IF($A104="","",IF($O104=0,"Clean",IF($P104&gt;0,"Out of Service","Violations - No OOS")))</f>
        <v/>
      </c>
      <c r="R104" s="63">
        <f>IF($A104="","",IFERROR(SUMIFS('Violation Log'!$K$6:$K$1005,'Violation Log'!$B$6:$B$1005,$A104),0))</f>
        <v/>
      </c>
      <c r="S104" s="63">
        <f>IF($A104="","",IFERROR(SUMIFS('Violation Log'!$L$6:$L$1005,'Violation Log'!$B$6:$B$1005,$A104),0))</f>
        <v/>
      </c>
      <c r="T104" s="39">
        <f>IF($A104="","",COUNTIFS('Violation Log'!$B$6:$B$1005,$A104,'Violation Log'!$R$6:$R$1005,"&lt;&gt;Closed",'Violation Log'!$R$6:$R$1005,"&lt;&gt;"))</f>
        <v/>
      </c>
      <c r="U104" s="40">
        <f>IF($A104="","",IF(OR($B104="",$E104="",$F104="",$H104="",$I104="",$M104=""),"Missing required field",IF(COUNTIF($A$6:$A$1005,$A104)&gt;1,"Duplicate Inspection ID","OK")))</f>
        <v/>
      </c>
    </row>
    <row r="105">
      <c r="B105" s="62" t="n"/>
      <c r="C105" s="36" t="n"/>
      <c r="L105" s="37" t="n"/>
      <c r="N105" s="38" t="n"/>
      <c r="O105" s="39">
        <f>IF($A105="","",COUNTIF('Violation Log'!$B$6:$B$1005,$A105))</f>
        <v/>
      </c>
      <c r="P105" s="39">
        <f>IF($A105="","",COUNTIFS('Violation Log'!$B$6:$B$1005,$A105,'Violation Log'!$I$6:$I$1005,"Yes"))</f>
        <v/>
      </c>
      <c r="Q105" s="40">
        <f>IF($A105="","",IF($O105=0,"Clean",IF($P105&gt;0,"Out of Service","Violations - No OOS")))</f>
        <v/>
      </c>
      <c r="R105" s="63">
        <f>IF($A105="","",IFERROR(SUMIFS('Violation Log'!$K$6:$K$1005,'Violation Log'!$B$6:$B$1005,$A105),0))</f>
        <v/>
      </c>
      <c r="S105" s="63">
        <f>IF($A105="","",IFERROR(SUMIFS('Violation Log'!$L$6:$L$1005,'Violation Log'!$B$6:$B$1005,$A105),0))</f>
        <v/>
      </c>
      <c r="T105" s="39">
        <f>IF($A105="","",COUNTIFS('Violation Log'!$B$6:$B$1005,$A105,'Violation Log'!$R$6:$R$1005,"&lt;&gt;Closed",'Violation Log'!$R$6:$R$1005,"&lt;&gt;"))</f>
        <v/>
      </c>
      <c r="U105" s="40">
        <f>IF($A105="","",IF(OR($B105="",$E105="",$F105="",$H105="",$I105="",$M105=""),"Missing required field",IF(COUNTIF($A$6:$A$1005,$A105)&gt;1,"Duplicate Inspection ID","OK")))</f>
        <v/>
      </c>
    </row>
    <row r="106">
      <c r="B106" s="62" t="n"/>
      <c r="C106" s="36" t="n"/>
      <c r="L106" s="37" t="n"/>
      <c r="N106" s="38" t="n"/>
      <c r="O106" s="39">
        <f>IF($A106="","",COUNTIF('Violation Log'!$B$6:$B$1005,$A106))</f>
        <v/>
      </c>
      <c r="P106" s="39">
        <f>IF($A106="","",COUNTIFS('Violation Log'!$B$6:$B$1005,$A106,'Violation Log'!$I$6:$I$1005,"Yes"))</f>
        <v/>
      </c>
      <c r="Q106" s="40">
        <f>IF($A106="","",IF($O106=0,"Clean",IF($P106&gt;0,"Out of Service","Violations - No OOS")))</f>
        <v/>
      </c>
      <c r="R106" s="63">
        <f>IF($A106="","",IFERROR(SUMIFS('Violation Log'!$K$6:$K$1005,'Violation Log'!$B$6:$B$1005,$A106),0))</f>
        <v/>
      </c>
      <c r="S106" s="63">
        <f>IF($A106="","",IFERROR(SUMIFS('Violation Log'!$L$6:$L$1005,'Violation Log'!$B$6:$B$1005,$A106),0))</f>
        <v/>
      </c>
      <c r="T106" s="39">
        <f>IF($A106="","",COUNTIFS('Violation Log'!$B$6:$B$1005,$A106,'Violation Log'!$R$6:$R$1005,"&lt;&gt;Closed",'Violation Log'!$R$6:$R$1005,"&lt;&gt;"))</f>
        <v/>
      </c>
      <c r="U106" s="40">
        <f>IF($A106="","",IF(OR($B106="",$E106="",$F106="",$H106="",$I106="",$M106=""),"Missing required field",IF(COUNTIF($A$6:$A$1005,$A106)&gt;1,"Duplicate Inspection ID","OK")))</f>
        <v/>
      </c>
    </row>
    <row r="107">
      <c r="B107" s="62" t="n"/>
      <c r="C107" s="36" t="n"/>
      <c r="L107" s="37" t="n"/>
      <c r="N107" s="38" t="n"/>
      <c r="O107" s="39">
        <f>IF($A107="","",COUNTIF('Violation Log'!$B$6:$B$1005,$A107))</f>
        <v/>
      </c>
      <c r="P107" s="39">
        <f>IF($A107="","",COUNTIFS('Violation Log'!$B$6:$B$1005,$A107,'Violation Log'!$I$6:$I$1005,"Yes"))</f>
        <v/>
      </c>
      <c r="Q107" s="40">
        <f>IF($A107="","",IF($O107=0,"Clean",IF($P107&gt;0,"Out of Service","Violations - No OOS")))</f>
        <v/>
      </c>
      <c r="R107" s="63">
        <f>IF($A107="","",IFERROR(SUMIFS('Violation Log'!$K$6:$K$1005,'Violation Log'!$B$6:$B$1005,$A107),0))</f>
        <v/>
      </c>
      <c r="S107" s="63">
        <f>IF($A107="","",IFERROR(SUMIFS('Violation Log'!$L$6:$L$1005,'Violation Log'!$B$6:$B$1005,$A107),0))</f>
        <v/>
      </c>
      <c r="T107" s="39">
        <f>IF($A107="","",COUNTIFS('Violation Log'!$B$6:$B$1005,$A107,'Violation Log'!$R$6:$R$1005,"&lt;&gt;Closed",'Violation Log'!$R$6:$R$1005,"&lt;&gt;"))</f>
        <v/>
      </c>
      <c r="U107" s="40">
        <f>IF($A107="","",IF(OR($B107="",$E107="",$F107="",$H107="",$I107="",$M107=""),"Missing required field",IF(COUNTIF($A$6:$A$1005,$A107)&gt;1,"Duplicate Inspection ID","OK")))</f>
        <v/>
      </c>
    </row>
    <row r="108">
      <c r="B108" s="62" t="n"/>
      <c r="C108" s="36" t="n"/>
      <c r="L108" s="37" t="n"/>
      <c r="N108" s="38" t="n"/>
      <c r="O108" s="39">
        <f>IF($A108="","",COUNTIF('Violation Log'!$B$6:$B$1005,$A108))</f>
        <v/>
      </c>
      <c r="P108" s="39">
        <f>IF($A108="","",COUNTIFS('Violation Log'!$B$6:$B$1005,$A108,'Violation Log'!$I$6:$I$1005,"Yes"))</f>
        <v/>
      </c>
      <c r="Q108" s="40">
        <f>IF($A108="","",IF($O108=0,"Clean",IF($P108&gt;0,"Out of Service","Violations - No OOS")))</f>
        <v/>
      </c>
      <c r="R108" s="63">
        <f>IF($A108="","",IFERROR(SUMIFS('Violation Log'!$K$6:$K$1005,'Violation Log'!$B$6:$B$1005,$A108),0))</f>
        <v/>
      </c>
      <c r="S108" s="63">
        <f>IF($A108="","",IFERROR(SUMIFS('Violation Log'!$L$6:$L$1005,'Violation Log'!$B$6:$B$1005,$A108),0))</f>
        <v/>
      </c>
      <c r="T108" s="39">
        <f>IF($A108="","",COUNTIFS('Violation Log'!$B$6:$B$1005,$A108,'Violation Log'!$R$6:$R$1005,"&lt;&gt;Closed",'Violation Log'!$R$6:$R$1005,"&lt;&gt;"))</f>
        <v/>
      </c>
      <c r="U108" s="40">
        <f>IF($A108="","",IF(OR($B108="",$E108="",$F108="",$H108="",$I108="",$M108=""),"Missing required field",IF(COUNTIF($A$6:$A$1005,$A108)&gt;1,"Duplicate Inspection ID","OK")))</f>
        <v/>
      </c>
    </row>
    <row r="109">
      <c r="B109" s="62" t="n"/>
      <c r="C109" s="36" t="n"/>
      <c r="L109" s="37" t="n"/>
      <c r="N109" s="38" t="n"/>
      <c r="O109" s="39">
        <f>IF($A109="","",COUNTIF('Violation Log'!$B$6:$B$1005,$A109))</f>
        <v/>
      </c>
      <c r="P109" s="39">
        <f>IF($A109="","",COUNTIFS('Violation Log'!$B$6:$B$1005,$A109,'Violation Log'!$I$6:$I$1005,"Yes"))</f>
        <v/>
      </c>
      <c r="Q109" s="40">
        <f>IF($A109="","",IF($O109=0,"Clean",IF($P109&gt;0,"Out of Service","Violations - No OOS")))</f>
        <v/>
      </c>
      <c r="R109" s="63">
        <f>IF($A109="","",IFERROR(SUMIFS('Violation Log'!$K$6:$K$1005,'Violation Log'!$B$6:$B$1005,$A109),0))</f>
        <v/>
      </c>
      <c r="S109" s="63">
        <f>IF($A109="","",IFERROR(SUMIFS('Violation Log'!$L$6:$L$1005,'Violation Log'!$B$6:$B$1005,$A109),0))</f>
        <v/>
      </c>
      <c r="T109" s="39">
        <f>IF($A109="","",COUNTIFS('Violation Log'!$B$6:$B$1005,$A109,'Violation Log'!$R$6:$R$1005,"&lt;&gt;Closed",'Violation Log'!$R$6:$R$1005,"&lt;&gt;"))</f>
        <v/>
      </c>
      <c r="U109" s="40">
        <f>IF($A109="","",IF(OR($B109="",$E109="",$F109="",$H109="",$I109="",$M109=""),"Missing required field",IF(COUNTIF($A$6:$A$1005,$A109)&gt;1,"Duplicate Inspection ID","OK")))</f>
        <v/>
      </c>
    </row>
    <row r="110">
      <c r="B110" s="62" t="n"/>
      <c r="C110" s="36" t="n"/>
      <c r="L110" s="37" t="n"/>
      <c r="N110" s="38" t="n"/>
      <c r="O110" s="39">
        <f>IF($A110="","",COUNTIF('Violation Log'!$B$6:$B$1005,$A110))</f>
        <v/>
      </c>
      <c r="P110" s="39">
        <f>IF($A110="","",COUNTIFS('Violation Log'!$B$6:$B$1005,$A110,'Violation Log'!$I$6:$I$1005,"Yes"))</f>
        <v/>
      </c>
      <c r="Q110" s="40">
        <f>IF($A110="","",IF($O110=0,"Clean",IF($P110&gt;0,"Out of Service","Violations - No OOS")))</f>
        <v/>
      </c>
      <c r="R110" s="63">
        <f>IF($A110="","",IFERROR(SUMIFS('Violation Log'!$K$6:$K$1005,'Violation Log'!$B$6:$B$1005,$A110),0))</f>
        <v/>
      </c>
      <c r="S110" s="63">
        <f>IF($A110="","",IFERROR(SUMIFS('Violation Log'!$L$6:$L$1005,'Violation Log'!$B$6:$B$1005,$A110),0))</f>
        <v/>
      </c>
      <c r="T110" s="39">
        <f>IF($A110="","",COUNTIFS('Violation Log'!$B$6:$B$1005,$A110,'Violation Log'!$R$6:$R$1005,"&lt;&gt;Closed",'Violation Log'!$R$6:$R$1005,"&lt;&gt;"))</f>
        <v/>
      </c>
      <c r="U110" s="40">
        <f>IF($A110="","",IF(OR($B110="",$E110="",$F110="",$H110="",$I110="",$M110=""),"Missing required field",IF(COUNTIF($A$6:$A$1005,$A110)&gt;1,"Duplicate Inspection ID","OK")))</f>
        <v/>
      </c>
    </row>
    <row r="111">
      <c r="B111" s="62" t="n"/>
      <c r="C111" s="36" t="n"/>
      <c r="L111" s="37" t="n"/>
      <c r="N111" s="38" t="n"/>
      <c r="O111" s="39">
        <f>IF($A111="","",COUNTIF('Violation Log'!$B$6:$B$1005,$A111))</f>
        <v/>
      </c>
      <c r="P111" s="39">
        <f>IF($A111="","",COUNTIFS('Violation Log'!$B$6:$B$1005,$A111,'Violation Log'!$I$6:$I$1005,"Yes"))</f>
        <v/>
      </c>
      <c r="Q111" s="40">
        <f>IF($A111="","",IF($O111=0,"Clean",IF($P111&gt;0,"Out of Service","Violations - No OOS")))</f>
        <v/>
      </c>
      <c r="R111" s="63">
        <f>IF($A111="","",IFERROR(SUMIFS('Violation Log'!$K$6:$K$1005,'Violation Log'!$B$6:$B$1005,$A111),0))</f>
        <v/>
      </c>
      <c r="S111" s="63">
        <f>IF($A111="","",IFERROR(SUMIFS('Violation Log'!$L$6:$L$1005,'Violation Log'!$B$6:$B$1005,$A111),0))</f>
        <v/>
      </c>
      <c r="T111" s="39">
        <f>IF($A111="","",COUNTIFS('Violation Log'!$B$6:$B$1005,$A111,'Violation Log'!$R$6:$R$1005,"&lt;&gt;Closed",'Violation Log'!$R$6:$R$1005,"&lt;&gt;"))</f>
        <v/>
      </c>
      <c r="U111" s="40">
        <f>IF($A111="","",IF(OR($B111="",$E111="",$F111="",$H111="",$I111="",$M111=""),"Missing required field",IF(COUNTIF($A$6:$A$1005,$A111)&gt;1,"Duplicate Inspection ID","OK")))</f>
        <v/>
      </c>
    </row>
    <row r="112">
      <c r="B112" s="62" t="n"/>
      <c r="C112" s="36" t="n"/>
      <c r="L112" s="37" t="n"/>
      <c r="N112" s="38" t="n"/>
      <c r="O112" s="39">
        <f>IF($A112="","",COUNTIF('Violation Log'!$B$6:$B$1005,$A112))</f>
        <v/>
      </c>
      <c r="P112" s="39">
        <f>IF($A112="","",COUNTIFS('Violation Log'!$B$6:$B$1005,$A112,'Violation Log'!$I$6:$I$1005,"Yes"))</f>
        <v/>
      </c>
      <c r="Q112" s="40">
        <f>IF($A112="","",IF($O112=0,"Clean",IF($P112&gt;0,"Out of Service","Violations - No OOS")))</f>
        <v/>
      </c>
      <c r="R112" s="63">
        <f>IF($A112="","",IFERROR(SUMIFS('Violation Log'!$K$6:$K$1005,'Violation Log'!$B$6:$B$1005,$A112),0))</f>
        <v/>
      </c>
      <c r="S112" s="63">
        <f>IF($A112="","",IFERROR(SUMIFS('Violation Log'!$L$6:$L$1005,'Violation Log'!$B$6:$B$1005,$A112),0))</f>
        <v/>
      </c>
      <c r="T112" s="39">
        <f>IF($A112="","",COUNTIFS('Violation Log'!$B$6:$B$1005,$A112,'Violation Log'!$R$6:$R$1005,"&lt;&gt;Closed",'Violation Log'!$R$6:$R$1005,"&lt;&gt;"))</f>
        <v/>
      </c>
      <c r="U112" s="40">
        <f>IF($A112="","",IF(OR($B112="",$E112="",$F112="",$H112="",$I112="",$M112=""),"Missing required field",IF(COUNTIF($A$6:$A$1005,$A112)&gt;1,"Duplicate Inspection ID","OK")))</f>
        <v/>
      </c>
    </row>
    <row r="113">
      <c r="B113" s="62" t="n"/>
      <c r="C113" s="36" t="n"/>
      <c r="L113" s="37" t="n"/>
      <c r="N113" s="38" t="n"/>
      <c r="O113" s="39">
        <f>IF($A113="","",COUNTIF('Violation Log'!$B$6:$B$1005,$A113))</f>
        <v/>
      </c>
      <c r="P113" s="39">
        <f>IF($A113="","",COUNTIFS('Violation Log'!$B$6:$B$1005,$A113,'Violation Log'!$I$6:$I$1005,"Yes"))</f>
        <v/>
      </c>
      <c r="Q113" s="40">
        <f>IF($A113="","",IF($O113=0,"Clean",IF($P113&gt;0,"Out of Service","Violations - No OOS")))</f>
        <v/>
      </c>
      <c r="R113" s="63">
        <f>IF($A113="","",IFERROR(SUMIFS('Violation Log'!$K$6:$K$1005,'Violation Log'!$B$6:$B$1005,$A113),0))</f>
        <v/>
      </c>
      <c r="S113" s="63">
        <f>IF($A113="","",IFERROR(SUMIFS('Violation Log'!$L$6:$L$1005,'Violation Log'!$B$6:$B$1005,$A113),0))</f>
        <v/>
      </c>
      <c r="T113" s="39">
        <f>IF($A113="","",COUNTIFS('Violation Log'!$B$6:$B$1005,$A113,'Violation Log'!$R$6:$R$1005,"&lt;&gt;Closed",'Violation Log'!$R$6:$R$1005,"&lt;&gt;"))</f>
        <v/>
      </c>
      <c r="U113" s="40">
        <f>IF($A113="","",IF(OR($B113="",$E113="",$F113="",$H113="",$I113="",$M113=""),"Missing required field",IF(COUNTIF($A$6:$A$1005,$A113)&gt;1,"Duplicate Inspection ID","OK")))</f>
        <v/>
      </c>
    </row>
    <row r="114">
      <c r="B114" s="62" t="n"/>
      <c r="C114" s="36" t="n"/>
      <c r="L114" s="37" t="n"/>
      <c r="N114" s="38" t="n"/>
      <c r="O114" s="39">
        <f>IF($A114="","",COUNTIF('Violation Log'!$B$6:$B$1005,$A114))</f>
        <v/>
      </c>
      <c r="P114" s="39">
        <f>IF($A114="","",COUNTIFS('Violation Log'!$B$6:$B$1005,$A114,'Violation Log'!$I$6:$I$1005,"Yes"))</f>
        <v/>
      </c>
      <c r="Q114" s="40">
        <f>IF($A114="","",IF($O114=0,"Clean",IF($P114&gt;0,"Out of Service","Violations - No OOS")))</f>
        <v/>
      </c>
      <c r="R114" s="63">
        <f>IF($A114="","",IFERROR(SUMIFS('Violation Log'!$K$6:$K$1005,'Violation Log'!$B$6:$B$1005,$A114),0))</f>
        <v/>
      </c>
      <c r="S114" s="63">
        <f>IF($A114="","",IFERROR(SUMIFS('Violation Log'!$L$6:$L$1005,'Violation Log'!$B$6:$B$1005,$A114),0))</f>
        <v/>
      </c>
      <c r="T114" s="39">
        <f>IF($A114="","",COUNTIFS('Violation Log'!$B$6:$B$1005,$A114,'Violation Log'!$R$6:$R$1005,"&lt;&gt;Closed",'Violation Log'!$R$6:$R$1005,"&lt;&gt;"))</f>
        <v/>
      </c>
      <c r="U114" s="40">
        <f>IF($A114="","",IF(OR($B114="",$E114="",$F114="",$H114="",$I114="",$M114=""),"Missing required field",IF(COUNTIF($A$6:$A$1005,$A114)&gt;1,"Duplicate Inspection ID","OK")))</f>
        <v/>
      </c>
    </row>
    <row r="115">
      <c r="B115" s="62" t="n"/>
      <c r="C115" s="36" t="n"/>
      <c r="L115" s="37" t="n"/>
      <c r="N115" s="38" t="n"/>
      <c r="O115" s="39">
        <f>IF($A115="","",COUNTIF('Violation Log'!$B$6:$B$1005,$A115))</f>
        <v/>
      </c>
      <c r="P115" s="39">
        <f>IF($A115="","",COUNTIFS('Violation Log'!$B$6:$B$1005,$A115,'Violation Log'!$I$6:$I$1005,"Yes"))</f>
        <v/>
      </c>
      <c r="Q115" s="40">
        <f>IF($A115="","",IF($O115=0,"Clean",IF($P115&gt;0,"Out of Service","Violations - No OOS")))</f>
        <v/>
      </c>
      <c r="R115" s="63">
        <f>IF($A115="","",IFERROR(SUMIFS('Violation Log'!$K$6:$K$1005,'Violation Log'!$B$6:$B$1005,$A115),0))</f>
        <v/>
      </c>
      <c r="S115" s="63">
        <f>IF($A115="","",IFERROR(SUMIFS('Violation Log'!$L$6:$L$1005,'Violation Log'!$B$6:$B$1005,$A115),0))</f>
        <v/>
      </c>
      <c r="T115" s="39">
        <f>IF($A115="","",COUNTIFS('Violation Log'!$B$6:$B$1005,$A115,'Violation Log'!$R$6:$R$1005,"&lt;&gt;Closed",'Violation Log'!$R$6:$R$1005,"&lt;&gt;"))</f>
        <v/>
      </c>
      <c r="U115" s="40">
        <f>IF($A115="","",IF(OR($B115="",$E115="",$F115="",$H115="",$I115="",$M115=""),"Missing required field",IF(COUNTIF($A$6:$A$1005,$A115)&gt;1,"Duplicate Inspection ID","OK")))</f>
        <v/>
      </c>
    </row>
    <row r="116">
      <c r="B116" s="62" t="n"/>
      <c r="C116" s="36" t="n"/>
      <c r="L116" s="37" t="n"/>
      <c r="N116" s="38" t="n"/>
      <c r="O116" s="39">
        <f>IF($A116="","",COUNTIF('Violation Log'!$B$6:$B$1005,$A116))</f>
        <v/>
      </c>
      <c r="P116" s="39">
        <f>IF($A116="","",COUNTIFS('Violation Log'!$B$6:$B$1005,$A116,'Violation Log'!$I$6:$I$1005,"Yes"))</f>
        <v/>
      </c>
      <c r="Q116" s="40">
        <f>IF($A116="","",IF($O116=0,"Clean",IF($P116&gt;0,"Out of Service","Violations - No OOS")))</f>
        <v/>
      </c>
      <c r="R116" s="63">
        <f>IF($A116="","",IFERROR(SUMIFS('Violation Log'!$K$6:$K$1005,'Violation Log'!$B$6:$B$1005,$A116),0))</f>
        <v/>
      </c>
      <c r="S116" s="63">
        <f>IF($A116="","",IFERROR(SUMIFS('Violation Log'!$L$6:$L$1005,'Violation Log'!$B$6:$B$1005,$A116),0))</f>
        <v/>
      </c>
      <c r="T116" s="39">
        <f>IF($A116="","",COUNTIFS('Violation Log'!$B$6:$B$1005,$A116,'Violation Log'!$R$6:$R$1005,"&lt;&gt;Closed",'Violation Log'!$R$6:$R$1005,"&lt;&gt;"))</f>
        <v/>
      </c>
      <c r="U116" s="40">
        <f>IF($A116="","",IF(OR($B116="",$E116="",$F116="",$H116="",$I116="",$M116=""),"Missing required field",IF(COUNTIF($A$6:$A$1005,$A116)&gt;1,"Duplicate Inspection ID","OK")))</f>
        <v/>
      </c>
    </row>
    <row r="117">
      <c r="B117" s="62" t="n"/>
      <c r="C117" s="36" t="n"/>
      <c r="L117" s="37" t="n"/>
      <c r="N117" s="38" t="n"/>
      <c r="O117" s="39">
        <f>IF($A117="","",COUNTIF('Violation Log'!$B$6:$B$1005,$A117))</f>
        <v/>
      </c>
      <c r="P117" s="39">
        <f>IF($A117="","",COUNTIFS('Violation Log'!$B$6:$B$1005,$A117,'Violation Log'!$I$6:$I$1005,"Yes"))</f>
        <v/>
      </c>
      <c r="Q117" s="40">
        <f>IF($A117="","",IF($O117=0,"Clean",IF($P117&gt;0,"Out of Service","Violations - No OOS")))</f>
        <v/>
      </c>
      <c r="R117" s="63">
        <f>IF($A117="","",IFERROR(SUMIFS('Violation Log'!$K$6:$K$1005,'Violation Log'!$B$6:$B$1005,$A117),0))</f>
        <v/>
      </c>
      <c r="S117" s="63">
        <f>IF($A117="","",IFERROR(SUMIFS('Violation Log'!$L$6:$L$1005,'Violation Log'!$B$6:$B$1005,$A117),0))</f>
        <v/>
      </c>
      <c r="T117" s="39">
        <f>IF($A117="","",COUNTIFS('Violation Log'!$B$6:$B$1005,$A117,'Violation Log'!$R$6:$R$1005,"&lt;&gt;Closed",'Violation Log'!$R$6:$R$1005,"&lt;&gt;"))</f>
        <v/>
      </c>
      <c r="U117" s="40">
        <f>IF($A117="","",IF(OR($B117="",$E117="",$F117="",$H117="",$I117="",$M117=""),"Missing required field",IF(COUNTIF($A$6:$A$1005,$A117)&gt;1,"Duplicate Inspection ID","OK")))</f>
        <v/>
      </c>
    </row>
    <row r="118">
      <c r="B118" s="62" t="n"/>
      <c r="C118" s="36" t="n"/>
      <c r="L118" s="37" t="n"/>
      <c r="N118" s="38" t="n"/>
      <c r="O118" s="39">
        <f>IF($A118="","",COUNTIF('Violation Log'!$B$6:$B$1005,$A118))</f>
        <v/>
      </c>
      <c r="P118" s="39">
        <f>IF($A118="","",COUNTIFS('Violation Log'!$B$6:$B$1005,$A118,'Violation Log'!$I$6:$I$1005,"Yes"))</f>
        <v/>
      </c>
      <c r="Q118" s="40">
        <f>IF($A118="","",IF($O118=0,"Clean",IF($P118&gt;0,"Out of Service","Violations - No OOS")))</f>
        <v/>
      </c>
      <c r="R118" s="63">
        <f>IF($A118="","",IFERROR(SUMIFS('Violation Log'!$K$6:$K$1005,'Violation Log'!$B$6:$B$1005,$A118),0))</f>
        <v/>
      </c>
      <c r="S118" s="63">
        <f>IF($A118="","",IFERROR(SUMIFS('Violation Log'!$L$6:$L$1005,'Violation Log'!$B$6:$B$1005,$A118),0))</f>
        <v/>
      </c>
      <c r="T118" s="39">
        <f>IF($A118="","",COUNTIFS('Violation Log'!$B$6:$B$1005,$A118,'Violation Log'!$R$6:$R$1005,"&lt;&gt;Closed",'Violation Log'!$R$6:$R$1005,"&lt;&gt;"))</f>
        <v/>
      </c>
      <c r="U118" s="40">
        <f>IF($A118="","",IF(OR($B118="",$E118="",$F118="",$H118="",$I118="",$M118=""),"Missing required field",IF(COUNTIF($A$6:$A$1005,$A118)&gt;1,"Duplicate Inspection ID","OK")))</f>
        <v/>
      </c>
    </row>
    <row r="119">
      <c r="B119" s="62" t="n"/>
      <c r="C119" s="36" t="n"/>
      <c r="L119" s="37" t="n"/>
      <c r="N119" s="38" t="n"/>
      <c r="O119" s="39">
        <f>IF($A119="","",COUNTIF('Violation Log'!$B$6:$B$1005,$A119))</f>
        <v/>
      </c>
      <c r="P119" s="39">
        <f>IF($A119="","",COUNTIFS('Violation Log'!$B$6:$B$1005,$A119,'Violation Log'!$I$6:$I$1005,"Yes"))</f>
        <v/>
      </c>
      <c r="Q119" s="40">
        <f>IF($A119="","",IF($O119=0,"Clean",IF($P119&gt;0,"Out of Service","Violations - No OOS")))</f>
        <v/>
      </c>
      <c r="R119" s="63">
        <f>IF($A119="","",IFERROR(SUMIFS('Violation Log'!$K$6:$K$1005,'Violation Log'!$B$6:$B$1005,$A119),0))</f>
        <v/>
      </c>
      <c r="S119" s="63">
        <f>IF($A119="","",IFERROR(SUMIFS('Violation Log'!$L$6:$L$1005,'Violation Log'!$B$6:$B$1005,$A119),0))</f>
        <v/>
      </c>
      <c r="T119" s="39">
        <f>IF($A119="","",COUNTIFS('Violation Log'!$B$6:$B$1005,$A119,'Violation Log'!$R$6:$R$1005,"&lt;&gt;Closed",'Violation Log'!$R$6:$R$1005,"&lt;&gt;"))</f>
        <v/>
      </c>
      <c r="U119" s="40">
        <f>IF($A119="","",IF(OR($B119="",$E119="",$F119="",$H119="",$I119="",$M119=""),"Missing required field",IF(COUNTIF($A$6:$A$1005,$A119)&gt;1,"Duplicate Inspection ID","OK")))</f>
        <v/>
      </c>
    </row>
    <row r="120">
      <c r="B120" s="62" t="n"/>
      <c r="C120" s="36" t="n"/>
      <c r="L120" s="37" t="n"/>
      <c r="N120" s="38" t="n"/>
      <c r="O120" s="39">
        <f>IF($A120="","",COUNTIF('Violation Log'!$B$6:$B$1005,$A120))</f>
        <v/>
      </c>
      <c r="P120" s="39">
        <f>IF($A120="","",COUNTIFS('Violation Log'!$B$6:$B$1005,$A120,'Violation Log'!$I$6:$I$1005,"Yes"))</f>
        <v/>
      </c>
      <c r="Q120" s="40">
        <f>IF($A120="","",IF($O120=0,"Clean",IF($P120&gt;0,"Out of Service","Violations - No OOS")))</f>
        <v/>
      </c>
      <c r="R120" s="63">
        <f>IF($A120="","",IFERROR(SUMIFS('Violation Log'!$K$6:$K$1005,'Violation Log'!$B$6:$B$1005,$A120),0))</f>
        <v/>
      </c>
      <c r="S120" s="63">
        <f>IF($A120="","",IFERROR(SUMIFS('Violation Log'!$L$6:$L$1005,'Violation Log'!$B$6:$B$1005,$A120),0))</f>
        <v/>
      </c>
      <c r="T120" s="39">
        <f>IF($A120="","",COUNTIFS('Violation Log'!$B$6:$B$1005,$A120,'Violation Log'!$R$6:$R$1005,"&lt;&gt;Closed",'Violation Log'!$R$6:$R$1005,"&lt;&gt;"))</f>
        <v/>
      </c>
      <c r="U120" s="40">
        <f>IF($A120="","",IF(OR($B120="",$E120="",$F120="",$H120="",$I120="",$M120=""),"Missing required field",IF(COUNTIF($A$6:$A$1005,$A120)&gt;1,"Duplicate Inspection ID","OK")))</f>
        <v/>
      </c>
    </row>
    <row r="121">
      <c r="B121" s="62" t="n"/>
      <c r="C121" s="36" t="n"/>
      <c r="L121" s="37" t="n"/>
      <c r="N121" s="38" t="n"/>
      <c r="O121" s="39">
        <f>IF($A121="","",COUNTIF('Violation Log'!$B$6:$B$1005,$A121))</f>
        <v/>
      </c>
      <c r="P121" s="39">
        <f>IF($A121="","",COUNTIFS('Violation Log'!$B$6:$B$1005,$A121,'Violation Log'!$I$6:$I$1005,"Yes"))</f>
        <v/>
      </c>
      <c r="Q121" s="40">
        <f>IF($A121="","",IF($O121=0,"Clean",IF($P121&gt;0,"Out of Service","Violations - No OOS")))</f>
        <v/>
      </c>
      <c r="R121" s="63">
        <f>IF($A121="","",IFERROR(SUMIFS('Violation Log'!$K$6:$K$1005,'Violation Log'!$B$6:$B$1005,$A121),0))</f>
        <v/>
      </c>
      <c r="S121" s="63">
        <f>IF($A121="","",IFERROR(SUMIFS('Violation Log'!$L$6:$L$1005,'Violation Log'!$B$6:$B$1005,$A121),0))</f>
        <v/>
      </c>
      <c r="T121" s="39">
        <f>IF($A121="","",COUNTIFS('Violation Log'!$B$6:$B$1005,$A121,'Violation Log'!$R$6:$R$1005,"&lt;&gt;Closed",'Violation Log'!$R$6:$R$1005,"&lt;&gt;"))</f>
        <v/>
      </c>
      <c r="U121" s="40">
        <f>IF($A121="","",IF(OR($B121="",$E121="",$F121="",$H121="",$I121="",$M121=""),"Missing required field",IF(COUNTIF($A$6:$A$1005,$A121)&gt;1,"Duplicate Inspection ID","OK")))</f>
        <v/>
      </c>
    </row>
    <row r="122">
      <c r="B122" s="62" t="n"/>
      <c r="C122" s="36" t="n"/>
      <c r="L122" s="37" t="n"/>
      <c r="N122" s="38" t="n"/>
      <c r="O122" s="39">
        <f>IF($A122="","",COUNTIF('Violation Log'!$B$6:$B$1005,$A122))</f>
        <v/>
      </c>
      <c r="P122" s="39">
        <f>IF($A122="","",COUNTIFS('Violation Log'!$B$6:$B$1005,$A122,'Violation Log'!$I$6:$I$1005,"Yes"))</f>
        <v/>
      </c>
      <c r="Q122" s="40">
        <f>IF($A122="","",IF($O122=0,"Clean",IF($P122&gt;0,"Out of Service","Violations - No OOS")))</f>
        <v/>
      </c>
      <c r="R122" s="63">
        <f>IF($A122="","",IFERROR(SUMIFS('Violation Log'!$K$6:$K$1005,'Violation Log'!$B$6:$B$1005,$A122),0))</f>
        <v/>
      </c>
      <c r="S122" s="63">
        <f>IF($A122="","",IFERROR(SUMIFS('Violation Log'!$L$6:$L$1005,'Violation Log'!$B$6:$B$1005,$A122),0))</f>
        <v/>
      </c>
      <c r="T122" s="39">
        <f>IF($A122="","",COUNTIFS('Violation Log'!$B$6:$B$1005,$A122,'Violation Log'!$R$6:$R$1005,"&lt;&gt;Closed",'Violation Log'!$R$6:$R$1005,"&lt;&gt;"))</f>
        <v/>
      </c>
      <c r="U122" s="40">
        <f>IF($A122="","",IF(OR($B122="",$E122="",$F122="",$H122="",$I122="",$M122=""),"Missing required field",IF(COUNTIF($A$6:$A$1005,$A122)&gt;1,"Duplicate Inspection ID","OK")))</f>
        <v/>
      </c>
    </row>
    <row r="123">
      <c r="B123" s="62" t="n"/>
      <c r="C123" s="36" t="n"/>
      <c r="L123" s="37" t="n"/>
      <c r="N123" s="38" t="n"/>
      <c r="O123" s="39">
        <f>IF($A123="","",COUNTIF('Violation Log'!$B$6:$B$1005,$A123))</f>
        <v/>
      </c>
      <c r="P123" s="39">
        <f>IF($A123="","",COUNTIFS('Violation Log'!$B$6:$B$1005,$A123,'Violation Log'!$I$6:$I$1005,"Yes"))</f>
        <v/>
      </c>
      <c r="Q123" s="40">
        <f>IF($A123="","",IF($O123=0,"Clean",IF($P123&gt;0,"Out of Service","Violations - No OOS")))</f>
        <v/>
      </c>
      <c r="R123" s="63">
        <f>IF($A123="","",IFERROR(SUMIFS('Violation Log'!$K$6:$K$1005,'Violation Log'!$B$6:$B$1005,$A123),0))</f>
        <v/>
      </c>
      <c r="S123" s="63">
        <f>IF($A123="","",IFERROR(SUMIFS('Violation Log'!$L$6:$L$1005,'Violation Log'!$B$6:$B$1005,$A123),0))</f>
        <v/>
      </c>
      <c r="T123" s="39">
        <f>IF($A123="","",COUNTIFS('Violation Log'!$B$6:$B$1005,$A123,'Violation Log'!$R$6:$R$1005,"&lt;&gt;Closed",'Violation Log'!$R$6:$R$1005,"&lt;&gt;"))</f>
        <v/>
      </c>
      <c r="U123" s="40">
        <f>IF($A123="","",IF(OR($B123="",$E123="",$F123="",$H123="",$I123="",$M123=""),"Missing required field",IF(COUNTIF($A$6:$A$1005,$A123)&gt;1,"Duplicate Inspection ID","OK")))</f>
        <v/>
      </c>
    </row>
    <row r="124">
      <c r="B124" s="62" t="n"/>
      <c r="C124" s="36" t="n"/>
      <c r="L124" s="37" t="n"/>
      <c r="N124" s="38" t="n"/>
      <c r="O124" s="39">
        <f>IF($A124="","",COUNTIF('Violation Log'!$B$6:$B$1005,$A124))</f>
        <v/>
      </c>
      <c r="P124" s="39">
        <f>IF($A124="","",COUNTIFS('Violation Log'!$B$6:$B$1005,$A124,'Violation Log'!$I$6:$I$1005,"Yes"))</f>
        <v/>
      </c>
      <c r="Q124" s="40">
        <f>IF($A124="","",IF($O124=0,"Clean",IF($P124&gt;0,"Out of Service","Violations - No OOS")))</f>
        <v/>
      </c>
      <c r="R124" s="63">
        <f>IF($A124="","",IFERROR(SUMIFS('Violation Log'!$K$6:$K$1005,'Violation Log'!$B$6:$B$1005,$A124),0))</f>
        <v/>
      </c>
      <c r="S124" s="63">
        <f>IF($A124="","",IFERROR(SUMIFS('Violation Log'!$L$6:$L$1005,'Violation Log'!$B$6:$B$1005,$A124),0))</f>
        <v/>
      </c>
      <c r="T124" s="39">
        <f>IF($A124="","",COUNTIFS('Violation Log'!$B$6:$B$1005,$A124,'Violation Log'!$R$6:$R$1005,"&lt;&gt;Closed",'Violation Log'!$R$6:$R$1005,"&lt;&gt;"))</f>
        <v/>
      </c>
      <c r="U124" s="40">
        <f>IF($A124="","",IF(OR($B124="",$E124="",$F124="",$H124="",$I124="",$M124=""),"Missing required field",IF(COUNTIF($A$6:$A$1005,$A124)&gt;1,"Duplicate Inspection ID","OK")))</f>
        <v/>
      </c>
    </row>
    <row r="125">
      <c r="B125" s="62" t="n"/>
      <c r="C125" s="36" t="n"/>
      <c r="L125" s="37" t="n"/>
      <c r="N125" s="38" t="n"/>
      <c r="O125" s="39">
        <f>IF($A125="","",COUNTIF('Violation Log'!$B$6:$B$1005,$A125))</f>
        <v/>
      </c>
      <c r="P125" s="39">
        <f>IF($A125="","",COUNTIFS('Violation Log'!$B$6:$B$1005,$A125,'Violation Log'!$I$6:$I$1005,"Yes"))</f>
        <v/>
      </c>
      <c r="Q125" s="40">
        <f>IF($A125="","",IF($O125=0,"Clean",IF($P125&gt;0,"Out of Service","Violations - No OOS")))</f>
        <v/>
      </c>
      <c r="R125" s="63">
        <f>IF($A125="","",IFERROR(SUMIFS('Violation Log'!$K$6:$K$1005,'Violation Log'!$B$6:$B$1005,$A125),0))</f>
        <v/>
      </c>
      <c r="S125" s="63">
        <f>IF($A125="","",IFERROR(SUMIFS('Violation Log'!$L$6:$L$1005,'Violation Log'!$B$6:$B$1005,$A125),0))</f>
        <v/>
      </c>
      <c r="T125" s="39">
        <f>IF($A125="","",COUNTIFS('Violation Log'!$B$6:$B$1005,$A125,'Violation Log'!$R$6:$R$1005,"&lt;&gt;Closed",'Violation Log'!$R$6:$R$1005,"&lt;&gt;"))</f>
        <v/>
      </c>
      <c r="U125" s="40">
        <f>IF($A125="","",IF(OR($B125="",$E125="",$F125="",$H125="",$I125="",$M125=""),"Missing required field",IF(COUNTIF($A$6:$A$1005,$A125)&gt;1,"Duplicate Inspection ID","OK")))</f>
        <v/>
      </c>
    </row>
    <row r="126">
      <c r="B126" s="62" t="n"/>
      <c r="C126" s="36" t="n"/>
      <c r="L126" s="37" t="n"/>
      <c r="N126" s="38" t="n"/>
      <c r="O126" s="39">
        <f>IF($A126="","",COUNTIF('Violation Log'!$B$6:$B$1005,$A126))</f>
        <v/>
      </c>
      <c r="P126" s="39">
        <f>IF($A126="","",COUNTIFS('Violation Log'!$B$6:$B$1005,$A126,'Violation Log'!$I$6:$I$1005,"Yes"))</f>
        <v/>
      </c>
      <c r="Q126" s="40">
        <f>IF($A126="","",IF($O126=0,"Clean",IF($P126&gt;0,"Out of Service","Violations - No OOS")))</f>
        <v/>
      </c>
      <c r="R126" s="63">
        <f>IF($A126="","",IFERROR(SUMIFS('Violation Log'!$K$6:$K$1005,'Violation Log'!$B$6:$B$1005,$A126),0))</f>
        <v/>
      </c>
      <c r="S126" s="63">
        <f>IF($A126="","",IFERROR(SUMIFS('Violation Log'!$L$6:$L$1005,'Violation Log'!$B$6:$B$1005,$A126),0))</f>
        <v/>
      </c>
      <c r="T126" s="39">
        <f>IF($A126="","",COUNTIFS('Violation Log'!$B$6:$B$1005,$A126,'Violation Log'!$R$6:$R$1005,"&lt;&gt;Closed",'Violation Log'!$R$6:$R$1005,"&lt;&gt;"))</f>
        <v/>
      </c>
      <c r="U126" s="40">
        <f>IF($A126="","",IF(OR($B126="",$E126="",$F126="",$H126="",$I126="",$M126=""),"Missing required field",IF(COUNTIF($A$6:$A$1005,$A126)&gt;1,"Duplicate Inspection ID","OK")))</f>
        <v/>
      </c>
    </row>
    <row r="127">
      <c r="B127" s="62" t="n"/>
      <c r="C127" s="36" t="n"/>
      <c r="L127" s="37" t="n"/>
      <c r="N127" s="38" t="n"/>
      <c r="O127" s="39">
        <f>IF($A127="","",COUNTIF('Violation Log'!$B$6:$B$1005,$A127))</f>
        <v/>
      </c>
      <c r="P127" s="39">
        <f>IF($A127="","",COUNTIFS('Violation Log'!$B$6:$B$1005,$A127,'Violation Log'!$I$6:$I$1005,"Yes"))</f>
        <v/>
      </c>
      <c r="Q127" s="40">
        <f>IF($A127="","",IF($O127=0,"Clean",IF($P127&gt;0,"Out of Service","Violations - No OOS")))</f>
        <v/>
      </c>
      <c r="R127" s="63">
        <f>IF($A127="","",IFERROR(SUMIFS('Violation Log'!$K$6:$K$1005,'Violation Log'!$B$6:$B$1005,$A127),0))</f>
        <v/>
      </c>
      <c r="S127" s="63">
        <f>IF($A127="","",IFERROR(SUMIFS('Violation Log'!$L$6:$L$1005,'Violation Log'!$B$6:$B$1005,$A127),0))</f>
        <v/>
      </c>
      <c r="T127" s="39">
        <f>IF($A127="","",COUNTIFS('Violation Log'!$B$6:$B$1005,$A127,'Violation Log'!$R$6:$R$1005,"&lt;&gt;Closed",'Violation Log'!$R$6:$R$1005,"&lt;&gt;"))</f>
        <v/>
      </c>
      <c r="U127" s="40">
        <f>IF($A127="","",IF(OR($B127="",$E127="",$F127="",$H127="",$I127="",$M127=""),"Missing required field",IF(COUNTIF($A$6:$A$1005,$A127)&gt;1,"Duplicate Inspection ID","OK")))</f>
        <v/>
      </c>
    </row>
    <row r="128">
      <c r="B128" s="62" t="n"/>
      <c r="C128" s="36" t="n"/>
      <c r="L128" s="37" t="n"/>
      <c r="N128" s="38" t="n"/>
      <c r="O128" s="39">
        <f>IF($A128="","",COUNTIF('Violation Log'!$B$6:$B$1005,$A128))</f>
        <v/>
      </c>
      <c r="P128" s="39">
        <f>IF($A128="","",COUNTIFS('Violation Log'!$B$6:$B$1005,$A128,'Violation Log'!$I$6:$I$1005,"Yes"))</f>
        <v/>
      </c>
      <c r="Q128" s="40">
        <f>IF($A128="","",IF($O128=0,"Clean",IF($P128&gt;0,"Out of Service","Violations - No OOS")))</f>
        <v/>
      </c>
      <c r="R128" s="63">
        <f>IF($A128="","",IFERROR(SUMIFS('Violation Log'!$K$6:$K$1005,'Violation Log'!$B$6:$B$1005,$A128),0))</f>
        <v/>
      </c>
      <c r="S128" s="63">
        <f>IF($A128="","",IFERROR(SUMIFS('Violation Log'!$L$6:$L$1005,'Violation Log'!$B$6:$B$1005,$A128),0))</f>
        <v/>
      </c>
      <c r="T128" s="39">
        <f>IF($A128="","",COUNTIFS('Violation Log'!$B$6:$B$1005,$A128,'Violation Log'!$R$6:$R$1005,"&lt;&gt;Closed",'Violation Log'!$R$6:$R$1005,"&lt;&gt;"))</f>
        <v/>
      </c>
      <c r="U128" s="40">
        <f>IF($A128="","",IF(OR($B128="",$E128="",$F128="",$H128="",$I128="",$M128=""),"Missing required field",IF(COUNTIF($A$6:$A$1005,$A128)&gt;1,"Duplicate Inspection ID","OK")))</f>
        <v/>
      </c>
    </row>
    <row r="129">
      <c r="B129" s="62" t="n"/>
      <c r="C129" s="36" t="n"/>
      <c r="L129" s="37" t="n"/>
      <c r="N129" s="38" t="n"/>
      <c r="O129" s="39">
        <f>IF($A129="","",COUNTIF('Violation Log'!$B$6:$B$1005,$A129))</f>
        <v/>
      </c>
      <c r="P129" s="39">
        <f>IF($A129="","",COUNTIFS('Violation Log'!$B$6:$B$1005,$A129,'Violation Log'!$I$6:$I$1005,"Yes"))</f>
        <v/>
      </c>
      <c r="Q129" s="40">
        <f>IF($A129="","",IF($O129=0,"Clean",IF($P129&gt;0,"Out of Service","Violations - No OOS")))</f>
        <v/>
      </c>
      <c r="R129" s="63">
        <f>IF($A129="","",IFERROR(SUMIFS('Violation Log'!$K$6:$K$1005,'Violation Log'!$B$6:$B$1005,$A129),0))</f>
        <v/>
      </c>
      <c r="S129" s="63">
        <f>IF($A129="","",IFERROR(SUMIFS('Violation Log'!$L$6:$L$1005,'Violation Log'!$B$6:$B$1005,$A129),0))</f>
        <v/>
      </c>
      <c r="T129" s="39">
        <f>IF($A129="","",COUNTIFS('Violation Log'!$B$6:$B$1005,$A129,'Violation Log'!$R$6:$R$1005,"&lt;&gt;Closed",'Violation Log'!$R$6:$R$1005,"&lt;&gt;"))</f>
        <v/>
      </c>
      <c r="U129" s="40">
        <f>IF($A129="","",IF(OR($B129="",$E129="",$F129="",$H129="",$I129="",$M129=""),"Missing required field",IF(COUNTIF($A$6:$A$1005,$A129)&gt;1,"Duplicate Inspection ID","OK")))</f>
        <v/>
      </c>
    </row>
    <row r="130">
      <c r="B130" s="62" t="n"/>
      <c r="C130" s="36" t="n"/>
      <c r="L130" s="37" t="n"/>
      <c r="N130" s="38" t="n"/>
      <c r="O130" s="39">
        <f>IF($A130="","",COUNTIF('Violation Log'!$B$6:$B$1005,$A130))</f>
        <v/>
      </c>
      <c r="P130" s="39">
        <f>IF($A130="","",COUNTIFS('Violation Log'!$B$6:$B$1005,$A130,'Violation Log'!$I$6:$I$1005,"Yes"))</f>
        <v/>
      </c>
      <c r="Q130" s="40">
        <f>IF($A130="","",IF($O130=0,"Clean",IF($P130&gt;0,"Out of Service","Violations - No OOS")))</f>
        <v/>
      </c>
      <c r="R130" s="63">
        <f>IF($A130="","",IFERROR(SUMIFS('Violation Log'!$K$6:$K$1005,'Violation Log'!$B$6:$B$1005,$A130),0))</f>
        <v/>
      </c>
      <c r="S130" s="63">
        <f>IF($A130="","",IFERROR(SUMIFS('Violation Log'!$L$6:$L$1005,'Violation Log'!$B$6:$B$1005,$A130),0))</f>
        <v/>
      </c>
      <c r="T130" s="39">
        <f>IF($A130="","",COUNTIFS('Violation Log'!$B$6:$B$1005,$A130,'Violation Log'!$R$6:$R$1005,"&lt;&gt;Closed",'Violation Log'!$R$6:$R$1005,"&lt;&gt;"))</f>
        <v/>
      </c>
      <c r="U130" s="40">
        <f>IF($A130="","",IF(OR($B130="",$E130="",$F130="",$H130="",$I130="",$M130=""),"Missing required field",IF(COUNTIF($A$6:$A$1005,$A130)&gt;1,"Duplicate Inspection ID","OK")))</f>
        <v/>
      </c>
    </row>
    <row r="131">
      <c r="B131" s="62" t="n"/>
      <c r="C131" s="36" t="n"/>
      <c r="L131" s="37" t="n"/>
      <c r="N131" s="38" t="n"/>
      <c r="O131" s="39">
        <f>IF($A131="","",COUNTIF('Violation Log'!$B$6:$B$1005,$A131))</f>
        <v/>
      </c>
      <c r="P131" s="39">
        <f>IF($A131="","",COUNTIFS('Violation Log'!$B$6:$B$1005,$A131,'Violation Log'!$I$6:$I$1005,"Yes"))</f>
        <v/>
      </c>
      <c r="Q131" s="40">
        <f>IF($A131="","",IF($O131=0,"Clean",IF($P131&gt;0,"Out of Service","Violations - No OOS")))</f>
        <v/>
      </c>
      <c r="R131" s="63">
        <f>IF($A131="","",IFERROR(SUMIFS('Violation Log'!$K$6:$K$1005,'Violation Log'!$B$6:$B$1005,$A131),0))</f>
        <v/>
      </c>
      <c r="S131" s="63">
        <f>IF($A131="","",IFERROR(SUMIFS('Violation Log'!$L$6:$L$1005,'Violation Log'!$B$6:$B$1005,$A131),0))</f>
        <v/>
      </c>
      <c r="T131" s="39">
        <f>IF($A131="","",COUNTIFS('Violation Log'!$B$6:$B$1005,$A131,'Violation Log'!$R$6:$R$1005,"&lt;&gt;Closed",'Violation Log'!$R$6:$R$1005,"&lt;&gt;"))</f>
        <v/>
      </c>
      <c r="U131" s="40">
        <f>IF($A131="","",IF(OR($B131="",$E131="",$F131="",$H131="",$I131="",$M131=""),"Missing required field",IF(COUNTIF($A$6:$A$1005,$A131)&gt;1,"Duplicate Inspection ID","OK")))</f>
        <v/>
      </c>
    </row>
    <row r="132">
      <c r="B132" s="62" t="n"/>
      <c r="C132" s="36" t="n"/>
      <c r="L132" s="37" t="n"/>
      <c r="N132" s="38" t="n"/>
      <c r="O132" s="39">
        <f>IF($A132="","",COUNTIF('Violation Log'!$B$6:$B$1005,$A132))</f>
        <v/>
      </c>
      <c r="P132" s="39">
        <f>IF($A132="","",COUNTIFS('Violation Log'!$B$6:$B$1005,$A132,'Violation Log'!$I$6:$I$1005,"Yes"))</f>
        <v/>
      </c>
      <c r="Q132" s="40">
        <f>IF($A132="","",IF($O132=0,"Clean",IF($P132&gt;0,"Out of Service","Violations - No OOS")))</f>
        <v/>
      </c>
      <c r="R132" s="63">
        <f>IF($A132="","",IFERROR(SUMIFS('Violation Log'!$K$6:$K$1005,'Violation Log'!$B$6:$B$1005,$A132),0))</f>
        <v/>
      </c>
      <c r="S132" s="63">
        <f>IF($A132="","",IFERROR(SUMIFS('Violation Log'!$L$6:$L$1005,'Violation Log'!$B$6:$B$1005,$A132),0))</f>
        <v/>
      </c>
      <c r="T132" s="39">
        <f>IF($A132="","",COUNTIFS('Violation Log'!$B$6:$B$1005,$A132,'Violation Log'!$R$6:$R$1005,"&lt;&gt;Closed",'Violation Log'!$R$6:$R$1005,"&lt;&gt;"))</f>
        <v/>
      </c>
      <c r="U132" s="40">
        <f>IF($A132="","",IF(OR($B132="",$E132="",$F132="",$H132="",$I132="",$M132=""),"Missing required field",IF(COUNTIF($A$6:$A$1005,$A132)&gt;1,"Duplicate Inspection ID","OK")))</f>
        <v/>
      </c>
    </row>
    <row r="133">
      <c r="B133" s="62" t="n"/>
      <c r="C133" s="36" t="n"/>
      <c r="L133" s="37" t="n"/>
      <c r="N133" s="38" t="n"/>
      <c r="O133" s="39">
        <f>IF($A133="","",COUNTIF('Violation Log'!$B$6:$B$1005,$A133))</f>
        <v/>
      </c>
      <c r="P133" s="39">
        <f>IF($A133="","",COUNTIFS('Violation Log'!$B$6:$B$1005,$A133,'Violation Log'!$I$6:$I$1005,"Yes"))</f>
        <v/>
      </c>
      <c r="Q133" s="40">
        <f>IF($A133="","",IF($O133=0,"Clean",IF($P133&gt;0,"Out of Service","Violations - No OOS")))</f>
        <v/>
      </c>
      <c r="R133" s="63">
        <f>IF($A133="","",IFERROR(SUMIFS('Violation Log'!$K$6:$K$1005,'Violation Log'!$B$6:$B$1005,$A133),0))</f>
        <v/>
      </c>
      <c r="S133" s="63">
        <f>IF($A133="","",IFERROR(SUMIFS('Violation Log'!$L$6:$L$1005,'Violation Log'!$B$6:$B$1005,$A133),0))</f>
        <v/>
      </c>
      <c r="T133" s="39">
        <f>IF($A133="","",COUNTIFS('Violation Log'!$B$6:$B$1005,$A133,'Violation Log'!$R$6:$R$1005,"&lt;&gt;Closed",'Violation Log'!$R$6:$R$1005,"&lt;&gt;"))</f>
        <v/>
      </c>
      <c r="U133" s="40">
        <f>IF($A133="","",IF(OR($B133="",$E133="",$F133="",$H133="",$I133="",$M133=""),"Missing required field",IF(COUNTIF($A$6:$A$1005,$A133)&gt;1,"Duplicate Inspection ID","OK")))</f>
        <v/>
      </c>
    </row>
    <row r="134">
      <c r="B134" s="62" t="n"/>
      <c r="C134" s="36" t="n"/>
      <c r="L134" s="37" t="n"/>
      <c r="N134" s="38" t="n"/>
      <c r="O134" s="39">
        <f>IF($A134="","",COUNTIF('Violation Log'!$B$6:$B$1005,$A134))</f>
        <v/>
      </c>
      <c r="P134" s="39">
        <f>IF($A134="","",COUNTIFS('Violation Log'!$B$6:$B$1005,$A134,'Violation Log'!$I$6:$I$1005,"Yes"))</f>
        <v/>
      </c>
      <c r="Q134" s="40">
        <f>IF($A134="","",IF($O134=0,"Clean",IF($P134&gt;0,"Out of Service","Violations - No OOS")))</f>
        <v/>
      </c>
      <c r="R134" s="63">
        <f>IF($A134="","",IFERROR(SUMIFS('Violation Log'!$K$6:$K$1005,'Violation Log'!$B$6:$B$1005,$A134),0))</f>
        <v/>
      </c>
      <c r="S134" s="63">
        <f>IF($A134="","",IFERROR(SUMIFS('Violation Log'!$L$6:$L$1005,'Violation Log'!$B$6:$B$1005,$A134),0))</f>
        <v/>
      </c>
      <c r="T134" s="39">
        <f>IF($A134="","",COUNTIFS('Violation Log'!$B$6:$B$1005,$A134,'Violation Log'!$R$6:$R$1005,"&lt;&gt;Closed",'Violation Log'!$R$6:$R$1005,"&lt;&gt;"))</f>
        <v/>
      </c>
      <c r="U134" s="40">
        <f>IF($A134="","",IF(OR($B134="",$E134="",$F134="",$H134="",$I134="",$M134=""),"Missing required field",IF(COUNTIF($A$6:$A$1005,$A134)&gt;1,"Duplicate Inspection ID","OK")))</f>
        <v/>
      </c>
    </row>
    <row r="135">
      <c r="B135" s="62" t="n"/>
      <c r="C135" s="36" t="n"/>
      <c r="L135" s="37" t="n"/>
      <c r="N135" s="38" t="n"/>
      <c r="O135" s="39">
        <f>IF($A135="","",COUNTIF('Violation Log'!$B$6:$B$1005,$A135))</f>
        <v/>
      </c>
      <c r="P135" s="39">
        <f>IF($A135="","",COUNTIFS('Violation Log'!$B$6:$B$1005,$A135,'Violation Log'!$I$6:$I$1005,"Yes"))</f>
        <v/>
      </c>
      <c r="Q135" s="40">
        <f>IF($A135="","",IF($O135=0,"Clean",IF($P135&gt;0,"Out of Service","Violations - No OOS")))</f>
        <v/>
      </c>
      <c r="R135" s="63">
        <f>IF($A135="","",IFERROR(SUMIFS('Violation Log'!$K$6:$K$1005,'Violation Log'!$B$6:$B$1005,$A135),0))</f>
        <v/>
      </c>
      <c r="S135" s="63">
        <f>IF($A135="","",IFERROR(SUMIFS('Violation Log'!$L$6:$L$1005,'Violation Log'!$B$6:$B$1005,$A135),0))</f>
        <v/>
      </c>
      <c r="T135" s="39">
        <f>IF($A135="","",COUNTIFS('Violation Log'!$B$6:$B$1005,$A135,'Violation Log'!$R$6:$R$1005,"&lt;&gt;Closed",'Violation Log'!$R$6:$R$1005,"&lt;&gt;"))</f>
        <v/>
      </c>
      <c r="U135" s="40">
        <f>IF($A135="","",IF(OR($B135="",$E135="",$F135="",$H135="",$I135="",$M135=""),"Missing required field",IF(COUNTIF($A$6:$A$1005,$A135)&gt;1,"Duplicate Inspection ID","OK")))</f>
        <v/>
      </c>
    </row>
    <row r="136">
      <c r="B136" s="62" t="n"/>
      <c r="C136" s="36" t="n"/>
      <c r="L136" s="37" t="n"/>
      <c r="N136" s="38" t="n"/>
      <c r="O136" s="39">
        <f>IF($A136="","",COUNTIF('Violation Log'!$B$6:$B$1005,$A136))</f>
        <v/>
      </c>
      <c r="P136" s="39">
        <f>IF($A136="","",COUNTIFS('Violation Log'!$B$6:$B$1005,$A136,'Violation Log'!$I$6:$I$1005,"Yes"))</f>
        <v/>
      </c>
      <c r="Q136" s="40">
        <f>IF($A136="","",IF($O136=0,"Clean",IF($P136&gt;0,"Out of Service","Violations - No OOS")))</f>
        <v/>
      </c>
      <c r="R136" s="63">
        <f>IF($A136="","",IFERROR(SUMIFS('Violation Log'!$K$6:$K$1005,'Violation Log'!$B$6:$B$1005,$A136),0))</f>
        <v/>
      </c>
      <c r="S136" s="63">
        <f>IF($A136="","",IFERROR(SUMIFS('Violation Log'!$L$6:$L$1005,'Violation Log'!$B$6:$B$1005,$A136),0))</f>
        <v/>
      </c>
      <c r="T136" s="39">
        <f>IF($A136="","",COUNTIFS('Violation Log'!$B$6:$B$1005,$A136,'Violation Log'!$R$6:$R$1005,"&lt;&gt;Closed",'Violation Log'!$R$6:$R$1005,"&lt;&gt;"))</f>
        <v/>
      </c>
      <c r="U136" s="40">
        <f>IF($A136="","",IF(OR($B136="",$E136="",$F136="",$H136="",$I136="",$M136=""),"Missing required field",IF(COUNTIF($A$6:$A$1005,$A136)&gt;1,"Duplicate Inspection ID","OK")))</f>
        <v/>
      </c>
    </row>
    <row r="137">
      <c r="B137" s="62" t="n"/>
      <c r="C137" s="36" t="n"/>
      <c r="L137" s="37" t="n"/>
      <c r="N137" s="38" t="n"/>
      <c r="O137" s="39">
        <f>IF($A137="","",COUNTIF('Violation Log'!$B$6:$B$1005,$A137))</f>
        <v/>
      </c>
      <c r="P137" s="39">
        <f>IF($A137="","",COUNTIFS('Violation Log'!$B$6:$B$1005,$A137,'Violation Log'!$I$6:$I$1005,"Yes"))</f>
        <v/>
      </c>
      <c r="Q137" s="40">
        <f>IF($A137="","",IF($O137=0,"Clean",IF($P137&gt;0,"Out of Service","Violations - No OOS")))</f>
        <v/>
      </c>
      <c r="R137" s="63">
        <f>IF($A137="","",IFERROR(SUMIFS('Violation Log'!$K$6:$K$1005,'Violation Log'!$B$6:$B$1005,$A137),0))</f>
        <v/>
      </c>
      <c r="S137" s="63">
        <f>IF($A137="","",IFERROR(SUMIFS('Violation Log'!$L$6:$L$1005,'Violation Log'!$B$6:$B$1005,$A137),0))</f>
        <v/>
      </c>
      <c r="T137" s="39">
        <f>IF($A137="","",COUNTIFS('Violation Log'!$B$6:$B$1005,$A137,'Violation Log'!$R$6:$R$1005,"&lt;&gt;Closed",'Violation Log'!$R$6:$R$1005,"&lt;&gt;"))</f>
        <v/>
      </c>
      <c r="U137" s="40">
        <f>IF($A137="","",IF(OR($B137="",$E137="",$F137="",$H137="",$I137="",$M137=""),"Missing required field",IF(COUNTIF($A$6:$A$1005,$A137)&gt;1,"Duplicate Inspection ID","OK")))</f>
        <v/>
      </c>
    </row>
    <row r="138">
      <c r="B138" s="62" t="n"/>
      <c r="C138" s="36" t="n"/>
      <c r="L138" s="37" t="n"/>
      <c r="N138" s="38" t="n"/>
      <c r="O138" s="39">
        <f>IF($A138="","",COUNTIF('Violation Log'!$B$6:$B$1005,$A138))</f>
        <v/>
      </c>
      <c r="P138" s="39">
        <f>IF($A138="","",COUNTIFS('Violation Log'!$B$6:$B$1005,$A138,'Violation Log'!$I$6:$I$1005,"Yes"))</f>
        <v/>
      </c>
      <c r="Q138" s="40">
        <f>IF($A138="","",IF($O138=0,"Clean",IF($P138&gt;0,"Out of Service","Violations - No OOS")))</f>
        <v/>
      </c>
      <c r="R138" s="63">
        <f>IF($A138="","",IFERROR(SUMIFS('Violation Log'!$K$6:$K$1005,'Violation Log'!$B$6:$B$1005,$A138),0))</f>
        <v/>
      </c>
      <c r="S138" s="63">
        <f>IF($A138="","",IFERROR(SUMIFS('Violation Log'!$L$6:$L$1005,'Violation Log'!$B$6:$B$1005,$A138),0))</f>
        <v/>
      </c>
      <c r="T138" s="39">
        <f>IF($A138="","",COUNTIFS('Violation Log'!$B$6:$B$1005,$A138,'Violation Log'!$R$6:$R$1005,"&lt;&gt;Closed",'Violation Log'!$R$6:$R$1005,"&lt;&gt;"))</f>
        <v/>
      </c>
      <c r="U138" s="40">
        <f>IF($A138="","",IF(OR($B138="",$E138="",$F138="",$H138="",$I138="",$M138=""),"Missing required field",IF(COUNTIF($A$6:$A$1005,$A138)&gt;1,"Duplicate Inspection ID","OK")))</f>
        <v/>
      </c>
    </row>
    <row r="139">
      <c r="B139" s="62" t="n"/>
      <c r="C139" s="36" t="n"/>
      <c r="L139" s="37" t="n"/>
      <c r="N139" s="38" t="n"/>
      <c r="O139" s="39">
        <f>IF($A139="","",COUNTIF('Violation Log'!$B$6:$B$1005,$A139))</f>
        <v/>
      </c>
      <c r="P139" s="39">
        <f>IF($A139="","",COUNTIFS('Violation Log'!$B$6:$B$1005,$A139,'Violation Log'!$I$6:$I$1005,"Yes"))</f>
        <v/>
      </c>
      <c r="Q139" s="40">
        <f>IF($A139="","",IF($O139=0,"Clean",IF($P139&gt;0,"Out of Service","Violations - No OOS")))</f>
        <v/>
      </c>
      <c r="R139" s="63">
        <f>IF($A139="","",IFERROR(SUMIFS('Violation Log'!$K$6:$K$1005,'Violation Log'!$B$6:$B$1005,$A139),0))</f>
        <v/>
      </c>
      <c r="S139" s="63">
        <f>IF($A139="","",IFERROR(SUMIFS('Violation Log'!$L$6:$L$1005,'Violation Log'!$B$6:$B$1005,$A139),0))</f>
        <v/>
      </c>
      <c r="T139" s="39">
        <f>IF($A139="","",COUNTIFS('Violation Log'!$B$6:$B$1005,$A139,'Violation Log'!$R$6:$R$1005,"&lt;&gt;Closed",'Violation Log'!$R$6:$R$1005,"&lt;&gt;"))</f>
        <v/>
      </c>
      <c r="U139" s="40">
        <f>IF($A139="","",IF(OR($B139="",$E139="",$F139="",$H139="",$I139="",$M139=""),"Missing required field",IF(COUNTIF($A$6:$A$1005,$A139)&gt;1,"Duplicate Inspection ID","OK")))</f>
        <v/>
      </c>
    </row>
    <row r="140">
      <c r="B140" s="62" t="n"/>
      <c r="C140" s="36" t="n"/>
      <c r="L140" s="37" t="n"/>
      <c r="N140" s="38" t="n"/>
      <c r="O140" s="39">
        <f>IF($A140="","",COUNTIF('Violation Log'!$B$6:$B$1005,$A140))</f>
        <v/>
      </c>
      <c r="P140" s="39">
        <f>IF($A140="","",COUNTIFS('Violation Log'!$B$6:$B$1005,$A140,'Violation Log'!$I$6:$I$1005,"Yes"))</f>
        <v/>
      </c>
      <c r="Q140" s="40">
        <f>IF($A140="","",IF($O140=0,"Clean",IF($P140&gt;0,"Out of Service","Violations - No OOS")))</f>
        <v/>
      </c>
      <c r="R140" s="63">
        <f>IF($A140="","",IFERROR(SUMIFS('Violation Log'!$K$6:$K$1005,'Violation Log'!$B$6:$B$1005,$A140),0))</f>
        <v/>
      </c>
      <c r="S140" s="63">
        <f>IF($A140="","",IFERROR(SUMIFS('Violation Log'!$L$6:$L$1005,'Violation Log'!$B$6:$B$1005,$A140),0))</f>
        <v/>
      </c>
      <c r="T140" s="39">
        <f>IF($A140="","",COUNTIFS('Violation Log'!$B$6:$B$1005,$A140,'Violation Log'!$R$6:$R$1005,"&lt;&gt;Closed",'Violation Log'!$R$6:$R$1005,"&lt;&gt;"))</f>
        <v/>
      </c>
      <c r="U140" s="40">
        <f>IF($A140="","",IF(OR($B140="",$E140="",$F140="",$H140="",$I140="",$M140=""),"Missing required field",IF(COUNTIF($A$6:$A$1005,$A140)&gt;1,"Duplicate Inspection ID","OK")))</f>
        <v/>
      </c>
    </row>
    <row r="141">
      <c r="B141" s="62" t="n"/>
      <c r="C141" s="36" t="n"/>
      <c r="L141" s="37" t="n"/>
      <c r="N141" s="38" t="n"/>
      <c r="O141" s="39">
        <f>IF($A141="","",COUNTIF('Violation Log'!$B$6:$B$1005,$A141))</f>
        <v/>
      </c>
      <c r="P141" s="39">
        <f>IF($A141="","",COUNTIFS('Violation Log'!$B$6:$B$1005,$A141,'Violation Log'!$I$6:$I$1005,"Yes"))</f>
        <v/>
      </c>
      <c r="Q141" s="40">
        <f>IF($A141="","",IF($O141=0,"Clean",IF($P141&gt;0,"Out of Service","Violations - No OOS")))</f>
        <v/>
      </c>
      <c r="R141" s="63">
        <f>IF($A141="","",IFERROR(SUMIFS('Violation Log'!$K$6:$K$1005,'Violation Log'!$B$6:$B$1005,$A141),0))</f>
        <v/>
      </c>
      <c r="S141" s="63">
        <f>IF($A141="","",IFERROR(SUMIFS('Violation Log'!$L$6:$L$1005,'Violation Log'!$B$6:$B$1005,$A141),0))</f>
        <v/>
      </c>
      <c r="T141" s="39">
        <f>IF($A141="","",COUNTIFS('Violation Log'!$B$6:$B$1005,$A141,'Violation Log'!$R$6:$R$1005,"&lt;&gt;Closed",'Violation Log'!$R$6:$R$1005,"&lt;&gt;"))</f>
        <v/>
      </c>
      <c r="U141" s="40">
        <f>IF($A141="","",IF(OR($B141="",$E141="",$F141="",$H141="",$I141="",$M141=""),"Missing required field",IF(COUNTIF($A$6:$A$1005,$A141)&gt;1,"Duplicate Inspection ID","OK")))</f>
        <v/>
      </c>
    </row>
    <row r="142">
      <c r="B142" s="62" t="n"/>
      <c r="C142" s="36" t="n"/>
      <c r="L142" s="37" t="n"/>
      <c r="N142" s="38" t="n"/>
      <c r="O142" s="39">
        <f>IF($A142="","",COUNTIF('Violation Log'!$B$6:$B$1005,$A142))</f>
        <v/>
      </c>
      <c r="P142" s="39">
        <f>IF($A142="","",COUNTIFS('Violation Log'!$B$6:$B$1005,$A142,'Violation Log'!$I$6:$I$1005,"Yes"))</f>
        <v/>
      </c>
      <c r="Q142" s="40">
        <f>IF($A142="","",IF($O142=0,"Clean",IF($P142&gt;0,"Out of Service","Violations - No OOS")))</f>
        <v/>
      </c>
      <c r="R142" s="63">
        <f>IF($A142="","",IFERROR(SUMIFS('Violation Log'!$K$6:$K$1005,'Violation Log'!$B$6:$B$1005,$A142),0))</f>
        <v/>
      </c>
      <c r="S142" s="63">
        <f>IF($A142="","",IFERROR(SUMIFS('Violation Log'!$L$6:$L$1005,'Violation Log'!$B$6:$B$1005,$A142),0))</f>
        <v/>
      </c>
      <c r="T142" s="39">
        <f>IF($A142="","",COUNTIFS('Violation Log'!$B$6:$B$1005,$A142,'Violation Log'!$R$6:$R$1005,"&lt;&gt;Closed",'Violation Log'!$R$6:$R$1005,"&lt;&gt;"))</f>
        <v/>
      </c>
      <c r="U142" s="40">
        <f>IF($A142="","",IF(OR($B142="",$E142="",$F142="",$H142="",$I142="",$M142=""),"Missing required field",IF(COUNTIF($A$6:$A$1005,$A142)&gt;1,"Duplicate Inspection ID","OK")))</f>
        <v/>
      </c>
    </row>
    <row r="143">
      <c r="B143" s="62" t="n"/>
      <c r="C143" s="36" t="n"/>
      <c r="L143" s="37" t="n"/>
      <c r="N143" s="38" t="n"/>
      <c r="O143" s="39">
        <f>IF($A143="","",COUNTIF('Violation Log'!$B$6:$B$1005,$A143))</f>
        <v/>
      </c>
      <c r="P143" s="39">
        <f>IF($A143="","",COUNTIFS('Violation Log'!$B$6:$B$1005,$A143,'Violation Log'!$I$6:$I$1005,"Yes"))</f>
        <v/>
      </c>
      <c r="Q143" s="40">
        <f>IF($A143="","",IF($O143=0,"Clean",IF($P143&gt;0,"Out of Service","Violations - No OOS")))</f>
        <v/>
      </c>
      <c r="R143" s="63">
        <f>IF($A143="","",IFERROR(SUMIFS('Violation Log'!$K$6:$K$1005,'Violation Log'!$B$6:$B$1005,$A143),0))</f>
        <v/>
      </c>
      <c r="S143" s="63">
        <f>IF($A143="","",IFERROR(SUMIFS('Violation Log'!$L$6:$L$1005,'Violation Log'!$B$6:$B$1005,$A143),0))</f>
        <v/>
      </c>
      <c r="T143" s="39">
        <f>IF($A143="","",COUNTIFS('Violation Log'!$B$6:$B$1005,$A143,'Violation Log'!$R$6:$R$1005,"&lt;&gt;Closed",'Violation Log'!$R$6:$R$1005,"&lt;&gt;"))</f>
        <v/>
      </c>
      <c r="U143" s="40">
        <f>IF($A143="","",IF(OR($B143="",$E143="",$F143="",$H143="",$I143="",$M143=""),"Missing required field",IF(COUNTIF($A$6:$A$1005,$A143)&gt;1,"Duplicate Inspection ID","OK")))</f>
        <v/>
      </c>
    </row>
    <row r="144">
      <c r="B144" s="62" t="n"/>
      <c r="C144" s="36" t="n"/>
      <c r="L144" s="37" t="n"/>
      <c r="N144" s="38" t="n"/>
      <c r="O144" s="39">
        <f>IF($A144="","",COUNTIF('Violation Log'!$B$6:$B$1005,$A144))</f>
        <v/>
      </c>
      <c r="P144" s="39">
        <f>IF($A144="","",COUNTIFS('Violation Log'!$B$6:$B$1005,$A144,'Violation Log'!$I$6:$I$1005,"Yes"))</f>
        <v/>
      </c>
      <c r="Q144" s="40">
        <f>IF($A144="","",IF($O144=0,"Clean",IF($P144&gt;0,"Out of Service","Violations - No OOS")))</f>
        <v/>
      </c>
      <c r="R144" s="63">
        <f>IF($A144="","",IFERROR(SUMIFS('Violation Log'!$K$6:$K$1005,'Violation Log'!$B$6:$B$1005,$A144),0))</f>
        <v/>
      </c>
      <c r="S144" s="63">
        <f>IF($A144="","",IFERROR(SUMIFS('Violation Log'!$L$6:$L$1005,'Violation Log'!$B$6:$B$1005,$A144),0))</f>
        <v/>
      </c>
      <c r="T144" s="39">
        <f>IF($A144="","",COUNTIFS('Violation Log'!$B$6:$B$1005,$A144,'Violation Log'!$R$6:$R$1005,"&lt;&gt;Closed",'Violation Log'!$R$6:$R$1005,"&lt;&gt;"))</f>
        <v/>
      </c>
      <c r="U144" s="40">
        <f>IF($A144="","",IF(OR($B144="",$E144="",$F144="",$H144="",$I144="",$M144=""),"Missing required field",IF(COUNTIF($A$6:$A$1005,$A144)&gt;1,"Duplicate Inspection ID","OK")))</f>
        <v/>
      </c>
    </row>
    <row r="145">
      <c r="B145" s="62" t="n"/>
      <c r="C145" s="36" t="n"/>
      <c r="L145" s="37" t="n"/>
      <c r="N145" s="38" t="n"/>
      <c r="O145" s="39">
        <f>IF($A145="","",COUNTIF('Violation Log'!$B$6:$B$1005,$A145))</f>
        <v/>
      </c>
      <c r="P145" s="39">
        <f>IF($A145="","",COUNTIFS('Violation Log'!$B$6:$B$1005,$A145,'Violation Log'!$I$6:$I$1005,"Yes"))</f>
        <v/>
      </c>
      <c r="Q145" s="40">
        <f>IF($A145="","",IF($O145=0,"Clean",IF($P145&gt;0,"Out of Service","Violations - No OOS")))</f>
        <v/>
      </c>
      <c r="R145" s="63">
        <f>IF($A145="","",IFERROR(SUMIFS('Violation Log'!$K$6:$K$1005,'Violation Log'!$B$6:$B$1005,$A145),0))</f>
        <v/>
      </c>
      <c r="S145" s="63">
        <f>IF($A145="","",IFERROR(SUMIFS('Violation Log'!$L$6:$L$1005,'Violation Log'!$B$6:$B$1005,$A145),0))</f>
        <v/>
      </c>
      <c r="T145" s="39">
        <f>IF($A145="","",COUNTIFS('Violation Log'!$B$6:$B$1005,$A145,'Violation Log'!$R$6:$R$1005,"&lt;&gt;Closed",'Violation Log'!$R$6:$R$1005,"&lt;&gt;"))</f>
        <v/>
      </c>
      <c r="U145" s="40">
        <f>IF($A145="","",IF(OR($B145="",$E145="",$F145="",$H145="",$I145="",$M145=""),"Missing required field",IF(COUNTIF($A$6:$A$1005,$A145)&gt;1,"Duplicate Inspection ID","OK")))</f>
        <v/>
      </c>
    </row>
    <row r="146">
      <c r="B146" s="62" t="n"/>
      <c r="C146" s="36" t="n"/>
      <c r="L146" s="37" t="n"/>
      <c r="N146" s="38" t="n"/>
      <c r="O146" s="39">
        <f>IF($A146="","",COUNTIF('Violation Log'!$B$6:$B$1005,$A146))</f>
        <v/>
      </c>
      <c r="P146" s="39">
        <f>IF($A146="","",COUNTIFS('Violation Log'!$B$6:$B$1005,$A146,'Violation Log'!$I$6:$I$1005,"Yes"))</f>
        <v/>
      </c>
      <c r="Q146" s="40">
        <f>IF($A146="","",IF($O146=0,"Clean",IF($P146&gt;0,"Out of Service","Violations - No OOS")))</f>
        <v/>
      </c>
      <c r="R146" s="63">
        <f>IF($A146="","",IFERROR(SUMIFS('Violation Log'!$K$6:$K$1005,'Violation Log'!$B$6:$B$1005,$A146),0))</f>
        <v/>
      </c>
      <c r="S146" s="63">
        <f>IF($A146="","",IFERROR(SUMIFS('Violation Log'!$L$6:$L$1005,'Violation Log'!$B$6:$B$1005,$A146),0))</f>
        <v/>
      </c>
      <c r="T146" s="39">
        <f>IF($A146="","",COUNTIFS('Violation Log'!$B$6:$B$1005,$A146,'Violation Log'!$R$6:$R$1005,"&lt;&gt;Closed",'Violation Log'!$R$6:$R$1005,"&lt;&gt;"))</f>
        <v/>
      </c>
      <c r="U146" s="40">
        <f>IF($A146="","",IF(OR($B146="",$E146="",$F146="",$H146="",$I146="",$M146=""),"Missing required field",IF(COUNTIF($A$6:$A$1005,$A146)&gt;1,"Duplicate Inspection ID","OK")))</f>
        <v/>
      </c>
    </row>
    <row r="147">
      <c r="B147" s="62" t="n"/>
      <c r="C147" s="36" t="n"/>
      <c r="L147" s="37" t="n"/>
      <c r="N147" s="38" t="n"/>
      <c r="O147" s="39">
        <f>IF($A147="","",COUNTIF('Violation Log'!$B$6:$B$1005,$A147))</f>
        <v/>
      </c>
      <c r="P147" s="39">
        <f>IF($A147="","",COUNTIFS('Violation Log'!$B$6:$B$1005,$A147,'Violation Log'!$I$6:$I$1005,"Yes"))</f>
        <v/>
      </c>
      <c r="Q147" s="40">
        <f>IF($A147="","",IF($O147=0,"Clean",IF($P147&gt;0,"Out of Service","Violations - No OOS")))</f>
        <v/>
      </c>
      <c r="R147" s="63">
        <f>IF($A147="","",IFERROR(SUMIFS('Violation Log'!$K$6:$K$1005,'Violation Log'!$B$6:$B$1005,$A147),0))</f>
        <v/>
      </c>
      <c r="S147" s="63">
        <f>IF($A147="","",IFERROR(SUMIFS('Violation Log'!$L$6:$L$1005,'Violation Log'!$B$6:$B$1005,$A147),0))</f>
        <v/>
      </c>
      <c r="T147" s="39">
        <f>IF($A147="","",COUNTIFS('Violation Log'!$B$6:$B$1005,$A147,'Violation Log'!$R$6:$R$1005,"&lt;&gt;Closed",'Violation Log'!$R$6:$R$1005,"&lt;&gt;"))</f>
        <v/>
      </c>
      <c r="U147" s="40">
        <f>IF($A147="","",IF(OR($B147="",$E147="",$F147="",$H147="",$I147="",$M147=""),"Missing required field",IF(COUNTIF($A$6:$A$1005,$A147)&gt;1,"Duplicate Inspection ID","OK")))</f>
        <v/>
      </c>
    </row>
    <row r="148">
      <c r="B148" s="62" t="n"/>
      <c r="C148" s="36" t="n"/>
      <c r="L148" s="37" t="n"/>
      <c r="N148" s="38" t="n"/>
      <c r="O148" s="39">
        <f>IF($A148="","",COUNTIF('Violation Log'!$B$6:$B$1005,$A148))</f>
        <v/>
      </c>
      <c r="P148" s="39">
        <f>IF($A148="","",COUNTIFS('Violation Log'!$B$6:$B$1005,$A148,'Violation Log'!$I$6:$I$1005,"Yes"))</f>
        <v/>
      </c>
      <c r="Q148" s="40">
        <f>IF($A148="","",IF($O148=0,"Clean",IF($P148&gt;0,"Out of Service","Violations - No OOS")))</f>
        <v/>
      </c>
      <c r="R148" s="63">
        <f>IF($A148="","",IFERROR(SUMIFS('Violation Log'!$K$6:$K$1005,'Violation Log'!$B$6:$B$1005,$A148),0))</f>
        <v/>
      </c>
      <c r="S148" s="63">
        <f>IF($A148="","",IFERROR(SUMIFS('Violation Log'!$L$6:$L$1005,'Violation Log'!$B$6:$B$1005,$A148),0))</f>
        <v/>
      </c>
      <c r="T148" s="39">
        <f>IF($A148="","",COUNTIFS('Violation Log'!$B$6:$B$1005,$A148,'Violation Log'!$R$6:$R$1005,"&lt;&gt;Closed",'Violation Log'!$R$6:$R$1005,"&lt;&gt;"))</f>
        <v/>
      </c>
      <c r="U148" s="40">
        <f>IF($A148="","",IF(OR($B148="",$E148="",$F148="",$H148="",$I148="",$M148=""),"Missing required field",IF(COUNTIF($A$6:$A$1005,$A148)&gt;1,"Duplicate Inspection ID","OK")))</f>
        <v/>
      </c>
    </row>
    <row r="149">
      <c r="B149" s="62" t="n"/>
      <c r="C149" s="36" t="n"/>
      <c r="L149" s="37" t="n"/>
      <c r="N149" s="38" t="n"/>
      <c r="O149" s="39">
        <f>IF($A149="","",COUNTIF('Violation Log'!$B$6:$B$1005,$A149))</f>
        <v/>
      </c>
      <c r="P149" s="39">
        <f>IF($A149="","",COUNTIFS('Violation Log'!$B$6:$B$1005,$A149,'Violation Log'!$I$6:$I$1005,"Yes"))</f>
        <v/>
      </c>
      <c r="Q149" s="40">
        <f>IF($A149="","",IF($O149=0,"Clean",IF($P149&gt;0,"Out of Service","Violations - No OOS")))</f>
        <v/>
      </c>
      <c r="R149" s="63">
        <f>IF($A149="","",IFERROR(SUMIFS('Violation Log'!$K$6:$K$1005,'Violation Log'!$B$6:$B$1005,$A149),0))</f>
        <v/>
      </c>
      <c r="S149" s="63">
        <f>IF($A149="","",IFERROR(SUMIFS('Violation Log'!$L$6:$L$1005,'Violation Log'!$B$6:$B$1005,$A149),0))</f>
        <v/>
      </c>
      <c r="T149" s="39">
        <f>IF($A149="","",COUNTIFS('Violation Log'!$B$6:$B$1005,$A149,'Violation Log'!$R$6:$R$1005,"&lt;&gt;Closed",'Violation Log'!$R$6:$R$1005,"&lt;&gt;"))</f>
        <v/>
      </c>
      <c r="U149" s="40">
        <f>IF($A149="","",IF(OR($B149="",$E149="",$F149="",$H149="",$I149="",$M149=""),"Missing required field",IF(COUNTIF($A$6:$A$1005,$A149)&gt;1,"Duplicate Inspection ID","OK")))</f>
        <v/>
      </c>
    </row>
    <row r="150">
      <c r="B150" s="62" t="n"/>
      <c r="C150" s="36" t="n"/>
      <c r="L150" s="37" t="n"/>
      <c r="N150" s="38" t="n"/>
      <c r="O150" s="39">
        <f>IF($A150="","",COUNTIF('Violation Log'!$B$6:$B$1005,$A150))</f>
        <v/>
      </c>
      <c r="P150" s="39">
        <f>IF($A150="","",COUNTIFS('Violation Log'!$B$6:$B$1005,$A150,'Violation Log'!$I$6:$I$1005,"Yes"))</f>
        <v/>
      </c>
      <c r="Q150" s="40">
        <f>IF($A150="","",IF($O150=0,"Clean",IF($P150&gt;0,"Out of Service","Violations - No OOS")))</f>
        <v/>
      </c>
      <c r="R150" s="63">
        <f>IF($A150="","",IFERROR(SUMIFS('Violation Log'!$K$6:$K$1005,'Violation Log'!$B$6:$B$1005,$A150),0))</f>
        <v/>
      </c>
      <c r="S150" s="63">
        <f>IF($A150="","",IFERROR(SUMIFS('Violation Log'!$L$6:$L$1005,'Violation Log'!$B$6:$B$1005,$A150),0))</f>
        <v/>
      </c>
      <c r="T150" s="39">
        <f>IF($A150="","",COUNTIFS('Violation Log'!$B$6:$B$1005,$A150,'Violation Log'!$R$6:$R$1005,"&lt;&gt;Closed",'Violation Log'!$R$6:$R$1005,"&lt;&gt;"))</f>
        <v/>
      </c>
      <c r="U150" s="40">
        <f>IF($A150="","",IF(OR($B150="",$E150="",$F150="",$H150="",$I150="",$M150=""),"Missing required field",IF(COUNTIF($A$6:$A$1005,$A150)&gt;1,"Duplicate Inspection ID","OK")))</f>
        <v/>
      </c>
    </row>
    <row r="151">
      <c r="B151" s="62" t="n"/>
      <c r="C151" s="36" t="n"/>
      <c r="L151" s="37" t="n"/>
      <c r="N151" s="38" t="n"/>
      <c r="O151" s="39">
        <f>IF($A151="","",COUNTIF('Violation Log'!$B$6:$B$1005,$A151))</f>
        <v/>
      </c>
      <c r="P151" s="39">
        <f>IF($A151="","",COUNTIFS('Violation Log'!$B$6:$B$1005,$A151,'Violation Log'!$I$6:$I$1005,"Yes"))</f>
        <v/>
      </c>
      <c r="Q151" s="40">
        <f>IF($A151="","",IF($O151=0,"Clean",IF($P151&gt;0,"Out of Service","Violations - No OOS")))</f>
        <v/>
      </c>
      <c r="R151" s="63">
        <f>IF($A151="","",IFERROR(SUMIFS('Violation Log'!$K$6:$K$1005,'Violation Log'!$B$6:$B$1005,$A151),0))</f>
        <v/>
      </c>
      <c r="S151" s="63">
        <f>IF($A151="","",IFERROR(SUMIFS('Violation Log'!$L$6:$L$1005,'Violation Log'!$B$6:$B$1005,$A151),0))</f>
        <v/>
      </c>
      <c r="T151" s="39">
        <f>IF($A151="","",COUNTIFS('Violation Log'!$B$6:$B$1005,$A151,'Violation Log'!$R$6:$R$1005,"&lt;&gt;Closed",'Violation Log'!$R$6:$R$1005,"&lt;&gt;"))</f>
        <v/>
      </c>
      <c r="U151" s="40">
        <f>IF($A151="","",IF(OR($B151="",$E151="",$F151="",$H151="",$I151="",$M151=""),"Missing required field",IF(COUNTIF($A$6:$A$1005,$A151)&gt;1,"Duplicate Inspection ID","OK")))</f>
        <v/>
      </c>
    </row>
    <row r="152">
      <c r="B152" s="62" t="n"/>
      <c r="C152" s="36" t="n"/>
      <c r="L152" s="37" t="n"/>
      <c r="N152" s="38" t="n"/>
      <c r="O152" s="39">
        <f>IF($A152="","",COUNTIF('Violation Log'!$B$6:$B$1005,$A152))</f>
        <v/>
      </c>
      <c r="P152" s="39">
        <f>IF($A152="","",COUNTIFS('Violation Log'!$B$6:$B$1005,$A152,'Violation Log'!$I$6:$I$1005,"Yes"))</f>
        <v/>
      </c>
      <c r="Q152" s="40">
        <f>IF($A152="","",IF($O152=0,"Clean",IF($P152&gt;0,"Out of Service","Violations - No OOS")))</f>
        <v/>
      </c>
      <c r="R152" s="63">
        <f>IF($A152="","",IFERROR(SUMIFS('Violation Log'!$K$6:$K$1005,'Violation Log'!$B$6:$B$1005,$A152),0))</f>
        <v/>
      </c>
      <c r="S152" s="63">
        <f>IF($A152="","",IFERROR(SUMIFS('Violation Log'!$L$6:$L$1005,'Violation Log'!$B$6:$B$1005,$A152),0))</f>
        <v/>
      </c>
      <c r="T152" s="39">
        <f>IF($A152="","",COUNTIFS('Violation Log'!$B$6:$B$1005,$A152,'Violation Log'!$R$6:$R$1005,"&lt;&gt;Closed",'Violation Log'!$R$6:$R$1005,"&lt;&gt;"))</f>
        <v/>
      </c>
      <c r="U152" s="40">
        <f>IF($A152="","",IF(OR($B152="",$E152="",$F152="",$H152="",$I152="",$M152=""),"Missing required field",IF(COUNTIF($A$6:$A$1005,$A152)&gt;1,"Duplicate Inspection ID","OK")))</f>
        <v/>
      </c>
    </row>
    <row r="153">
      <c r="B153" s="62" t="n"/>
      <c r="C153" s="36" t="n"/>
      <c r="L153" s="37" t="n"/>
      <c r="N153" s="38" t="n"/>
      <c r="O153" s="39">
        <f>IF($A153="","",COUNTIF('Violation Log'!$B$6:$B$1005,$A153))</f>
        <v/>
      </c>
      <c r="P153" s="39">
        <f>IF($A153="","",COUNTIFS('Violation Log'!$B$6:$B$1005,$A153,'Violation Log'!$I$6:$I$1005,"Yes"))</f>
        <v/>
      </c>
      <c r="Q153" s="40">
        <f>IF($A153="","",IF($O153=0,"Clean",IF($P153&gt;0,"Out of Service","Violations - No OOS")))</f>
        <v/>
      </c>
      <c r="R153" s="63">
        <f>IF($A153="","",IFERROR(SUMIFS('Violation Log'!$K$6:$K$1005,'Violation Log'!$B$6:$B$1005,$A153),0))</f>
        <v/>
      </c>
      <c r="S153" s="63">
        <f>IF($A153="","",IFERROR(SUMIFS('Violation Log'!$L$6:$L$1005,'Violation Log'!$B$6:$B$1005,$A153),0))</f>
        <v/>
      </c>
      <c r="T153" s="39">
        <f>IF($A153="","",COUNTIFS('Violation Log'!$B$6:$B$1005,$A153,'Violation Log'!$R$6:$R$1005,"&lt;&gt;Closed",'Violation Log'!$R$6:$R$1005,"&lt;&gt;"))</f>
        <v/>
      </c>
      <c r="U153" s="40">
        <f>IF($A153="","",IF(OR($B153="",$E153="",$F153="",$H153="",$I153="",$M153=""),"Missing required field",IF(COUNTIF($A$6:$A$1005,$A153)&gt;1,"Duplicate Inspection ID","OK")))</f>
        <v/>
      </c>
    </row>
    <row r="154">
      <c r="B154" s="62" t="n"/>
      <c r="C154" s="36" t="n"/>
      <c r="L154" s="37" t="n"/>
      <c r="N154" s="38" t="n"/>
      <c r="O154" s="39">
        <f>IF($A154="","",COUNTIF('Violation Log'!$B$6:$B$1005,$A154))</f>
        <v/>
      </c>
      <c r="P154" s="39">
        <f>IF($A154="","",COUNTIFS('Violation Log'!$B$6:$B$1005,$A154,'Violation Log'!$I$6:$I$1005,"Yes"))</f>
        <v/>
      </c>
      <c r="Q154" s="40">
        <f>IF($A154="","",IF($O154=0,"Clean",IF($P154&gt;0,"Out of Service","Violations - No OOS")))</f>
        <v/>
      </c>
      <c r="R154" s="63">
        <f>IF($A154="","",IFERROR(SUMIFS('Violation Log'!$K$6:$K$1005,'Violation Log'!$B$6:$B$1005,$A154),0))</f>
        <v/>
      </c>
      <c r="S154" s="63">
        <f>IF($A154="","",IFERROR(SUMIFS('Violation Log'!$L$6:$L$1005,'Violation Log'!$B$6:$B$1005,$A154),0))</f>
        <v/>
      </c>
      <c r="T154" s="39">
        <f>IF($A154="","",COUNTIFS('Violation Log'!$B$6:$B$1005,$A154,'Violation Log'!$R$6:$R$1005,"&lt;&gt;Closed",'Violation Log'!$R$6:$R$1005,"&lt;&gt;"))</f>
        <v/>
      </c>
      <c r="U154" s="40">
        <f>IF($A154="","",IF(OR($B154="",$E154="",$F154="",$H154="",$I154="",$M154=""),"Missing required field",IF(COUNTIF($A$6:$A$1005,$A154)&gt;1,"Duplicate Inspection ID","OK")))</f>
        <v/>
      </c>
    </row>
    <row r="155">
      <c r="B155" s="62" t="n"/>
      <c r="C155" s="36" t="n"/>
      <c r="L155" s="37" t="n"/>
      <c r="N155" s="38" t="n"/>
      <c r="O155" s="39">
        <f>IF($A155="","",COUNTIF('Violation Log'!$B$6:$B$1005,$A155))</f>
        <v/>
      </c>
      <c r="P155" s="39">
        <f>IF($A155="","",COUNTIFS('Violation Log'!$B$6:$B$1005,$A155,'Violation Log'!$I$6:$I$1005,"Yes"))</f>
        <v/>
      </c>
      <c r="Q155" s="40">
        <f>IF($A155="","",IF($O155=0,"Clean",IF($P155&gt;0,"Out of Service","Violations - No OOS")))</f>
        <v/>
      </c>
      <c r="R155" s="63">
        <f>IF($A155="","",IFERROR(SUMIFS('Violation Log'!$K$6:$K$1005,'Violation Log'!$B$6:$B$1005,$A155),0))</f>
        <v/>
      </c>
      <c r="S155" s="63">
        <f>IF($A155="","",IFERROR(SUMIFS('Violation Log'!$L$6:$L$1005,'Violation Log'!$B$6:$B$1005,$A155),0))</f>
        <v/>
      </c>
      <c r="T155" s="39">
        <f>IF($A155="","",COUNTIFS('Violation Log'!$B$6:$B$1005,$A155,'Violation Log'!$R$6:$R$1005,"&lt;&gt;Closed",'Violation Log'!$R$6:$R$1005,"&lt;&gt;"))</f>
        <v/>
      </c>
      <c r="U155" s="40">
        <f>IF($A155="","",IF(OR($B155="",$E155="",$F155="",$H155="",$I155="",$M155=""),"Missing required field",IF(COUNTIF($A$6:$A$1005,$A155)&gt;1,"Duplicate Inspection ID","OK")))</f>
        <v/>
      </c>
    </row>
    <row r="156">
      <c r="B156" s="62" t="n"/>
      <c r="C156" s="36" t="n"/>
      <c r="L156" s="37" t="n"/>
      <c r="N156" s="38" t="n"/>
      <c r="O156" s="39">
        <f>IF($A156="","",COUNTIF('Violation Log'!$B$6:$B$1005,$A156))</f>
        <v/>
      </c>
      <c r="P156" s="39">
        <f>IF($A156="","",COUNTIFS('Violation Log'!$B$6:$B$1005,$A156,'Violation Log'!$I$6:$I$1005,"Yes"))</f>
        <v/>
      </c>
      <c r="Q156" s="40">
        <f>IF($A156="","",IF($O156=0,"Clean",IF($P156&gt;0,"Out of Service","Violations - No OOS")))</f>
        <v/>
      </c>
      <c r="R156" s="63">
        <f>IF($A156="","",IFERROR(SUMIFS('Violation Log'!$K$6:$K$1005,'Violation Log'!$B$6:$B$1005,$A156),0))</f>
        <v/>
      </c>
      <c r="S156" s="63">
        <f>IF($A156="","",IFERROR(SUMIFS('Violation Log'!$L$6:$L$1005,'Violation Log'!$B$6:$B$1005,$A156),0))</f>
        <v/>
      </c>
      <c r="T156" s="39">
        <f>IF($A156="","",COUNTIFS('Violation Log'!$B$6:$B$1005,$A156,'Violation Log'!$R$6:$R$1005,"&lt;&gt;Closed",'Violation Log'!$R$6:$R$1005,"&lt;&gt;"))</f>
        <v/>
      </c>
      <c r="U156" s="40">
        <f>IF($A156="","",IF(OR($B156="",$E156="",$F156="",$H156="",$I156="",$M156=""),"Missing required field",IF(COUNTIF($A$6:$A$1005,$A156)&gt;1,"Duplicate Inspection ID","OK")))</f>
        <v/>
      </c>
    </row>
    <row r="157">
      <c r="B157" s="62" t="n"/>
      <c r="C157" s="36" t="n"/>
      <c r="L157" s="37" t="n"/>
      <c r="N157" s="38" t="n"/>
      <c r="O157" s="39">
        <f>IF($A157="","",COUNTIF('Violation Log'!$B$6:$B$1005,$A157))</f>
        <v/>
      </c>
      <c r="P157" s="39">
        <f>IF($A157="","",COUNTIFS('Violation Log'!$B$6:$B$1005,$A157,'Violation Log'!$I$6:$I$1005,"Yes"))</f>
        <v/>
      </c>
      <c r="Q157" s="40">
        <f>IF($A157="","",IF($O157=0,"Clean",IF($P157&gt;0,"Out of Service","Violations - No OOS")))</f>
        <v/>
      </c>
      <c r="R157" s="63">
        <f>IF($A157="","",IFERROR(SUMIFS('Violation Log'!$K$6:$K$1005,'Violation Log'!$B$6:$B$1005,$A157),0))</f>
        <v/>
      </c>
      <c r="S157" s="63">
        <f>IF($A157="","",IFERROR(SUMIFS('Violation Log'!$L$6:$L$1005,'Violation Log'!$B$6:$B$1005,$A157),0))</f>
        <v/>
      </c>
      <c r="T157" s="39">
        <f>IF($A157="","",COUNTIFS('Violation Log'!$B$6:$B$1005,$A157,'Violation Log'!$R$6:$R$1005,"&lt;&gt;Closed",'Violation Log'!$R$6:$R$1005,"&lt;&gt;"))</f>
        <v/>
      </c>
      <c r="U157" s="40">
        <f>IF($A157="","",IF(OR($B157="",$E157="",$F157="",$H157="",$I157="",$M157=""),"Missing required field",IF(COUNTIF($A$6:$A$1005,$A157)&gt;1,"Duplicate Inspection ID","OK")))</f>
        <v/>
      </c>
    </row>
    <row r="158">
      <c r="B158" s="62" t="n"/>
      <c r="C158" s="36" t="n"/>
      <c r="L158" s="37" t="n"/>
      <c r="N158" s="38" t="n"/>
      <c r="O158" s="39">
        <f>IF($A158="","",COUNTIF('Violation Log'!$B$6:$B$1005,$A158))</f>
        <v/>
      </c>
      <c r="P158" s="39">
        <f>IF($A158="","",COUNTIFS('Violation Log'!$B$6:$B$1005,$A158,'Violation Log'!$I$6:$I$1005,"Yes"))</f>
        <v/>
      </c>
      <c r="Q158" s="40">
        <f>IF($A158="","",IF($O158=0,"Clean",IF($P158&gt;0,"Out of Service","Violations - No OOS")))</f>
        <v/>
      </c>
      <c r="R158" s="63">
        <f>IF($A158="","",IFERROR(SUMIFS('Violation Log'!$K$6:$K$1005,'Violation Log'!$B$6:$B$1005,$A158),0))</f>
        <v/>
      </c>
      <c r="S158" s="63">
        <f>IF($A158="","",IFERROR(SUMIFS('Violation Log'!$L$6:$L$1005,'Violation Log'!$B$6:$B$1005,$A158),0))</f>
        <v/>
      </c>
      <c r="T158" s="39">
        <f>IF($A158="","",COUNTIFS('Violation Log'!$B$6:$B$1005,$A158,'Violation Log'!$R$6:$R$1005,"&lt;&gt;Closed",'Violation Log'!$R$6:$R$1005,"&lt;&gt;"))</f>
        <v/>
      </c>
      <c r="U158" s="40">
        <f>IF($A158="","",IF(OR($B158="",$E158="",$F158="",$H158="",$I158="",$M158=""),"Missing required field",IF(COUNTIF($A$6:$A$1005,$A158)&gt;1,"Duplicate Inspection ID","OK")))</f>
        <v/>
      </c>
    </row>
    <row r="159">
      <c r="B159" s="62" t="n"/>
      <c r="C159" s="36" t="n"/>
      <c r="L159" s="37" t="n"/>
      <c r="N159" s="38" t="n"/>
      <c r="O159" s="39">
        <f>IF($A159="","",COUNTIF('Violation Log'!$B$6:$B$1005,$A159))</f>
        <v/>
      </c>
      <c r="P159" s="39">
        <f>IF($A159="","",COUNTIFS('Violation Log'!$B$6:$B$1005,$A159,'Violation Log'!$I$6:$I$1005,"Yes"))</f>
        <v/>
      </c>
      <c r="Q159" s="40">
        <f>IF($A159="","",IF($O159=0,"Clean",IF($P159&gt;0,"Out of Service","Violations - No OOS")))</f>
        <v/>
      </c>
      <c r="R159" s="63">
        <f>IF($A159="","",IFERROR(SUMIFS('Violation Log'!$K$6:$K$1005,'Violation Log'!$B$6:$B$1005,$A159),0))</f>
        <v/>
      </c>
      <c r="S159" s="63">
        <f>IF($A159="","",IFERROR(SUMIFS('Violation Log'!$L$6:$L$1005,'Violation Log'!$B$6:$B$1005,$A159),0))</f>
        <v/>
      </c>
      <c r="T159" s="39">
        <f>IF($A159="","",COUNTIFS('Violation Log'!$B$6:$B$1005,$A159,'Violation Log'!$R$6:$R$1005,"&lt;&gt;Closed",'Violation Log'!$R$6:$R$1005,"&lt;&gt;"))</f>
        <v/>
      </c>
      <c r="U159" s="40">
        <f>IF($A159="","",IF(OR($B159="",$E159="",$F159="",$H159="",$I159="",$M159=""),"Missing required field",IF(COUNTIF($A$6:$A$1005,$A159)&gt;1,"Duplicate Inspection ID","OK")))</f>
        <v/>
      </c>
    </row>
    <row r="160">
      <c r="B160" s="62" t="n"/>
      <c r="C160" s="36" t="n"/>
      <c r="L160" s="37" t="n"/>
      <c r="N160" s="38" t="n"/>
      <c r="O160" s="39">
        <f>IF($A160="","",COUNTIF('Violation Log'!$B$6:$B$1005,$A160))</f>
        <v/>
      </c>
      <c r="P160" s="39">
        <f>IF($A160="","",COUNTIFS('Violation Log'!$B$6:$B$1005,$A160,'Violation Log'!$I$6:$I$1005,"Yes"))</f>
        <v/>
      </c>
      <c r="Q160" s="40">
        <f>IF($A160="","",IF($O160=0,"Clean",IF($P160&gt;0,"Out of Service","Violations - No OOS")))</f>
        <v/>
      </c>
      <c r="R160" s="63">
        <f>IF($A160="","",IFERROR(SUMIFS('Violation Log'!$K$6:$K$1005,'Violation Log'!$B$6:$B$1005,$A160),0))</f>
        <v/>
      </c>
      <c r="S160" s="63">
        <f>IF($A160="","",IFERROR(SUMIFS('Violation Log'!$L$6:$L$1005,'Violation Log'!$B$6:$B$1005,$A160),0))</f>
        <v/>
      </c>
      <c r="T160" s="39">
        <f>IF($A160="","",COUNTIFS('Violation Log'!$B$6:$B$1005,$A160,'Violation Log'!$R$6:$R$1005,"&lt;&gt;Closed",'Violation Log'!$R$6:$R$1005,"&lt;&gt;"))</f>
        <v/>
      </c>
      <c r="U160" s="40">
        <f>IF($A160="","",IF(OR($B160="",$E160="",$F160="",$H160="",$I160="",$M160=""),"Missing required field",IF(COUNTIF($A$6:$A$1005,$A160)&gt;1,"Duplicate Inspection ID","OK")))</f>
        <v/>
      </c>
    </row>
    <row r="161">
      <c r="B161" s="62" t="n"/>
      <c r="C161" s="36" t="n"/>
      <c r="L161" s="37" t="n"/>
      <c r="N161" s="38" t="n"/>
      <c r="O161" s="39">
        <f>IF($A161="","",COUNTIF('Violation Log'!$B$6:$B$1005,$A161))</f>
        <v/>
      </c>
      <c r="P161" s="39">
        <f>IF($A161="","",COUNTIFS('Violation Log'!$B$6:$B$1005,$A161,'Violation Log'!$I$6:$I$1005,"Yes"))</f>
        <v/>
      </c>
      <c r="Q161" s="40">
        <f>IF($A161="","",IF($O161=0,"Clean",IF($P161&gt;0,"Out of Service","Violations - No OOS")))</f>
        <v/>
      </c>
      <c r="R161" s="63">
        <f>IF($A161="","",IFERROR(SUMIFS('Violation Log'!$K$6:$K$1005,'Violation Log'!$B$6:$B$1005,$A161),0))</f>
        <v/>
      </c>
      <c r="S161" s="63">
        <f>IF($A161="","",IFERROR(SUMIFS('Violation Log'!$L$6:$L$1005,'Violation Log'!$B$6:$B$1005,$A161),0))</f>
        <v/>
      </c>
      <c r="T161" s="39">
        <f>IF($A161="","",COUNTIFS('Violation Log'!$B$6:$B$1005,$A161,'Violation Log'!$R$6:$R$1005,"&lt;&gt;Closed",'Violation Log'!$R$6:$R$1005,"&lt;&gt;"))</f>
        <v/>
      </c>
      <c r="U161" s="40">
        <f>IF($A161="","",IF(OR($B161="",$E161="",$F161="",$H161="",$I161="",$M161=""),"Missing required field",IF(COUNTIF($A$6:$A$1005,$A161)&gt;1,"Duplicate Inspection ID","OK")))</f>
        <v/>
      </c>
    </row>
    <row r="162">
      <c r="B162" s="62" t="n"/>
      <c r="C162" s="36" t="n"/>
      <c r="L162" s="37" t="n"/>
      <c r="N162" s="38" t="n"/>
      <c r="O162" s="39">
        <f>IF($A162="","",COUNTIF('Violation Log'!$B$6:$B$1005,$A162))</f>
        <v/>
      </c>
      <c r="P162" s="39">
        <f>IF($A162="","",COUNTIFS('Violation Log'!$B$6:$B$1005,$A162,'Violation Log'!$I$6:$I$1005,"Yes"))</f>
        <v/>
      </c>
      <c r="Q162" s="40">
        <f>IF($A162="","",IF($O162=0,"Clean",IF($P162&gt;0,"Out of Service","Violations - No OOS")))</f>
        <v/>
      </c>
      <c r="R162" s="63">
        <f>IF($A162="","",IFERROR(SUMIFS('Violation Log'!$K$6:$K$1005,'Violation Log'!$B$6:$B$1005,$A162),0))</f>
        <v/>
      </c>
      <c r="S162" s="63">
        <f>IF($A162="","",IFERROR(SUMIFS('Violation Log'!$L$6:$L$1005,'Violation Log'!$B$6:$B$1005,$A162),0))</f>
        <v/>
      </c>
      <c r="T162" s="39">
        <f>IF($A162="","",COUNTIFS('Violation Log'!$B$6:$B$1005,$A162,'Violation Log'!$R$6:$R$1005,"&lt;&gt;Closed",'Violation Log'!$R$6:$R$1005,"&lt;&gt;"))</f>
        <v/>
      </c>
      <c r="U162" s="40">
        <f>IF($A162="","",IF(OR($B162="",$E162="",$F162="",$H162="",$I162="",$M162=""),"Missing required field",IF(COUNTIF($A$6:$A$1005,$A162)&gt;1,"Duplicate Inspection ID","OK")))</f>
        <v/>
      </c>
    </row>
    <row r="163">
      <c r="B163" s="62" t="n"/>
      <c r="C163" s="36" t="n"/>
      <c r="L163" s="37" t="n"/>
      <c r="N163" s="38" t="n"/>
      <c r="O163" s="39">
        <f>IF($A163="","",COUNTIF('Violation Log'!$B$6:$B$1005,$A163))</f>
        <v/>
      </c>
      <c r="P163" s="39">
        <f>IF($A163="","",COUNTIFS('Violation Log'!$B$6:$B$1005,$A163,'Violation Log'!$I$6:$I$1005,"Yes"))</f>
        <v/>
      </c>
      <c r="Q163" s="40">
        <f>IF($A163="","",IF($O163=0,"Clean",IF($P163&gt;0,"Out of Service","Violations - No OOS")))</f>
        <v/>
      </c>
      <c r="R163" s="63">
        <f>IF($A163="","",IFERROR(SUMIFS('Violation Log'!$K$6:$K$1005,'Violation Log'!$B$6:$B$1005,$A163),0))</f>
        <v/>
      </c>
      <c r="S163" s="63">
        <f>IF($A163="","",IFERROR(SUMIFS('Violation Log'!$L$6:$L$1005,'Violation Log'!$B$6:$B$1005,$A163),0))</f>
        <v/>
      </c>
      <c r="T163" s="39">
        <f>IF($A163="","",COUNTIFS('Violation Log'!$B$6:$B$1005,$A163,'Violation Log'!$R$6:$R$1005,"&lt;&gt;Closed",'Violation Log'!$R$6:$R$1005,"&lt;&gt;"))</f>
        <v/>
      </c>
      <c r="U163" s="40">
        <f>IF($A163="","",IF(OR($B163="",$E163="",$F163="",$H163="",$I163="",$M163=""),"Missing required field",IF(COUNTIF($A$6:$A$1005,$A163)&gt;1,"Duplicate Inspection ID","OK")))</f>
        <v/>
      </c>
    </row>
    <row r="164">
      <c r="B164" s="62" t="n"/>
      <c r="C164" s="36" t="n"/>
      <c r="L164" s="37" t="n"/>
      <c r="N164" s="38" t="n"/>
      <c r="O164" s="39">
        <f>IF($A164="","",COUNTIF('Violation Log'!$B$6:$B$1005,$A164))</f>
        <v/>
      </c>
      <c r="P164" s="39">
        <f>IF($A164="","",COUNTIFS('Violation Log'!$B$6:$B$1005,$A164,'Violation Log'!$I$6:$I$1005,"Yes"))</f>
        <v/>
      </c>
      <c r="Q164" s="40">
        <f>IF($A164="","",IF($O164=0,"Clean",IF($P164&gt;0,"Out of Service","Violations - No OOS")))</f>
        <v/>
      </c>
      <c r="R164" s="63">
        <f>IF($A164="","",IFERROR(SUMIFS('Violation Log'!$K$6:$K$1005,'Violation Log'!$B$6:$B$1005,$A164),0))</f>
        <v/>
      </c>
      <c r="S164" s="63">
        <f>IF($A164="","",IFERROR(SUMIFS('Violation Log'!$L$6:$L$1005,'Violation Log'!$B$6:$B$1005,$A164),0))</f>
        <v/>
      </c>
      <c r="T164" s="39">
        <f>IF($A164="","",COUNTIFS('Violation Log'!$B$6:$B$1005,$A164,'Violation Log'!$R$6:$R$1005,"&lt;&gt;Closed",'Violation Log'!$R$6:$R$1005,"&lt;&gt;"))</f>
        <v/>
      </c>
      <c r="U164" s="40">
        <f>IF($A164="","",IF(OR($B164="",$E164="",$F164="",$H164="",$I164="",$M164=""),"Missing required field",IF(COUNTIF($A$6:$A$1005,$A164)&gt;1,"Duplicate Inspection ID","OK")))</f>
        <v/>
      </c>
    </row>
    <row r="165">
      <c r="B165" s="62" t="n"/>
      <c r="C165" s="36" t="n"/>
      <c r="L165" s="37" t="n"/>
      <c r="N165" s="38" t="n"/>
      <c r="O165" s="39">
        <f>IF($A165="","",COUNTIF('Violation Log'!$B$6:$B$1005,$A165))</f>
        <v/>
      </c>
      <c r="P165" s="39">
        <f>IF($A165="","",COUNTIFS('Violation Log'!$B$6:$B$1005,$A165,'Violation Log'!$I$6:$I$1005,"Yes"))</f>
        <v/>
      </c>
      <c r="Q165" s="40">
        <f>IF($A165="","",IF($O165=0,"Clean",IF($P165&gt;0,"Out of Service","Violations - No OOS")))</f>
        <v/>
      </c>
      <c r="R165" s="63">
        <f>IF($A165="","",IFERROR(SUMIFS('Violation Log'!$K$6:$K$1005,'Violation Log'!$B$6:$B$1005,$A165),0))</f>
        <v/>
      </c>
      <c r="S165" s="63">
        <f>IF($A165="","",IFERROR(SUMIFS('Violation Log'!$L$6:$L$1005,'Violation Log'!$B$6:$B$1005,$A165),0))</f>
        <v/>
      </c>
      <c r="T165" s="39">
        <f>IF($A165="","",COUNTIFS('Violation Log'!$B$6:$B$1005,$A165,'Violation Log'!$R$6:$R$1005,"&lt;&gt;Closed",'Violation Log'!$R$6:$R$1005,"&lt;&gt;"))</f>
        <v/>
      </c>
      <c r="U165" s="40">
        <f>IF($A165="","",IF(OR($B165="",$E165="",$F165="",$H165="",$I165="",$M165=""),"Missing required field",IF(COUNTIF($A$6:$A$1005,$A165)&gt;1,"Duplicate Inspection ID","OK")))</f>
        <v/>
      </c>
    </row>
    <row r="166">
      <c r="B166" s="62" t="n"/>
      <c r="C166" s="36" t="n"/>
      <c r="L166" s="37" t="n"/>
      <c r="N166" s="38" t="n"/>
      <c r="O166" s="39">
        <f>IF($A166="","",COUNTIF('Violation Log'!$B$6:$B$1005,$A166))</f>
        <v/>
      </c>
      <c r="P166" s="39">
        <f>IF($A166="","",COUNTIFS('Violation Log'!$B$6:$B$1005,$A166,'Violation Log'!$I$6:$I$1005,"Yes"))</f>
        <v/>
      </c>
      <c r="Q166" s="40">
        <f>IF($A166="","",IF($O166=0,"Clean",IF($P166&gt;0,"Out of Service","Violations - No OOS")))</f>
        <v/>
      </c>
      <c r="R166" s="63">
        <f>IF($A166="","",IFERROR(SUMIFS('Violation Log'!$K$6:$K$1005,'Violation Log'!$B$6:$B$1005,$A166),0))</f>
        <v/>
      </c>
      <c r="S166" s="63">
        <f>IF($A166="","",IFERROR(SUMIFS('Violation Log'!$L$6:$L$1005,'Violation Log'!$B$6:$B$1005,$A166),0))</f>
        <v/>
      </c>
      <c r="T166" s="39">
        <f>IF($A166="","",COUNTIFS('Violation Log'!$B$6:$B$1005,$A166,'Violation Log'!$R$6:$R$1005,"&lt;&gt;Closed",'Violation Log'!$R$6:$R$1005,"&lt;&gt;"))</f>
        <v/>
      </c>
      <c r="U166" s="40">
        <f>IF($A166="","",IF(OR($B166="",$E166="",$F166="",$H166="",$I166="",$M166=""),"Missing required field",IF(COUNTIF($A$6:$A$1005,$A166)&gt;1,"Duplicate Inspection ID","OK")))</f>
        <v/>
      </c>
    </row>
    <row r="167">
      <c r="B167" s="62" t="n"/>
      <c r="C167" s="36" t="n"/>
      <c r="L167" s="37" t="n"/>
      <c r="N167" s="38" t="n"/>
      <c r="O167" s="39">
        <f>IF($A167="","",COUNTIF('Violation Log'!$B$6:$B$1005,$A167))</f>
        <v/>
      </c>
      <c r="P167" s="39">
        <f>IF($A167="","",COUNTIFS('Violation Log'!$B$6:$B$1005,$A167,'Violation Log'!$I$6:$I$1005,"Yes"))</f>
        <v/>
      </c>
      <c r="Q167" s="40">
        <f>IF($A167="","",IF($O167=0,"Clean",IF($P167&gt;0,"Out of Service","Violations - No OOS")))</f>
        <v/>
      </c>
      <c r="R167" s="63">
        <f>IF($A167="","",IFERROR(SUMIFS('Violation Log'!$K$6:$K$1005,'Violation Log'!$B$6:$B$1005,$A167),0))</f>
        <v/>
      </c>
      <c r="S167" s="63">
        <f>IF($A167="","",IFERROR(SUMIFS('Violation Log'!$L$6:$L$1005,'Violation Log'!$B$6:$B$1005,$A167),0))</f>
        <v/>
      </c>
      <c r="T167" s="39">
        <f>IF($A167="","",COUNTIFS('Violation Log'!$B$6:$B$1005,$A167,'Violation Log'!$R$6:$R$1005,"&lt;&gt;Closed",'Violation Log'!$R$6:$R$1005,"&lt;&gt;"))</f>
        <v/>
      </c>
      <c r="U167" s="40">
        <f>IF($A167="","",IF(OR($B167="",$E167="",$F167="",$H167="",$I167="",$M167=""),"Missing required field",IF(COUNTIF($A$6:$A$1005,$A167)&gt;1,"Duplicate Inspection ID","OK")))</f>
        <v/>
      </c>
    </row>
    <row r="168">
      <c r="B168" s="62" t="n"/>
      <c r="C168" s="36" t="n"/>
      <c r="L168" s="37" t="n"/>
      <c r="N168" s="38" t="n"/>
      <c r="O168" s="39">
        <f>IF($A168="","",COUNTIF('Violation Log'!$B$6:$B$1005,$A168))</f>
        <v/>
      </c>
      <c r="P168" s="39">
        <f>IF($A168="","",COUNTIFS('Violation Log'!$B$6:$B$1005,$A168,'Violation Log'!$I$6:$I$1005,"Yes"))</f>
        <v/>
      </c>
      <c r="Q168" s="40">
        <f>IF($A168="","",IF($O168=0,"Clean",IF($P168&gt;0,"Out of Service","Violations - No OOS")))</f>
        <v/>
      </c>
      <c r="R168" s="63">
        <f>IF($A168="","",IFERROR(SUMIFS('Violation Log'!$K$6:$K$1005,'Violation Log'!$B$6:$B$1005,$A168),0))</f>
        <v/>
      </c>
      <c r="S168" s="63">
        <f>IF($A168="","",IFERROR(SUMIFS('Violation Log'!$L$6:$L$1005,'Violation Log'!$B$6:$B$1005,$A168),0))</f>
        <v/>
      </c>
      <c r="T168" s="39">
        <f>IF($A168="","",COUNTIFS('Violation Log'!$B$6:$B$1005,$A168,'Violation Log'!$R$6:$R$1005,"&lt;&gt;Closed",'Violation Log'!$R$6:$R$1005,"&lt;&gt;"))</f>
        <v/>
      </c>
      <c r="U168" s="40">
        <f>IF($A168="","",IF(OR($B168="",$E168="",$F168="",$H168="",$I168="",$M168=""),"Missing required field",IF(COUNTIF($A$6:$A$1005,$A168)&gt;1,"Duplicate Inspection ID","OK")))</f>
        <v/>
      </c>
    </row>
    <row r="169">
      <c r="B169" s="62" t="n"/>
      <c r="C169" s="36" t="n"/>
      <c r="L169" s="37" t="n"/>
      <c r="N169" s="38" t="n"/>
      <c r="O169" s="39">
        <f>IF($A169="","",COUNTIF('Violation Log'!$B$6:$B$1005,$A169))</f>
        <v/>
      </c>
      <c r="P169" s="39">
        <f>IF($A169="","",COUNTIFS('Violation Log'!$B$6:$B$1005,$A169,'Violation Log'!$I$6:$I$1005,"Yes"))</f>
        <v/>
      </c>
      <c r="Q169" s="40">
        <f>IF($A169="","",IF($O169=0,"Clean",IF($P169&gt;0,"Out of Service","Violations - No OOS")))</f>
        <v/>
      </c>
      <c r="R169" s="63">
        <f>IF($A169="","",IFERROR(SUMIFS('Violation Log'!$K$6:$K$1005,'Violation Log'!$B$6:$B$1005,$A169),0))</f>
        <v/>
      </c>
      <c r="S169" s="63">
        <f>IF($A169="","",IFERROR(SUMIFS('Violation Log'!$L$6:$L$1005,'Violation Log'!$B$6:$B$1005,$A169),0))</f>
        <v/>
      </c>
      <c r="T169" s="39">
        <f>IF($A169="","",COUNTIFS('Violation Log'!$B$6:$B$1005,$A169,'Violation Log'!$R$6:$R$1005,"&lt;&gt;Closed",'Violation Log'!$R$6:$R$1005,"&lt;&gt;"))</f>
        <v/>
      </c>
      <c r="U169" s="40">
        <f>IF($A169="","",IF(OR($B169="",$E169="",$F169="",$H169="",$I169="",$M169=""),"Missing required field",IF(COUNTIF($A$6:$A$1005,$A169)&gt;1,"Duplicate Inspection ID","OK")))</f>
        <v/>
      </c>
    </row>
    <row r="170">
      <c r="B170" s="62" t="n"/>
      <c r="C170" s="36" t="n"/>
      <c r="L170" s="37" t="n"/>
      <c r="N170" s="38" t="n"/>
      <c r="O170" s="39">
        <f>IF($A170="","",COUNTIF('Violation Log'!$B$6:$B$1005,$A170))</f>
        <v/>
      </c>
      <c r="P170" s="39">
        <f>IF($A170="","",COUNTIFS('Violation Log'!$B$6:$B$1005,$A170,'Violation Log'!$I$6:$I$1005,"Yes"))</f>
        <v/>
      </c>
      <c r="Q170" s="40">
        <f>IF($A170="","",IF($O170=0,"Clean",IF($P170&gt;0,"Out of Service","Violations - No OOS")))</f>
        <v/>
      </c>
      <c r="R170" s="63">
        <f>IF($A170="","",IFERROR(SUMIFS('Violation Log'!$K$6:$K$1005,'Violation Log'!$B$6:$B$1005,$A170),0))</f>
        <v/>
      </c>
      <c r="S170" s="63">
        <f>IF($A170="","",IFERROR(SUMIFS('Violation Log'!$L$6:$L$1005,'Violation Log'!$B$6:$B$1005,$A170),0))</f>
        <v/>
      </c>
      <c r="T170" s="39">
        <f>IF($A170="","",COUNTIFS('Violation Log'!$B$6:$B$1005,$A170,'Violation Log'!$R$6:$R$1005,"&lt;&gt;Closed",'Violation Log'!$R$6:$R$1005,"&lt;&gt;"))</f>
        <v/>
      </c>
      <c r="U170" s="40">
        <f>IF($A170="","",IF(OR($B170="",$E170="",$F170="",$H170="",$I170="",$M170=""),"Missing required field",IF(COUNTIF($A$6:$A$1005,$A170)&gt;1,"Duplicate Inspection ID","OK")))</f>
        <v/>
      </c>
    </row>
    <row r="171">
      <c r="B171" s="62" t="n"/>
      <c r="C171" s="36" t="n"/>
      <c r="L171" s="37" t="n"/>
      <c r="N171" s="38" t="n"/>
      <c r="O171" s="39">
        <f>IF($A171="","",COUNTIF('Violation Log'!$B$6:$B$1005,$A171))</f>
        <v/>
      </c>
      <c r="P171" s="39">
        <f>IF($A171="","",COUNTIFS('Violation Log'!$B$6:$B$1005,$A171,'Violation Log'!$I$6:$I$1005,"Yes"))</f>
        <v/>
      </c>
      <c r="Q171" s="40">
        <f>IF($A171="","",IF($O171=0,"Clean",IF($P171&gt;0,"Out of Service","Violations - No OOS")))</f>
        <v/>
      </c>
      <c r="R171" s="63">
        <f>IF($A171="","",IFERROR(SUMIFS('Violation Log'!$K$6:$K$1005,'Violation Log'!$B$6:$B$1005,$A171),0))</f>
        <v/>
      </c>
      <c r="S171" s="63">
        <f>IF($A171="","",IFERROR(SUMIFS('Violation Log'!$L$6:$L$1005,'Violation Log'!$B$6:$B$1005,$A171),0))</f>
        <v/>
      </c>
      <c r="T171" s="39">
        <f>IF($A171="","",COUNTIFS('Violation Log'!$B$6:$B$1005,$A171,'Violation Log'!$R$6:$R$1005,"&lt;&gt;Closed",'Violation Log'!$R$6:$R$1005,"&lt;&gt;"))</f>
        <v/>
      </c>
      <c r="U171" s="40">
        <f>IF($A171="","",IF(OR($B171="",$E171="",$F171="",$H171="",$I171="",$M171=""),"Missing required field",IF(COUNTIF($A$6:$A$1005,$A171)&gt;1,"Duplicate Inspection ID","OK")))</f>
        <v/>
      </c>
    </row>
    <row r="172">
      <c r="B172" s="62" t="n"/>
      <c r="C172" s="36" t="n"/>
      <c r="L172" s="37" t="n"/>
      <c r="N172" s="38" t="n"/>
      <c r="O172" s="39">
        <f>IF($A172="","",COUNTIF('Violation Log'!$B$6:$B$1005,$A172))</f>
        <v/>
      </c>
      <c r="P172" s="39">
        <f>IF($A172="","",COUNTIFS('Violation Log'!$B$6:$B$1005,$A172,'Violation Log'!$I$6:$I$1005,"Yes"))</f>
        <v/>
      </c>
      <c r="Q172" s="40">
        <f>IF($A172="","",IF($O172=0,"Clean",IF($P172&gt;0,"Out of Service","Violations - No OOS")))</f>
        <v/>
      </c>
      <c r="R172" s="63">
        <f>IF($A172="","",IFERROR(SUMIFS('Violation Log'!$K$6:$K$1005,'Violation Log'!$B$6:$B$1005,$A172),0))</f>
        <v/>
      </c>
      <c r="S172" s="63">
        <f>IF($A172="","",IFERROR(SUMIFS('Violation Log'!$L$6:$L$1005,'Violation Log'!$B$6:$B$1005,$A172),0))</f>
        <v/>
      </c>
      <c r="T172" s="39">
        <f>IF($A172="","",COUNTIFS('Violation Log'!$B$6:$B$1005,$A172,'Violation Log'!$R$6:$R$1005,"&lt;&gt;Closed",'Violation Log'!$R$6:$R$1005,"&lt;&gt;"))</f>
        <v/>
      </c>
      <c r="U172" s="40">
        <f>IF($A172="","",IF(OR($B172="",$E172="",$F172="",$H172="",$I172="",$M172=""),"Missing required field",IF(COUNTIF($A$6:$A$1005,$A172)&gt;1,"Duplicate Inspection ID","OK")))</f>
        <v/>
      </c>
    </row>
    <row r="173">
      <c r="B173" s="62" t="n"/>
      <c r="C173" s="36" t="n"/>
      <c r="L173" s="37" t="n"/>
      <c r="N173" s="38" t="n"/>
      <c r="O173" s="39">
        <f>IF($A173="","",COUNTIF('Violation Log'!$B$6:$B$1005,$A173))</f>
        <v/>
      </c>
      <c r="P173" s="39">
        <f>IF($A173="","",COUNTIFS('Violation Log'!$B$6:$B$1005,$A173,'Violation Log'!$I$6:$I$1005,"Yes"))</f>
        <v/>
      </c>
      <c r="Q173" s="40">
        <f>IF($A173="","",IF($O173=0,"Clean",IF($P173&gt;0,"Out of Service","Violations - No OOS")))</f>
        <v/>
      </c>
      <c r="R173" s="63">
        <f>IF($A173="","",IFERROR(SUMIFS('Violation Log'!$K$6:$K$1005,'Violation Log'!$B$6:$B$1005,$A173),0))</f>
        <v/>
      </c>
      <c r="S173" s="63">
        <f>IF($A173="","",IFERROR(SUMIFS('Violation Log'!$L$6:$L$1005,'Violation Log'!$B$6:$B$1005,$A173),0))</f>
        <v/>
      </c>
      <c r="T173" s="39">
        <f>IF($A173="","",COUNTIFS('Violation Log'!$B$6:$B$1005,$A173,'Violation Log'!$R$6:$R$1005,"&lt;&gt;Closed",'Violation Log'!$R$6:$R$1005,"&lt;&gt;"))</f>
        <v/>
      </c>
      <c r="U173" s="40">
        <f>IF($A173="","",IF(OR($B173="",$E173="",$F173="",$H173="",$I173="",$M173=""),"Missing required field",IF(COUNTIF($A$6:$A$1005,$A173)&gt;1,"Duplicate Inspection ID","OK")))</f>
        <v/>
      </c>
    </row>
    <row r="174">
      <c r="B174" s="62" t="n"/>
      <c r="C174" s="36" t="n"/>
      <c r="L174" s="37" t="n"/>
      <c r="N174" s="38" t="n"/>
      <c r="O174" s="39">
        <f>IF($A174="","",COUNTIF('Violation Log'!$B$6:$B$1005,$A174))</f>
        <v/>
      </c>
      <c r="P174" s="39">
        <f>IF($A174="","",COUNTIFS('Violation Log'!$B$6:$B$1005,$A174,'Violation Log'!$I$6:$I$1005,"Yes"))</f>
        <v/>
      </c>
      <c r="Q174" s="40">
        <f>IF($A174="","",IF($O174=0,"Clean",IF($P174&gt;0,"Out of Service","Violations - No OOS")))</f>
        <v/>
      </c>
      <c r="R174" s="63">
        <f>IF($A174="","",IFERROR(SUMIFS('Violation Log'!$K$6:$K$1005,'Violation Log'!$B$6:$B$1005,$A174),0))</f>
        <v/>
      </c>
      <c r="S174" s="63">
        <f>IF($A174="","",IFERROR(SUMIFS('Violation Log'!$L$6:$L$1005,'Violation Log'!$B$6:$B$1005,$A174),0))</f>
        <v/>
      </c>
      <c r="T174" s="39">
        <f>IF($A174="","",COUNTIFS('Violation Log'!$B$6:$B$1005,$A174,'Violation Log'!$R$6:$R$1005,"&lt;&gt;Closed",'Violation Log'!$R$6:$R$1005,"&lt;&gt;"))</f>
        <v/>
      </c>
      <c r="U174" s="40">
        <f>IF($A174="","",IF(OR($B174="",$E174="",$F174="",$H174="",$I174="",$M174=""),"Missing required field",IF(COUNTIF($A$6:$A$1005,$A174)&gt;1,"Duplicate Inspection ID","OK")))</f>
        <v/>
      </c>
    </row>
    <row r="175">
      <c r="B175" s="62" t="n"/>
      <c r="C175" s="36" t="n"/>
      <c r="L175" s="37" t="n"/>
      <c r="N175" s="38" t="n"/>
      <c r="O175" s="39">
        <f>IF($A175="","",COUNTIF('Violation Log'!$B$6:$B$1005,$A175))</f>
        <v/>
      </c>
      <c r="P175" s="39">
        <f>IF($A175="","",COUNTIFS('Violation Log'!$B$6:$B$1005,$A175,'Violation Log'!$I$6:$I$1005,"Yes"))</f>
        <v/>
      </c>
      <c r="Q175" s="40">
        <f>IF($A175="","",IF($O175=0,"Clean",IF($P175&gt;0,"Out of Service","Violations - No OOS")))</f>
        <v/>
      </c>
      <c r="R175" s="63">
        <f>IF($A175="","",IFERROR(SUMIFS('Violation Log'!$K$6:$K$1005,'Violation Log'!$B$6:$B$1005,$A175),0))</f>
        <v/>
      </c>
      <c r="S175" s="63">
        <f>IF($A175="","",IFERROR(SUMIFS('Violation Log'!$L$6:$L$1005,'Violation Log'!$B$6:$B$1005,$A175),0))</f>
        <v/>
      </c>
      <c r="T175" s="39">
        <f>IF($A175="","",COUNTIFS('Violation Log'!$B$6:$B$1005,$A175,'Violation Log'!$R$6:$R$1005,"&lt;&gt;Closed",'Violation Log'!$R$6:$R$1005,"&lt;&gt;"))</f>
        <v/>
      </c>
      <c r="U175" s="40">
        <f>IF($A175="","",IF(OR($B175="",$E175="",$F175="",$H175="",$I175="",$M175=""),"Missing required field",IF(COUNTIF($A$6:$A$1005,$A175)&gt;1,"Duplicate Inspection ID","OK")))</f>
        <v/>
      </c>
    </row>
    <row r="176">
      <c r="B176" s="62" t="n"/>
      <c r="C176" s="36" t="n"/>
      <c r="L176" s="37" t="n"/>
      <c r="N176" s="38" t="n"/>
      <c r="O176" s="39">
        <f>IF($A176="","",COUNTIF('Violation Log'!$B$6:$B$1005,$A176))</f>
        <v/>
      </c>
      <c r="P176" s="39">
        <f>IF($A176="","",COUNTIFS('Violation Log'!$B$6:$B$1005,$A176,'Violation Log'!$I$6:$I$1005,"Yes"))</f>
        <v/>
      </c>
      <c r="Q176" s="40">
        <f>IF($A176="","",IF($O176=0,"Clean",IF($P176&gt;0,"Out of Service","Violations - No OOS")))</f>
        <v/>
      </c>
      <c r="R176" s="63">
        <f>IF($A176="","",IFERROR(SUMIFS('Violation Log'!$K$6:$K$1005,'Violation Log'!$B$6:$B$1005,$A176),0))</f>
        <v/>
      </c>
      <c r="S176" s="63">
        <f>IF($A176="","",IFERROR(SUMIFS('Violation Log'!$L$6:$L$1005,'Violation Log'!$B$6:$B$1005,$A176),0))</f>
        <v/>
      </c>
      <c r="T176" s="39">
        <f>IF($A176="","",COUNTIFS('Violation Log'!$B$6:$B$1005,$A176,'Violation Log'!$R$6:$R$1005,"&lt;&gt;Closed",'Violation Log'!$R$6:$R$1005,"&lt;&gt;"))</f>
        <v/>
      </c>
      <c r="U176" s="40">
        <f>IF($A176="","",IF(OR($B176="",$E176="",$F176="",$H176="",$I176="",$M176=""),"Missing required field",IF(COUNTIF($A$6:$A$1005,$A176)&gt;1,"Duplicate Inspection ID","OK")))</f>
        <v/>
      </c>
    </row>
    <row r="177">
      <c r="B177" s="62" t="n"/>
      <c r="C177" s="36" t="n"/>
      <c r="L177" s="37" t="n"/>
      <c r="N177" s="38" t="n"/>
      <c r="O177" s="39">
        <f>IF($A177="","",COUNTIF('Violation Log'!$B$6:$B$1005,$A177))</f>
        <v/>
      </c>
      <c r="P177" s="39">
        <f>IF($A177="","",COUNTIFS('Violation Log'!$B$6:$B$1005,$A177,'Violation Log'!$I$6:$I$1005,"Yes"))</f>
        <v/>
      </c>
      <c r="Q177" s="40">
        <f>IF($A177="","",IF($O177=0,"Clean",IF($P177&gt;0,"Out of Service","Violations - No OOS")))</f>
        <v/>
      </c>
      <c r="R177" s="63">
        <f>IF($A177="","",IFERROR(SUMIFS('Violation Log'!$K$6:$K$1005,'Violation Log'!$B$6:$B$1005,$A177),0))</f>
        <v/>
      </c>
      <c r="S177" s="63">
        <f>IF($A177="","",IFERROR(SUMIFS('Violation Log'!$L$6:$L$1005,'Violation Log'!$B$6:$B$1005,$A177),0))</f>
        <v/>
      </c>
      <c r="T177" s="39">
        <f>IF($A177="","",COUNTIFS('Violation Log'!$B$6:$B$1005,$A177,'Violation Log'!$R$6:$R$1005,"&lt;&gt;Closed",'Violation Log'!$R$6:$R$1005,"&lt;&gt;"))</f>
        <v/>
      </c>
      <c r="U177" s="40">
        <f>IF($A177="","",IF(OR($B177="",$E177="",$F177="",$H177="",$I177="",$M177=""),"Missing required field",IF(COUNTIF($A$6:$A$1005,$A177)&gt;1,"Duplicate Inspection ID","OK")))</f>
        <v/>
      </c>
    </row>
    <row r="178">
      <c r="B178" s="62" t="n"/>
      <c r="C178" s="36" t="n"/>
      <c r="L178" s="37" t="n"/>
      <c r="N178" s="38" t="n"/>
      <c r="O178" s="39">
        <f>IF($A178="","",COUNTIF('Violation Log'!$B$6:$B$1005,$A178))</f>
        <v/>
      </c>
      <c r="P178" s="39">
        <f>IF($A178="","",COUNTIFS('Violation Log'!$B$6:$B$1005,$A178,'Violation Log'!$I$6:$I$1005,"Yes"))</f>
        <v/>
      </c>
      <c r="Q178" s="40">
        <f>IF($A178="","",IF($O178=0,"Clean",IF($P178&gt;0,"Out of Service","Violations - No OOS")))</f>
        <v/>
      </c>
      <c r="R178" s="63">
        <f>IF($A178="","",IFERROR(SUMIFS('Violation Log'!$K$6:$K$1005,'Violation Log'!$B$6:$B$1005,$A178),0))</f>
        <v/>
      </c>
      <c r="S178" s="63">
        <f>IF($A178="","",IFERROR(SUMIFS('Violation Log'!$L$6:$L$1005,'Violation Log'!$B$6:$B$1005,$A178),0))</f>
        <v/>
      </c>
      <c r="T178" s="39">
        <f>IF($A178="","",COUNTIFS('Violation Log'!$B$6:$B$1005,$A178,'Violation Log'!$R$6:$R$1005,"&lt;&gt;Closed",'Violation Log'!$R$6:$R$1005,"&lt;&gt;"))</f>
        <v/>
      </c>
      <c r="U178" s="40">
        <f>IF($A178="","",IF(OR($B178="",$E178="",$F178="",$H178="",$I178="",$M178=""),"Missing required field",IF(COUNTIF($A$6:$A$1005,$A178)&gt;1,"Duplicate Inspection ID","OK")))</f>
        <v/>
      </c>
    </row>
    <row r="179">
      <c r="B179" s="62" t="n"/>
      <c r="C179" s="36" t="n"/>
      <c r="L179" s="37" t="n"/>
      <c r="N179" s="38" t="n"/>
      <c r="O179" s="39">
        <f>IF($A179="","",COUNTIF('Violation Log'!$B$6:$B$1005,$A179))</f>
        <v/>
      </c>
      <c r="P179" s="39">
        <f>IF($A179="","",COUNTIFS('Violation Log'!$B$6:$B$1005,$A179,'Violation Log'!$I$6:$I$1005,"Yes"))</f>
        <v/>
      </c>
      <c r="Q179" s="40">
        <f>IF($A179="","",IF($O179=0,"Clean",IF($P179&gt;0,"Out of Service","Violations - No OOS")))</f>
        <v/>
      </c>
      <c r="R179" s="63">
        <f>IF($A179="","",IFERROR(SUMIFS('Violation Log'!$K$6:$K$1005,'Violation Log'!$B$6:$B$1005,$A179),0))</f>
        <v/>
      </c>
      <c r="S179" s="63">
        <f>IF($A179="","",IFERROR(SUMIFS('Violation Log'!$L$6:$L$1005,'Violation Log'!$B$6:$B$1005,$A179),0))</f>
        <v/>
      </c>
      <c r="T179" s="39">
        <f>IF($A179="","",COUNTIFS('Violation Log'!$B$6:$B$1005,$A179,'Violation Log'!$R$6:$R$1005,"&lt;&gt;Closed",'Violation Log'!$R$6:$R$1005,"&lt;&gt;"))</f>
        <v/>
      </c>
      <c r="U179" s="40">
        <f>IF($A179="","",IF(OR($B179="",$E179="",$F179="",$H179="",$I179="",$M179=""),"Missing required field",IF(COUNTIF($A$6:$A$1005,$A179)&gt;1,"Duplicate Inspection ID","OK")))</f>
        <v/>
      </c>
    </row>
    <row r="180">
      <c r="B180" s="62" t="n"/>
      <c r="C180" s="36" t="n"/>
      <c r="L180" s="37" t="n"/>
      <c r="N180" s="38" t="n"/>
      <c r="O180" s="39">
        <f>IF($A180="","",COUNTIF('Violation Log'!$B$6:$B$1005,$A180))</f>
        <v/>
      </c>
      <c r="P180" s="39">
        <f>IF($A180="","",COUNTIFS('Violation Log'!$B$6:$B$1005,$A180,'Violation Log'!$I$6:$I$1005,"Yes"))</f>
        <v/>
      </c>
      <c r="Q180" s="40">
        <f>IF($A180="","",IF($O180=0,"Clean",IF($P180&gt;0,"Out of Service","Violations - No OOS")))</f>
        <v/>
      </c>
      <c r="R180" s="63">
        <f>IF($A180="","",IFERROR(SUMIFS('Violation Log'!$K$6:$K$1005,'Violation Log'!$B$6:$B$1005,$A180),0))</f>
        <v/>
      </c>
      <c r="S180" s="63">
        <f>IF($A180="","",IFERROR(SUMIFS('Violation Log'!$L$6:$L$1005,'Violation Log'!$B$6:$B$1005,$A180),0))</f>
        <v/>
      </c>
      <c r="T180" s="39">
        <f>IF($A180="","",COUNTIFS('Violation Log'!$B$6:$B$1005,$A180,'Violation Log'!$R$6:$R$1005,"&lt;&gt;Closed",'Violation Log'!$R$6:$R$1005,"&lt;&gt;"))</f>
        <v/>
      </c>
      <c r="U180" s="40">
        <f>IF($A180="","",IF(OR($B180="",$E180="",$F180="",$H180="",$I180="",$M180=""),"Missing required field",IF(COUNTIF($A$6:$A$1005,$A180)&gt;1,"Duplicate Inspection ID","OK")))</f>
        <v/>
      </c>
    </row>
    <row r="181">
      <c r="B181" s="62" t="n"/>
      <c r="C181" s="36" t="n"/>
      <c r="L181" s="37" t="n"/>
      <c r="N181" s="38" t="n"/>
      <c r="O181" s="39">
        <f>IF($A181="","",COUNTIF('Violation Log'!$B$6:$B$1005,$A181))</f>
        <v/>
      </c>
      <c r="P181" s="39">
        <f>IF($A181="","",COUNTIFS('Violation Log'!$B$6:$B$1005,$A181,'Violation Log'!$I$6:$I$1005,"Yes"))</f>
        <v/>
      </c>
      <c r="Q181" s="40">
        <f>IF($A181="","",IF($O181=0,"Clean",IF($P181&gt;0,"Out of Service","Violations - No OOS")))</f>
        <v/>
      </c>
      <c r="R181" s="63">
        <f>IF($A181="","",IFERROR(SUMIFS('Violation Log'!$K$6:$K$1005,'Violation Log'!$B$6:$B$1005,$A181),0))</f>
        <v/>
      </c>
      <c r="S181" s="63">
        <f>IF($A181="","",IFERROR(SUMIFS('Violation Log'!$L$6:$L$1005,'Violation Log'!$B$6:$B$1005,$A181),0))</f>
        <v/>
      </c>
      <c r="T181" s="39">
        <f>IF($A181="","",COUNTIFS('Violation Log'!$B$6:$B$1005,$A181,'Violation Log'!$R$6:$R$1005,"&lt;&gt;Closed",'Violation Log'!$R$6:$R$1005,"&lt;&gt;"))</f>
        <v/>
      </c>
      <c r="U181" s="40">
        <f>IF($A181="","",IF(OR($B181="",$E181="",$F181="",$H181="",$I181="",$M181=""),"Missing required field",IF(COUNTIF($A$6:$A$1005,$A181)&gt;1,"Duplicate Inspection ID","OK")))</f>
        <v/>
      </c>
    </row>
    <row r="182">
      <c r="B182" s="62" t="n"/>
      <c r="C182" s="36" t="n"/>
      <c r="L182" s="37" t="n"/>
      <c r="N182" s="38" t="n"/>
      <c r="O182" s="39">
        <f>IF($A182="","",COUNTIF('Violation Log'!$B$6:$B$1005,$A182))</f>
        <v/>
      </c>
      <c r="P182" s="39">
        <f>IF($A182="","",COUNTIFS('Violation Log'!$B$6:$B$1005,$A182,'Violation Log'!$I$6:$I$1005,"Yes"))</f>
        <v/>
      </c>
      <c r="Q182" s="40">
        <f>IF($A182="","",IF($O182=0,"Clean",IF($P182&gt;0,"Out of Service","Violations - No OOS")))</f>
        <v/>
      </c>
      <c r="R182" s="63">
        <f>IF($A182="","",IFERROR(SUMIFS('Violation Log'!$K$6:$K$1005,'Violation Log'!$B$6:$B$1005,$A182),0))</f>
        <v/>
      </c>
      <c r="S182" s="63">
        <f>IF($A182="","",IFERROR(SUMIFS('Violation Log'!$L$6:$L$1005,'Violation Log'!$B$6:$B$1005,$A182),0))</f>
        <v/>
      </c>
      <c r="T182" s="39">
        <f>IF($A182="","",COUNTIFS('Violation Log'!$B$6:$B$1005,$A182,'Violation Log'!$R$6:$R$1005,"&lt;&gt;Closed",'Violation Log'!$R$6:$R$1005,"&lt;&gt;"))</f>
        <v/>
      </c>
      <c r="U182" s="40">
        <f>IF($A182="","",IF(OR($B182="",$E182="",$F182="",$H182="",$I182="",$M182=""),"Missing required field",IF(COUNTIF($A$6:$A$1005,$A182)&gt;1,"Duplicate Inspection ID","OK")))</f>
        <v/>
      </c>
    </row>
    <row r="183">
      <c r="B183" s="62" t="n"/>
      <c r="C183" s="36" t="n"/>
      <c r="L183" s="37" t="n"/>
      <c r="N183" s="38" t="n"/>
      <c r="O183" s="39">
        <f>IF($A183="","",COUNTIF('Violation Log'!$B$6:$B$1005,$A183))</f>
        <v/>
      </c>
      <c r="P183" s="39">
        <f>IF($A183="","",COUNTIFS('Violation Log'!$B$6:$B$1005,$A183,'Violation Log'!$I$6:$I$1005,"Yes"))</f>
        <v/>
      </c>
      <c r="Q183" s="40">
        <f>IF($A183="","",IF($O183=0,"Clean",IF($P183&gt;0,"Out of Service","Violations - No OOS")))</f>
        <v/>
      </c>
      <c r="R183" s="63">
        <f>IF($A183="","",IFERROR(SUMIFS('Violation Log'!$K$6:$K$1005,'Violation Log'!$B$6:$B$1005,$A183),0))</f>
        <v/>
      </c>
      <c r="S183" s="63">
        <f>IF($A183="","",IFERROR(SUMIFS('Violation Log'!$L$6:$L$1005,'Violation Log'!$B$6:$B$1005,$A183),0))</f>
        <v/>
      </c>
      <c r="T183" s="39">
        <f>IF($A183="","",COUNTIFS('Violation Log'!$B$6:$B$1005,$A183,'Violation Log'!$R$6:$R$1005,"&lt;&gt;Closed",'Violation Log'!$R$6:$R$1005,"&lt;&gt;"))</f>
        <v/>
      </c>
      <c r="U183" s="40">
        <f>IF($A183="","",IF(OR($B183="",$E183="",$F183="",$H183="",$I183="",$M183=""),"Missing required field",IF(COUNTIF($A$6:$A$1005,$A183)&gt;1,"Duplicate Inspection ID","OK")))</f>
        <v/>
      </c>
    </row>
    <row r="184">
      <c r="B184" s="62" t="n"/>
      <c r="C184" s="36" t="n"/>
      <c r="L184" s="37" t="n"/>
      <c r="N184" s="38" t="n"/>
      <c r="O184" s="39">
        <f>IF($A184="","",COUNTIF('Violation Log'!$B$6:$B$1005,$A184))</f>
        <v/>
      </c>
      <c r="P184" s="39">
        <f>IF($A184="","",COUNTIFS('Violation Log'!$B$6:$B$1005,$A184,'Violation Log'!$I$6:$I$1005,"Yes"))</f>
        <v/>
      </c>
      <c r="Q184" s="40">
        <f>IF($A184="","",IF($O184=0,"Clean",IF($P184&gt;0,"Out of Service","Violations - No OOS")))</f>
        <v/>
      </c>
      <c r="R184" s="63">
        <f>IF($A184="","",IFERROR(SUMIFS('Violation Log'!$K$6:$K$1005,'Violation Log'!$B$6:$B$1005,$A184),0))</f>
        <v/>
      </c>
      <c r="S184" s="63">
        <f>IF($A184="","",IFERROR(SUMIFS('Violation Log'!$L$6:$L$1005,'Violation Log'!$B$6:$B$1005,$A184),0))</f>
        <v/>
      </c>
      <c r="T184" s="39">
        <f>IF($A184="","",COUNTIFS('Violation Log'!$B$6:$B$1005,$A184,'Violation Log'!$R$6:$R$1005,"&lt;&gt;Closed",'Violation Log'!$R$6:$R$1005,"&lt;&gt;"))</f>
        <v/>
      </c>
      <c r="U184" s="40">
        <f>IF($A184="","",IF(OR($B184="",$E184="",$F184="",$H184="",$I184="",$M184=""),"Missing required field",IF(COUNTIF($A$6:$A$1005,$A184)&gt;1,"Duplicate Inspection ID","OK")))</f>
        <v/>
      </c>
    </row>
    <row r="185">
      <c r="B185" s="62" t="n"/>
      <c r="C185" s="36" t="n"/>
      <c r="L185" s="37" t="n"/>
      <c r="N185" s="38" t="n"/>
      <c r="O185" s="39">
        <f>IF($A185="","",COUNTIF('Violation Log'!$B$6:$B$1005,$A185))</f>
        <v/>
      </c>
      <c r="P185" s="39">
        <f>IF($A185="","",COUNTIFS('Violation Log'!$B$6:$B$1005,$A185,'Violation Log'!$I$6:$I$1005,"Yes"))</f>
        <v/>
      </c>
      <c r="Q185" s="40">
        <f>IF($A185="","",IF($O185=0,"Clean",IF($P185&gt;0,"Out of Service","Violations - No OOS")))</f>
        <v/>
      </c>
      <c r="R185" s="63">
        <f>IF($A185="","",IFERROR(SUMIFS('Violation Log'!$K$6:$K$1005,'Violation Log'!$B$6:$B$1005,$A185),0))</f>
        <v/>
      </c>
      <c r="S185" s="63">
        <f>IF($A185="","",IFERROR(SUMIFS('Violation Log'!$L$6:$L$1005,'Violation Log'!$B$6:$B$1005,$A185),0))</f>
        <v/>
      </c>
      <c r="T185" s="39">
        <f>IF($A185="","",COUNTIFS('Violation Log'!$B$6:$B$1005,$A185,'Violation Log'!$R$6:$R$1005,"&lt;&gt;Closed",'Violation Log'!$R$6:$R$1005,"&lt;&gt;"))</f>
        <v/>
      </c>
      <c r="U185" s="40">
        <f>IF($A185="","",IF(OR($B185="",$E185="",$F185="",$H185="",$I185="",$M185=""),"Missing required field",IF(COUNTIF($A$6:$A$1005,$A185)&gt;1,"Duplicate Inspection ID","OK")))</f>
        <v/>
      </c>
    </row>
    <row r="186">
      <c r="B186" s="62" t="n"/>
      <c r="C186" s="36" t="n"/>
      <c r="L186" s="37" t="n"/>
      <c r="N186" s="38" t="n"/>
      <c r="O186" s="39">
        <f>IF($A186="","",COUNTIF('Violation Log'!$B$6:$B$1005,$A186))</f>
        <v/>
      </c>
      <c r="P186" s="39">
        <f>IF($A186="","",COUNTIFS('Violation Log'!$B$6:$B$1005,$A186,'Violation Log'!$I$6:$I$1005,"Yes"))</f>
        <v/>
      </c>
      <c r="Q186" s="40">
        <f>IF($A186="","",IF($O186=0,"Clean",IF($P186&gt;0,"Out of Service","Violations - No OOS")))</f>
        <v/>
      </c>
      <c r="R186" s="63">
        <f>IF($A186="","",IFERROR(SUMIFS('Violation Log'!$K$6:$K$1005,'Violation Log'!$B$6:$B$1005,$A186),0))</f>
        <v/>
      </c>
      <c r="S186" s="63">
        <f>IF($A186="","",IFERROR(SUMIFS('Violation Log'!$L$6:$L$1005,'Violation Log'!$B$6:$B$1005,$A186),0))</f>
        <v/>
      </c>
      <c r="T186" s="39">
        <f>IF($A186="","",COUNTIFS('Violation Log'!$B$6:$B$1005,$A186,'Violation Log'!$R$6:$R$1005,"&lt;&gt;Closed",'Violation Log'!$R$6:$R$1005,"&lt;&gt;"))</f>
        <v/>
      </c>
      <c r="U186" s="40">
        <f>IF($A186="","",IF(OR($B186="",$E186="",$F186="",$H186="",$I186="",$M186=""),"Missing required field",IF(COUNTIF($A$6:$A$1005,$A186)&gt;1,"Duplicate Inspection ID","OK")))</f>
        <v/>
      </c>
    </row>
    <row r="187">
      <c r="B187" s="62" t="n"/>
      <c r="C187" s="36" t="n"/>
      <c r="L187" s="37" t="n"/>
      <c r="N187" s="38" t="n"/>
      <c r="O187" s="39">
        <f>IF($A187="","",COUNTIF('Violation Log'!$B$6:$B$1005,$A187))</f>
        <v/>
      </c>
      <c r="P187" s="39">
        <f>IF($A187="","",COUNTIFS('Violation Log'!$B$6:$B$1005,$A187,'Violation Log'!$I$6:$I$1005,"Yes"))</f>
        <v/>
      </c>
      <c r="Q187" s="40">
        <f>IF($A187="","",IF($O187=0,"Clean",IF($P187&gt;0,"Out of Service","Violations - No OOS")))</f>
        <v/>
      </c>
      <c r="R187" s="63">
        <f>IF($A187="","",IFERROR(SUMIFS('Violation Log'!$K$6:$K$1005,'Violation Log'!$B$6:$B$1005,$A187),0))</f>
        <v/>
      </c>
      <c r="S187" s="63">
        <f>IF($A187="","",IFERROR(SUMIFS('Violation Log'!$L$6:$L$1005,'Violation Log'!$B$6:$B$1005,$A187),0))</f>
        <v/>
      </c>
      <c r="T187" s="39">
        <f>IF($A187="","",COUNTIFS('Violation Log'!$B$6:$B$1005,$A187,'Violation Log'!$R$6:$R$1005,"&lt;&gt;Closed",'Violation Log'!$R$6:$R$1005,"&lt;&gt;"))</f>
        <v/>
      </c>
      <c r="U187" s="40">
        <f>IF($A187="","",IF(OR($B187="",$E187="",$F187="",$H187="",$I187="",$M187=""),"Missing required field",IF(COUNTIF($A$6:$A$1005,$A187)&gt;1,"Duplicate Inspection ID","OK")))</f>
        <v/>
      </c>
    </row>
    <row r="188">
      <c r="B188" s="62" t="n"/>
      <c r="C188" s="36" t="n"/>
      <c r="L188" s="37" t="n"/>
      <c r="N188" s="38" t="n"/>
      <c r="O188" s="39">
        <f>IF($A188="","",COUNTIF('Violation Log'!$B$6:$B$1005,$A188))</f>
        <v/>
      </c>
      <c r="P188" s="39">
        <f>IF($A188="","",COUNTIFS('Violation Log'!$B$6:$B$1005,$A188,'Violation Log'!$I$6:$I$1005,"Yes"))</f>
        <v/>
      </c>
      <c r="Q188" s="40">
        <f>IF($A188="","",IF($O188=0,"Clean",IF($P188&gt;0,"Out of Service","Violations - No OOS")))</f>
        <v/>
      </c>
      <c r="R188" s="63">
        <f>IF($A188="","",IFERROR(SUMIFS('Violation Log'!$K$6:$K$1005,'Violation Log'!$B$6:$B$1005,$A188),0))</f>
        <v/>
      </c>
      <c r="S188" s="63">
        <f>IF($A188="","",IFERROR(SUMIFS('Violation Log'!$L$6:$L$1005,'Violation Log'!$B$6:$B$1005,$A188),0))</f>
        <v/>
      </c>
      <c r="T188" s="39">
        <f>IF($A188="","",COUNTIFS('Violation Log'!$B$6:$B$1005,$A188,'Violation Log'!$R$6:$R$1005,"&lt;&gt;Closed",'Violation Log'!$R$6:$R$1005,"&lt;&gt;"))</f>
        <v/>
      </c>
      <c r="U188" s="40">
        <f>IF($A188="","",IF(OR($B188="",$E188="",$F188="",$H188="",$I188="",$M188=""),"Missing required field",IF(COUNTIF($A$6:$A$1005,$A188)&gt;1,"Duplicate Inspection ID","OK")))</f>
        <v/>
      </c>
    </row>
    <row r="189">
      <c r="B189" s="62" t="n"/>
      <c r="C189" s="36" t="n"/>
      <c r="L189" s="37" t="n"/>
      <c r="N189" s="38" t="n"/>
      <c r="O189" s="39">
        <f>IF($A189="","",COUNTIF('Violation Log'!$B$6:$B$1005,$A189))</f>
        <v/>
      </c>
      <c r="P189" s="39">
        <f>IF($A189="","",COUNTIFS('Violation Log'!$B$6:$B$1005,$A189,'Violation Log'!$I$6:$I$1005,"Yes"))</f>
        <v/>
      </c>
      <c r="Q189" s="40">
        <f>IF($A189="","",IF($O189=0,"Clean",IF($P189&gt;0,"Out of Service","Violations - No OOS")))</f>
        <v/>
      </c>
      <c r="R189" s="63">
        <f>IF($A189="","",IFERROR(SUMIFS('Violation Log'!$K$6:$K$1005,'Violation Log'!$B$6:$B$1005,$A189),0))</f>
        <v/>
      </c>
      <c r="S189" s="63">
        <f>IF($A189="","",IFERROR(SUMIFS('Violation Log'!$L$6:$L$1005,'Violation Log'!$B$6:$B$1005,$A189),0))</f>
        <v/>
      </c>
      <c r="T189" s="39">
        <f>IF($A189="","",COUNTIFS('Violation Log'!$B$6:$B$1005,$A189,'Violation Log'!$R$6:$R$1005,"&lt;&gt;Closed",'Violation Log'!$R$6:$R$1005,"&lt;&gt;"))</f>
        <v/>
      </c>
      <c r="U189" s="40">
        <f>IF($A189="","",IF(OR($B189="",$E189="",$F189="",$H189="",$I189="",$M189=""),"Missing required field",IF(COUNTIF($A$6:$A$1005,$A189)&gt;1,"Duplicate Inspection ID","OK")))</f>
        <v/>
      </c>
    </row>
    <row r="190">
      <c r="B190" s="62" t="n"/>
      <c r="C190" s="36" t="n"/>
      <c r="L190" s="37" t="n"/>
      <c r="N190" s="38" t="n"/>
      <c r="O190" s="39">
        <f>IF($A190="","",COUNTIF('Violation Log'!$B$6:$B$1005,$A190))</f>
        <v/>
      </c>
      <c r="P190" s="39">
        <f>IF($A190="","",COUNTIFS('Violation Log'!$B$6:$B$1005,$A190,'Violation Log'!$I$6:$I$1005,"Yes"))</f>
        <v/>
      </c>
      <c r="Q190" s="40">
        <f>IF($A190="","",IF($O190=0,"Clean",IF($P190&gt;0,"Out of Service","Violations - No OOS")))</f>
        <v/>
      </c>
      <c r="R190" s="63">
        <f>IF($A190="","",IFERROR(SUMIFS('Violation Log'!$K$6:$K$1005,'Violation Log'!$B$6:$B$1005,$A190),0))</f>
        <v/>
      </c>
      <c r="S190" s="63">
        <f>IF($A190="","",IFERROR(SUMIFS('Violation Log'!$L$6:$L$1005,'Violation Log'!$B$6:$B$1005,$A190),0))</f>
        <v/>
      </c>
      <c r="T190" s="39">
        <f>IF($A190="","",COUNTIFS('Violation Log'!$B$6:$B$1005,$A190,'Violation Log'!$R$6:$R$1005,"&lt;&gt;Closed",'Violation Log'!$R$6:$R$1005,"&lt;&gt;"))</f>
        <v/>
      </c>
      <c r="U190" s="40">
        <f>IF($A190="","",IF(OR($B190="",$E190="",$F190="",$H190="",$I190="",$M190=""),"Missing required field",IF(COUNTIF($A$6:$A$1005,$A190)&gt;1,"Duplicate Inspection ID","OK")))</f>
        <v/>
      </c>
    </row>
    <row r="191">
      <c r="B191" s="62" t="n"/>
      <c r="C191" s="36" t="n"/>
      <c r="L191" s="37" t="n"/>
      <c r="N191" s="38" t="n"/>
      <c r="O191" s="39">
        <f>IF($A191="","",COUNTIF('Violation Log'!$B$6:$B$1005,$A191))</f>
        <v/>
      </c>
      <c r="P191" s="39">
        <f>IF($A191="","",COUNTIFS('Violation Log'!$B$6:$B$1005,$A191,'Violation Log'!$I$6:$I$1005,"Yes"))</f>
        <v/>
      </c>
      <c r="Q191" s="40">
        <f>IF($A191="","",IF($O191=0,"Clean",IF($P191&gt;0,"Out of Service","Violations - No OOS")))</f>
        <v/>
      </c>
      <c r="R191" s="63">
        <f>IF($A191="","",IFERROR(SUMIFS('Violation Log'!$K$6:$K$1005,'Violation Log'!$B$6:$B$1005,$A191),0))</f>
        <v/>
      </c>
      <c r="S191" s="63">
        <f>IF($A191="","",IFERROR(SUMIFS('Violation Log'!$L$6:$L$1005,'Violation Log'!$B$6:$B$1005,$A191),0))</f>
        <v/>
      </c>
      <c r="T191" s="39">
        <f>IF($A191="","",COUNTIFS('Violation Log'!$B$6:$B$1005,$A191,'Violation Log'!$R$6:$R$1005,"&lt;&gt;Closed",'Violation Log'!$R$6:$R$1005,"&lt;&gt;"))</f>
        <v/>
      </c>
      <c r="U191" s="40">
        <f>IF($A191="","",IF(OR($B191="",$E191="",$F191="",$H191="",$I191="",$M191=""),"Missing required field",IF(COUNTIF($A$6:$A$1005,$A191)&gt;1,"Duplicate Inspection ID","OK")))</f>
        <v/>
      </c>
    </row>
    <row r="192">
      <c r="B192" s="62" t="n"/>
      <c r="C192" s="36" t="n"/>
      <c r="L192" s="37" t="n"/>
      <c r="N192" s="38" t="n"/>
      <c r="O192" s="39">
        <f>IF($A192="","",COUNTIF('Violation Log'!$B$6:$B$1005,$A192))</f>
        <v/>
      </c>
      <c r="P192" s="39">
        <f>IF($A192="","",COUNTIFS('Violation Log'!$B$6:$B$1005,$A192,'Violation Log'!$I$6:$I$1005,"Yes"))</f>
        <v/>
      </c>
      <c r="Q192" s="40">
        <f>IF($A192="","",IF($O192=0,"Clean",IF($P192&gt;0,"Out of Service","Violations - No OOS")))</f>
        <v/>
      </c>
      <c r="R192" s="63">
        <f>IF($A192="","",IFERROR(SUMIFS('Violation Log'!$K$6:$K$1005,'Violation Log'!$B$6:$B$1005,$A192),0))</f>
        <v/>
      </c>
      <c r="S192" s="63">
        <f>IF($A192="","",IFERROR(SUMIFS('Violation Log'!$L$6:$L$1005,'Violation Log'!$B$6:$B$1005,$A192),0))</f>
        <v/>
      </c>
      <c r="T192" s="39">
        <f>IF($A192="","",COUNTIFS('Violation Log'!$B$6:$B$1005,$A192,'Violation Log'!$R$6:$R$1005,"&lt;&gt;Closed",'Violation Log'!$R$6:$R$1005,"&lt;&gt;"))</f>
        <v/>
      </c>
      <c r="U192" s="40">
        <f>IF($A192="","",IF(OR($B192="",$E192="",$F192="",$H192="",$I192="",$M192=""),"Missing required field",IF(COUNTIF($A$6:$A$1005,$A192)&gt;1,"Duplicate Inspection ID","OK")))</f>
        <v/>
      </c>
    </row>
    <row r="193">
      <c r="B193" s="62" t="n"/>
      <c r="C193" s="36" t="n"/>
      <c r="L193" s="37" t="n"/>
      <c r="N193" s="38" t="n"/>
      <c r="O193" s="39">
        <f>IF($A193="","",COUNTIF('Violation Log'!$B$6:$B$1005,$A193))</f>
        <v/>
      </c>
      <c r="P193" s="39">
        <f>IF($A193="","",COUNTIFS('Violation Log'!$B$6:$B$1005,$A193,'Violation Log'!$I$6:$I$1005,"Yes"))</f>
        <v/>
      </c>
      <c r="Q193" s="40">
        <f>IF($A193="","",IF($O193=0,"Clean",IF($P193&gt;0,"Out of Service","Violations - No OOS")))</f>
        <v/>
      </c>
      <c r="R193" s="63">
        <f>IF($A193="","",IFERROR(SUMIFS('Violation Log'!$K$6:$K$1005,'Violation Log'!$B$6:$B$1005,$A193),0))</f>
        <v/>
      </c>
      <c r="S193" s="63">
        <f>IF($A193="","",IFERROR(SUMIFS('Violation Log'!$L$6:$L$1005,'Violation Log'!$B$6:$B$1005,$A193),0))</f>
        <v/>
      </c>
      <c r="T193" s="39">
        <f>IF($A193="","",COUNTIFS('Violation Log'!$B$6:$B$1005,$A193,'Violation Log'!$R$6:$R$1005,"&lt;&gt;Closed",'Violation Log'!$R$6:$R$1005,"&lt;&gt;"))</f>
        <v/>
      </c>
      <c r="U193" s="40">
        <f>IF($A193="","",IF(OR($B193="",$E193="",$F193="",$H193="",$I193="",$M193=""),"Missing required field",IF(COUNTIF($A$6:$A$1005,$A193)&gt;1,"Duplicate Inspection ID","OK")))</f>
        <v/>
      </c>
    </row>
    <row r="194">
      <c r="B194" s="62" t="n"/>
      <c r="C194" s="36" t="n"/>
      <c r="L194" s="37" t="n"/>
      <c r="N194" s="38" t="n"/>
      <c r="O194" s="39">
        <f>IF($A194="","",COUNTIF('Violation Log'!$B$6:$B$1005,$A194))</f>
        <v/>
      </c>
      <c r="P194" s="39">
        <f>IF($A194="","",COUNTIFS('Violation Log'!$B$6:$B$1005,$A194,'Violation Log'!$I$6:$I$1005,"Yes"))</f>
        <v/>
      </c>
      <c r="Q194" s="40">
        <f>IF($A194="","",IF($O194=0,"Clean",IF($P194&gt;0,"Out of Service","Violations - No OOS")))</f>
        <v/>
      </c>
      <c r="R194" s="63">
        <f>IF($A194="","",IFERROR(SUMIFS('Violation Log'!$K$6:$K$1005,'Violation Log'!$B$6:$B$1005,$A194),0))</f>
        <v/>
      </c>
      <c r="S194" s="63">
        <f>IF($A194="","",IFERROR(SUMIFS('Violation Log'!$L$6:$L$1005,'Violation Log'!$B$6:$B$1005,$A194),0))</f>
        <v/>
      </c>
      <c r="T194" s="39">
        <f>IF($A194="","",COUNTIFS('Violation Log'!$B$6:$B$1005,$A194,'Violation Log'!$R$6:$R$1005,"&lt;&gt;Closed",'Violation Log'!$R$6:$R$1005,"&lt;&gt;"))</f>
        <v/>
      </c>
      <c r="U194" s="40">
        <f>IF($A194="","",IF(OR($B194="",$E194="",$F194="",$H194="",$I194="",$M194=""),"Missing required field",IF(COUNTIF($A$6:$A$1005,$A194)&gt;1,"Duplicate Inspection ID","OK")))</f>
        <v/>
      </c>
    </row>
    <row r="195">
      <c r="B195" s="62" t="n"/>
      <c r="C195" s="36" t="n"/>
      <c r="L195" s="37" t="n"/>
      <c r="N195" s="38" t="n"/>
      <c r="O195" s="39">
        <f>IF($A195="","",COUNTIF('Violation Log'!$B$6:$B$1005,$A195))</f>
        <v/>
      </c>
      <c r="P195" s="39">
        <f>IF($A195="","",COUNTIFS('Violation Log'!$B$6:$B$1005,$A195,'Violation Log'!$I$6:$I$1005,"Yes"))</f>
        <v/>
      </c>
      <c r="Q195" s="40">
        <f>IF($A195="","",IF($O195=0,"Clean",IF($P195&gt;0,"Out of Service","Violations - No OOS")))</f>
        <v/>
      </c>
      <c r="R195" s="63">
        <f>IF($A195="","",IFERROR(SUMIFS('Violation Log'!$K$6:$K$1005,'Violation Log'!$B$6:$B$1005,$A195),0))</f>
        <v/>
      </c>
      <c r="S195" s="63">
        <f>IF($A195="","",IFERROR(SUMIFS('Violation Log'!$L$6:$L$1005,'Violation Log'!$B$6:$B$1005,$A195),0))</f>
        <v/>
      </c>
      <c r="T195" s="39">
        <f>IF($A195="","",COUNTIFS('Violation Log'!$B$6:$B$1005,$A195,'Violation Log'!$R$6:$R$1005,"&lt;&gt;Closed",'Violation Log'!$R$6:$R$1005,"&lt;&gt;"))</f>
        <v/>
      </c>
      <c r="U195" s="40">
        <f>IF($A195="","",IF(OR($B195="",$E195="",$F195="",$H195="",$I195="",$M195=""),"Missing required field",IF(COUNTIF($A$6:$A$1005,$A195)&gt;1,"Duplicate Inspection ID","OK")))</f>
        <v/>
      </c>
    </row>
    <row r="196">
      <c r="B196" s="62" t="n"/>
      <c r="C196" s="36" t="n"/>
      <c r="L196" s="37" t="n"/>
      <c r="N196" s="38" t="n"/>
      <c r="O196" s="39">
        <f>IF($A196="","",COUNTIF('Violation Log'!$B$6:$B$1005,$A196))</f>
        <v/>
      </c>
      <c r="P196" s="39">
        <f>IF($A196="","",COUNTIFS('Violation Log'!$B$6:$B$1005,$A196,'Violation Log'!$I$6:$I$1005,"Yes"))</f>
        <v/>
      </c>
      <c r="Q196" s="40">
        <f>IF($A196="","",IF($O196=0,"Clean",IF($P196&gt;0,"Out of Service","Violations - No OOS")))</f>
        <v/>
      </c>
      <c r="R196" s="63">
        <f>IF($A196="","",IFERROR(SUMIFS('Violation Log'!$K$6:$K$1005,'Violation Log'!$B$6:$B$1005,$A196),0))</f>
        <v/>
      </c>
      <c r="S196" s="63">
        <f>IF($A196="","",IFERROR(SUMIFS('Violation Log'!$L$6:$L$1005,'Violation Log'!$B$6:$B$1005,$A196),0))</f>
        <v/>
      </c>
      <c r="T196" s="39">
        <f>IF($A196="","",COUNTIFS('Violation Log'!$B$6:$B$1005,$A196,'Violation Log'!$R$6:$R$1005,"&lt;&gt;Closed",'Violation Log'!$R$6:$R$1005,"&lt;&gt;"))</f>
        <v/>
      </c>
      <c r="U196" s="40">
        <f>IF($A196="","",IF(OR($B196="",$E196="",$F196="",$H196="",$I196="",$M196=""),"Missing required field",IF(COUNTIF($A$6:$A$1005,$A196)&gt;1,"Duplicate Inspection ID","OK")))</f>
        <v/>
      </c>
    </row>
    <row r="197">
      <c r="B197" s="62" t="n"/>
      <c r="C197" s="36" t="n"/>
      <c r="L197" s="37" t="n"/>
      <c r="N197" s="38" t="n"/>
      <c r="O197" s="39">
        <f>IF($A197="","",COUNTIF('Violation Log'!$B$6:$B$1005,$A197))</f>
        <v/>
      </c>
      <c r="P197" s="39">
        <f>IF($A197="","",COUNTIFS('Violation Log'!$B$6:$B$1005,$A197,'Violation Log'!$I$6:$I$1005,"Yes"))</f>
        <v/>
      </c>
      <c r="Q197" s="40">
        <f>IF($A197="","",IF($O197=0,"Clean",IF($P197&gt;0,"Out of Service","Violations - No OOS")))</f>
        <v/>
      </c>
      <c r="R197" s="63">
        <f>IF($A197="","",IFERROR(SUMIFS('Violation Log'!$K$6:$K$1005,'Violation Log'!$B$6:$B$1005,$A197),0))</f>
        <v/>
      </c>
      <c r="S197" s="63">
        <f>IF($A197="","",IFERROR(SUMIFS('Violation Log'!$L$6:$L$1005,'Violation Log'!$B$6:$B$1005,$A197),0))</f>
        <v/>
      </c>
      <c r="T197" s="39">
        <f>IF($A197="","",COUNTIFS('Violation Log'!$B$6:$B$1005,$A197,'Violation Log'!$R$6:$R$1005,"&lt;&gt;Closed",'Violation Log'!$R$6:$R$1005,"&lt;&gt;"))</f>
        <v/>
      </c>
      <c r="U197" s="40">
        <f>IF($A197="","",IF(OR($B197="",$E197="",$F197="",$H197="",$I197="",$M197=""),"Missing required field",IF(COUNTIF($A$6:$A$1005,$A197)&gt;1,"Duplicate Inspection ID","OK")))</f>
        <v/>
      </c>
    </row>
    <row r="198">
      <c r="B198" s="62" t="n"/>
      <c r="C198" s="36" t="n"/>
      <c r="L198" s="37" t="n"/>
      <c r="N198" s="38" t="n"/>
      <c r="O198" s="39">
        <f>IF($A198="","",COUNTIF('Violation Log'!$B$6:$B$1005,$A198))</f>
        <v/>
      </c>
      <c r="P198" s="39">
        <f>IF($A198="","",COUNTIFS('Violation Log'!$B$6:$B$1005,$A198,'Violation Log'!$I$6:$I$1005,"Yes"))</f>
        <v/>
      </c>
      <c r="Q198" s="40">
        <f>IF($A198="","",IF($O198=0,"Clean",IF($P198&gt;0,"Out of Service","Violations - No OOS")))</f>
        <v/>
      </c>
      <c r="R198" s="63">
        <f>IF($A198="","",IFERROR(SUMIFS('Violation Log'!$K$6:$K$1005,'Violation Log'!$B$6:$B$1005,$A198),0))</f>
        <v/>
      </c>
      <c r="S198" s="63">
        <f>IF($A198="","",IFERROR(SUMIFS('Violation Log'!$L$6:$L$1005,'Violation Log'!$B$6:$B$1005,$A198),0))</f>
        <v/>
      </c>
      <c r="T198" s="39">
        <f>IF($A198="","",COUNTIFS('Violation Log'!$B$6:$B$1005,$A198,'Violation Log'!$R$6:$R$1005,"&lt;&gt;Closed",'Violation Log'!$R$6:$R$1005,"&lt;&gt;"))</f>
        <v/>
      </c>
      <c r="U198" s="40">
        <f>IF($A198="","",IF(OR($B198="",$E198="",$F198="",$H198="",$I198="",$M198=""),"Missing required field",IF(COUNTIF($A$6:$A$1005,$A198)&gt;1,"Duplicate Inspection ID","OK")))</f>
        <v/>
      </c>
    </row>
    <row r="199">
      <c r="B199" s="62" t="n"/>
      <c r="C199" s="36" t="n"/>
      <c r="L199" s="37" t="n"/>
      <c r="N199" s="38" t="n"/>
      <c r="O199" s="39">
        <f>IF($A199="","",COUNTIF('Violation Log'!$B$6:$B$1005,$A199))</f>
        <v/>
      </c>
      <c r="P199" s="39">
        <f>IF($A199="","",COUNTIFS('Violation Log'!$B$6:$B$1005,$A199,'Violation Log'!$I$6:$I$1005,"Yes"))</f>
        <v/>
      </c>
      <c r="Q199" s="40">
        <f>IF($A199="","",IF($O199=0,"Clean",IF($P199&gt;0,"Out of Service","Violations - No OOS")))</f>
        <v/>
      </c>
      <c r="R199" s="63">
        <f>IF($A199="","",IFERROR(SUMIFS('Violation Log'!$K$6:$K$1005,'Violation Log'!$B$6:$B$1005,$A199),0))</f>
        <v/>
      </c>
      <c r="S199" s="63">
        <f>IF($A199="","",IFERROR(SUMIFS('Violation Log'!$L$6:$L$1005,'Violation Log'!$B$6:$B$1005,$A199),0))</f>
        <v/>
      </c>
      <c r="T199" s="39">
        <f>IF($A199="","",COUNTIFS('Violation Log'!$B$6:$B$1005,$A199,'Violation Log'!$R$6:$R$1005,"&lt;&gt;Closed",'Violation Log'!$R$6:$R$1005,"&lt;&gt;"))</f>
        <v/>
      </c>
      <c r="U199" s="40">
        <f>IF($A199="","",IF(OR($B199="",$E199="",$F199="",$H199="",$I199="",$M199=""),"Missing required field",IF(COUNTIF($A$6:$A$1005,$A199)&gt;1,"Duplicate Inspection ID","OK")))</f>
        <v/>
      </c>
    </row>
    <row r="200">
      <c r="B200" s="62" t="n"/>
      <c r="C200" s="36" t="n"/>
      <c r="L200" s="37" t="n"/>
      <c r="N200" s="38" t="n"/>
      <c r="O200" s="39">
        <f>IF($A200="","",COUNTIF('Violation Log'!$B$6:$B$1005,$A200))</f>
        <v/>
      </c>
      <c r="P200" s="39">
        <f>IF($A200="","",COUNTIFS('Violation Log'!$B$6:$B$1005,$A200,'Violation Log'!$I$6:$I$1005,"Yes"))</f>
        <v/>
      </c>
      <c r="Q200" s="40">
        <f>IF($A200="","",IF($O200=0,"Clean",IF($P200&gt;0,"Out of Service","Violations - No OOS")))</f>
        <v/>
      </c>
      <c r="R200" s="63">
        <f>IF($A200="","",IFERROR(SUMIFS('Violation Log'!$K$6:$K$1005,'Violation Log'!$B$6:$B$1005,$A200),0))</f>
        <v/>
      </c>
      <c r="S200" s="63">
        <f>IF($A200="","",IFERROR(SUMIFS('Violation Log'!$L$6:$L$1005,'Violation Log'!$B$6:$B$1005,$A200),0))</f>
        <v/>
      </c>
      <c r="T200" s="39">
        <f>IF($A200="","",COUNTIFS('Violation Log'!$B$6:$B$1005,$A200,'Violation Log'!$R$6:$R$1005,"&lt;&gt;Closed",'Violation Log'!$R$6:$R$1005,"&lt;&gt;"))</f>
        <v/>
      </c>
      <c r="U200" s="40">
        <f>IF($A200="","",IF(OR($B200="",$E200="",$F200="",$H200="",$I200="",$M200=""),"Missing required field",IF(COUNTIF($A$6:$A$1005,$A200)&gt;1,"Duplicate Inspection ID","OK")))</f>
        <v/>
      </c>
    </row>
    <row r="201">
      <c r="B201" s="62" t="n"/>
      <c r="C201" s="36" t="n"/>
      <c r="L201" s="37" t="n"/>
      <c r="N201" s="38" t="n"/>
      <c r="O201" s="39">
        <f>IF($A201="","",COUNTIF('Violation Log'!$B$6:$B$1005,$A201))</f>
        <v/>
      </c>
      <c r="P201" s="39">
        <f>IF($A201="","",COUNTIFS('Violation Log'!$B$6:$B$1005,$A201,'Violation Log'!$I$6:$I$1005,"Yes"))</f>
        <v/>
      </c>
      <c r="Q201" s="40">
        <f>IF($A201="","",IF($O201=0,"Clean",IF($P201&gt;0,"Out of Service","Violations - No OOS")))</f>
        <v/>
      </c>
      <c r="R201" s="63">
        <f>IF($A201="","",IFERROR(SUMIFS('Violation Log'!$K$6:$K$1005,'Violation Log'!$B$6:$B$1005,$A201),0))</f>
        <v/>
      </c>
      <c r="S201" s="63">
        <f>IF($A201="","",IFERROR(SUMIFS('Violation Log'!$L$6:$L$1005,'Violation Log'!$B$6:$B$1005,$A201),0))</f>
        <v/>
      </c>
      <c r="T201" s="39">
        <f>IF($A201="","",COUNTIFS('Violation Log'!$B$6:$B$1005,$A201,'Violation Log'!$R$6:$R$1005,"&lt;&gt;Closed",'Violation Log'!$R$6:$R$1005,"&lt;&gt;"))</f>
        <v/>
      </c>
      <c r="U201" s="40">
        <f>IF($A201="","",IF(OR($B201="",$E201="",$F201="",$H201="",$I201="",$M201=""),"Missing required field",IF(COUNTIF($A$6:$A$1005,$A201)&gt;1,"Duplicate Inspection ID","OK")))</f>
        <v/>
      </c>
    </row>
    <row r="202">
      <c r="B202" s="62" t="n"/>
      <c r="C202" s="36" t="n"/>
      <c r="L202" s="37" t="n"/>
      <c r="N202" s="38" t="n"/>
      <c r="O202" s="39">
        <f>IF($A202="","",COUNTIF('Violation Log'!$B$6:$B$1005,$A202))</f>
        <v/>
      </c>
      <c r="P202" s="39">
        <f>IF($A202="","",COUNTIFS('Violation Log'!$B$6:$B$1005,$A202,'Violation Log'!$I$6:$I$1005,"Yes"))</f>
        <v/>
      </c>
      <c r="Q202" s="40">
        <f>IF($A202="","",IF($O202=0,"Clean",IF($P202&gt;0,"Out of Service","Violations - No OOS")))</f>
        <v/>
      </c>
      <c r="R202" s="63">
        <f>IF($A202="","",IFERROR(SUMIFS('Violation Log'!$K$6:$K$1005,'Violation Log'!$B$6:$B$1005,$A202),0))</f>
        <v/>
      </c>
      <c r="S202" s="63">
        <f>IF($A202="","",IFERROR(SUMIFS('Violation Log'!$L$6:$L$1005,'Violation Log'!$B$6:$B$1005,$A202),0))</f>
        <v/>
      </c>
      <c r="T202" s="39">
        <f>IF($A202="","",COUNTIFS('Violation Log'!$B$6:$B$1005,$A202,'Violation Log'!$R$6:$R$1005,"&lt;&gt;Closed",'Violation Log'!$R$6:$R$1005,"&lt;&gt;"))</f>
        <v/>
      </c>
      <c r="U202" s="40">
        <f>IF($A202="","",IF(OR($B202="",$E202="",$F202="",$H202="",$I202="",$M202=""),"Missing required field",IF(COUNTIF($A$6:$A$1005,$A202)&gt;1,"Duplicate Inspection ID","OK")))</f>
        <v/>
      </c>
    </row>
    <row r="203">
      <c r="B203" s="62" t="n"/>
      <c r="C203" s="36" t="n"/>
      <c r="L203" s="37" t="n"/>
      <c r="N203" s="38" t="n"/>
      <c r="O203" s="39">
        <f>IF($A203="","",COUNTIF('Violation Log'!$B$6:$B$1005,$A203))</f>
        <v/>
      </c>
      <c r="P203" s="39">
        <f>IF($A203="","",COUNTIFS('Violation Log'!$B$6:$B$1005,$A203,'Violation Log'!$I$6:$I$1005,"Yes"))</f>
        <v/>
      </c>
      <c r="Q203" s="40">
        <f>IF($A203="","",IF($O203=0,"Clean",IF($P203&gt;0,"Out of Service","Violations - No OOS")))</f>
        <v/>
      </c>
      <c r="R203" s="63">
        <f>IF($A203="","",IFERROR(SUMIFS('Violation Log'!$K$6:$K$1005,'Violation Log'!$B$6:$B$1005,$A203),0))</f>
        <v/>
      </c>
      <c r="S203" s="63">
        <f>IF($A203="","",IFERROR(SUMIFS('Violation Log'!$L$6:$L$1005,'Violation Log'!$B$6:$B$1005,$A203),0))</f>
        <v/>
      </c>
      <c r="T203" s="39">
        <f>IF($A203="","",COUNTIFS('Violation Log'!$B$6:$B$1005,$A203,'Violation Log'!$R$6:$R$1005,"&lt;&gt;Closed",'Violation Log'!$R$6:$R$1005,"&lt;&gt;"))</f>
        <v/>
      </c>
      <c r="U203" s="40">
        <f>IF($A203="","",IF(OR($B203="",$E203="",$F203="",$H203="",$I203="",$M203=""),"Missing required field",IF(COUNTIF($A$6:$A$1005,$A203)&gt;1,"Duplicate Inspection ID","OK")))</f>
        <v/>
      </c>
    </row>
    <row r="204">
      <c r="B204" s="62" t="n"/>
      <c r="C204" s="36" t="n"/>
      <c r="L204" s="37" t="n"/>
      <c r="N204" s="38" t="n"/>
      <c r="O204" s="39">
        <f>IF($A204="","",COUNTIF('Violation Log'!$B$6:$B$1005,$A204))</f>
        <v/>
      </c>
      <c r="P204" s="39">
        <f>IF($A204="","",COUNTIFS('Violation Log'!$B$6:$B$1005,$A204,'Violation Log'!$I$6:$I$1005,"Yes"))</f>
        <v/>
      </c>
      <c r="Q204" s="40">
        <f>IF($A204="","",IF($O204=0,"Clean",IF($P204&gt;0,"Out of Service","Violations - No OOS")))</f>
        <v/>
      </c>
      <c r="R204" s="63">
        <f>IF($A204="","",IFERROR(SUMIFS('Violation Log'!$K$6:$K$1005,'Violation Log'!$B$6:$B$1005,$A204),0))</f>
        <v/>
      </c>
      <c r="S204" s="63">
        <f>IF($A204="","",IFERROR(SUMIFS('Violation Log'!$L$6:$L$1005,'Violation Log'!$B$6:$B$1005,$A204),0))</f>
        <v/>
      </c>
      <c r="T204" s="39">
        <f>IF($A204="","",COUNTIFS('Violation Log'!$B$6:$B$1005,$A204,'Violation Log'!$R$6:$R$1005,"&lt;&gt;Closed",'Violation Log'!$R$6:$R$1005,"&lt;&gt;"))</f>
        <v/>
      </c>
      <c r="U204" s="40">
        <f>IF($A204="","",IF(OR($B204="",$E204="",$F204="",$H204="",$I204="",$M204=""),"Missing required field",IF(COUNTIF($A$6:$A$1005,$A204)&gt;1,"Duplicate Inspection ID","OK")))</f>
        <v/>
      </c>
    </row>
    <row r="205">
      <c r="B205" s="62" t="n"/>
      <c r="C205" s="36" t="n"/>
      <c r="L205" s="37" t="n"/>
      <c r="N205" s="38" t="n"/>
      <c r="O205" s="39">
        <f>IF($A205="","",COUNTIF('Violation Log'!$B$6:$B$1005,$A205))</f>
        <v/>
      </c>
      <c r="P205" s="39">
        <f>IF($A205="","",COUNTIFS('Violation Log'!$B$6:$B$1005,$A205,'Violation Log'!$I$6:$I$1005,"Yes"))</f>
        <v/>
      </c>
      <c r="Q205" s="40">
        <f>IF($A205="","",IF($O205=0,"Clean",IF($P205&gt;0,"Out of Service","Violations - No OOS")))</f>
        <v/>
      </c>
      <c r="R205" s="63">
        <f>IF($A205="","",IFERROR(SUMIFS('Violation Log'!$K$6:$K$1005,'Violation Log'!$B$6:$B$1005,$A205),0))</f>
        <v/>
      </c>
      <c r="S205" s="63">
        <f>IF($A205="","",IFERROR(SUMIFS('Violation Log'!$L$6:$L$1005,'Violation Log'!$B$6:$B$1005,$A205),0))</f>
        <v/>
      </c>
      <c r="T205" s="39">
        <f>IF($A205="","",COUNTIFS('Violation Log'!$B$6:$B$1005,$A205,'Violation Log'!$R$6:$R$1005,"&lt;&gt;Closed",'Violation Log'!$R$6:$R$1005,"&lt;&gt;"))</f>
        <v/>
      </c>
      <c r="U205" s="40">
        <f>IF($A205="","",IF(OR($B205="",$E205="",$F205="",$H205="",$I205="",$M205=""),"Missing required field",IF(COUNTIF($A$6:$A$1005,$A205)&gt;1,"Duplicate Inspection ID","OK")))</f>
        <v/>
      </c>
    </row>
    <row r="206">
      <c r="B206" s="62" t="n"/>
      <c r="C206" s="36" t="n"/>
      <c r="L206" s="37" t="n"/>
      <c r="N206" s="38" t="n"/>
      <c r="O206" s="39">
        <f>IF($A206="","",COUNTIF('Violation Log'!$B$6:$B$1005,$A206))</f>
        <v/>
      </c>
      <c r="P206" s="39">
        <f>IF($A206="","",COUNTIFS('Violation Log'!$B$6:$B$1005,$A206,'Violation Log'!$I$6:$I$1005,"Yes"))</f>
        <v/>
      </c>
      <c r="Q206" s="40">
        <f>IF($A206="","",IF($O206=0,"Clean",IF($P206&gt;0,"Out of Service","Violations - No OOS")))</f>
        <v/>
      </c>
      <c r="R206" s="63">
        <f>IF($A206="","",IFERROR(SUMIFS('Violation Log'!$K$6:$K$1005,'Violation Log'!$B$6:$B$1005,$A206),0))</f>
        <v/>
      </c>
      <c r="S206" s="63">
        <f>IF($A206="","",IFERROR(SUMIFS('Violation Log'!$L$6:$L$1005,'Violation Log'!$B$6:$B$1005,$A206),0))</f>
        <v/>
      </c>
      <c r="T206" s="39">
        <f>IF($A206="","",COUNTIFS('Violation Log'!$B$6:$B$1005,$A206,'Violation Log'!$R$6:$R$1005,"&lt;&gt;Closed",'Violation Log'!$R$6:$R$1005,"&lt;&gt;"))</f>
        <v/>
      </c>
      <c r="U206" s="40">
        <f>IF($A206="","",IF(OR($B206="",$E206="",$F206="",$H206="",$I206="",$M206=""),"Missing required field",IF(COUNTIF($A$6:$A$1005,$A206)&gt;1,"Duplicate Inspection ID","OK")))</f>
        <v/>
      </c>
    </row>
    <row r="207">
      <c r="B207" s="62" t="n"/>
      <c r="C207" s="36" t="n"/>
      <c r="L207" s="37" t="n"/>
      <c r="N207" s="38" t="n"/>
      <c r="O207" s="39">
        <f>IF($A207="","",COUNTIF('Violation Log'!$B$6:$B$1005,$A207))</f>
        <v/>
      </c>
      <c r="P207" s="39">
        <f>IF($A207="","",COUNTIFS('Violation Log'!$B$6:$B$1005,$A207,'Violation Log'!$I$6:$I$1005,"Yes"))</f>
        <v/>
      </c>
      <c r="Q207" s="40">
        <f>IF($A207="","",IF($O207=0,"Clean",IF($P207&gt;0,"Out of Service","Violations - No OOS")))</f>
        <v/>
      </c>
      <c r="R207" s="63">
        <f>IF($A207="","",IFERROR(SUMIFS('Violation Log'!$K$6:$K$1005,'Violation Log'!$B$6:$B$1005,$A207),0))</f>
        <v/>
      </c>
      <c r="S207" s="63">
        <f>IF($A207="","",IFERROR(SUMIFS('Violation Log'!$L$6:$L$1005,'Violation Log'!$B$6:$B$1005,$A207),0))</f>
        <v/>
      </c>
      <c r="T207" s="39">
        <f>IF($A207="","",COUNTIFS('Violation Log'!$B$6:$B$1005,$A207,'Violation Log'!$R$6:$R$1005,"&lt;&gt;Closed",'Violation Log'!$R$6:$R$1005,"&lt;&gt;"))</f>
        <v/>
      </c>
      <c r="U207" s="40">
        <f>IF($A207="","",IF(OR($B207="",$E207="",$F207="",$H207="",$I207="",$M207=""),"Missing required field",IF(COUNTIF($A$6:$A$1005,$A207)&gt;1,"Duplicate Inspection ID","OK")))</f>
        <v/>
      </c>
    </row>
    <row r="208">
      <c r="B208" s="62" t="n"/>
      <c r="C208" s="36" t="n"/>
      <c r="L208" s="37" t="n"/>
      <c r="N208" s="38" t="n"/>
      <c r="O208" s="39">
        <f>IF($A208="","",COUNTIF('Violation Log'!$B$6:$B$1005,$A208))</f>
        <v/>
      </c>
      <c r="P208" s="39">
        <f>IF($A208="","",COUNTIFS('Violation Log'!$B$6:$B$1005,$A208,'Violation Log'!$I$6:$I$1005,"Yes"))</f>
        <v/>
      </c>
      <c r="Q208" s="40">
        <f>IF($A208="","",IF($O208=0,"Clean",IF($P208&gt;0,"Out of Service","Violations - No OOS")))</f>
        <v/>
      </c>
      <c r="R208" s="63">
        <f>IF($A208="","",IFERROR(SUMIFS('Violation Log'!$K$6:$K$1005,'Violation Log'!$B$6:$B$1005,$A208),0))</f>
        <v/>
      </c>
      <c r="S208" s="63">
        <f>IF($A208="","",IFERROR(SUMIFS('Violation Log'!$L$6:$L$1005,'Violation Log'!$B$6:$B$1005,$A208),0))</f>
        <v/>
      </c>
      <c r="T208" s="39">
        <f>IF($A208="","",COUNTIFS('Violation Log'!$B$6:$B$1005,$A208,'Violation Log'!$R$6:$R$1005,"&lt;&gt;Closed",'Violation Log'!$R$6:$R$1005,"&lt;&gt;"))</f>
        <v/>
      </c>
      <c r="U208" s="40">
        <f>IF($A208="","",IF(OR($B208="",$E208="",$F208="",$H208="",$I208="",$M208=""),"Missing required field",IF(COUNTIF($A$6:$A$1005,$A208)&gt;1,"Duplicate Inspection ID","OK")))</f>
        <v/>
      </c>
    </row>
    <row r="209">
      <c r="B209" s="62" t="n"/>
      <c r="C209" s="36" t="n"/>
      <c r="L209" s="37" t="n"/>
      <c r="N209" s="38" t="n"/>
      <c r="O209" s="39">
        <f>IF($A209="","",COUNTIF('Violation Log'!$B$6:$B$1005,$A209))</f>
        <v/>
      </c>
      <c r="P209" s="39">
        <f>IF($A209="","",COUNTIFS('Violation Log'!$B$6:$B$1005,$A209,'Violation Log'!$I$6:$I$1005,"Yes"))</f>
        <v/>
      </c>
      <c r="Q209" s="40">
        <f>IF($A209="","",IF($O209=0,"Clean",IF($P209&gt;0,"Out of Service","Violations - No OOS")))</f>
        <v/>
      </c>
      <c r="R209" s="63">
        <f>IF($A209="","",IFERROR(SUMIFS('Violation Log'!$K$6:$K$1005,'Violation Log'!$B$6:$B$1005,$A209),0))</f>
        <v/>
      </c>
      <c r="S209" s="63">
        <f>IF($A209="","",IFERROR(SUMIFS('Violation Log'!$L$6:$L$1005,'Violation Log'!$B$6:$B$1005,$A209),0))</f>
        <v/>
      </c>
      <c r="T209" s="39">
        <f>IF($A209="","",COUNTIFS('Violation Log'!$B$6:$B$1005,$A209,'Violation Log'!$R$6:$R$1005,"&lt;&gt;Closed",'Violation Log'!$R$6:$R$1005,"&lt;&gt;"))</f>
        <v/>
      </c>
      <c r="U209" s="40">
        <f>IF($A209="","",IF(OR($B209="",$E209="",$F209="",$H209="",$I209="",$M209=""),"Missing required field",IF(COUNTIF($A$6:$A$1005,$A209)&gt;1,"Duplicate Inspection ID","OK")))</f>
        <v/>
      </c>
    </row>
    <row r="210">
      <c r="B210" s="62" t="n"/>
      <c r="C210" s="36" t="n"/>
      <c r="L210" s="37" t="n"/>
      <c r="N210" s="38" t="n"/>
      <c r="O210" s="39">
        <f>IF($A210="","",COUNTIF('Violation Log'!$B$6:$B$1005,$A210))</f>
        <v/>
      </c>
      <c r="P210" s="39">
        <f>IF($A210="","",COUNTIFS('Violation Log'!$B$6:$B$1005,$A210,'Violation Log'!$I$6:$I$1005,"Yes"))</f>
        <v/>
      </c>
      <c r="Q210" s="40">
        <f>IF($A210="","",IF($O210=0,"Clean",IF($P210&gt;0,"Out of Service","Violations - No OOS")))</f>
        <v/>
      </c>
      <c r="R210" s="63">
        <f>IF($A210="","",IFERROR(SUMIFS('Violation Log'!$K$6:$K$1005,'Violation Log'!$B$6:$B$1005,$A210),0))</f>
        <v/>
      </c>
      <c r="S210" s="63">
        <f>IF($A210="","",IFERROR(SUMIFS('Violation Log'!$L$6:$L$1005,'Violation Log'!$B$6:$B$1005,$A210),0))</f>
        <v/>
      </c>
      <c r="T210" s="39">
        <f>IF($A210="","",COUNTIFS('Violation Log'!$B$6:$B$1005,$A210,'Violation Log'!$R$6:$R$1005,"&lt;&gt;Closed",'Violation Log'!$R$6:$R$1005,"&lt;&gt;"))</f>
        <v/>
      </c>
      <c r="U210" s="40">
        <f>IF($A210="","",IF(OR($B210="",$E210="",$F210="",$H210="",$I210="",$M210=""),"Missing required field",IF(COUNTIF($A$6:$A$1005,$A210)&gt;1,"Duplicate Inspection ID","OK")))</f>
        <v/>
      </c>
    </row>
    <row r="211">
      <c r="B211" s="62" t="n"/>
      <c r="C211" s="36" t="n"/>
      <c r="L211" s="37" t="n"/>
      <c r="N211" s="38" t="n"/>
      <c r="O211" s="39">
        <f>IF($A211="","",COUNTIF('Violation Log'!$B$6:$B$1005,$A211))</f>
        <v/>
      </c>
      <c r="P211" s="39">
        <f>IF($A211="","",COUNTIFS('Violation Log'!$B$6:$B$1005,$A211,'Violation Log'!$I$6:$I$1005,"Yes"))</f>
        <v/>
      </c>
      <c r="Q211" s="40">
        <f>IF($A211="","",IF($O211=0,"Clean",IF($P211&gt;0,"Out of Service","Violations - No OOS")))</f>
        <v/>
      </c>
      <c r="R211" s="63">
        <f>IF($A211="","",IFERROR(SUMIFS('Violation Log'!$K$6:$K$1005,'Violation Log'!$B$6:$B$1005,$A211),0))</f>
        <v/>
      </c>
      <c r="S211" s="63">
        <f>IF($A211="","",IFERROR(SUMIFS('Violation Log'!$L$6:$L$1005,'Violation Log'!$B$6:$B$1005,$A211),0))</f>
        <v/>
      </c>
      <c r="T211" s="39">
        <f>IF($A211="","",COUNTIFS('Violation Log'!$B$6:$B$1005,$A211,'Violation Log'!$R$6:$R$1005,"&lt;&gt;Closed",'Violation Log'!$R$6:$R$1005,"&lt;&gt;"))</f>
        <v/>
      </c>
      <c r="U211" s="40">
        <f>IF($A211="","",IF(OR($B211="",$E211="",$F211="",$H211="",$I211="",$M211=""),"Missing required field",IF(COUNTIF($A$6:$A$1005,$A211)&gt;1,"Duplicate Inspection ID","OK")))</f>
        <v/>
      </c>
    </row>
    <row r="212">
      <c r="B212" s="62" t="n"/>
      <c r="C212" s="36" t="n"/>
      <c r="L212" s="37" t="n"/>
      <c r="N212" s="38" t="n"/>
      <c r="O212" s="39">
        <f>IF($A212="","",COUNTIF('Violation Log'!$B$6:$B$1005,$A212))</f>
        <v/>
      </c>
      <c r="P212" s="39">
        <f>IF($A212="","",COUNTIFS('Violation Log'!$B$6:$B$1005,$A212,'Violation Log'!$I$6:$I$1005,"Yes"))</f>
        <v/>
      </c>
      <c r="Q212" s="40">
        <f>IF($A212="","",IF($O212=0,"Clean",IF($P212&gt;0,"Out of Service","Violations - No OOS")))</f>
        <v/>
      </c>
      <c r="R212" s="63">
        <f>IF($A212="","",IFERROR(SUMIFS('Violation Log'!$K$6:$K$1005,'Violation Log'!$B$6:$B$1005,$A212),0))</f>
        <v/>
      </c>
      <c r="S212" s="63">
        <f>IF($A212="","",IFERROR(SUMIFS('Violation Log'!$L$6:$L$1005,'Violation Log'!$B$6:$B$1005,$A212),0))</f>
        <v/>
      </c>
      <c r="T212" s="39">
        <f>IF($A212="","",COUNTIFS('Violation Log'!$B$6:$B$1005,$A212,'Violation Log'!$R$6:$R$1005,"&lt;&gt;Closed",'Violation Log'!$R$6:$R$1005,"&lt;&gt;"))</f>
        <v/>
      </c>
      <c r="U212" s="40">
        <f>IF($A212="","",IF(OR($B212="",$E212="",$F212="",$H212="",$I212="",$M212=""),"Missing required field",IF(COUNTIF($A$6:$A$1005,$A212)&gt;1,"Duplicate Inspection ID","OK")))</f>
        <v/>
      </c>
    </row>
    <row r="213">
      <c r="B213" s="62" t="n"/>
      <c r="C213" s="36" t="n"/>
      <c r="L213" s="37" t="n"/>
      <c r="N213" s="38" t="n"/>
      <c r="O213" s="39">
        <f>IF($A213="","",COUNTIF('Violation Log'!$B$6:$B$1005,$A213))</f>
        <v/>
      </c>
      <c r="P213" s="39">
        <f>IF($A213="","",COUNTIFS('Violation Log'!$B$6:$B$1005,$A213,'Violation Log'!$I$6:$I$1005,"Yes"))</f>
        <v/>
      </c>
      <c r="Q213" s="40">
        <f>IF($A213="","",IF($O213=0,"Clean",IF($P213&gt;0,"Out of Service","Violations - No OOS")))</f>
        <v/>
      </c>
      <c r="R213" s="63">
        <f>IF($A213="","",IFERROR(SUMIFS('Violation Log'!$K$6:$K$1005,'Violation Log'!$B$6:$B$1005,$A213),0))</f>
        <v/>
      </c>
      <c r="S213" s="63">
        <f>IF($A213="","",IFERROR(SUMIFS('Violation Log'!$L$6:$L$1005,'Violation Log'!$B$6:$B$1005,$A213),0))</f>
        <v/>
      </c>
      <c r="T213" s="39">
        <f>IF($A213="","",COUNTIFS('Violation Log'!$B$6:$B$1005,$A213,'Violation Log'!$R$6:$R$1005,"&lt;&gt;Closed",'Violation Log'!$R$6:$R$1005,"&lt;&gt;"))</f>
        <v/>
      </c>
      <c r="U213" s="40">
        <f>IF($A213="","",IF(OR($B213="",$E213="",$F213="",$H213="",$I213="",$M213=""),"Missing required field",IF(COUNTIF($A$6:$A$1005,$A213)&gt;1,"Duplicate Inspection ID","OK")))</f>
        <v/>
      </c>
    </row>
    <row r="214">
      <c r="B214" s="62" t="n"/>
      <c r="C214" s="36" t="n"/>
      <c r="L214" s="37" t="n"/>
      <c r="N214" s="38" t="n"/>
      <c r="O214" s="39">
        <f>IF($A214="","",COUNTIF('Violation Log'!$B$6:$B$1005,$A214))</f>
        <v/>
      </c>
      <c r="P214" s="39">
        <f>IF($A214="","",COUNTIFS('Violation Log'!$B$6:$B$1005,$A214,'Violation Log'!$I$6:$I$1005,"Yes"))</f>
        <v/>
      </c>
      <c r="Q214" s="40">
        <f>IF($A214="","",IF($O214=0,"Clean",IF($P214&gt;0,"Out of Service","Violations - No OOS")))</f>
        <v/>
      </c>
      <c r="R214" s="63">
        <f>IF($A214="","",IFERROR(SUMIFS('Violation Log'!$K$6:$K$1005,'Violation Log'!$B$6:$B$1005,$A214),0))</f>
        <v/>
      </c>
      <c r="S214" s="63">
        <f>IF($A214="","",IFERROR(SUMIFS('Violation Log'!$L$6:$L$1005,'Violation Log'!$B$6:$B$1005,$A214),0))</f>
        <v/>
      </c>
      <c r="T214" s="39">
        <f>IF($A214="","",COUNTIFS('Violation Log'!$B$6:$B$1005,$A214,'Violation Log'!$R$6:$R$1005,"&lt;&gt;Closed",'Violation Log'!$R$6:$R$1005,"&lt;&gt;"))</f>
        <v/>
      </c>
      <c r="U214" s="40">
        <f>IF($A214="","",IF(OR($B214="",$E214="",$F214="",$H214="",$I214="",$M214=""),"Missing required field",IF(COUNTIF($A$6:$A$1005,$A214)&gt;1,"Duplicate Inspection ID","OK")))</f>
        <v/>
      </c>
    </row>
    <row r="215">
      <c r="B215" s="62" t="n"/>
      <c r="C215" s="36" t="n"/>
      <c r="L215" s="37" t="n"/>
      <c r="N215" s="38" t="n"/>
      <c r="O215" s="39">
        <f>IF($A215="","",COUNTIF('Violation Log'!$B$6:$B$1005,$A215))</f>
        <v/>
      </c>
      <c r="P215" s="39">
        <f>IF($A215="","",COUNTIFS('Violation Log'!$B$6:$B$1005,$A215,'Violation Log'!$I$6:$I$1005,"Yes"))</f>
        <v/>
      </c>
      <c r="Q215" s="40">
        <f>IF($A215="","",IF($O215=0,"Clean",IF($P215&gt;0,"Out of Service","Violations - No OOS")))</f>
        <v/>
      </c>
      <c r="R215" s="63">
        <f>IF($A215="","",IFERROR(SUMIFS('Violation Log'!$K$6:$K$1005,'Violation Log'!$B$6:$B$1005,$A215),0))</f>
        <v/>
      </c>
      <c r="S215" s="63">
        <f>IF($A215="","",IFERROR(SUMIFS('Violation Log'!$L$6:$L$1005,'Violation Log'!$B$6:$B$1005,$A215),0))</f>
        <v/>
      </c>
      <c r="T215" s="39">
        <f>IF($A215="","",COUNTIFS('Violation Log'!$B$6:$B$1005,$A215,'Violation Log'!$R$6:$R$1005,"&lt;&gt;Closed",'Violation Log'!$R$6:$R$1005,"&lt;&gt;"))</f>
        <v/>
      </c>
      <c r="U215" s="40">
        <f>IF($A215="","",IF(OR($B215="",$E215="",$F215="",$H215="",$I215="",$M215=""),"Missing required field",IF(COUNTIF($A$6:$A$1005,$A215)&gt;1,"Duplicate Inspection ID","OK")))</f>
        <v/>
      </c>
    </row>
    <row r="216">
      <c r="B216" s="62" t="n"/>
      <c r="C216" s="36" t="n"/>
      <c r="L216" s="37" t="n"/>
      <c r="N216" s="38" t="n"/>
      <c r="O216" s="39">
        <f>IF($A216="","",COUNTIF('Violation Log'!$B$6:$B$1005,$A216))</f>
        <v/>
      </c>
      <c r="P216" s="39">
        <f>IF($A216="","",COUNTIFS('Violation Log'!$B$6:$B$1005,$A216,'Violation Log'!$I$6:$I$1005,"Yes"))</f>
        <v/>
      </c>
      <c r="Q216" s="40">
        <f>IF($A216="","",IF($O216=0,"Clean",IF($P216&gt;0,"Out of Service","Violations - No OOS")))</f>
        <v/>
      </c>
      <c r="R216" s="63">
        <f>IF($A216="","",IFERROR(SUMIFS('Violation Log'!$K$6:$K$1005,'Violation Log'!$B$6:$B$1005,$A216),0))</f>
        <v/>
      </c>
      <c r="S216" s="63">
        <f>IF($A216="","",IFERROR(SUMIFS('Violation Log'!$L$6:$L$1005,'Violation Log'!$B$6:$B$1005,$A216),0))</f>
        <v/>
      </c>
      <c r="T216" s="39">
        <f>IF($A216="","",COUNTIFS('Violation Log'!$B$6:$B$1005,$A216,'Violation Log'!$R$6:$R$1005,"&lt;&gt;Closed",'Violation Log'!$R$6:$R$1005,"&lt;&gt;"))</f>
        <v/>
      </c>
      <c r="U216" s="40">
        <f>IF($A216="","",IF(OR($B216="",$E216="",$F216="",$H216="",$I216="",$M216=""),"Missing required field",IF(COUNTIF($A$6:$A$1005,$A216)&gt;1,"Duplicate Inspection ID","OK")))</f>
        <v/>
      </c>
    </row>
    <row r="217">
      <c r="B217" s="62" t="n"/>
      <c r="C217" s="36" t="n"/>
      <c r="L217" s="37" t="n"/>
      <c r="N217" s="38" t="n"/>
      <c r="O217" s="39">
        <f>IF($A217="","",COUNTIF('Violation Log'!$B$6:$B$1005,$A217))</f>
        <v/>
      </c>
      <c r="P217" s="39">
        <f>IF($A217="","",COUNTIFS('Violation Log'!$B$6:$B$1005,$A217,'Violation Log'!$I$6:$I$1005,"Yes"))</f>
        <v/>
      </c>
      <c r="Q217" s="40">
        <f>IF($A217="","",IF($O217=0,"Clean",IF($P217&gt;0,"Out of Service","Violations - No OOS")))</f>
        <v/>
      </c>
      <c r="R217" s="63">
        <f>IF($A217="","",IFERROR(SUMIFS('Violation Log'!$K$6:$K$1005,'Violation Log'!$B$6:$B$1005,$A217),0))</f>
        <v/>
      </c>
      <c r="S217" s="63">
        <f>IF($A217="","",IFERROR(SUMIFS('Violation Log'!$L$6:$L$1005,'Violation Log'!$B$6:$B$1005,$A217),0))</f>
        <v/>
      </c>
      <c r="T217" s="39">
        <f>IF($A217="","",COUNTIFS('Violation Log'!$B$6:$B$1005,$A217,'Violation Log'!$R$6:$R$1005,"&lt;&gt;Closed",'Violation Log'!$R$6:$R$1005,"&lt;&gt;"))</f>
        <v/>
      </c>
      <c r="U217" s="40">
        <f>IF($A217="","",IF(OR($B217="",$E217="",$F217="",$H217="",$I217="",$M217=""),"Missing required field",IF(COUNTIF($A$6:$A$1005,$A217)&gt;1,"Duplicate Inspection ID","OK")))</f>
        <v/>
      </c>
    </row>
    <row r="218">
      <c r="B218" s="62" t="n"/>
      <c r="C218" s="36" t="n"/>
      <c r="L218" s="37" t="n"/>
      <c r="N218" s="38" t="n"/>
      <c r="O218" s="39">
        <f>IF($A218="","",COUNTIF('Violation Log'!$B$6:$B$1005,$A218))</f>
        <v/>
      </c>
      <c r="P218" s="39">
        <f>IF($A218="","",COUNTIFS('Violation Log'!$B$6:$B$1005,$A218,'Violation Log'!$I$6:$I$1005,"Yes"))</f>
        <v/>
      </c>
      <c r="Q218" s="40">
        <f>IF($A218="","",IF($O218=0,"Clean",IF($P218&gt;0,"Out of Service","Violations - No OOS")))</f>
        <v/>
      </c>
      <c r="R218" s="63">
        <f>IF($A218="","",IFERROR(SUMIFS('Violation Log'!$K$6:$K$1005,'Violation Log'!$B$6:$B$1005,$A218),0))</f>
        <v/>
      </c>
      <c r="S218" s="63">
        <f>IF($A218="","",IFERROR(SUMIFS('Violation Log'!$L$6:$L$1005,'Violation Log'!$B$6:$B$1005,$A218),0))</f>
        <v/>
      </c>
      <c r="T218" s="39">
        <f>IF($A218="","",COUNTIFS('Violation Log'!$B$6:$B$1005,$A218,'Violation Log'!$R$6:$R$1005,"&lt;&gt;Closed",'Violation Log'!$R$6:$R$1005,"&lt;&gt;"))</f>
        <v/>
      </c>
      <c r="U218" s="40">
        <f>IF($A218="","",IF(OR($B218="",$E218="",$F218="",$H218="",$I218="",$M218=""),"Missing required field",IF(COUNTIF($A$6:$A$1005,$A218)&gt;1,"Duplicate Inspection ID","OK")))</f>
        <v/>
      </c>
    </row>
    <row r="219">
      <c r="B219" s="62" t="n"/>
      <c r="C219" s="36" t="n"/>
      <c r="L219" s="37" t="n"/>
      <c r="N219" s="38" t="n"/>
      <c r="O219" s="39">
        <f>IF($A219="","",COUNTIF('Violation Log'!$B$6:$B$1005,$A219))</f>
        <v/>
      </c>
      <c r="P219" s="39">
        <f>IF($A219="","",COUNTIFS('Violation Log'!$B$6:$B$1005,$A219,'Violation Log'!$I$6:$I$1005,"Yes"))</f>
        <v/>
      </c>
      <c r="Q219" s="40">
        <f>IF($A219="","",IF($O219=0,"Clean",IF($P219&gt;0,"Out of Service","Violations - No OOS")))</f>
        <v/>
      </c>
      <c r="R219" s="63">
        <f>IF($A219="","",IFERROR(SUMIFS('Violation Log'!$K$6:$K$1005,'Violation Log'!$B$6:$B$1005,$A219),0))</f>
        <v/>
      </c>
      <c r="S219" s="63">
        <f>IF($A219="","",IFERROR(SUMIFS('Violation Log'!$L$6:$L$1005,'Violation Log'!$B$6:$B$1005,$A219),0))</f>
        <v/>
      </c>
      <c r="T219" s="39">
        <f>IF($A219="","",COUNTIFS('Violation Log'!$B$6:$B$1005,$A219,'Violation Log'!$R$6:$R$1005,"&lt;&gt;Closed",'Violation Log'!$R$6:$R$1005,"&lt;&gt;"))</f>
        <v/>
      </c>
      <c r="U219" s="40">
        <f>IF($A219="","",IF(OR($B219="",$E219="",$F219="",$H219="",$I219="",$M219=""),"Missing required field",IF(COUNTIF($A$6:$A$1005,$A219)&gt;1,"Duplicate Inspection ID","OK")))</f>
        <v/>
      </c>
    </row>
    <row r="220">
      <c r="B220" s="62" t="n"/>
      <c r="C220" s="36" t="n"/>
      <c r="L220" s="37" t="n"/>
      <c r="N220" s="38" t="n"/>
      <c r="O220" s="39">
        <f>IF($A220="","",COUNTIF('Violation Log'!$B$6:$B$1005,$A220))</f>
        <v/>
      </c>
      <c r="P220" s="39">
        <f>IF($A220="","",COUNTIFS('Violation Log'!$B$6:$B$1005,$A220,'Violation Log'!$I$6:$I$1005,"Yes"))</f>
        <v/>
      </c>
      <c r="Q220" s="40">
        <f>IF($A220="","",IF($O220=0,"Clean",IF($P220&gt;0,"Out of Service","Violations - No OOS")))</f>
        <v/>
      </c>
      <c r="R220" s="63">
        <f>IF($A220="","",IFERROR(SUMIFS('Violation Log'!$K$6:$K$1005,'Violation Log'!$B$6:$B$1005,$A220),0))</f>
        <v/>
      </c>
      <c r="S220" s="63">
        <f>IF($A220="","",IFERROR(SUMIFS('Violation Log'!$L$6:$L$1005,'Violation Log'!$B$6:$B$1005,$A220),0))</f>
        <v/>
      </c>
      <c r="T220" s="39">
        <f>IF($A220="","",COUNTIFS('Violation Log'!$B$6:$B$1005,$A220,'Violation Log'!$R$6:$R$1005,"&lt;&gt;Closed",'Violation Log'!$R$6:$R$1005,"&lt;&gt;"))</f>
        <v/>
      </c>
      <c r="U220" s="40">
        <f>IF($A220="","",IF(OR($B220="",$E220="",$F220="",$H220="",$I220="",$M220=""),"Missing required field",IF(COUNTIF($A$6:$A$1005,$A220)&gt;1,"Duplicate Inspection ID","OK")))</f>
        <v/>
      </c>
    </row>
    <row r="221">
      <c r="B221" s="62" t="n"/>
      <c r="C221" s="36" t="n"/>
      <c r="L221" s="37" t="n"/>
      <c r="N221" s="38" t="n"/>
      <c r="O221" s="39">
        <f>IF($A221="","",COUNTIF('Violation Log'!$B$6:$B$1005,$A221))</f>
        <v/>
      </c>
      <c r="P221" s="39">
        <f>IF($A221="","",COUNTIFS('Violation Log'!$B$6:$B$1005,$A221,'Violation Log'!$I$6:$I$1005,"Yes"))</f>
        <v/>
      </c>
      <c r="Q221" s="40">
        <f>IF($A221="","",IF($O221=0,"Clean",IF($P221&gt;0,"Out of Service","Violations - No OOS")))</f>
        <v/>
      </c>
      <c r="R221" s="63">
        <f>IF($A221="","",IFERROR(SUMIFS('Violation Log'!$K$6:$K$1005,'Violation Log'!$B$6:$B$1005,$A221),0))</f>
        <v/>
      </c>
      <c r="S221" s="63">
        <f>IF($A221="","",IFERROR(SUMIFS('Violation Log'!$L$6:$L$1005,'Violation Log'!$B$6:$B$1005,$A221),0))</f>
        <v/>
      </c>
      <c r="T221" s="39">
        <f>IF($A221="","",COUNTIFS('Violation Log'!$B$6:$B$1005,$A221,'Violation Log'!$R$6:$R$1005,"&lt;&gt;Closed",'Violation Log'!$R$6:$R$1005,"&lt;&gt;"))</f>
        <v/>
      </c>
      <c r="U221" s="40">
        <f>IF($A221="","",IF(OR($B221="",$E221="",$F221="",$H221="",$I221="",$M221=""),"Missing required field",IF(COUNTIF($A$6:$A$1005,$A221)&gt;1,"Duplicate Inspection ID","OK")))</f>
        <v/>
      </c>
    </row>
    <row r="222">
      <c r="B222" s="62" t="n"/>
      <c r="C222" s="36" t="n"/>
      <c r="L222" s="37" t="n"/>
      <c r="N222" s="38" t="n"/>
      <c r="O222" s="39">
        <f>IF($A222="","",COUNTIF('Violation Log'!$B$6:$B$1005,$A222))</f>
        <v/>
      </c>
      <c r="P222" s="39">
        <f>IF($A222="","",COUNTIFS('Violation Log'!$B$6:$B$1005,$A222,'Violation Log'!$I$6:$I$1005,"Yes"))</f>
        <v/>
      </c>
      <c r="Q222" s="40">
        <f>IF($A222="","",IF($O222=0,"Clean",IF($P222&gt;0,"Out of Service","Violations - No OOS")))</f>
        <v/>
      </c>
      <c r="R222" s="63">
        <f>IF($A222="","",IFERROR(SUMIFS('Violation Log'!$K$6:$K$1005,'Violation Log'!$B$6:$B$1005,$A222),0))</f>
        <v/>
      </c>
      <c r="S222" s="63">
        <f>IF($A222="","",IFERROR(SUMIFS('Violation Log'!$L$6:$L$1005,'Violation Log'!$B$6:$B$1005,$A222),0))</f>
        <v/>
      </c>
      <c r="T222" s="39">
        <f>IF($A222="","",COUNTIFS('Violation Log'!$B$6:$B$1005,$A222,'Violation Log'!$R$6:$R$1005,"&lt;&gt;Closed",'Violation Log'!$R$6:$R$1005,"&lt;&gt;"))</f>
        <v/>
      </c>
      <c r="U222" s="40">
        <f>IF($A222="","",IF(OR($B222="",$E222="",$F222="",$H222="",$I222="",$M222=""),"Missing required field",IF(COUNTIF($A$6:$A$1005,$A222)&gt;1,"Duplicate Inspection ID","OK")))</f>
        <v/>
      </c>
    </row>
    <row r="223">
      <c r="B223" s="62" t="n"/>
      <c r="C223" s="36" t="n"/>
      <c r="L223" s="37" t="n"/>
      <c r="N223" s="38" t="n"/>
      <c r="O223" s="39">
        <f>IF($A223="","",COUNTIF('Violation Log'!$B$6:$B$1005,$A223))</f>
        <v/>
      </c>
      <c r="P223" s="39">
        <f>IF($A223="","",COUNTIFS('Violation Log'!$B$6:$B$1005,$A223,'Violation Log'!$I$6:$I$1005,"Yes"))</f>
        <v/>
      </c>
      <c r="Q223" s="40">
        <f>IF($A223="","",IF($O223=0,"Clean",IF($P223&gt;0,"Out of Service","Violations - No OOS")))</f>
        <v/>
      </c>
      <c r="R223" s="63">
        <f>IF($A223="","",IFERROR(SUMIFS('Violation Log'!$K$6:$K$1005,'Violation Log'!$B$6:$B$1005,$A223),0))</f>
        <v/>
      </c>
      <c r="S223" s="63">
        <f>IF($A223="","",IFERROR(SUMIFS('Violation Log'!$L$6:$L$1005,'Violation Log'!$B$6:$B$1005,$A223),0))</f>
        <v/>
      </c>
      <c r="T223" s="39">
        <f>IF($A223="","",COUNTIFS('Violation Log'!$B$6:$B$1005,$A223,'Violation Log'!$R$6:$R$1005,"&lt;&gt;Closed",'Violation Log'!$R$6:$R$1005,"&lt;&gt;"))</f>
        <v/>
      </c>
      <c r="U223" s="40">
        <f>IF($A223="","",IF(OR($B223="",$E223="",$F223="",$H223="",$I223="",$M223=""),"Missing required field",IF(COUNTIF($A$6:$A$1005,$A223)&gt;1,"Duplicate Inspection ID","OK")))</f>
        <v/>
      </c>
    </row>
    <row r="224">
      <c r="B224" s="62" t="n"/>
      <c r="C224" s="36" t="n"/>
      <c r="L224" s="37" t="n"/>
      <c r="N224" s="38" t="n"/>
      <c r="O224" s="39">
        <f>IF($A224="","",COUNTIF('Violation Log'!$B$6:$B$1005,$A224))</f>
        <v/>
      </c>
      <c r="P224" s="39">
        <f>IF($A224="","",COUNTIFS('Violation Log'!$B$6:$B$1005,$A224,'Violation Log'!$I$6:$I$1005,"Yes"))</f>
        <v/>
      </c>
      <c r="Q224" s="40">
        <f>IF($A224="","",IF($O224=0,"Clean",IF($P224&gt;0,"Out of Service","Violations - No OOS")))</f>
        <v/>
      </c>
      <c r="R224" s="63">
        <f>IF($A224="","",IFERROR(SUMIFS('Violation Log'!$K$6:$K$1005,'Violation Log'!$B$6:$B$1005,$A224),0))</f>
        <v/>
      </c>
      <c r="S224" s="63">
        <f>IF($A224="","",IFERROR(SUMIFS('Violation Log'!$L$6:$L$1005,'Violation Log'!$B$6:$B$1005,$A224),0))</f>
        <v/>
      </c>
      <c r="T224" s="39">
        <f>IF($A224="","",COUNTIFS('Violation Log'!$B$6:$B$1005,$A224,'Violation Log'!$R$6:$R$1005,"&lt;&gt;Closed",'Violation Log'!$R$6:$R$1005,"&lt;&gt;"))</f>
        <v/>
      </c>
      <c r="U224" s="40">
        <f>IF($A224="","",IF(OR($B224="",$E224="",$F224="",$H224="",$I224="",$M224=""),"Missing required field",IF(COUNTIF($A$6:$A$1005,$A224)&gt;1,"Duplicate Inspection ID","OK")))</f>
        <v/>
      </c>
    </row>
    <row r="225">
      <c r="B225" s="62" t="n"/>
      <c r="C225" s="36" t="n"/>
      <c r="L225" s="37" t="n"/>
      <c r="N225" s="38" t="n"/>
      <c r="O225" s="39">
        <f>IF($A225="","",COUNTIF('Violation Log'!$B$6:$B$1005,$A225))</f>
        <v/>
      </c>
      <c r="P225" s="39">
        <f>IF($A225="","",COUNTIFS('Violation Log'!$B$6:$B$1005,$A225,'Violation Log'!$I$6:$I$1005,"Yes"))</f>
        <v/>
      </c>
      <c r="Q225" s="40">
        <f>IF($A225="","",IF($O225=0,"Clean",IF($P225&gt;0,"Out of Service","Violations - No OOS")))</f>
        <v/>
      </c>
      <c r="R225" s="63">
        <f>IF($A225="","",IFERROR(SUMIFS('Violation Log'!$K$6:$K$1005,'Violation Log'!$B$6:$B$1005,$A225),0))</f>
        <v/>
      </c>
      <c r="S225" s="63">
        <f>IF($A225="","",IFERROR(SUMIFS('Violation Log'!$L$6:$L$1005,'Violation Log'!$B$6:$B$1005,$A225),0))</f>
        <v/>
      </c>
      <c r="T225" s="39">
        <f>IF($A225="","",COUNTIFS('Violation Log'!$B$6:$B$1005,$A225,'Violation Log'!$R$6:$R$1005,"&lt;&gt;Closed",'Violation Log'!$R$6:$R$1005,"&lt;&gt;"))</f>
        <v/>
      </c>
      <c r="U225" s="40">
        <f>IF($A225="","",IF(OR($B225="",$E225="",$F225="",$H225="",$I225="",$M225=""),"Missing required field",IF(COUNTIF($A$6:$A$1005,$A225)&gt;1,"Duplicate Inspection ID","OK")))</f>
        <v/>
      </c>
    </row>
    <row r="226">
      <c r="B226" s="62" t="n"/>
      <c r="C226" s="36" t="n"/>
      <c r="L226" s="37" t="n"/>
      <c r="N226" s="38" t="n"/>
      <c r="O226" s="39">
        <f>IF($A226="","",COUNTIF('Violation Log'!$B$6:$B$1005,$A226))</f>
        <v/>
      </c>
      <c r="P226" s="39">
        <f>IF($A226="","",COUNTIFS('Violation Log'!$B$6:$B$1005,$A226,'Violation Log'!$I$6:$I$1005,"Yes"))</f>
        <v/>
      </c>
      <c r="Q226" s="40">
        <f>IF($A226="","",IF($O226=0,"Clean",IF($P226&gt;0,"Out of Service","Violations - No OOS")))</f>
        <v/>
      </c>
      <c r="R226" s="63">
        <f>IF($A226="","",IFERROR(SUMIFS('Violation Log'!$K$6:$K$1005,'Violation Log'!$B$6:$B$1005,$A226),0))</f>
        <v/>
      </c>
      <c r="S226" s="63">
        <f>IF($A226="","",IFERROR(SUMIFS('Violation Log'!$L$6:$L$1005,'Violation Log'!$B$6:$B$1005,$A226),0))</f>
        <v/>
      </c>
      <c r="T226" s="39">
        <f>IF($A226="","",COUNTIFS('Violation Log'!$B$6:$B$1005,$A226,'Violation Log'!$R$6:$R$1005,"&lt;&gt;Closed",'Violation Log'!$R$6:$R$1005,"&lt;&gt;"))</f>
        <v/>
      </c>
      <c r="U226" s="40">
        <f>IF($A226="","",IF(OR($B226="",$E226="",$F226="",$H226="",$I226="",$M226=""),"Missing required field",IF(COUNTIF($A$6:$A$1005,$A226)&gt;1,"Duplicate Inspection ID","OK")))</f>
        <v/>
      </c>
    </row>
    <row r="227">
      <c r="B227" s="62" t="n"/>
      <c r="C227" s="36" t="n"/>
      <c r="L227" s="37" t="n"/>
      <c r="N227" s="38" t="n"/>
      <c r="O227" s="39">
        <f>IF($A227="","",COUNTIF('Violation Log'!$B$6:$B$1005,$A227))</f>
        <v/>
      </c>
      <c r="P227" s="39">
        <f>IF($A227="","",COUNTIFS('Violation Log'!$B$6:$B$1005,$A227,'Violation Log'!$I$6:$I$1005,"Yes"))</f>
        <v/>
      </c>
      <c r="Q227" s="40">
        <f>IF($A227="","",IF($O227=0,"Clean",IF($P227&gt;0,"Out of Service","Violations - No OOS")))</f>
        <v/>
      </c>
      <c r="R227" s="63">
        <f>IF($A227="","",IFERROR(SUMIFS('Violation Log'!$K$6:$K$1005,'Violation Log'!$B$6:$B$1005,$A227),0))</f>
        <v/>
      </c>
      <c r="S227" s="63">
        <f>IF($A227="","",IFERROR(SUMIFS('Violation Log'!$L$6:$L$1005,'Violation Log'!$B$6:$B$1005,$A227),0))</f>
        <v/>
      </c>
      <c r="T227" s="39">
        <f>IF($A227="","",COUNTIFS('Violation Log'!$B$6:$B$1005,$A227,'Violation Log'!$R$6:$R$1005,"&lt;&gt;Closed",'Violation Log'!$R$6:$R$1005,"&lt;&gt;"))</f>
        <v/>
      </c>
      <c r="U227" s="40">
        <f>IF($A227="","",IF(OR($B227="",$E227="",$F227="",$H227="",$I227="",$M227=""),"Missing required field",IF(COUNTIF($A$6:$A$1005,$A227)&gt;1,"Duplicate Inspection ID","OK")))</f>
        <v/>
      </c>
    </row>
    <row r="228">
      <c r="B228" s="62" t="n"/>
      <c r="C228" s="36" t="n"/>
      <c r="L228" s="37" t="n"/>
      <c r="N228" s="38" t="n"/>
      <c r="O228" s="39">
        <f>IF($A228="","",COUNTIF('Violation Log'!$B$6:$B$1005,$A228))</f>
        <v/>
      </c>
      <c r="P228" s="39">
        <f>IF($A228="","",COUNTIFS('Violation Log'!$B$6:$B$1005,$A228,'Violation Log'!$I$6:$I$1005,"Yes"))</f>
        <v/>
      </c>
      <c r="Q228" s="40">
        <f>IF($A228="","",IF($O228=0,"Clean",IF($P228&gt;0,"Out of Service","Violations - No OOS")))</f>
        <v/>
      </c>
      <c r="R228" s="63">
        <f>IF($A228="","",IFERROR(SUMIFS('Violation Log'!$K$6:$K$1005,'Violation Log'!$B$6:$B$1005,$A228),0))</f>
        <v/>
      </c>
      <c r="S228" s="63">
        <f>IF($A228="","",IFERROR(SUMIFS('Violation Log'!$L$6:$L$1005,'Violation Log'!$B$6:$B$1005,$A228),0))</f>
        <v/>
      </c>
      <c r="T228" s="39">
        <f>IF($A228="","",COUNTIFS('Violation Log'!$B$6:$B$1005,$A228,'Violation Log'!$R$6:$R$1005,"&lt;&gt;Closed",'Violation Log'!$R$6:$R$1005,"&lt;&gt;"))</f>
        <v/>
      </c>
      <c r="U228" s="40">
        <f>IF($A228="","",IF(OR($B228="",$E228="",$F228="",$H228="",$I228="",$M228=""),"Missing required field",IF(COUNTIF($A$6:$A$1005,$A228)&gt;1,"Duplicate Inspection ID","OK")))</f>
        <v/>
      </c>
    </row>
    <row r="229">
      <c r="B229" s="62" t="n"/>
      <c r="C229" s="36" t="n"/>
      <c r="L229" s="37" t="n"/>
      <c r="N229" s="38" t="n"/>
      <c r="O229" s="39">
        <f>IF($A229="","",COUNTIF('Violation Log'!$B$6:$B$1005,$A229))</f>
        <v/>
      </c>
      <c r="P229" s="39">
        <f>IF($A229="","",COUNTIFS('Violation Log'!$B$6:$B$1005,$A229,'Violation Log'!$I$6:$I$1005,"Yes"))</f>
        <v/>
      </c>
      <c r="Q229" s="40">
        <f>IF($A229="","",IF($O229=0,"Clean",IF($P229&gt;0,"Out of Service","Violations - No OOS")))</f>
        <v/>
      </c>
      <c r="R229" s="63">
        <f>IF($A229="","",IFERROR(SUMIFS('Violation Log'!$K$6:$K$1005,'Violation Log'!$B$6:$B$1005,$A229),0))</f>
        <v/>
      </c>
      <c r="S229" s="63">
        <f>IF($A229="","",IFERROR(SUMIFS('Violation Log'!$L$6:$L$1005,'Violation Log'!$B$6:$B$1005,$A229),0))</f>
        <v/>
      </c>
      <c r="T229" s="39">
        <f>IF($A229="","",COUNTIFS('Violation Log'!$B$6:$B$1005,$A229,'Violation Log'!$R$6:$R$1005,"&lt;&gt;Closed",'Violation Log'!$R$6:$R$1005,"&lt;&gt;"))</f>
        <v/>
      </c>
      <c r="U229" s="40">
        <f>IF($A229="","",IF(OR($B229="",$E229="",$F229="",$H229="",$I229="",$M229=""),"Missing required field",IF(COUNTIF($A$6:$A$1005,$A229)&gt;1,"Duplicate Inspection ID","OK")))</f>
        <v/>
      </c>
    </row>
    <row r="230">
      <c r="B230" s="62" t="n"/>
      <c r="C230" s="36" t="n"/>
      <c r="L230" s="37" t="n"/>
      <c r="N230" s="38" t="n"/>
      <c r="O230" s="39">
        <f>IF($A230="","",COUNTIF('Violation Log'!$B$6:$B$1005,$A230))</f>
        <v/>
      </c>
      <c r="P230" s="39">
        <f>IF($A230="","",COUNTIFS('Violation Log'!$B$6:$B$1005,$A230,'Violation Log'!$I$6:$I$1005,"Yes"))</f>
        <v/>
      </c>
      <c r="Q230" s="40">
        <f>IF($A230="","",IF($O230=0,"Clean",IF($P230&gt;0,"Out of Service","Violations - No OOS")))</f>
        <v/>
      </c>
      <c r="R230" s="63">
        <f>IF($A230="","",IFERROR(SUMIFS('Violation Log'!$K$6:$K$1005,'Violation Log'!$B$6:$B$1005,$A230),0))</f>
        <v/>
      </c>
      <c r="S230" s="63">
        <f>IF($A230="","",IFERROR(SUMIFS('Violation Log'!$L$6:$L$1005,'Violation Log'!$B$6:$B$1005,$A230),0))</f>
        <v/>
      </c>
      <c r="T230" s="39">
        <f>IF($A230="","",COUNTIFS('Violation Log'!$B$6:$B$1005,$A230,'Violation Log'!$R$6:$R$1005,"&lt;&gt;Closed",'Violation Log'!$R$6:$R$1005,"&lt;&gt;"))</f>
        <v/>
      </c>
      <c r="U230" s="40">
        <f>IF($A230="","",IF(OR($B230="",$E230="",$F230="",$H230="",$I230="",$M230=""),"Missing required field",IF(COUNTIF($A$6:$A$1005,$A230)&gt;1,"Duplicate Inspection ID","OK")))</f>
        <v/>
      </c>
    </row>
    <row r="231">
      <c r="B231" s="62" t="n"/>
      <c r="C231" s="36" t="n"/>
      <c r="L231" s="37" t="n"/>
      <c r="N231" s="38" t="n"/>
      <c r="O231" s="39">
        <f>IF($A231="","",COUNTIF('Violation Log'!$B$6:$B$1005,$A231))</f>
        <v/>
      </c>
      <c r="P231" s="39">
        <f>IF($A231="","",COUNTIFS('Violation Log'!$B$6:$B$1005,$A231,'Violation Log'!$I$6:$I$1005,"Yes"))</f>
        <v/>
      </c>
      <c r="Q231" s="40">
        <f>IF($A231="","",IF($O231=0,"Clean",IF($P231&gt;0,"Out of Service","Violations - No OOS")))</f>
        <v/>
      </c>
      <c r="R231" s="63">
        <f>IF($A231="","",IFERROR(SUMIFS('Violation Log'!$K$6:$K$1005,'Violation Log'!$B$6:$B$1005,$A231),0))</f>
        <v/>
      </c>
      <c r="S231" s="63">
        <f>IF($A231="","",IFERROR(SUMIFS('Violation Log'!$L$6:$L$1005,'Violation Log'!$B$6:$B$1005,$A231),0))</f>
        <v/>
      </c>
      <c r="T231" s="39">
        <f>IF($A231="","",COUNTIFS('Violation Log'!$B$6:$B$1005,$A231,'Violation Log'!$R$6:$R$1005,"&lt;&gt;Closed",'Violation Log'!$R$6:$R$1005,"&lt;&gt;"))</f>
        <v/>
      </c>
      <c r="U231" s="40">
        <f>IF($A231="","",IF(OR($B231="",$E231="",$F231="",$H231="",$I231="",$M231=""),"Missing required field",IF(COUNTIF($A$6:$A$1005,$A231)&gt;1,"Duplicate Inspection ID","OK")))</f>
        <v/>
      </c>
    </row>
    <row r="232">
      <c r="B232" s="62" t="n"/>
      <c r="C232" s="36" t="n"/>
      <c r="L232" s="37" t="n"/>
      <c r="N232" s="38" t="n"/>
      <c r="O232" s="39">
        <f>IF($A232="","",COUNTIF('Violation Log'!$B$6:$B$1005,$A232))</f>
        <v/>
      </c>
      <c r="P232" s="39">
        <f>IF($A232="","",COUNTIFS('Violation Log'!$B$6:$B$1005,$A232,'Violation Log'!$I$6:$I$1005,"Yes"))</f>
        <v/>
      </c>
      <c r="Q232" s="40">
        <f>IF($A232="","",IF($O232=0,"Clean",IF($P232&gt;0,"Out of Service","Violations - No OOS")))</f>
        <v/>
      </c>
      <c r="R232" s="63">
        <f>IF($A232="","",IFERROR(SUMIFS('Violation Log'!$K$6:$K$1005,'Violation Log'!$B$6:$B$1005,$A232),0))</f>
        <v/>
      </c>
      <c r="S232" s="63">
        <f>IF($A232="","",IFERROR(SUMIFS('Violation Log'!$L$6:$L$1005,'Violation Log'!$B$6:$B$1005,$A232),0))</f>
        <v/>
      </c>
      <c r="T232" s="39">
        <f>IF($A232="","",COUNTIFS('Violation Log'!$B$6:$B$1005,$A232,'Violation Log'!$R$6:$R$1005,"&lt;&gt;Closed",'Violation Log'!$R$6:$R$1005,"&lt;&gt;"))</f>
        <v/>
      </c>
      <c r="U232" s="40">
        <f>IF($A232="","",IF(OR($B232="",$E232="",$F232="",$H232="",$I232="",$M232=""),"Missing required field",IF(COUNTIF($A$6:$A$1005,$A232)&gt;1,"Duplicate Inspection ID","OK")))</f>
        <v/>
      </c>
    </row>
    <row r="233">
      <c r="B233" s="62" t="n"/>
      <c r="C233" s="36" t="n"/>
      <c r="L233" s="37" t="n"/>
      <c r="N233" s="38" t="n"/>
      <c r="O233" s="39">
        <f>IF($A233="","",COUNTIF('Violation Log'!$B$6:$B$1005,$A233))</f>
        <v/>
      </c>
      <c r="P233" s="39">
        <f>IF($A233="","",COUNTIFS('Violation Log'!$B$6:$B$1005,$A233,'Violation Log'!$I$6:$I$1005,"Yes"))</f>
        <v/>
      </c>
      <c r="Q233" s="40">
        <f>IF($A233="","",IF($O233=0,"Clean",IF($P233&gt;0,"Out of Service","Violations - No OOS")))</f>
        <v/>
      </c>
      <c r="R233" s="63">
        <f>IF($A233="","",IFERROR(SUMIFS('Violation Log'!$K$6:$K$1005,'Violation Log'!$B$6:$B$1005,$A233),0))</f>
        <v/>
      </c>
      <c r="S233" s="63">
        <f>IF($A233="","",IFERROR(SUMIFS('Violation Log'!$L$6:$L$1005,'Violation Log'!$B$6:$B$1005,$A233),0))</f>
        <v/>
      </c>
      <c r="T233" s="39">
        <f>IF($A233="","",COUNTIFS('Violation Log'!$B$6:$B$1005,$A233,'Violation Log'!$R$6:$R$1005,"&lt;&gt;Closed",'Violation Log'!$R$6:$R$1005,"&lt;&gt;"))</f>
        <v/>
      </c>
      <c r="U233" s="40">
        <f>IF($A233="","",IF(OR($B233="",$E233="",$F233="",$H233="",$I233="",$M233=""),"Missing required field",IF(COUNTIF($A$6:$A$1005,$A233)&gt;1,"Duplicate Inspection ID","OK")))</f>
        <v/>
      </c>
    </row>
    <row r="234">
      <c r="B234" s="62" t="n"/>
      <c r="C234" s="36" t="n"/>
      <c r="L234" s="37" t="n"/>
      <c r="N234" s="38" t="n"/>
      <c r="O234" s="39">
        <f>IF($A234="","",COUNTIF('Violation Log'!$B$6:$B$1005,$A234))</f>
        <v/>
      </c>
      <c r="P234" s="39">
        <f>IF($A234="","",COUNTIFS('Violation Log'!$B$6:$B$1005,$A234,'Violation Log'!$I$6:$I$1005,"Yes"))</f>
        <v/>
      </c>
      <c r="Q234" s="40">
        <f>IF($A234="","",IF($O234=0,"Clean",IF($P234&gt;0,"Out of Service","Violations - No OOS")))</f>
        <v/>
      </c>
      <c r="R234" s="63">
        <f>IF($A234="","",IFERROR(SUMIFS('Violation Log'!$K$6:$K$1005,'Violation Log'!$B$6:$B$1005,$A234),0))</f>
        <v/>
      </c>
      <c r="S234" s="63">
        <f>IF($A234="","",IFERROR(SUMIFS('Violation Log'!$L$6:$L$1005,'Violation Log'!$B$6:$B$1005,$A234),0))</f>
        <v/>
      </c>
      <c r="T234" s="39">
        <f>IF($A234="","",COUNTIFS('Violation Log'!$B$6:$B$1005,$A234,'Violation Log'!$R$6:$R$1005,"&lt;&gt;Closed",'Violation Log'!$R$6:$R$1005,"&lt;&gt;"))</f>
        <v/>
      </c>
      <c r="U234" s="40">
        <f>IF($A234="","",IF(OR($B234="",$E234="",$F234="",$H234="",$I234="",$M234=""),"Missing required field",IF(COUNTIF($A$6:$A$1005,$A234)&gt;1,"Duplicate Inspection ID","OK")))</f>
        <v/>
      </c>
    </row>
    <row r="235">
      <c r="B235" s="62" t="n"/>
      <c r="C235" s="36" t="n"/>
      <c r="L235" s="37" t="n"/>
      <c r="N235" s="38" t="n"/>
      <c r="O235" s="39">
        <f>IF($A235="","",COUNTIF('Violation Log'!$B$6:$B$1005,$A235))</f>
        <v/>
      </c>
      <c r="P235" s="39">
        <f>IF($A235="","",COUNTIFS('Violation Log'!$B$6:$B$1005,$A235,'Violation Log'!$I$6:$I$1005,"Yes"))</f>
        <v/>
      </c>
      <c r="Q235" s="40">
        <f>IF($A235="","",IF($O235=0,"Clean",IF($P235&gt;0,"Out of Service","Violations - No OOS")))</f>
        <v/>
      </c>
      <c r="R235" s="63">
        <f>IF($A235="","",IFERROR(SUMIFS('Violation Log'!$K$6:$K$1005,'Violation Log'!$B$6:$B$1005,$A235),0))</f>
        <v/>
      </c>
      <c r="S235" s="63">
        <f>IF($A235="","",IFERROR(SUMIFS('Violation Log'!$L$6:$L$1005,'Violation Log'!$B$6:$B$1005,$A235),0))</f>
        <v/>
      </c>
      <c r="T235" s="39">
        <f>IF($A235="","",COUNTIFS('Violation Log'!$B$6:$B$1005,$A235,'Violation Log'!$R$6:$R$1005,"&lt;&gt;Closed",'Violation Log'!$R$6:$R$1005,"&lt;&gt;"))</f>
        <v/>
      </c>
      <c r="U235" s="40">
        <f>IF($A235="","",IF(OR($B235="",$E235="",$F235="",$H235="",$I235="",$M235=""),"Missing required field",IF(COUNTIF($A$6:$A$1005,$A235)&gt;1,"Duplicate Inspection ID","OK")))</f>
        <v/>
      </c>
    </row>
    <row r="236">
      <c r="B236" s="62" t="n"/>
      <c r="C236" s="36" t="n"/>
      <c r="L236" s="37" t="n"/>
      <c r="N236" s="38" t="n"/>
      <c r="O236" s="39">
        <f>IF($A236="","",COUNTIF('Violation Log'!$B$6:$B$1005,$A236))</f>
        <v/>
      </c>
      <c r="P236" s="39">
        <f>IF($A236="","",COUNTIFS('Violation Log'!$B$6:$B$1005,$A236,'Violation Log'!$I$6:$I$1005,"Yes"))</f>
        <v/>
      </c>
      <c r="Q236" s="40">
        <f>IF($A236="","",IF($O236=0,"Clean",IF($P236&gt;0,"Out of Service","Violations - No OOS")))</f>
        <v/>
      </c>
      <c r="R236" s="63">
        <f>IF($A236="","",IFERROR(SUMIFS('Violation Log'!$K$6:$K$1005,'Violation Log'!$B$6:$B$1005,$A236),0))</f>
        <v/>
      </c>
      <c r="S236" s="63">
        <f>IF($A236="","",IFERROR(SUMIFS('Violation Log'!$L$6:$L$1005,'Violation Log'!$B$6:$B$1005,$A236),0))</f>
        <v/>
      </c>
      <c r="T236" s="39">
        <f>IF($A236="","",COUNTIFS('Violation Log'!$B$6:$B$1005,$A236,'Violation Log'!$R$6:$R$1005,"&lt;&gt;Closed",'Violation Log'!$R$6:$R$1005,"&lt;&gt;"))</f>
        <v/>
      </c>
      <c r="U236" s="40">
        <f>IF($A236="","",IF(OR($B236="",$E236="",$F236="",$H236="",$I236="",$M236=""),"Missing required field",IF(COUNTIF($A$6:$A$1005,$A236)&gt;1,"Duplicate Inspection ID","OK")))</f>
        <v/>
      </c>
    </row>
    <row r="237">
      <c r="B237" s="62" t="n"/>
      <c r="C237" s="36" t="n"/>
      <c r="L237" s="37" t="n"/>
      <c r="N237" s="38" t="n"/>
      <c r="O237" s="39">
        <f>IF($A237="","",COUNTIF('Violation Log'!$B$6:$B$1005,$A237))</f>
        <v/>
      </c>
      <c r="P237" s="39">
        <f>IF($A237="","",COUNTIFS('Violation Log'!$B$6:$B$1005,$A237,'Violation Log'!$I$6:$I$1005,"Yes"))</f>
        <v/>
      </c>
      <c r="Q237" s="40">
        <f>IF($A237="","",IF($O237=0,"Clean",IF($P237&gt;0,"Out of Service","Violations - No OOS")))</f>
        <v/>
      </c>
      <c r="R237" s="63">
        <f>IF($A237="","",IFERROR(SUMIFS('Violation Log'!$K$6:$K$1005,'Violation Log'!$B$6:$B$1005,$A237),0))</f>
        <v/>
      </c>
      <c r="S237" s="63">
        <f>IF($A237="","",IFERROR(SUMIFS('Violation Log'!$L$6:$L$1005,'Violation Log'!$B$6:$B$1005,$A237),0))</f>
        <v/>
      </c>
      <c r="T237" s="39">
        <f>IF($A237="","",COUNTIFS('Violation Log'!$B$6:$B$1005,$A237,'Violation Log'!$R$6:$R$1005,"&lt;&gt;Closed",'Violation Log'!$R$6:$R$1005,"&lt;&gt;"))</f>
        <v/>
      </c>
      <c r="U237" s="40">
        <f>IF($A237="","",IF(OR($B237="",$E237="",$F237="",$H237="",$I237="",$M237=""),"Missing required field",IF(COUNTIF($A$6:$A$1005,$A237)&gt;1,"Duplicate Inspection ID","OK")))</f>
        <v/>
      </c>
    </row>
    <row r="238">
      <c r="B238" s="62" t="n"/>
      <c r="C238" s="36" t="n"/>
      <c r="L238" s="37" t="n"/>
      <c r="N238" s="38" t="n"/>
      <c r="O238" s="39">
        <f>IF($A238="","",COUNTIF('Violation Log'!$B$6:$B$1005,$A238))</f>
        <v/>
      </c>
      <c r="P238" s="39">
        <f>IF($A238="","",COUNTIFS('Violation Log'!$B$6:$B$1005,$A238,'Violation Log'!$I$6:$I$1005,"Yes"))</f>
        <v/>
      </c>
      <c r="Q238" s="40">
        <f>IF($A238="","",IF($O238=0,"Clean",IF($P238&gt;0,"Out of Service","Violations - No OOS")))</f>
        <v/>
      </c>
      <c r="R238" s="63">
        <f>IF($A238="","",IFERROR(SUMIFS('Violation Log'!$K$6:$K$1005,'Violation Log'!$B$6:$B$1005,$A238),0))</f>
        <v/>
      </c>
      <c r="S238" s="63">
        <f>IF($A238="","",IFERROR(SUMIFS('Violation Log'!$L$6:$L$1005,'Violation Log'!$B$6:$B$1005,$A238),0))</f>
        <v/>
      </c>
      <c r="T238" s="39">
        <f>IF($A238="","",COUNTIFS('Violation Log'!$B$6:$B$1005,$A238,'Violation Log'!$R$6:$R$1005,"&lt;&gt;Closed",'Violation Log'!$R$6:$R$1005,"&lt;&gt;"))</f>
        <v/>
      </c>
      <c r="U238" s="40">
        <f>IF($A238="","",IF(OR($B238="",$E238="",$F238="",$H238="",$I238="",$M238=""),"Missing required field",IF(COUNTIF($A$6:$A$1005,$A238)&gt;1,"Duplicate Inspection ID","OK")))</f>
        <v/>
      </c>
    </row>
    <row r="239">
      <c r="B239" s="62" t="n"/>
      <c r="C239" s="36" t="n"/>
      <c r="L239" s="37" t="n"/>
      <c r="N239" s="38" t="n"/>
      <c r="O239" s="39">
        <f>IF($A239="","",COUNTIF('Violation Log'!$B$6:$B$1005,$A239))</f>
        <v/>
      </c>
      <c r="P239" s="39">
        <f>IF($A239="","",COUNTIFS('Violation Log'!$B$6:$B$1005,$A239,'Violation Log'!$I$6:$I$1005,"Yes"))</f>
        <v/>
      </c>
      <c r="Q239" s="40">
        <f>IF($A239="","",IF($O239=0,"Clean",IF($P239&gt;0,"Out of Service","Violations - No OOS")))</f>
        <v/>
      </c>
      <c r="R239" s="63">
        <f>IF($A239="","",IFERROR(SUMIFS('Violation Log'!$K$6:$K$1005,'Violation Log'!$B$6:$B$1005,$A239),0))</f>
        <v/>
      </c>
      <c r="S239" s="63">
        <f>IF($A239="","",IFERROR(SUMIFS('Violation Log'!$L$6:$L$1005,'Violation Log'!$B$6:$B$1005,$A239),0))</f>
        <v/>
      </c>
      <c r="T239" s="39">
        <f>IF($A239="","",COUNTIFS('Violation Log'!$B$6:$B$1005,$A239,'Violation Log'!$R$6:$R$1005,"&lt;&gt;Closed",'Violation Log'!$R$6:$R$1005,"&lt;&gt;"))</f>
        <v/>
      </c>
      <c r="U239" s="40">
        <f>IF($A239="","",IF(OR($B239="",$E239="",$F239="",$H239="",$I239="",$M239=""),"Missing required field",IF(COUNTIF($A$6:$A$1005,$A239)&gt;1,"Duplicate Inspection ID","OK")))</f>
        <v/>
      </c>
    </row>
    <row r="240">
      <c r="B240" s="62" t="n"/>
      <c r="C240" s="36" t="n"/>
      <c r="L240" s="37" t="n"/>
      <c r="N240" s="38" t="n"/>
      <c r="O240" s="39">
        <f>IF($A240="","",COUNTIF('Violation Log'!$B$6:$B$1005,$A240))</f>
        <v/>
      </c>
      <c r="P240" s="39">
        <f>IF($A240="","",COUNTIFS('Violation Log'!$B$6:$B$1005,$A240,'Violation Log'!$I$6:$I$1005,"Yes"))</f>
        <v/>
      </c>
      <c r="Q240" s="40">
        <f>IF($A240="","",IF($O240=0,"Clean",IF($P240&gt;0,"Out of Service","Violations - No OOS")))</f>
        <v/>
      </c>
      <c r="R240" s="63">
        <f>IF($A240="","",IFERROR(SUMIFS('Violation Log'!$K$6:$K$1005,'Violation Log'!$B$6:$B$1005,$A240),0))</f>
        <v/>
      </c>
      <c r="S240" s="63">
        <f>IF($A240="","",IFERROR(SUMIFS('Violation Log'!$L$6:$L$1005,'Violation Log'!$B$6:$B$1005,$A240),0))</f>
        <v/>
      </c>
      <c r="T240" s="39">
        <f>IF($A240="","",COUNTIFS('Violation Log'!$B$6:$B$1005,$A240,'Violation Log'!$R$6:$R$1005,"&lt;&gt;Closed",'Violation Log'!$R$6:$R$1005,"&lt;&gt;"))</f>
        <v/>
      </c>
      <c r="U240" s="40">
        <f>IF($A240="","",IF(OR($B240="",$E240="",$F240="",$H240="",$I240="",$M240=""),"Missing required field",IF(COUNTIF($A$6:$A$1005,$A240)&gt;1,"Duplicate Inspection ID","OK")))</f>
        <v/>
      </c>
    </row>
    <row r="241">
      <c r="B241" s="62" t="n"/>
      <c r="C241" s="36" t="n"/>
      <c r="L241" s="37" t="n"/>
      <c r="N241" s="38" t="n"/>
      <c r="O241" s="39">
        <f>IF($A241="","",COUNTIF('Violation Log'!$B$6:$B$1005,$A241))</f>
        <v/>
      </c>
      <c r="P241" s="39">
        <f>IF($A241="","",COUNTIFS('Violation Log'!$B$6:$B$1005,$A241,'Violation Log'!$I$6:$I$1005,"Yes"))</f>
        <v/>
      </c>
      <c r="Q241" s="40">
        <f>IF($A241="","",IF($O241=0,"Clean",IF($P241&gt;0,"Out of Service","Violations - No OOS")))</f>
        <v/>
      </c>
      <c r="R241" s="63">
        <f>IF($A241="","",IFERROR(SUMIFS('Violation Log'!$K$6:$K$1005,'Violation Log'!$B$6:$B$1005,$A241),0))</f>
        <v/>
      </c>
      <c r="S241" s="63">
        <f>IF($A241="","",IFERROR(SUMIFS('Violation Log'!$L$6:$L$1005,'Violation Log'!$B$6:$B$1005,$A241),0))</f>
        <v/>
      </c>
      <c r="T241" s="39">
        <f>IF($A241="","",COUNTIFS('Violation Log'!$B$6:$B$1005,$A241,'Violation Log'!$R$6:$R$1005,"&lt;&gt;Closed",'Violation Log'!$R$6:$R$1005,"&lt;&gt;"))</f>
        <v/>
      </c>
      <c r="U241" s="40">
        <f>IF($A241="","",IF(OR($B241="",$E241="",$F241="",$H241="",$I241="",$M241=""),"Missing required field",IF(COUNTIF($A$6:$A$1005,$A241)&gt;1,"Duplicate Inspection ID","OK")))</f>
        <v/>
      </c>
    </row>
    <row r="242">
      <c r="B242" s="62" t="n"/>
      <c r="C242" s="36" t="n"/>
      <c r="L242" s="37" t="n"/>
      <c r="N242" s="38" t="n"/>
      <c r="O242" s="39">
        <f>IF($A242="","",COUNTIF('Violation Log'!$B$6:$B$1005,$A242))</f>
        <v/>
      </c>
      <c r="P242" s="39">
        <f>IF($A242="","",COUNTIFS('Violation Log'!$B$6:$B$1005,$A242,'Violation Log'!$I$6:$I$1005,"Yes"))</f>
        <v/>
      </c>
      <c r="Q242" s="40">
        <f>IF($A242="","",IF($O242=0,"Clean",IF($P242&gt;0,"Out of Service","Violations - No OOS")))</f>
        <v/>
      </c>
      <c r="R242" s="63">
        <f>IF($A242="","",IFERROR(SUMIFS('Violation Log'!$K$6:$K$1005,'Violation Log'!$B$6:$B$1005,$A242),0))</f>
        <v/>
      </c>
      <c r="S242" s="63">
        <f>IF($A242="","",IFERROR(SUMIFS('Violation Log'!$L$6:$L$1005,'Violation Log'!$B$6:$B$1005,$A242),0))</f>
        <v/>
      </c>
      <c r="T242" s="39">
        <f>IF($A242="","",COUNTIFS('Violation Log'!$B$6:$B$1005,$A242,'Violation Log'!$R$6:$R$1005,"&lt;&gt;Closed",'Violation Log'!$R$6:$R$1005,"&lt;&gt;"))</f>
        <v/>
      </c>
      <c r="U242" s="40">
        <f>IF($A242="","",IF(OR($B242="",$E242="",$F242="",$H242="",$I242="",$M242=""),"Missing required field",IF(COUNTIF($A$6:$A$1005,$A242)&gt;1,"Duplicate Inspection ID","OK")))</f>
        <v/>
      </c>
    </row>
    <row r="243">
      <c r="B243" s="62" t="n"/>
      <c r="C243" s="36" t="n"/>
      <c r="L243" s="37" t="n"/>
      <c r="N243" s="38" t="n"/>
      <c r="O243" s="39">
        <f>IF($A243="","",COUNTIF('Violation Log'!$B$6:$B$1005,$A243))</f>
        <v/>
      </c>
      <c r="P243" s="39">
        <f>IF($A243="","",COUNTIFS('Violation Log'!$B$6:$B$1005,$A243,'Violation Log'!$I$6:$I$1005,"Yes"))</f>
        <v/>
      </c>
      <c r="Q243" s="40">
        <f>IF($A243="","",IF($O243=0,"Clean",IF($P243&gt;0,"Out of Service","Violations - No OOS")))</f>
        <v/>
      </c>
      <c r="R243" s="63">
        <f>IF($A243="","",IFERROR(SUMIFS('Violation Log'!$K$6:$K$1005,'Violation Log'!$B$6:$B$1005,$A243),0))</f>
        <v/>
      </c>
      <c r="S243" s="63">
        <f>IF($A243="","",IFERROR(SUMIFS('Violation Log'!$L$6:$L$1005,'Violation Log'!$B$6:$B$1005,$A243),0))</f>
        <v/>
      </c>
      <c r="T243" s="39">
        <f>IF($A243="","",COUNTIFS('Violation Log'!$B$6:$B$1005,$A243,'Violation Log'!$R$6:$R$1005,"&lt;&gt;Closed",'Violation Log'!$R$6:$R$1005,"&lt;&gt;"))</f>
        <v/>
      </c>
      <c r="U243" s="40">
        <f>IF($A243="","",IF(OR($B243="",$E243="",$F243="",$H243="",$I243="",$M243=""),"Missing required field",IF(COUNTIF($A$6:$A$1005,$A243)&gt;1,"Duplicate Inspection ID","OK")))</f>
        <v/>
      </c>
    </row>
    <row r="244">
      <c r="B244" s="62" t="n"/>
      <c r="C244" s="36" t="n"/>
      <c r="L244" s="37" t="n"/>
      <c r="N244" s="38" t="n"/>
      <c r="O244" s="39">
        <f>IF($A244="","",COUNTIF('Violation Log'!$B$6:$B$1005,$A244))</f>
        <v/>
      </c>
      <c r="P244" s="39">
        <f>IF($A244="","",COUNTIFS('Violation Log'!$B$6:$B$1005,$A244,'Violation Log'!$I$6:$I$1005,"Yes"))</f>
        <v/>
      </c>
      <c r="Q244" s="40">
        <f>IF($A244="","",IF($O244=0,"Clean",IF($P244&gt;0,"Out of Service","Violations - No OOS")))</f>
        <v/>
      </c>
      <c r="R244" s="63">
        <f>IF($A244="","",IFERROR(SUMIFS('Violation Log'!$K$6:$K$1005,'Violation Log'!$B$6:$B$1005,$A244),0))</f>
        <v/>
      </c>
      <c r="S244" s="63">
        <f>IF($A244="","",IFERROR(SUMIFS('Violation Log'!$L$6:$L$1005,'Violation Log'!$B$6:$B$1005,$A244),0))</f>
        <v/>
      </c>
      <c r="T244" s="39">
        <f>IF($A244="","",COUNTIFS('Violation Log'!$B$6:$B$1005,$A244,'Violation Log'!$R$6:$R$1005,"&lt;&gt;Closed",'Violation Log'!$R$6:$R$1005,"&lt;&gt;"))</f>
        <v/>
      </c>
      <c r="U244" s="40">
        <f>IF($A244="","",IF(OR($B244="",$E244="",$F244="",$H244="",$I244="",$M244=""),"Missing required field",IF(COUNTIF($A$6:$A$1005,$A244)&gt;1,"Duplicate Inspection ID","OK")))</f>
        <v/>
      </c>
    </row>
    <row r="245">
      <c r="B245" s="62" t="n"/>
      <c r="C245" s="36" t="n"/>
      <c r="L245" s="37" t="n"/>
      <c r="N245" s="38" t="n"/>
      <c r="O245" s="39">
        <f>IF($A245="","",COUNTIF('Violation Log'!$B$6:$B$1005,$A245))</f>
        <v/>
      </c>
      <c r="P245" s="39">
        <f>IF($A245="","",COUNTIFS('Violation Log'!$B$6:$B$1005,$A245,'Violation Log'!$I$6:$I$1005,"Yes"))</f>
        <v/>
      </c>
      <c r="Q245" s="40">
        <f>IF($A245="","",IF($O245=0,"Clean",IF($P245&gt;0,"Out of Service","Violations - No OOS")))</f>
        <v/>
      </c>
      <c r="R245" s="63">
        <f>IF($A245="","",IFERROR(SUMIFS('Violation Log'!$K$6:$K$1005,'Violation Log'!$B$6:$B$1005,$A245),0))</f>
        <v/>
      </c>
      <c r="S245" s="63">
        <f>IF($A245="","",IFERROR(SUMIFS('Violation Log'!$L$6:$L$1005,'Violation Log'!$B$6:$B$1005,$A245),0))</f>
        <v/>
      </c>
      <c r="T245" s="39">
        <f>IF($A245="","",COUNTIFS('Violation Log'!$B$6:$B$1005,$A245,'Violation Log'!$R$6:$R$1005,"&lt;&gt;Closed",'Violation Log'!$R$6:$R$1005,"&lt;&gt;"))</f>
        <v/>
      </c>
      <c r="U245" s="40">
        <f>IF($A245="","",IF(OR($B245="",$E245="",$F245="",$H245="",$I245="",$M245=""),"Missing required field",IF(COUNTIF($A$6:$A$1005,$A245)&gt;1,"Duplicate Inspection ID","OK")))</f>
        <v/>
      </c>
    </row>
    <row r="246">
      <c r="B246" s="62" t="n"/>
      <c r="C246" s="36" t="n"/>
      <c r="L246" s="37" t="n"/>
      <c r="N246" s="38" t="n"/>
      <c r="O246" s="39">
        <f>IF($A246="","",COUNTIF('Violation Log'!$B$6:$B$1005,$A246))</f>
        <v/>
      </c>
      <c r="P246" s="39">
        <f>IF($A246="","",COUNTIFS('Violation Log'!$B$6:$B$1005,$A246,'Violation Log'!$I$6:$I$1005,"Yes"))</f>
        <v/>
      </c>
      <c r="Q246" s="40">
        <f>IF($A246="","",IF($O246=0,"Clean",IF($P246&gt;0,"Out of Service","Violations - No OOS")))</f>
        <v/>
      </c>
      <c r="R246" s="63">
        <f>IF($A246="","",IFERROR(SUMIFS('Violation Log'!$K$6:$K$1005,'Violation Log'!$B$6:$B$1005,$A246),0))</f>
        <v/>
      </c>
      <c r="S246" s="63">
        <f>IF($A246="","",IFERROR(SUMIFS('Violation Log'!$L$6:$L$1005,'Violation Log'!$B$6:$B$1005,$A246),0))</f>
        <v/>
      </c>
      <c r="T246" s="39">
        <f>IF($A246="","",COUNTIFS('Violation Log'!$B$6:$B$1005,$A246,'Violation Log'!$R$6:$R$1005,"&lt;&gt;Closed",'Violation Log'!$R$6:$R$1005,"&lt;&gt;"))</f>
        <v/>
      </c>
      <c r="U246" s="40">
        <f>IF($A246="","",IF(OR($B246="",$E246="",$F246="",$H246="",$I246="",$M246=""),"Missing required field",IF(COUNTIF($A$6:$A$1005,$A246)&gt;1,"Duplicate Inspection ID","OK")))</f>
        <v/>
      </c>
    </row>
    <row r="247">
      <c r="B247" s="62" t="n"/>
      <c r="C247" s="36" t="n"/>
      <c r="L247" s="37" t="n"/>
      <c r="N247" s="38" t="n"/>
      <c r="O247" s="39">
        <f>IF($A247="","",COUNTIF('Violation Log'!$B$6:$B$1005,$A247))</f>
        <v/>
      </c>
      <c r="P247" s="39">
        <f>IF($A247="","",COUNTIFS('Violation Log'!$B$6:$B$1005,$A247,'Violation Log'!$I$6:$I$1005,"Yes"))</f>
        <v/>
      </c>
      <c r="Q247" s="40">
        <f>IF($A247="","",IF($O247=0,"Clean",IF($P247&gt;0,"Out of Service","Violations - No OOS")))</f>
        <v/>
      </c>
      <c r="R247" s="63">
        <f>IF($A247="","",IFERROR(SUMIFS('Violation Log'!$K$6:$K$1005,'Violation Log'!$B$6:$B$1005,$A247),0))</f>
        <v/>
      </c>
      <c r="S247" s="63">
        <f>IF($A247="","",IFERROR(SUMIFS('Violation Log'!$L$6:$L$1005,'Violation Log'!$B$6:$B$1005,$A247),0))</f>
        <v/>
      </c>
      <c r="T247" s="39">
        <f>IF($A247="","",COUNTIFS('Violation Log'!$B$6:$B$1005,$A247,'Violation Log'!$R$6:$R$1005,"&lt;&gt;Closed",'Violation Log'!$R$6:$R$1005,"&lt;&gt;"))</f>
        <v/>
      </c>
      <c r="U247" s="40">
        <f>IF($A247="","",IF(OR($B247="",$E247="",$F247="",$H247="",$I247="",$M247=""),"Missing required field",IF(COUNTIF($A$6:$A$1005,$A247)&gt;1,"Duplicate Inspection ID","OK")))</f>
        <v/>
      </c>
    </row>
    <row r="248">
      <c r="B248" s="62" t="n"/>
      <c r="C248" s="36" t="n"/>
      <c r="L248" s="37" t="n"/>
      <c r="N248" s="38" t="n"/>
      <c r="O248" s="39">
        <f>IF($A248="","",COUNTIF('Violation Log'!$B$6:$B$1005,$A248))</f>
        <v/>
      </c>
      <c r="P248" s="39">
        <f>IF($A248="","",COUNTIFS('Violation Log'!$B$6:$B$1005,$A248,'Violation Log'!$I$6:$I$1005,"Yes"))</f>
        <v/>
      </c>
      <c r="Q248" s="40">
        <f>IF($A248="","",IF($O248=0,"Clean",IF($P248&gt;0,"Out of Service","Violations - No OOS")))</f>
        <v/>
      </c>
      <c r="R248" s="63">
        <f>IF($A248="","",IFERROR(SUMIFS('Violation Log'!$K$6:$K$1005,'Violation Log'!$B$6:$B$1005,$A248),0))</f>
        <v/>
      </c>
      <c r="S248" s="63">
        <f>IF($A248="","",IFERROR(SUMIFS('Violation Log'!$L$6:$L$1005,'Violation Log'!$B$6:$B$1005,$A248),0))</f>
        <v/>
      </c>
      <c r="T248" s="39">
        <f>IF($A248="","",COUNTIFS('Violation Log'!$B$6:$B$1005,$A248,'Violation Log'!$R$6:$R$1005,"&lt;&gt;Closed",'Violation Log'!$R$6:$R$1005,"&lt;&gt;"))</f>
        <v/>
      </c>
      <c r="U248" s="40">
        <f>IF($A248="","",IF(OR($B248="",$E248="",$F248="",$H248="",$I248="",$M248=""),"Missing required field",IF(COUNTIF($A$6:$A$1005,$A248)&gt;1,"Duplicate Inspection ID","OK")))</f>
        <v/>
      </c>
    </row>
    <row r="249">
      <c r="B249" s="62" t="n"/>
      <c r="C249" s="36" t="n"/>
      <c r="L249" s="37" t="n"/>
      <c r="N249" s="38" t="n"/>
      <c r="O249" s="39">
        <f>IF($A249="","",COUNTIF('Violation Log'!$B$6:$B$1005,$A249))</f>
        <v/>
      </c>
      <c r="P249" s="39">
        <f>IF($A249="","",COUNTIFS('Violation Log'!$B$6:$B$1005,$A249,'Violation Log'!$I$6:$I$1005,"Yes"))</f>
        <v/>
      </c>
      <c r="Q249" s="40">
        <f>IF($A249="","",IF($O249=0,"Clean",IF($P249&gt;0,"Out of Service","Violations - No OOS")))</f>
        <v/>
      </c>
      <c r="R249" s="63">
        <f>IF($A249="","",IFERROR(SUMIFS('Violation Log'!$K$6:$K$1005,'Violation Log'!$B$6:$B$1005,$A249),0))</f>
        <v/>
      </c>
      <c r="S249" s="63">
        <f>IF($A249="","",IFERROR(SUMIFS('Violation Log'!$L$6:$L$1005,'Violation Log'!$B$6:$B$1005,$A249),0))</f>
        <v/>
      </c>
      <c r="T249" s="39">
        <f>IF($A249="","",COUNTIFS('Violation Log'!$B$6:$B$1005,$A249,'Violation Log'!$R$6:$R$1005,"&lt;&gt;Closed",'Violation Log'!$R$6:$R$1005,"&lt;&gt;"))</f>
        <v/>
      </c>
      <c r="U249" s="40">
        <f>IF($A249="","",IF(OR($B249="",$E249="",$F249="",$H249="",$I249="",$M249=""),"Missing required field",IF(COUNTIF($A$6:$A$1005,$A249)&gt;1,"Duplicate Inspection ID","OK")))</f>
        <v/>
      </c>
    </row>
    <row r="250">
      <c r="B250" s="62" t="n"/>
      <c r="C250" s="36" t="n"/>
      <c r="L250" s="37" t="n"/>
      <c r="N250" s="38" t="n"/>
      <c r="O250" s="39">
        <f>IF($A250="","",COUNTIF('Violation Log'!$B$6:$B$1005,$A250))</f>
        <v/>
      </c>
      <c r="P250" s="39">
        <f>IF($A250="","",COUNTIFS('Violation Log'!$B$6:$B$1005,$A250,'Violation Log'!$I$6:$I$1005,"Yes"))</f>
        <v/>
      </c>
      <c r="Q250" s="40">
        <f>IF($A250="","",IF($O250=0,"Clean",IF($P250&gt;0,"Out of Service","Violations - No OOS")))</f>
        <v/>
      </c>
      <c r="R250" s="63">
        <f>IF($A250="","",IFERROR(SUMIFS('Violation Log'!$K$6:$K$1005,'Violation Log'!$B$6:$B$1005,$A250),0))</f>
        <v/>
      </c>
      <c r="S250" s="63">
        <f>IF($A250="","",IFERROR(SUMIFS('Violation Log'!$L$6:$L$1005,'Violation Log'!$B$6:$B$1005,$A250),0))</f>
        <v/>
      </c>
      <c r="T250" s="39">
        <f>IF($A250="","",COUNTIFS('Violation Log'!$B$6:$B$1005,$A250,'Violation Log'!$R$6:$R$1005,"&lt;&gt;Closed",'Violation Log'!$R$6:$R$1005,"&lt;&gt;"))</f>
        <v/>
      </c>
      <c r="U250" s="40">
        <f>IF($A250="","",IF(OR($B250="",$E250="",$F250="",$H250="",$I250="",$M250=""),"Missing required field",IF(COUNTIF($A$6:$A$1005,$A250)&gt;1,"Duplicate Inspection ID","OK")))</f>
        <v/>
      </c>
    </row>
    <row r="251">
      <c r="B251" s="62" t="n"/>
      <c r="C251" s="36" t="n"/>
      <c r="L251" s="37" t="n"/>
      <c r="N251" s="38" t="n"/>
      <c r="O251" s="39">
        <f>IF($A251="","",COUNTIF('Violation Log'!$B$6:$B$1005,$A251))</f>
        <v/>
      </c>
      <c r="P251" s="39">
        <f>IF($A251="","",COUNTIFS('Violation Log'!$B$6:$B$1005,$A251,'Violation Log'!$I$6:$I$1005,"Yes"))</f>
        <v/>
      </c>
      <c r="Q251" s="40">
        <f>IF($A251="","",IF($O251=0,"Clean",IF($P251&gt;0,"Out of Service","Violations - No OOS")))</f>
        <v/>
      </c>
      <c r="R251" s="63">
        <f>IF($A251="","",IFERROR(SUMIFS('Violation Log'!$K$6:$K$1005,'Violation Log'!$B$6:$B$1005,$A251),0))</f>
        <v/>
      </c>
      <c r="S251" s="63">
        <f>IF($A251="","",IFERROR(SUMIFS('Violation Log'!$L$6:$L$1005,'Violation Log'!$B$6:$B$1005,$A251),0))</f>
        <v/>
      </c>
      <c r="T251" s="39">
        <f>IF($A251="","",COUNTIFS('Violation Log'!$B$6:$B$1005,$A251,'Violation Log'!$R$6:$R$1005,"&lt;&gt;Closed",'Violation Log'!$R$6:$R$1005,"&lt;&gt;"))</f>
        <v/>
      </c>
      <c r="U251" s="40">
        <f>IF($A251="","",IF(OR($B251="",$E251="",$F251="",$H251="",$I251="",$M251=""),"Missing required field",IF(COUNTIF($A$6:$A$1005,$A251)&gt;1,"Duplicate Inspection ID","OK")))</f>
        <v/>
      </c>
    </row>
    <row r="252">
      <c r="B252" s="62" t="n"/>
      <c r="C252" s="36" t="n"/>
      <c r="L252" s="37" t="n"/>
      <c r="N252" s="38" t="n"/>
      <c r="O252" s="39">
        <f>IF($A252="","",COUNTIF('Violation Log'!$B$6:$B$1005,$A252))</f>
        <v/>
      </c>
      <c r="P252" s="39">
        <f>IF($A252="","",COUNTIFS('Violation Log'!$B$6:$B$1005,$A252,'Violation Log'!$I$6:$I$1005,"Yes"))</f>
        <v/>
      </c>
      <c r="Q252" s="40">
        <f>IF($A252="","",IF($O252=0,"Clean",IF($P252&gt;0,"Out of Service","Violations - No OOS")))</f>
        <v/>
      </c>
      <c r="R252" s="63">
        <f>IF($A252="","",IFERROR(SUMIFS('Violation Log'!$K$6:$K$1005,'Violation Log'!$B$6:$B$1005,$A252),0))</f>
        <v/>
      </c>
      <c r="S252" s="63">
        <f>IF($A252="","",IFERROR(SUMIFS('Violation Log'!$L$6:$L$1005,'Violation Log'!$B$6:$B$1005,$A252),0))</f>
        <v/>
      </c>
      <c r="T252" s="39">
        <f>IF($A252="","",COUNTIFS('Violation Log'!$B$6:$B$1005,$A252,'Violation Log'!$R$6:$R$1005,"&lt;&gt;Closed",'Violation Log'!$R$6:$R$1005,"&lt;&gt;"))</f>
        <v/>
      </c>
      <c r="U252" s="40">
        <f>IF($A252="","",IF(OR($B252="",$E252="",$F252="",$H252="",$I252="",$M252=""),"Missing required field",IF(COUNTIF($A$6:$A$1005,$A252)&gt;1,"Duplicate Inspection ID","OK")))</f>
        <v/>
      </c>
    </row>
    <row r="253">
      <c r="B253" s="62" t="n"/>
      <c r="C253" s="36" t="n"/>
      <c r="L253" s="37" t="n"/>
      <c r="N253" s="38" t="n"/>
      <c r="O253" s="39">
        <f>IF($A253="","",COUNTIF('Violation Log'!$B$6:$B$1005,$A253))</f>
        <v/>
      </c>
      <c r="P253" s="39">
        <f>IF($A253="","",COUNTIFS('Violation Log'!$B$6:$B$1005,$A253,'Violation Log'!$I$6:$I$1005,"Yes"))</f>
        <v/>
      </c>
      <c r="Q253" s="40">
        <f>IF($A253="","",IF($O253=0,"Clean",IF($P253&gt;0,"Out of Service","Violations - No OOS")))</f>
        <v/>
      </c>
      <c r="R253" s="63">
        <f>IF($A253="","",IFERROR(SUMIFS('Violation Log'!$K$6:$K$1005,'Violation Log'!$B$6:$B$1005,$A253),0))</f>
        <v/>
      </c>
      <c r="S253" s="63">
        <f>IF($A253="","",IFERROR(SUMIFS('Violation Log'!$L$6:$L$1005,'Violation Log'!$B$6:$B$1005,$A253),0))</f>
        <v/>
      </c>
      <c r="T253" s="39">
        <f>IF($A253="","",COUNTIFS('Violation Log'!$B$6:$B$1005,$A253,'Violation Log'!$R$6:$R$1005,"&lt;&gt;Closed",'Violation Log'!$R$6:$R$1005,"&lt;&gt;"))</f>
        <v/>
      </c>
      <c r="U253" s="40">
        <f>IF($A253="","",IF(OR($B253="",$E253="",$F253="",$H253="",$I253="",$M253=""),"Missing required field",IF(COUNTIF($A$6:$A$1005,$A253)&gt;1,"Duplicate Inspection ID","OK")))</f>
        <v/>
      </c>
    </row>
    <row r="254">
      <c r="B254" s="62" t="n"/>
      <c r="C254" s="36" t="n"/>
      <c r="L254" s="37" t="n"/>
      <c r="N254" s="38" t="n"/>
      <c r="O254" s="39">
        <f>IF($A254="","",COUNTIF('Violation Log'!$B$6:$B$1005,$A254))</f>
        <v/>
      </c>
      <c r="P254" s="39">
        <f>IF($A254="","",COUNTIFS('Violation Log'!$B$6:$B$1005,$A254,'Violation Log'!$I$6:$I$1005,"Yes"))</f>
        <v/>
      </c>
      <c r="Q254" s="40">
        <f>IF($A254="","",IF($O254=0,"Clean",IF($P254&gt;0,"Out of Service","Violations - No OOS")))</f>
        <v/>
      </c>
      <c r="R254" s="63">
        <f>IF($A254="","",IFERROR(SUMIFS('Violation Log'!$K$6:$K$1005,'Violation Log'!$B$6:$B$1005,$A254),0))</f>
        <v/>
      </c>
      <c r="S254" s="63">
        <f>IF($A254="","",IFERROR(SUMIFS('Violation Log'!$L$6:$L$1005,'Violation Log'!$B$6:$B$1005,$A254),0))</f>
        <v/>
      </c>
      <c r="T254" s="39">
        <f>IF($A254="","",COUNTIFS('Violation Log'!$B$6:$B$1005,$A254,'Violation Log'!$R$6:$R$1005,"&lt;&gt;Closed",'Violation Log'!$R$6:$R$1005,"&lt;&gt;"))</f>
        <v/>
      </c>
      <c r="U254" s="40">
        <f>IF($A254="","",IF(OR($B254="",$E254="",$F254="",$H254="",$I254="",$M254=""),"Missing required field",IF(COUNTIF($A$6:$A$1005,$A254)&gt;1,"Duplicate Inspection ID","OK")))</f>
        <v/>
      </c>
    </row>
    <row r="255">
      <c r="B255" s="62" t="n"/>
      <c r="C255" s="36" t="n"/>
      <c r="L255" s="37" t="n"/>
      <c r="N255" s="38" t="n"/>
      <c r="O255" s="39">
        <f>IF($A255="","",COUNTIF('Violation Log'!$B$6:$B$1005,$A255))</f>
        <v/>
      </c>
      <c r="P255" s="39">
        <f>IF($A255="","",COUNTIFS('Violation Log'!$B$6:$B$1005,$A255,'Violation Log'!$I$6:$I$1005,"Yes"))</f>
        <v/>
      </c>
      <c r="Q255" s="40">
        <f>IF($A255="","",IF($O255=0,"Clean",IF($P255&gt;0,"Out of Service","Violations - No OOS")))</f>
        <v/>
      </c>
      <c r="R255" s="63">
        <f>IF($A255="","",IFERROR(SUMIFS('Violation Log'!$K$6:$K$1005,'Violation Log'!$B$6:$B$1005,$A255),0))</f>
        <v/>
      </c>
      <c r="S255" s="63">
        <f>IF($A255="","",IFERROR(SUMIFS('Violation Log'!$L$6:$L$1005,'Violation Log'!$B$6:$B$1005,$A255),0))</f>
        <v/>
      </c>
      <c r="T255" s="39">
        <f>IF($A255="","",COUNTIFS('Violation Log'!$B$6:$B$1005,$A255,'Violation Log'!$R$6:$R$1005,"&lt;&gt;Closed",'Violation Log'!$R$6:$R$1005,"&lt;&gt;"))</f>
        <v/>
      </c>
      <c r="U255" s="40">
        <f>IF($A255="","",IF(OR($B255="",$E255="",$F255="",$H255="",$I255="",$M255=""),"Missing required field",IF(COUNTIF($A$6:$A$1005,$A255)&gt;1,"Duplicate Inspection ID","OK")))</f>
        <v/>
      </c>
    </row>
    <row r="256">
      <c r="B256" s="62" t="n"/>
      <c r="C256" s="36" t="n"/>
      <c r="L256" s="37" t="n"/>
      <c r="N256" s="38" t="n"/>
      <c r="O256" s="39">
        <f>IF($A256="","",COUNTIF('Violation Log'!$B$6:$B$1005,$A256))</f>
        <v/>
      </c>
      <c r="P256" s="39">
        <f>IF($A256="","",COUNTIFS('Violation Log'!$B$6:$B$1005,$A256,'Violation Log'!$I$6:$I$1005,"Yes"))</f>
        <v/>
      </c>
      <c r="Q256" s="40">
        <f>IF($A256="","",IF($O256=0,"Clean",IF($P256&gt;0,"Out of Service","Violations - No OOS")))</f>
        <v/>
      </c>
      <c r="R256" s="63">
        <f>IF($A256="","",IFERROR(SUMIFS('Violation Log'!$K$6:$K$1005,'Violation Log'!$B$6:$B$1005,$A256),0))</f>
        <v/>
      </c>
      <c r="S256" s="63">
        <f>IF($A256="","",IFERROR(SUMIFS('Violation Log'!$L$6:$L$1005,'Violation Log'!$B$6:$B$1005,$A256),0))</f>
        <v/>
      </c>
      <c r="T256" s="39">
        <f>IF($A256="","",COUNTIFS('Violation Log'!$B$6:$B$1005,$A256,'Violation Log'!$R$6:$R$1005,"&lt;&gt;Closed",'Violation Log'!$R$6:$R$1005,"&lt;&gt;"))</f>
        <v/>
      </c>
      <c r="U256" s="40">
        <f>IF($A256="","",IF(OR($B256="",$E256="",$F256="",$H256="",$I256="",$M256=""),"Missing required field",IF(COUNTIF($A$6:$A$1005,$A256)&gt;1,"Duplicate Inspection ID","OK")))</f>
        <v/>
      </c>
    </row>
    <row r="257">
      <c r="B257" s="62" t="n"/>
      <c r="C257" s="36" t="n"/>
      <c r="L257" s="37" t="n"/>
      <c r="N257" s="38" t="n"/>
      <c r="O257" s="39">
        <f>IF($A257="","",COUNTIF('Violation Log'!$B$6:$B$1005,$A257))</f>
        <v/>
      </c>
      <c r="P257" s="39">
        <f>IF($A257="","",COUNTIFS('Violation Log'!$B$6:$B$1005,$A257,'Violation Log'!$I$6:$I$1005,"Yes"))</f>
        <v/>
      </c>
      <c r="Q257" s="40">
        <f>IF($A257="","",IF($O257=0,"Clean",IF($P257&gt;0,"Out of Service","Violations - No OOS")))</f>
        <v/>
      </c>
      <c r="R257" s="63">
        <f>IF($A257="","",IFERROR(SUMIFS('Violation Log'!$K$6:$K$1005,'Violation Log'!$B$6:$B$1005,$A257),0))</f>
        <v/>
      </c>
      <c r="S257" s="63">
        <f>IF($A257="","",IFERROR(SUMIFS('Violation Log'!$L$6:$L$1005,'Violation Log'!$B$6:$B$1005,$A257),0))</f>
        <v/>
      </c>
      <c r="T257" s="39">
        <f>IF($A257="","",COUNTIFS('Violation Log'!$B$6:$B$1005,$A257,'Violation Log'!$R$6:$R$1005,"&lt;&gt;Closed",'Violation Log'!$R$6:$R$1005,"&lt;&gt;"))</f>
        <v/>
      </c>
      <c r="U257" s="40">
        <f>IF($A257="","",IF(OR($B257="",$E257="",$F257="",$H257="",$I257="",$M257=""),"Missing required field",IF(COUNTIF($A$6:$A$1005,$A257)&gt;1,"Duplicate Inspection ID","OK")))</f>
        <v/>
      </c>
    </row>
    <row r="258">
      <c r="B258" s="62" t="n"/>
      <c r="C258" s="36" t="n"/>
      <c r="L258" s="37" t="n"/>
      <c r="N258" s="38" t="n"/>
      <c r="O258" s="39">
        <f>IF($A258="","",COUNTIF('Violation Log'!$B$6:$B$1005,$A258))</f>
        <v/>
      </c>
      <c r="P258" s="39">
        <f>IF($A258="","",COUNTIFS('Violation Log'!$B$6:$B$1005,$A258,'Violation Log'!$I$6:$I$1005,"Yes"))</f>
        <v/>
      </c>
      <c r="Q258" s="40">
        <f>IF($A258="","",IF($O258=0,"Clean",IF($P258&gt;0,"Out of Service","Violations - No OOS")))</f>
        <v/>
      </c>
      <c r="R258" s="63">
        <f>IF($A258="","",IFERROR(SUMIFS('Violation Log'!$K$6:$K$1005,'Violation Log'!$B$6:$B$1005,$A258),0))</f>
        <v/>
      </c>
      <c r="S258" s="63">
        <f>IF($A258="","",IFERROR(SUMIFS('Violation Log'!$L$6:$L$1005,'Violation Log'!$B$6:$B$1005,$A258),0))</f>
        <v/>
      </c>
      <c r="T258" s="39">
        <f>IF($A258="","",COUNTIFS('Violation Log'!$B$6:$B$1005,$A258,'Violation Log'!$R$6:$R$1005,"&lt;&gt;Closed",'Violation Log'!$R$6:$R$1005,"&lt;&gt;"))</f>
        <v/>
      </c>
      <c r="U258" s="40">
        <f>IF($A258="","",IF(OR($B258="",$E258="",$F258="",$H258="",$I258="",$M258=""),"Missing required field",IF(COUNTIF($A$6:$A$1005,$A258)&gt;1,"Duplicate Inspection ID","OK")))</f>
        <v/>
      </c>
    </row>
    <row r="259">
      <c r="B259" s="62" t="n"/>
      <c r="C259" s="36" t="n"/>
      <c r="L259" s="37" t="n"/>
      <c r="N259" s="38" t="n"/>
      <c r="O259" s="39">
        <f>IF($A259="","",COUNTIF('Violation Log'!$B$6:$B$1005,$A259))</f>
        <v/>
      </c>
      <c r="P259" s="39">
        <f>IF($A259="","",COUNTIFS('Violation Log'!$B$6:$B$1005,$A259,'Violation Log'!$I$6:$I$1005,"Yes"))</f>
        <v/>
      </c>
      <c r="Q259" s="40">
        <f>IF($A259="","",IF($O259=0,"Clean",IF($P259&gt;0,"Out of Service","Violations - No OOS")))</f>
        <v/>
      </c>
      <c r="R259" s="63">
        <f>IF($A259="","",IFERROR(SUMIFS('Violation Log'!$K$6:$K$1005,'Violation Log'!$B$6:$B$1005,$A259),0))</f>
        <v/>
      </c>
      <c r="S259" s="63">
        <f>IF($A259="","",IFERROR(SUMIFS('Violation Log'!$L$6:$L$1005,'Violation Log'!$B$6:$B$1005,$A259),0))</f>
        <v/>
      </c>
      <c r="T259" s="39">
        <f>IF($A259="","",COUNTIFS('Violation Log'!$B$6:$B$1005,$A259,'Violation Log'!$R$6:$R$1005,"&lt;&gt;Closed",'Violation Log'!$R$6:$R$1005,"&lt;&gt;"))</f>
        <v/>
      </c>
      <c r="U259" s="40">
        <f>IF($A259="","",IF(OR($B259="",$E259="",$F259="",$H259="",$I259="",$M259=""),"Missing required field",IF(COUNTIF($A$6:$A$1005,$A259)&gt;1,"Duplicate Inspection ID","OK")))</f>
        <v/>
      </c>
    </row>
    <row r="260">
      <c r="B260" s="62" t="n"/>
      <c r="C260" s="36" t="n"/>
      <c r="L260" s="37" t="n"/>
      <c r="N260" s="38" t="n"/>
      <c r="O260" s="39">
        <f>IF($A260="","",COUNTIF('Violation Log'!$B$6:$B$1005,$A260))</f>
        <v/>
      </c>
      <c r="P260" s="39">
        <f>IF($A260="","",COUNTIFS('Violation Log'!$B$6:$B$1005,$A260,'Violation Log'!$I$6:$I$1005,"Yes"))</f>
        <v/>
      </c>
      <c r="Q260" s="40">
        <f>IF($A260="","",IF($O260=0,"Clean",IF($P260&gt;0,"Out of Service","Violations - No OOS")))</f>
        <v/>
      </c>
      <c r="R260" s="63">
        <f>IF($A260="","",IFERROR(SUMIFS('Violation Log'!$K$6:$K$1005,'Violation Log'!$B$6:$B$1005,$A260),0))</f>
        <v/>
      </c>
      <c r="S260" s="63">
        <f>IF($A260="","",IFERROR(SUMIFS('Violation Log'!$L$6:$L$1005,'Violation Log'!$B$6:$B$1005,$A260),0))</f>
        <v/>
      </c>
      <c r="T260" s="39">
        <f>IF($A260="","",COUNTIFS('Violation Log'!$B$6:$B$1005,$A260,'Violation Log'!$R$6:$R$1005,"&lt;&gt;Closed",'Violation Log'!$R$6:$R$1005,"&lt;&gt;"))</f>
        <v/>
      </c>
      <c r="U260" s="40">
        <f>IF($A260="","",IF(OR($B260="",$E260="",$F260="",$H260="",$I260="",$M260=""),"Missing required field",IF(COUNTIF($A$6:$A$1005,$A260)&gt;1,"Duplicate Inspection ID","OK")))</f>
        <v/>
      </c>
    </row>
    <row r="261">
      <c r="B261" s="62" t="n"/>
      <c r="C261" s="36" t="n"/>
      <c r="L261" s="37" t="n"/>
      <c r="N261" s="38" t="n"/>
      <c r="O261" s="39">
        <f>IF($A261="","",COUNTIF('Violation Log'!$B$6:$B$1005,$A261))</f>
        <v/>
      </c>
      <c r="P261" s="39">
        <f>IF($A261="","",COUNTIFS('Violation Log'!$B$6:$B$1005,$A261,'Violation Log'!$I$6:$I$1005,"Yes"))</f>
        <v/>
      </c>
      <c r="Q261" s="40">
        <f>IF($A261="","",IF($O261=0,"Clean",IF($P261&gt;0,"Out of Service","Violations - No OOS")))</f>
        <v/>
      </c>
      <c r="R261" s="63">
        <f>IF($A261="","",IFERROR(SUMIFS('Violation Log'!$K$6:$K$1005,'Violation Log'!$B$6:$B$1005,$A261),0))</f>
        <v/>
      </c>
      <c r="S261" s="63">
        <f>IF($A261="","",IFERROR(SUMIFS('Violation Log'!$L$6:$L$1005,'Violation Log'!$B$6:$B$1005,$A261),0))</f>
        <v/>
      </c>
      <c r="T261" s="39">
        <f>IF($A261="","",COUNTIFS('Violation Log'!$B$6:$B$1005,$A261,'Violation Log'!$R$6:$R$1005,"&lt;&gt;Closed",'Violation Log'!$R$6:$R$1005,"&lt;&gt;"))</f>
        <v/>
      </c>
      <c r="U261" s="40">
        <f>IF($A261="","",IF(OR($B261="",$E261="",$F261="",$H261="",$I261="",$M261=""),"Missing required field",IF(COUNTIF($A$6:$A$1005,$A261)&gt;1,"Duplicate Inspection ID","OK")))</f>
        <v/>
      </c>
    </row>
    <row r="262">
      <c r="B262" s="62" t="n"/>
      <c r="C262" s="36" t="n"/>
      <c r="L262" s="37" t="n"/>
      <c r="N262" s="38" t="n"/>
      <c r="O262" s="39">
        <f>IF($A262="","",COUNTIF('Violation Log'!$B$6:$B$1005,$A262))</f>
        <v/>
      </c>
      <c r="P262" s="39">
        <f>IF($A262="","",COUNTIFS('Violation Log'!$B$6:$B$1005,$A262,'Violation Log'!$I$6:$I$1005,"Yes"))</f>
        <v/>
      </c>
      <c r="Q262" s="40">
        <f>IF($A262="","",IF($O262=0,"Clean",IF($P262&gt;0,"Out of Service","Violations - No OOS")))</f>
        <v/>
      </c>
      <c r="R262" s="63">
        <f>IF($A262="","",IFERROR(SUMIFS('Violation Log'!$K$6:$K$1005,'Violation Log'!$B$6:$B$1005,$A262),0))</f>
        <v/>
      </c>
      <c r="S262" s="63">
        <f>IF($A262="","",IFERROR(SUMIFS('Violation Log'!$L$6:$L$1005,'Violation Log'!$B$6:$B$1005,$A262),0))</f>
        <v/>
      </c>
      <c r="T262" s="39">
        <f>IF($A262="","",COUNTIFS('Violation Log'!$B$6:$B$1005,$A262,'Violation Log'!$R$6:$R$1005,"&lt;&gt;Closed",'Violation Log'!$R$6:$R$1005,"&lt;&gt;"))</f>
        <v/>
      </c>
      <c r="U262" s="40">
        <f>IF($A262="","",IF(OR($B262="",$E262="",$F262="",$H262="",$I262="",$M262=""),"Missing required field",IF(COUNTIF($A$6:$A$1005,$A262)&gt;1,"Duplicate Inspection ID","OK")))</f>
        <v/>
      </c>
    </row>
    <row r="263">
      <c r="B263" s="62" t="n"/>
      <c r="C263" s="36" t="n"/>
      <c r="L263" s="37" t="n"/>
      <c r="N263" s="38" t="n"/>
      <c r="O263" s="39">
        <f>IF($A263="","",COUNTIF('Violation Log'!$B$6:$B$1005,$A263))</f>
        <v/>
      </c>
      <c r="P263" s="39">
        <f>IF($A263="","",COUNTIFS('Violation Log'!$B$6:$B$1005,$A263,'Violation Log'!$I$6:$I$1005,"Yes"))</f>
        <v/>
      </c>
      <c r="Q263" s="40">
        <f>IF($A263="","",IF($O263=0,"Clean",IF($P263&gt;0,"Out of Service","Violations - No OOS")))</f>
        <v/>
      </c>
      <c r="R263" s="63">
        <f>IF($A263="","",IFERROR(SUMIFS('Violation Log'!$K$6:$K$1005,'Violation Log'!$B$6:$B$1005,$A263),0))</f>
        <v/>
      </c>
      <c r="S263" s="63">
        <f>IF($A263="","",IFERROR(SUMIFS('Violation Log'!$L$6:$L$1005,'Violation Log'!$B$6:$B$1005,$A263),0))</f>
        <v/>
      </c>
      <c r="T263" s="39">
        <f>IF($A263="","",COUNTIFS('Violation Log'!$B$6:$B$1005,$A263,'Violation Log'!$R$6:$R$1005,"&lt;&gt;Closed",'Violation Log'!$R$6:$R$1005,"&lt;&gt;"))</f>
        <v/>
      </c>
      <c r="U263" s="40">
        <f>IF($A263="","",IF(OR($B263="",$E263="",$F263="",$H263="",$I263="",$M263=""),"Missing required field",IF(COUNTIF($A$6:$A$1005,$A263)&gt;1,"Duplicate Inspection ID","OK")))</f>
        <v/>
      </c>
    </row>
    <row r="264">
      <c r="B264" s="62" t="n"/>
      <c r="C264" s="36" t="n"/>
      <c r="L264" s="37" t="n"/>
      <c r="N264" s="38" t="n"/>
      <c r="O264" s="39">
        <f>IF($A264="","",COUNTIF('Violation Log'!$B$6:$B$1005,$A264))</f>
        <v/>
      </c>
      <c r="P264" s="39">
        <f>IF($A264="","",COUNTIFS('Violation Log'!$B$6:$B$1005,$A264,'Violation Log'!$I$6:$I$1005,"Yes"))</f>
        <v/>
      </c>
      <c r="Q264" s="40">
        <f>IF($A264="","",IF($O264=0,"Clean",IF($P264&gt;0,"Out of Service","Violations - No OOS")))</f>
        <v/>
      </c>
      <c r="R264" s="63">
        <f>IF($A264="","",IFERROR(SUMIFS('Violation Log'!$K$6:$K$1005,'Violation Log'!$B$6:$B$1005,$A264),0))</f>
        <v/>
      </c>
      <c r="S264" s="63">
        <f>IF($A264="","",IFERROR(SUMIFS('Violation Log'!$L$6:$L$1005,'Violation Log'!$B$6:$B$1005,$A264),0))</f>
        <v/>
      </c>
      <c r="T264" s="39">
        <f>IF($A264="","",COUNTIFS('Violation Log'!$B$6:$B$1005,$A264,'Violation Log'!$R$6:$R$1005,"&lt;&gt;Closed",'Violation Log'!$R$6:$R$1005,"&lt;&gt;"))</f>
        <v/>
      </c>
      <c r="U264" s="40">
        <f>IF($A264="","",IF(OR($B264="",$E264="",$F264="",$H264="",$I264="",$M264=""),"Missing required field",IF(COUNTIF($A$6:$A$1005,$A264)&gt;1,"Duplicate Inspection ID","OK")))</f>
        <v/>
      </c>
    </row>
    <row r="265">
      <c r="B265" s="62" t="n"/>
      <c r="C265" s="36" t="n"/>
      <c r="L265" s="37" t="n"/>
      <c r="N265" s="38" t="n"/>
      <c r="O265" s="39">
        <f>IF($A265="","",COUNTIF('Violation Log'!$B$6:$B$1005,$A265))</f>
        <v/>
      </c>
      <c r="P265" s="39">
        <f>IF($A265="","",COUNTIFS('Violation Log'!$B$6:$B$1005,$A265,'Violation Log'!$I$6:$I$1005,"Yes"))</f>
        <v/>
      </c>
      <c r="Q265" s="40">
        <f>IF($A265="","",IF($O265=0,"Clean",IF($P265&gt;0,"Out of Service","Violations - No OOS")))</f>
        <v/>
      </c>
      <c r="R265" s="63">
        <f>IF($A265="","",IFERROR(SUMIFS('Violation Log'!$K$6:$K$1005,'Violation Log'!$B$6:$B$1005,$A265),0))</f>
        <v/>
      </c>
      <c r="S265" s="63">
        <f>IF($A265="","",IFERROR(SUMIFS('Violation Log'!$L$6:$L$1005,'Violation Log'!$B$6:$B$1005,$A265),0))</f>
        <v/>
      </c>
      <c r="T265" s="39">
        <f>IF($A265="","",COUNTIFS('Violation Log'!$B$6:$B$1005,$A265,'Violation Log'!$R$6:$R$1005,"&lt;&gt;Closed",'Violation Log'!$R$6:$R$1005,"&lt;&gt;"))</f>
        <v/>
      </c>
      <c r="U265" s="40">
        <f>IF($A265="","",IF(OR($B265="",$E265="",$F265="",$H265="",$I265="",$M265=""),"Missing required field",IF(COUNTIF($A$6:$A$1005,$A265)&gt;1,"Duplicate Inspection ID","OK")))</f>
        <v/>
      </c>
    </row>
    <row r="266">
      <c r="B266" s="62" t="n"/>
      <c r="C266" s="36" t="n"/>
      <c r="L266" s="37" t="n"/>
      <c r="N266" s="38" t="n"/>
      <c r="O266" s="39">
        <f>IF($A266="","",COUNTIF('Violation Log'!$B$6:$B$1005,$A266))</f>
        <v/>
      </c>
      <c r="P266" s="39">
        <f>IF($A266="","",COUNTIFS('Violation Log'!$B$6:$B$1005,$A266,'Violation Log'!$I$6:$I$1005,"Yes"))</f>
        <v/>
      </c>
      <c r="Q266" s="40">
        <f>IF($A266="","",IF($O266=0,"Clean",IF($P266&gt;0,"Out of Service","Violations - No OOS")))</f>
        <v/>
      </c>
      <c r="R266" s="63">
        <f>IF($A266="","",IFERROR(SUMIFS('Violation Log'!$K$6:$K$1005,'Violation Log'!$B$6:$B$1005,$A266),0))</f>
        <v/>
      </c>
      <c r="S266" s="63">
        <f>IF($A266="","",IFERROR(SUMIFS('Violation Log'!$L$6:$L$1005,'Violation Log'!$B$6:$B$1005,$A266),0))</f>
        <v/>
      </c>
      <c r="T266" s="39">
        <f>IF($A266="","",COUNTIFS('Violation Log'!$B$6:$B$1005,$A266,'Violation Log'!$R$6:$R$1005,"&lt;&gt;Closed",'Violation Log'!$R$6:$R$1005,"&lt;&gt;"))</f>
        <v/>
      </c>
      <c r="U266" s="40">
        <f>IF($A266="","",IF(OR($B266="",$E266="",$F266="",$H266="",$I266="",$M266=""),"Missing required field",IF(COUNTIF($A$6:$A$1005,$A266)&gt;1,"Duplicate Inspection ID","OK")))</f>
        <v/>
      </c>
    </row>
    <row r="267">
      <c r="B267" s="62" t="n"/>
      <c r="C267" s="36" t="n"/>
      <c r="L267" s="37" t="n"/>
      <c r="N267" s="38" t="n"/>
      <c r="O267" s="39">
        <f>IF($A267="","",COUNTIF('Violation Log'!$B$6:$B$1005,$A267))</f>
        <v/>
      </c>
      <c r="P267" s="39">
        <f>IF($A267="","",COUNTIFS('Violation Log'!$B$6:$B$1005,$A267,'Violation Log'!$I$6:$I$1005,"Yes"))</f>
        <v/>
      </c>
      <c r="Q267" s="40">
        <f>IF($A267="","",IF($O267=0,"Clean",IF($P267&gt;0,"Out of Service","Violations - No OOS")))</f>
        <v/>
      </c>
      <c r="R267" s="63">
        <f>IF($A267="","",IFERROR(SUMIFS('Violation Log'!$K$6:$K$1005,'Violation Log'!$B$6:$B$1005,$A267),0))</f>
        <v/>
      </c>
      <c r="S267" s="63">
        <f>IF($A267="","",IFERROR(SUMIFS('Violation Log'!$L$6:$L$1005,'Violation Log'!$B$6:$B$1005,$A267),0))</f>
        <v/>
      </c>
      <c r="T267" s="39">
        <f>IF($A267="","",COUNTIFS('Violation Log'!$B$6:$B$1005,$A267,'Violation Log'!$R$6:$R$1005,"&lt;&gt;Closed",'Violation Log'!$R$6:$R$1005,"&lt;&gt;"))</f>
        <v/>
      </c>
      <c r="U267" s="40">
        <f>IF($A267="","",IF(OR($B267="",$E267="",$F267="",$H267="",$I267="",$M267=""),"Missing required field",IF(COUNTIF($A$6:$A$1005,$A267)&gt;1,"Duplicate Inspection ID","OK")))</f>
        <v/>
      </c>
    </row>
    <row r="268">
      <c r="B268" s="62" t="n"/>
      <c r="C268" s="36" t="n"/>
      <c r="L268" s="37" t="n"/>
      <c r="N268" s="38" t="n"/>
      <c r="O268" s="39">
        <f>IF($A268="","",COUNTIF('Violation Log'!$B$6:$B$1005,$A268))</f>
        <v/>
      </c>
      <c r="P268" s="39">
        <f>IF($A268="","",COUNTIFS('Violation Log'!$B$6:$B$1005,$A268,'Violation Log'!$I$6:$I$1005,"Yes"))</f>
        <v/>
      </c>
      <c r="Q268" s="40">
        <f>IF($A268="","",IF($O268=0,"Clean",IF($P268&gt;0,"Out of Service","Violations - No OOS")))</f>
        <v/>
      </c>
      <c r="R268" s="63">
        <f>IF($A268="","",IFERROR(SUMIFS('Violation Log'!$K$6:$K$1005,'Violation Log'!$B$6:$B$1005,$A268),0))</f>
        <v/>
      </c>
      <c r="S268" s="63">
        <f>IF($A268="","",IFERROR(SUMIFS('Violation Log'!$L$6:$L$1005,'Violation Log'!$B$6:$B$1005,$A268),0))</f>
        <v/>
      </c>
      <c r="T268" s="39">
        <f>IF($A268="","",COUNTIFS('Violation Log'!$B$6:$B$1005,$A268,'Violation Log'!$R$6:$R$1005,"&lt;&gt;Closed",'Violation Log'!$R$6:$R$1005,"&lt;&gt;"))</f>
        <v/>
      </c>
      <c r="U268" s="40">
        <f>IF($A268="","",IF(OR($B268="",$E268="",$F268="",$H268="",$I268="",$M268=""),"Missing required field",IF(COUNTIF($A$6:$A$1005,$A268)&gt;1,"Duplicate Inspection ID","OK")))</f>
        <v/>
      </c>
    </row>
    <row r="269">
      <c r="B269" s="62" t="n"/>
      <c r="C269" s="36" t="n"/>
      <c r="L269" s="37" t="n"/>
      <c r="N269" s="38" t="n"/>
      <c r="O269" s="39">
        <f>IF($A269="","",COUNTIF('Violation Log'!$B$6:$B$1005,$A269))</f>
        <v/>
      </c>
      <c r="P269" s="39">
        <f>IF($A269="","",COUNTIFS('Violation Log'!$B$6:$B$1005,$A269,'Violation Log'!$I$6:$I$1005,"Yes"))</f>
        <v/>
      </c>
      <c r="Q269" s="40">
        <f>IF($A269="","",IF($O269=0,"Clean",IF($P269&gt;0,"Out of Service","Violations - No OOS")))</f>
        <v/>
      </c>
      <c r="R269" s="63">
        <f>IF($A269="","",IFERROR(SUMIFS('Violation Log'!$K$6:$K$1005,'Violation Log'!$B$6:$B$1005,$A269),0))</f>
        <v/>
      </c>
      <c r="S269" s="63">
        <f>IF($A269="","",IFERROR(SUMIFS('Violation Log'!$L$6:$L$1005,'Violation Log'!$B$6:$B$1005,$A269),0))</f>
        <v/>
      </c>
      <c r="T269" s="39">
        <f>IF($A269="","",COUNTIFS('Violation Log'!$B$6:$B$1005,$A269,'Violation Log'!$R$6:$R$1005,"&lt;&gt;Closed",'Violation Log'!$R$6:$R$1005,"&lt;&gt;"))</f>
        <v/>
      </c>
      <c r="U269" s="40">
        <f>IF($A269="","",IF(OR($B269="",$E269="",$F269="",$H269="",$I269="",$M269=""),"Missing required field",IF(COUNTIF($A$6:$A$1005,$A269)&gt;1,"Duplicate Inspection ID","OK")))</f>
        <v/>
      </c>
    </row>
    <row r="270">
      <c r="B270" s="62" t="n"/>
      <c r="C270" s="36" t="n"/>
      <c r="L270" s="37" t="n"/>
      <c r="N270" s="38" t="n"/>
      <c r="O270" s="39">
        <f>IF($A270="","",COUNTIF('Violation Log'!$B$6:$B$1005,$A270))</f>
        <v/>
      </c>
      <c r="P270" s="39">
        <f>IF($A270="","",COUNTIFS('Violation Log'!$B$6:$B$1005,$A270,'Violation Log'!$I$6:$I$1005,"Yes"))</f>
        <v/>
      </c>
      <c r="Q270" s="40">
        <f>IF($A270="","",IF($O270=0,"Clean",IF($P270&gt;0,"Out of Service","Violations - No OOS")))</f>
        <v/>
      </c>
      <c r="R270" s="63">
        <f>IF($A270="","",IFERROR(SUMIFS('Violation Log'!$K$6:$K$1005,'Violation Log'!$B$6:$B$1005,$A270),0))</f>
        <v/>
      </c>
      <c r="S270" s="63">
        <f>IF($A270="","",IFERROR(SUMIFS('Violation Log'!$L$6:$L$1005,'Violation Log'!$B$6:$B$1005,$A270),0))</f>
        <v/>
      </c>
      <c r="T270" s="39">
        <f>IF($A270="","",COUNTIFS('Violation Log'!$B$6:$B$1005,$A270,'Violation Log'!$R$6:$R$1005,"&lt;&gt;Closed",'Violation Log'!$R$6:$R$1005,"&lt;&gt;"))</f>
        <v/>
      </c>
      <c r="U270" s="40">
        <f>IF($A270="","",IF(OR($B270="",$E270="",$F270="",$H270="",$I270="",$M270=""),"Missing required field",IF(COUNTIF($A$6:$A$1005,$A270)&gt;1,"Duplicate Inspection ID","OK")))</f>
        <v/>
      </c>
    </row>
    <row r="271">
      <c r="B271" s="62" t="n"/>
      <c r="C271" s="36" t="n"/>
      <c r="L271" s="37" t="n"/>
      <c r="N271" s="38" t="n"/>
      <c r="O271" s="39">
        <f>IF($A271="","",COUNTIF('Violation Log'!$B$6:$B$1005,$A271))</f>
        <v/>
      </c>
      <c r="P271" s="39">
        <f>IF($A271="","",COUNTIFS('Violation Log'!$B$6:$B$1005,$A271,'Violation Log'!$I$6:$I$1005,"Yes"))</f>
        <v/>
      </c>
      <c r="Q271" s="40">
        <f>IF($A271="","",IF($O271=0,"Clean",IF($P271&gt;0,"Out of Service","Violations - No OOS")))</f>
        <v/>
      </c>
      <c r="R271" s="63">
        <f>IF($A271="","",IFERROR(SUMIFS('Violation Log'!$K$6:$K$1005,'Violation Log'!$B$6:$B$1005,$A271),0))</f>
        <v/>
      </c>
      <c r="S271" s="63">
        <f>IF($A271="","",IFERROR(SUMIFS('Violation Log'!$L$6:$L$1005,'Violation Log'!$B$6:$B$1005,$A271),0))</f>
        <v/>
      </c>
      <c r="T271" s="39">
        <f>IF($A271="","",COUNTIFS('Violation Log'!$B$6:$B$1005,$A271,'Violation Log'!$R$6:$R$1005,"&lt;&gt;Closed",'Violation Log'!$R$6:$R$1005,"&lt;&gt;"))</f>
        <v/>
      </c>
      <c r="U271" s="40">
        <f>IF($A271="","",IF(OR($B271="",$E271="",$F271="",$H271="",$I271="",$M271=""),"Missing required field",IF(COUNTIF($A$6:$A$1005,$A271)&gt;1,"Duplicate Inspection ID","OK")))</f>
        <v/>
      </c>
    </row>
    <row r="272">
      <c r="B272" s="62" t="n"/>
      <c r="C272" s="36" t="n"/>
      <c r="L272" s="37" t="n"/>
      <c r="N272" s="38" t="n"/>
      <c r="O272" s="39">
        <f>IF($A272="","",COUNTIF('Violation Log'!$B$6:$B$1005,$A272))</f>
        <v/>
      </c>
      <c r="P272" s="39">
        <f>IF($A272="","",COUNTIFS('Violation Log'!$B$6:$B$1005,$A272,'Violation Log'!$I$6:$I$1005,"Yes"))</f>
        <v/>
      </c>
      <c r="Q272" s="40">
        <f>IF($A272="","",IF($O272=0,"Clean",IF($P272&gt;0,"Out of Service","Violations - No OOS")))</f>
        <v/>
      </c>
      <c r="R272" s="63">
        <f>IF($A272="","",IFERROR(SUMIFS('Violation Log'!$K$6:$K$1005,'Violation Log'!$B$6:$B$1005,$A272),0))</f>
        <v/>
      </c>
      <c r="S272" s="63">
        <f>IF($A272="","",IFERROR(SUMIFS('Violation Log'!$L$6:$L$1005,'Violation Log'!$B$6:$B$1005,$A272),0))</f>
        <v/>
      </c>
      <c r="T272" s="39">
        <f>IF($A272="","",COUNTIFS('Violation Log'!$B$6:$B$1005,$A272,'Violation Log'!$R$6:$R$1005,"&lt;&gt;Closed",'Violation Log'!$R$6:$R$1005,"&lt;&gt;"))</f>
        <v/>
      </c>
      <c r="U272" s="40">
        <f>IF($A272="","",IF(OR($B272="",$E272="",$F272="",$H272="",$I272="",$M272=""),"Missing required field",IF(COUNTIF($A$6:$A$1005,$A272)&gt;1,"Duplicate Inspection ID","OK")))</f>
        <v/>
      </c>
    </row>
    <row r="273">
      <c r="B273" s="62" t="n"/>
      <c r="C273" s="36" t="n"/>
      <c r="L273" s="37" t="n"/>
      <c r="N273" s="38" t="n"/>
      <c r="O273" s="39">
        <f>IF($A273="","",COUNTIF('Violation Log'!$B$6:$B$1005,$A273))</f>
        <v/>
      </c>
      <c r="P273" s="39">
        <f>IF($A273="","",COUNTIFS('Violation Log'!$B$6:$B$1005,$A273,'Violation Log'!$I$6:$I$1005,"Yes"))</f>
        <v/>
      </c>
      <c r="Q273" s="40">
        <f>IF($A273="","",IF($O273=0,"Clean",IF($P273&gt;0,"Out of Service","Violations - No OOS")))</f>
        <v/>
      </c>
      <c r="R273" s="63">
        <f>IF($A273="","",IFERROR(SUMIFS('Violation Log'!$K$6:$K$1005,'Violation Log'!$B$6:$B$1005,$A273),0))</f>
        <v/>
      </c>
      <c r="S273" s="63">
        <f>IF($A273="","",IFERROR(SUMIFS('Violation Log'!$L$6:$L$1005,'Violation Log'!$B$6:$B$1005,$A273),0))</f>
        <v/>
      </c>
      <c r="T273" s="39">
        <f>IF($A273="","",COUNTIFS('Violation Log'!$B$6:$B$1005,$A273,'Violation Log'!$R$6:$R$1005,"&lt;&gt;Closed",'Violation Log'!$R$6:$R$1005,"&lt;&gt;"))</f>
        <v/>
      </c>
      <c r="U273" s="40">
        <f>IF($A273="","",IF(OR($B273="",$E273="",$F273="",$H273="",$I273="",$M273=""),"Missing required field",IF(COUNTIF($A$6:$A$1005,$A273)&gt;1,"Duplicate Inspection ID","OK")))</f>
        <v/>
      </c>
    </row>
    <row r="274">
      <c r="B274" s="62" t="n"/>
      <c r="C274" s="36" t="n"/>
      <c r="L274" s="37" t="n"/>
      <c r="N274" s="38" t="n"/>
      <c r="O274" s="39">
        <f>IF($A274="","",COUNTIF('Violation Log'!$B$6:$B$1005,$A274))</f>
        <v/>
      </c>
      <c r="P274" s="39">
        <f>IF($A274="","",COUNTIFS('Violation Log'!$B$6:$B$1005,$A274,'Violation Log'!$I$6:$I$1005,"Yes"))</f>
        <v/>
      </c>
      <c r="Q274" s="40">
        <f>IF($A274="","",IF($O274=0,"Clean",IF($P274&gt;0,"Out of Service","Violations - No OOS")))</f>
        <v/>
      </c>
      <c r="R274" s="63">
        <f>IF($A274="","",IFERROR(SUMIFS('Violation Log'!$K$6:$K$1005,'Violation Log'!$B$6:$B$1005,$A274),0))</f>
        <v/>
      </c>
      <c r="S274" s="63">
        <f>IF($A274="","",IFERROR(SUMIFS('Violation Log'!$L$6:$L$1005,'Violation Log'!$B$6:$B$1005,$A274),0))</f>
        <v/>
      </c>
      <c r="T274" s="39">
        <f>IF($A274="","",COUNTIFS('Violation Log'!$B$6:$B$1005,$A274,'Violation Log'!$R$6:$R$1005,"&lt;&gt;Closed",'Violation Log'!$R$6:$R$1005,"&lt;&gt;"))</f>
        <v/>
      </c>
      <c r="U274" s="40">
        <f>IF($A274="","",IF(OR($B274="",$E274="",$F274="",$H274="",$I274="",$M274=""),"Missing required field",IF(COUNTIF($A$6:$A$1005,$A274)&gt;1,"Duplicate Inspection ID","OK")))</f>
        <v/>
      </c>
    </row>
    <row r="275">
      <c r="B275" s="62" t="n"/>
      <c r="C275" s="36" t="n"/>
      <c r="L275" s="37" t="n"/>
      <c r="N275" s="38" t="n"/>
      <c r="O275" s="39">
        <f>IF($A275="","",COUNTIF('Violation Log'!$B$6:$B$1005,$A275))</f>
        <v/>
      </c>
      <c r="P275" s="39">
        <f>IF($A275="","",COUNTIFS('Violation Log'!$B$6:$B$1005,$A275,'Violation Log'!$I$6:$I$1005,"Yes"))</f>
        <v/>
      </c>
      <c r="Q275" s="40">
        <f>IF($A275="","",IF($O275=0,"Clean",IF($P275&gt;0,"Out of Service","Violations - No OOS")))</f>
        <v/>
      </c>
      <c r="R275" s="63">
        <f>IF($A275="","",IFERROR(SUMIFS('Violation Log'!$K$6:$K$1005,'Violation Log'!$B$6:$B$1005,$A275),0))</f>
        <v/>
      </c>
      <c r="S275" s="63">
        <f>IF($A275="","",IFERROR(SUMIFS('Violation Log'!$L$6:$L$1005,'Violation Log'!$B$6:$B$1005,$A275),0))</f>
        <v/>
      </c>
      <c r="T275" s="39">
        <f>IF($A275="","",COUNTIFS('Violation Log'!$B$6:$B$1005,$A275,'Violation Log'!$R$6:$R$1005,"&lt;&gt;Closed",'Violation Log'!$R$6:$R$1005,"&lt;&gt;"))</f>
        <v/>
      </c>
      <c r="U275" s="40">
        <f>IF($A275="","",IF(OR($B275="",$E275="",$F275="",$H275="",$I275="",$M275=""),"Missing required field",IF(COUNTIF($A$6:$A$1005,$A275)&gt;1,"Duplicate Inspection ID","OK")))</f>
        <v/>
      </c>
    </row>
    <row r="276">
      <c r="B276" s="62" t="n"/>
      <c r="C276" s="36" t="n"/>
      <c r="L276" s="37" t="n"/>
      <c r="N276" s="38" t="n"/>
      <c r="O276" s="39">
        <f>IF($A276="","",COUNTIF('Violation Log'!$B$6:$B$1005,$A276))</f>
        <v/>
      </c>
      <c r="P276" s="39">
        <f>IF($A276="","",COUNTIFS('Violation Log'!$B$6:$B$1005,$A276,'Violation Log'!$I$6:$I$1005,"Yes"))</f>
        <v/>
      </c>
      <c r="Q276" s="40">
        <f>IF($A276="","",IF($O276=0,"Clean",IF($P276&gt;0,"Out of Service","Violations - No OOS")))</f>
        <v/>
      </c>
      <c r="R276" s="63">
        <f>IF($A276="","",IFERROR(SUMIFS('Violation Log'!$K$6:$K$1005,'Violation Log'!$B$6:$B$1005,$A276),0))</f>
        <v/>
      </c>
      <c r="S276" s="63">
        <f>IF($A276="","",IFERROR(SUMIFS('Violation Log'!$L$6:$L$1005,'Violation Log'!$B$6:$B$1005,$A276),0))</f>
        <v/>
      </c>
      <c r="T276" s="39">
        <f>IF($A276="","",COUNTIFS('Violation Log'!$B$6:$B$1005,$A276,'Violation Log'!$R$6:$R$1005,"&lt;&gt;Closed",'Violation Log'!$R$6:$R$1005,"&lt;&gt;"))</f>
        <v/>
      </c>
      <c r="U276" s="40">
        <f>IF($A276="","",IF(OR($B276="",$E276="",$F276="",$H276="",$I276="",$M276=""),"Missing required field",IF(COUNTIF($A$6:$A$1005,$A276)&gt;1,"Duplicate Inspection ID","OK")))</f>
        <v/>
      </c>
    </row>
    <row r="277">
      <c r="B277" s="62" t="n"/>
      <c r="C277" s="36" t="n"/>
      <c r="L277" s="37" t="n"/>
      <c r="N277" s="38" t="n"/>
      <c r="O277" s="39">
        <f>IF($A277="","",COUNTIF('Violation Log'!$B$6:$B$1005,$A277))</f>
        <v/>
      </c>
      <c r="P277" s="39">
        <f>IF($A277="","",COUNTIFS('Violation Log'!$B$6:$B$1005,$A277,'Violation Log'!$I$6:$I$1005,"Yes"))</f>
        <v/>
      </c>
      <c r="Q277" s="40">
        <f>IF($A277="","",IF($O277=0,"Clean",IF($P277&gt;0,"Out of Service","Violations - No OOS")))</f>
        <v/>
      </c>
      <c r="R277" s="63">
        <f>IF($A277="","",IFERROR(SUMIFS('Violation Log'!$K$6:$K$1005,'Violation Log'!$B$6:$B$1005,$A277),0))</f>
        <v/>
      </c>
      <c r="S277" s="63">
        <f>IF($A277="","",IFERROR(SUMIFS('Violation Log'!$L$6:$L$1005,'Violation Log'!$B$6:$B$1005,$A277),0))</f>
        <v/>
      </c>
      <c r="T277" s="39">
        <f>IF($A277="","",COUNTIFS('Violation Log'!$B$6:$B$1005,$A277,'Violation Log'!$R$6:$R$1005,"&lt;&gt;Closed",'Violation Log'!$R$6:$R$1005,"&lt;&gt;"))</f>
        <v/>
      </c>
      <c r="U277" s="40">
        <f>IF($A277="","",IF(OR($B277="",$E277="",$F277="",$H277="",$I277="",$M277=""),"Missing required field",IF(COUNTIF($A$6:$A$1005,$A277)&gt;1,"Duplicate Inspection ID","OK")))</f>
        <v/>
      </c>
    </row>
    <row r="278">
      <c r="B278" s="62" t="n"/>
      <c r="C278" s="36" t="n"/>
      <c r="L278" s="37" t="n"/>
      <c r="N278" s="38" t="n"/>
      <c r="O278" s="39">
        <f>IF($A278="","",COUNTIF('Violation Log'!$B$6:$B$1005,$A278))</f>
        <v/>
      </c>
      <c r="P278" s="39">
        <f>IF($A278="","",COUNTIFS('Violation Log'!$B$6:$B$1005,$A278,'Violation Log'!$I$6:$I$1005,"Yes"))</f>
        <v/>
      </c>
      <c r="Q278" s="40">
        <f>IF($A278="","",IF($O278=0,"Clean",IF($P278&gt;0,"Out of Service","Violations - No OOS")))</f>
        <v/>
      </c>
      <c r="R278" s="63">
        <f>IF($A278="","",IFERROR(SUMIFS('Violation Log'!$K$6:$K$1005,'Violation Log'!$B$6:$B$1005,$A278),0))</f>
        <v/>
      </c>
      <c r="S278" s="63">
        <f>IF($A278="","",IFERROR(SUMIFS('Violation Log'!$L$6:$L$1005,'Violation Log'!$B$6:$B$1005,$A278),0))</f>
        <v/>
      </c>
      <c r="T278" s="39">
        <f>IF($A278="","",COUNTIFS('Violation Log'!$B$6:$B$1005,$A278,'Violation Log'!$R$6:$R$1005,"&lt;&gt;Closed",'Violation Log'!$R$6:$R$1005,"&lt;&gt;"))</f>
        <v/>
      </c>
      <c r="U278" s="40">
        <f>IF($A278="","",IF(OR($B278="",$E278="",$F278="",$H278="",$I278="",$M278=""),"Missing required field",IF(COUNTIF($A$6:$A$1005,$A278)&gt;1,"Duplicate Inspection ID","OK")))</f>
        <v/>
      </c>
    </row>
    <row r="279">
      <c r="B279" s="62" t="n"/>
      <c r="C279" s="36" t="n"/>
      <c r="L279" s="37" t="n"/>
      <c r="N279" s="38" t="n"/>
      <c r="O279" s="39">
        <f>IF($A279="","",COUNTIF('Violation Log'!$B$6:$B$1005,$A279))</f>
        <v/>
      </c>
      <c r="P279" s="39">
        <f>IF($A279="","",COUNTIFS('Violation Log'!$B$6:$B$1005,$A279,'Violation Log'!$I$6:$I$1005,"Yes"))</f>
        <v/>
      </c>
      <c r="Q279" s="40">
        <f>IF($A279="","",IF($O279=0,"Clean",IF($P279&gt;0,"Out of Service","Violations - No OOS")))</f>
        <v/>
      </c>
      <c r="R279" s="63">
        <f>IF($A279="","",IFERROR(SUMIFS('Violation Log'!$K$6:$K$1005,'Violation Log'!$B$6:$B$1005,$A279),0))</f>
        <v/>
      </c>
      <c r="S279" s="63">
        <f>IF($A279="","",IFERROR(SUMIFS('Violation Log'!$L$6:$L$1005,'Violation Log'!$B$6:$B$1005,$A279),0))</f>
        <v/>
      </c>
      <c r="T279" s="39">
        <f>IF($A279="","",COUNTIFS('Violation Log'!$B$6:$B$1005,$A279,'Violation Log'!$R$6:$R$1005,"&lt;&gt;Closed",'Violation Log'!$R$6:$R$1005,"&lt;&gt;"))</f>
        <v/>
      </c>
      <c r="U279" s="40">
        <f>IF($A279="","",IF(OR($B279="",$E279="",$F279="",$H279="",$I279="",$M279=""),"Missing required field",IF(COUNTIF($A$6:$A$1005,$A279)&gt;1,"Duplicate Inspection ID","OK")))</f>
        <v/>
      </c>
    </row>
    <row r="280">
      <c r="B280" s="62" t="n"/>
      <c r="C280" s="36" t="n"/>
      <c r="L280" s="37" t="n"/>
      <c r="N280" s="38" t="n"/>
      <c r="O280" s="39">
        <f>IF($A280="","",COUNTIF('Violation Log'!$B$6:$B$1005,$A280))</f>
        <v/>
      </c>
      <c r="P280" s="39">
        <f>IF($A280="","",COUNTIFS('Violation Log'!$B$6:$B$1005,$A280,'Violation Log'!$I$6:$I$1005,"Yes"))</f>
        <v/>
      </c>
      <c r="Q280" s="40">
        <f>IF($A280="","",IF($O280=0,"Clean",IF($P280&gt;0,"Out of Service","Violations - No OOS")))</f>
        <v/>
      </c>
      <c r="R280" s="63">
        <f>IF($A280="","",IFERROR(SUMIFS('Violation Log'!$K$6:$K$1005,'Violation Log'!$B$6:$B$1005,$A280),0))</f>
        <v/>
      </c>
      <c r="S280" s="63">
        <f>IF($A280="","",IFERROR(SUMIFS('Violation Log'!$L$6:$L$1005,'Violation Log'!$B$6:$B$1005,$A280),0))</f>
        <v/>
      </c>
      <c r="T280" s="39">
        <f>IF($A280="","",COUNTIFS('Violation Log'!$B$6:$B$1005,$A280,'Violation Log'!$R$6:$R$1005,"&lt;&gt;Closed",'Violation Log'!$R$6:$R$1005,"&lt;&gt;"))</f>
        <v/>
      </c>
      <c r="U280" s="40">
        <f>IF($A280="","",IF(OR($B280="",$E280="",$F280="",$H280="",$I280="",$M280=""),"Missing required field",IF(COUNTIF($A$6:$A$1005,$A280)&gt;1,"Duplicate Inspection ID","OK")))</f>
        <v/>
      </c>
    </row>
    <row r="281">
      <c r="B281" s="62" t="n"/>
      <c r="C281" s="36" t="n"/>
      <c r="L281" s="37" t="n"/>
      <c r="N281" s="38" t="n"/>
      <c r="O281" s="39">
        <f>IF($A281="","",COUNTIF('Violation Log'!$B$6:$B$1005,$A281))</f>
        <v/>
      </c>
      <c r="P281" s="39">
        <f>IF($A281="","",COUNTIFS('Violation Log'!$B$6:$B$1005,$A281,'Violation Log'!$I$6:$I$1005,"Yes"))</f>
        <v/>
      </c>
      <c r="Q281" s="40">
        <f>IF($A281="","",IF($O281=0,"Clean",IF($P281&gt;0,"Out of Service","Violations - No OOS")))</f>
        <v/>
      </c>
      <c r="R281" s="63">
        <f>IF($A281="","",IFERROR(SUMIFS('Violation Log'!$K$6:$K$1005,'Violation Log'!$B$6:$B$1005,$A281),0))</f>
        <v/>
      </c>
      <c r="S281" s="63">
        <f>IF($A281="","",IFERROR(SUMIFS('Violation Log'!$L$6:$L$1005,'Violation Log'!$B$6:$B$1005,$A281),0))</f>
        <v/>
      </c>
      <c r="T281" s="39">
        <f>IF($A281="","",COUNTIFS('Violation Log'!$B$6:$B$1005,$A281,'Violation Log'!$R$6:$R$1005,"&lt;&gt;Closed",'Violation Log'!$R$6:$R$1005,"&lt;&gt;"))</f>
        <v/>
      </c>
      <c r="U281" s="40">
        <f>IF($A281="","",IF(OR($B281="",$E281="",$F281="",$H281="",$I281="",$M281=""),"Missing required field",IF(COUNTIF($A$6:$A$1005,$A281)&gt;1,"Duplicate Inspection ID","OK")))</f>
        <v/>
      </c>
    </row>
    <row r="282">
      <c r="B282" s="62" t="n"/>
      <c r="C282" s="36" t="n"/>
      <c r="L282" s="37" t="n"/>
      <c r="N282" s="38" t="n"/>
      <c r="O282" s="39">
        <f>IF($A282="","",COUNTIF('Violation Log'!$B$6:$B$1005,$A282))</f>
        <v/>
      </c>
      <c r="P282" s="39">
        <f>IF($A282="","",COUNTIFS('Violation Log'!$B$6:$B$1005,$A282,'Violation Log'!$I$6:$I$1005,"Yes"))</f>
        <v/>
      </c>
      <c r="Q282" s="40">
        <f>IF($A282="","",IF($O282=0,"Clean",IF($P282&gt;0,"Out of Service","Violations - No OOS")))</f>
        <v/>
      </c>
      <c r="R282" s="63">
        <f>IF($A282="","",IFERROR(SUMIFS('Violation Log'!$K$6:$K$1005,'Violation Log'!$B$6:$B$1005,$A282),0))</f>
        <v/>
      </c>
      <c r="S282" s="63">
        <f>IF($A282="","",IFERROR(SUMIFS('Violation Log'!$L$6:$L$1005,'Violation Log'!$B$6:$B$1005,$A282),0))</f>
        <v/>
      </c>
      <c r="T282" s="39">
        <f>IF($A282="","",COUNTIFS('Violation Log'!$B$6:$B$1005,$A282,'Violation Log'!$R$6:$R$1005,"&lt;&gt;Closed",'Violation Log'!$R$6:$R$1005,"&lt;&gt;"))</f>
        <v/>
      </c>
      <c r="U282" s="40">
        <f>IF($A282="","",IF(OR($B282="",$E282="",$F282="",$H282="",$I282="",$M282=""),"Missing required field",IF(COUNTIF($A$6:$A$1005,$A282)&gt;1,"Duplicate Inspection ID","OK")))</f>
        <v/>
      </c>
    </row>
    <row r="283">
      <c r="B283" s="62" t="n"/>
      <c r="C283" s="36" t="n"/>
      <c r="L283" s="37" t="n"/>
      <c r="N283" s="38" t="n"/>
      <c r="O283" s="39">
        <f>IF($A283="","",COUNTIF('Violation Log'!$B$6:$B$1005,$A283))</f>
        <v/>
      </c>
      <c r="P283" s="39">
        <f>IF($A283="","",COUNTIFS('Violation Log'!$B$6:$B$1005,$A283,'Violation Log'!$I$6:$I$1005,"Yes"))</f>
        <v/>
      </c>
      <c r="Q283" s="40">
        <f>IF($A283="","",IF($O283=0,"Clean",IF($P283&gt;0,"Out of Service","Violations - No OOS")))</f>
        <v/>
      </c>
      <c r="R283" s="63">
        <f>IF($A283="","",IFERROR(SUMIFS('Violation Log'!$K$6:$K$1005,'Violation Log'!$B$6:$B$1005,$A283),0))</f>
        <v/>
      </c>
      <c r="S283" s="63">
        <f>IF($A283="","",IFERROR(SUMIFS('Violation Log'!$L$6:$L$1005,'Violation Log'!$B$6:$B$1005,$A283),0))</f>
        <v/>
      </c>
      <c r="T283" s="39">
        <f>IF($A283="","",COUNTIFS('Violation Log'!$B$6:$B$1005,$A283,'Violation Log'!$R$6:$R$1005,"&lt;&gt;Closed",'Violation Log'!$R$6:$R$1005,"&lt;&gt;"))</f>
        <v/>
      </c>
      <c r="U283" s="40">
        <f>IF($A283="","",IF(OR($B283="",$E283="",$F283="",$H283="",$I283="",$M283=""),"Missing required field",IF(COUNTIF($A$6:$A$1005,$A283)&gt;1,"Duplicate Inspection ID","OK")))</f>
        <v/>
      </c>
    </row>
    <row r="284">
      <c r="B284" s="62" t="n"/>
      <c r="C284" s="36" t="n"/>
      <c r="L284" s="37" t="n"/>
      <c r="N284" s="38" t="n"/>
      <c r="O284" s="39">
        <f>IF($A284="","",COUNTIF('Violation Log'!$B$6:$B$1005,$A284))</f>
        <v/>
      </c>
      <c r="P284" s="39">
        <f>IF($A284="","",COUNTIFS('Violation Log'!$B$6:$B$1005,$A284,'Violation Log'!$I$6:$I$1005,"Yes"))</f>
        <v/>
      </c>
      <c r="Q284" s="40">
        <f>IF($A284="","",IF($O284=0,"Clean",IF($P284&gt;0,"Out of Service","Violations - No OOS")))</f>
        <v/>
      </c>
      <c r="R284" s="63">
        <f>IF($A284="","",IFERROR(SUMIFS('Violation Log'!$K$6:$K$1005,'Violation Log'!$B$6:$B$1005,$A284),0))</f>
        <v/>
      </c>
      <c r="S284" s="63">
        <f>IF($A284="","",IFERROR(SUMIFS('Violation Log'!$L$6:$L$1005,'Violation Log'!$B$6:$B$1005,$A284),0))</f>
        <v/>
      </c>
      <c r="T284" s="39">
        <f>IF($A284="","",COUNTIFS('Violation Log'!$B$6:$B$1005,$A284,'Violation Log'!$R$6:$R$1005,"&lt;&gt;Closed",'Violation Log'!$R$6:$R$1005,"&lt;&gt;"))</f>
        <v/>
      </c>
      <c r="U284" s="40">
        <f>IF($A284="","",IF(OR($B284="",$E284="",$F284="",$H284="",$I284="",$M284=""),"Missing required field",IF(COUNTIF($A$6:$A$1005,$A284)&gt;1,"Duplicate Inspection ID","OK")))</f>
        <v/>
      </c>
    </row>
    <row r="285">
      <c r="B285" s="62" t="n"/>
      <c r="C285" s="36" t="n"/>
      <c r="L285" s="37" t="n"/>
      <c r="N285" s="38" t="n"/>
      <c r="O285" s="39">
        <f>IF($A285="","",COUNTIF('Violation Log'!$B$6:$B$1005,$A285))</f>
        <v/>
      </c>
      <c r="P285" s="39">
        <f>IF($A285="","",COUNTIFS('Violation Log'!$B$6:$B$1005,$A285,'Violation Log'!$I$6:$I$1005,"Yes"))</f>
        <v/>
      </c>
      <c r="Q285" s="40">
        <f>IF($A285="","",IF($O285=0,"Clean",IF($P285&gt;0,"Out of Service","Violations - No OOS")))</f>
        <v/>
      </c>
      <c r="R285" s="63">
        <f>IF($A285="","",IFERROR(SUMIFS('Violation Log'!$K$6:$K$1005,'Violation Log'!$B$6:$B$1005,$A285),0))</f>
        <v/>
      </c>
      <c r="S285" s="63">
        <f>IF($A285="","",IFERROR(SUMIFS('Violation Log'!$L$6:$L$1005,'Violation Log'!$B$6:$B$1005,$A285),0))</f>
        <v/>
      </c>
      <c r="T285" s="39">
        <f>IF($A285="","",COUNTIFS('Violation Log'!$B$6:$B$1005,$A285,'Violation Log'!$R$6:$R$1005,"&lt;&gt;Closed",'Violation Log'!$R$6:$R$1005,"&lt;&gt;"))</f>
        <v/>
      </c>
      <c r="U285" s="40">
        <f>IF($A285="","",IF(OR($B285="",$E285="",$F285="",$H285="",$I285="",$M285=""),"Missing required field",IF(COUNTIF($A$6:$A$1005,$A285)&gt;1,"Duplicate Inspection ID","OK")))</f>
        <v/>
      </c>
    </row>
    <row r="286">
      <c r="B286" s="62" t="n"/>
      <c r="C286" s="36" t="n"/>
      <c r="L286" s="37" t="n"/>
      <c r="N286" s="38" t="n"/>
      <c r="O286" s="39">
        <f>IF($A286="","",COUNTIF('Violation Log'!$B$6:$B$1005,$A286))</f>
        <v/>
      </c>
      <c r="P286" s="39">
        <f>IF($A286="","",COUNTIFS('Violation Log'!$B$6:$B$1005,$A286,'Violation Log'!$I$6:$I$1005,"Yes"))</f>
        <v/>
      </c>
      <c r="Q286" s="40">
        <f>IF($A286="","",IF($O286=0,"Clean",IF($P286&gt;0,"Out of Service","Violations - No OOS")))</f>
        <v/>
      </c>
      <c r="R286" s="63">
        <f>IF($A286="","",IFERROR(SUMIFS('Violation Log'!$K$6:$K$1005,'Violation Log'!$B$6:$B$1005,$A286),0))</f>
        <v/>
      </c>
      <c r="S286" s="63">
        <f>IF($A286="","",IFERROR(SUMIFS('Violation Log'!$L$6:$L$1005,'Violation Log'!$B$6:$B$1005,$A286),0))</f>
        <v/>
      </c>
      <c r="T286" s="39">
        <f>IF($A286="","",COUNTIFS('Violation Log'!$B$6:$B$1005,$A286,'Violation Log'!$R$6:$R$1005,"&lt;&gt;Closed",'Violation Log'!$R$6:$R$1005,"&lt;&gt;"))</f>
        <v/>
      </c>
      <c r="U286" s="40">
        <f>IF($A286="","",IF(OR($B286="",$E286="",$F286="",$H286="",$I286="",$M286=""),"Missing required field",IF(COUNTIF($A$6:$A$1005,$A286)&gt;1,"Duplicate Inspection ID","OK")))</f>
        <v/>
      </c>
    </row>
    <row r="287">
      <c r="B287" s="62" t="n"/>
      <c r="C287" s="36" t="n"/>
      <c r="L287" s="37" t="n"/>
      <c r="N287" s="38" t="n"/>
      <c r="O287" s="39">
        <f>IF($A287="","",COUNTIF('Violation Log'!$B$6:$B$1005,$A287))</f>
        <v/>
      </c>
      <c r="P287" s="39">
        <f>IF($A287="","",COUNTIFS('Violation Log'!$B$6:$B$1005,$A287,'Violation Log'!$I$6:$I$1005,"Yes"))</f>
        <v/>
      </c>
      <c r="Q287" s="40">
        <f>IF($A287="","",IF($O287=0,"Clean",IF($P287&gt;0,"Out of Service","Violations - No OOS")))</f>
        <v/>
      </c>
      <c r="R287" s="63">
        <f>IF($A287="","",IFERROR(SUMIFS('Violation Log'!$K$6:$K$1005,'Violation Log'!$B$6:$B$1005,$A287),0))</f>
        <v/>
      </c>
      <c r="S287" s="63">
        <f>IF($A287="","",IFERROR(SUMIFS('Violation Log'!$L$6:$L$1005,'Violation Log'!$B$6:$B$1005,$A287),0))</f>
        <v/>
      </c>
      <c r="T287" s="39">
        <f>IF($A287="","",COUNTIFS('Violation Log'!$B$6:$B$1005,$A287,'Violation Log'!$R$6:$R$1005,"&lt;&gt;Closed",'Violation Log'!$R$6:$R$1005,"&lt;&gt;"))</f>
        <v/>
      </c>
      <c r="U287" s="40">
        <f>IF($A287="","",IF(OR($B287="",$E287="",$F287="",$H287="",$I287="",$M287=""),"Missing required field",IF(COUNTIF($A$6:$A$1005,$A287)&gt;1,"Duplicate Inspection ID","OK")))</f>
        <v/>
      </c>
    </row>
    <row r="288">
      <c r="B288" s="62" t="n"/>
      <c r="C288" s="36" t="n"/>
      <c r="L288" s="37" t="n"/>
      <c r="N288" s="38" t="n"/>
      <c r="O288" s="39">
        <f>IF($A288="","",COUNTIF('Violation Log'!$B$6:$B$1005,$A288))</f>
        <v/>
      </c>
      <c r="P288" s="39">
        <f>IF($A288="","",COUNTIFS('Violation Log'!$B$6:$B$1005,$A288,'Violation Log'!$I$6:$I$1005,"Yes"))</f>
        <v/>
      </c>
      <c r="Q288" s="40">
        <f>IF($A288="","",IF($O288=0,"Clean",IF($P288&gt;0,"Out of Service","Violations - No OOS")))</f>
        <v/>
      </c>
      <c r="R288" s="63">
        <f>IF($A288="","",IFERROR(SUMIFS('Violation Log'!$K$6:$K$1005,'Violation Log'!$B$6:$B$1005,$A288),0))</f>
        <v/>
      </c>
      <c r="S288" s="63">
        <f>IF($A288="","",IFERROR(SUMIFS('Violation Log'!$L$6:$L$1005,'Violation Log'!$B$6:$B$1005,$A288),0))</f>
        <v/>
      </c>
      <c r="T288" s="39">
        <f>IF($A288="","",COUNTIFS('Violation Log'!$B$6:$B$1005,$A288,'Violation Log'!$R$6:$R$1005,"&lt;&gt;Closed",'Violation Log'!$R$6:$R$1005,"&lt;&gt;"))</f>
        <v/>
      </c>
      <c r="U288" s="40">
        <f>IF($A288="","",IF(OR($B288="",$E288="",$F288="",$H288="",$I288="",$M288=""),"Missing required field",IF(COUNTIF($A$6:$A$1005,$A288)&gt;1,"Duplicate Inspection ID","OK")))</f>
        <v/>
      </c>
    </row>
    <row r="289">
      <c r="B289" s="62" t="n"/>
      <c r="C289" s="36" t="n"/>
      <c r="L289" s="37" t="n"/>
      <c r="N289" s="38" t="n"/>
      <c r="O289" s="39">
        <f>IF($A289="","",COUNTIF('Violation Log'!$B$6:$B$1005,$A289))</f>
        <v/>
      </c>
      <c r="P289" s="39">
        <f>IF($A289="","",COUNTIFS('Violation Log'!$B$6:$B$1005,$A289,'Violation Log'!$I$6:$I$1005,"Yes"))</f>
        <v/>
      </c>
      <c r="Q289" s="40">
        <f>IF($A289="","",IF($O289=0,"Clean",IF($P289&gt;0,"Out of Service","Violations - No OOS")))</f>
        <v/>
      </c>
      <c r="R289" s="63">
        <f>IF($A289="","",IFERROR(SUMIFS('Violation Log'!$K$6:$K$1005,'Violation Log'!$B$6:$B$1005,$A289),0))</f>
        <v/>
      </c>
      <c r="S289" s="63">
        <f>IF($A289="","",IFERROR(SUMIFS('Violation Log'!$L$6:$L$1005,'Violation Log'!$B$6:$B$1005,$A289),0))</f>
        <v/>
      </c>
      <c r="T289" s="39">
        <f>IF($A289="","",COUNTIFS('Violation Log'!$B$6:$B$1005,$A289,'Violation Log'!$R$6:$R$1005,"&lt;&gt;Closed",'Violation Log'!$R$6:$R$1005,"&lt;&gt;"))</f>
        <v/>
      </c>
      <c r="U289" s="40">
        <f>IF($A289="","",IF(OR($B289="",$E289="",$F289="",$H289="",$I289="",$M289=""),"Missing required field",IF(COUNTIF($A$6:$A$1005,$A289)&gt;1,"Duplicate Inspection ID","OK")))</f>
        <v/>
      </c>
    </row>
    <row r="290">
      <c r="B290" s="62" t="n"/>
      <c r="C290" s="36" t="n"/>
      <c r="L290" s="37" t="n"/>
      <c r="N290" s="38" t="n"/>
      <c r="O290" s="39">
        <f>IF($A290="","",COUNTIF('Violation Log'!$B$6:$B$1005,$A290))</f>
        <v/>
      </c>
      <c r="P290" s="39">
        <f>IF($A290="","",COUNTIFS('Violation Log'!$B$6:$B$1005,$A290,'Violation Log'!$I$6:$I$1005,"Yes"))</f>
        <v/>
      </c>
      <c r="Q290" s="40">
        <f>IF($A290="","",IF($O290=0,"Clean",IF($P290&gt;0,"Out of Service","Violations - No OOS")))</f>
        <v/>
      </c>
      <c r="R290" s="63">
        <f>IF($A290="","",IFERROR(SUMIFS('Violation Log'!$K$6:$K$1005,'Violation Log'!$B$6:$B$1005,$A290),0))</f>
        <v/>
      </c>
      <c r="S290" s="63">
        <f>IF($A290="","",IFERROR(SUMIFS('Violation Log'!$L$6:$L$1005,'Violation Log'!$B$6:$B$1005,$A290),0))</f>
        <v/>
      </c>
      <c r="T290" s="39">
        <f>IF($A290="","",COUNTIFS('Violation Log'!$B$6:$B$1005,$A290,'Violation Log'!$R$6:$R$1005,"&lt;&gt;Closed",'Violation Log'!$R$6:$R$1005,"&lt;&gt;"))</f>
        <v/>
      </c>
      <c r="U290" s="40">
        <f>IF($A290="","",IF(OR($B290="",$E290="",$F290="",$H290="",$I290="",$M290=""),"Missing required field",IF(COUNTIF($A$6:$A$1005,$A290)&gt;1,"Duplicate Inspection ID","OK")))</f>
        <v/>
      </c>
    </row>
    <row r="291">
      <c r="B291" s="62" t="n"/>
      <c r="C291" s="36" t="n"/>
      <c r="L291" s="37" t="n"/>
      <c r="N291" s="38" t="n"/>
      <c r="O291" s="39">
        <f>IF($A291="","",COUNTIF('Violation Log'!$B$6:$B$1005,$A291))</f>
        <v/>
      </c>
      <c r="P291" s="39">
        <f>IF($A291="","",COUNTIFS('Violation Log'!$B$6:$B$1005,$A291,'Violation Log'!$I$6:$I$1005,"Yes"))</f>
        <v/>
      </c>
      <c r="Q291" s="40">
        <f>IF($A291="","",IF($O291=0,"Clean",IF($P291&gt;0,"Out of Service","Violations - No OOS")))</f>
        <v/>
      </c>
      <c r="R291" s="63">
        <f>IF($A291="","",IFERROR(SUMIFS('Violation Log'!$K$6:$K$1005,'Violation Log'!$B$6:$B$1005,$A291),0))</f>
        <v/>
      </c>
      <c r="S291" s="63">
        <f>IF($A291="","",IFERROR(SUMIFS('Violation Log'!$L$6:$L$1005,'Violation Log'!$B$6:$B$1005,$A291),0))</f>
        <v/>
      </c>
      <c r="T291" s="39">
        <f>IF($A291="","",COUNTIFS('Violation Log'!$B$6:$B$1005,$A291,'Violation Log'!$R$6:$R$1005,"&lt;&gt;Closed",'Violation Log'!$R$6:$R$1005,"&lt;&gt;"))</f>
        <v/>
      </c>
      <c r="U291" s="40">
        <f>IF($A291="","",IF(OR($B291="",$E291="",$F291="",$H291="",$I291="",$M291=""),"Missing required field",IF(COUNTIF($A$6:$A$1005,$A291)&gt;1,"Duplicate Inspection ID","OK")))</f>
        <v/>
      </c>
    </row>
    <row r="292">
      <c r="B292" s="62" t="n"/>
      <c r="C292" s="36" t="n"/>
      <c r="L292" s="37" t="n"/>
      <c r="N292" s="38" t="n"/>
      <c r="O292" s="39">
        <f>IF($A292="","",COUNTIF('Violation Log'!$B$6:$B$1005,$A292))</f>
        <v/>
      </c>
      <c r="P292" s="39">
        <f>IF($A292="","",COUNTIFS('Violation Log'!$B$6:$B$1005,$A292,'Violation Log'!$I$6:$I$1005,"Yes"))</f>
        <v/>
      </c>
      <c r="Q292" s="40">
        <f>IF($A292="","",IF($O292=0,"Clean",IF($P292&gt;0,"Out of Service","Violations - No OOS")))</f>
        <v/>
      </c>
      <c r="R292" s="63">
        <f>IF($A292="","",IFERROR(SUMIFS('Violation Log'!$K$6:$K$1005,'Violation Log'!$B$6:$B$1005,$A292),0))</f>
        <v/>
      </c>
      <c r="S292" s="63">
        <f>IF($A292="","",IFERROR(SUMIFS('Violation Log'!$L$6:$L$1005,'Violation Log'!$B$6:$B$1005,$A292),0))</f>
        <v/>
      </c>
      <c r="T292" s="39">
        <f>IF($A292="","",COUNTIFS('Violation Log'!$B$6:$B$1005,$A292,'Violation Log'!$R$6:$R$1005,"&lt;&gt;Closed",'Violation Log'!$R$6:$R$1005,"&lt;&gt;"))</f>
        <v/>
      </c>
      <c r="U292" s="40">
        <f>IF($A292="","",IF(OR($B292="",$E292="",$F292="",$H292="",$I292="",$M292=""),"Missing required field",IF(COUNTIF($A$6:$A$1005,$A292)&gt;1,"Duplicate Inspection ID","OK")))</f>
        <v/>
      </c>
    </row>
    <row r="293">
      <c r="B293" s="62" t="n"/>
      <c r="C293" s="36" t="n"/>
      <c r="L293" s="37" t="n"/>
      <c r="N293" s="38" t="n"/>
      <c r="O293" s="39">
        <f>IF($A293="","",COUNTIF('Violation Log'!$B$6:$B$1005,$A293))</f>
        <v/>
      </c>
      <c r="P293" s="39">
        <f>IF($A293="","",COUNTIFS('Violation Log'!$B$6:$B$1005,$A293,'Violation Log'!$I$6:$I$1005,"Yes"))</f>
        <v/>
      </c>
      <c r="Q293" s="40">
        <f>IF($A293="","",IF($O293=0,"Clean",IF($P293&gt;0,"Out of Service","Violations - No OOS")))</f>
        <v/>
      </c>
      <c r="R293" s="63">
        <f>IF($A293="","",IFERROR(SUMIFS('Violation Log'!$K$6:$K$1005,'Violation Log'!$B$6:$B$1005,$A293),0))</f>
        <v/>
      </c>
      <c r="S293" s="63">
        <f>IF($A293="","",IFERROR(SUMIFS('Violation Log'!$L$6:$L$1005,'Violation Log'!$B$6:$B$1005,$A293),0))</f>
        <v/>
      </c>
      <c r="T293" s="39">
        <f>IF($A293="","",COUNTIFS('Violation Log'!$B$6:$B$1005,$A293,'Violation Log'!$R$6:$R$1005,"&lt;&gt;Closed",'Violation Log'!$R$6:$R$1005,"&lt;&gt;"))</f>
        <v/>
      </c>
      <c r="U293" s="40">
        <f>IF($A293="","",IF(OR($B293="",$E293="",$F293="",$H293="",$I293="",$M293=""),"Missing required field",IF(COUNTIF($A$6:$A$1005,$A293)&gt;1,"Duplicate Inspection ID","OK")))</f>
        <v/>
      </c>
    </row>
    <row r="294">
      <c r="B294" s="62" t="n"/>
      <c r="C294" s="36" t="n"/>
      <c r="L294" s="37" t="n"/>
      <c r="N294" s="38" t="n"/>
      <c r="O294" s="39">
        <f>IF($A294="","",COUNTIF('Violation Log'!$B$6:$B$1005,$A294))</f>
        <v/>
      </c>
      <c r="P294" s="39">
        <f>IF($A294="","",COUNTIFS('Violation Log'!$B$6:$B$1005,$A294,'Violation Log'!$I$6:$I$1005,"Yes"))</f>
        <v/>
      </c>
      <c r="Q294" s="40">
        <f>IF($A294="","",IF($O294=0,"Clean",IF($P294&gt;0,"Out of Service","Violations - No OOS")))</f>
        <v/>
      </c>
      <c r="R294" s="63">
        <f>IF($A294="","",IFERROR(SUMIFS('Violation Log'!$K$6:$K$1005,'Violation Log'!$B$6:$B$1005,$A294),0))</f>
        <v/>
      </c>
      <c r="S294" s="63">
        <f>IF($A294="","",IFERROR(SUMIFS('Violation Log'!$L$6:$L$1005,'Violation Log'!$B$6:$B$1005,$A294),0))</f>
        <v/>
      </c>
      <c r="T294" s="39">
        <f>IF($A294="","",COUNTIFS('Violation Log'!$B$6:$B$1005,$A294,'Violation Log'!$R$6:$R$1005,"&lt;&gt;Closed",'Violation Log'!$R$6:$R$1005,"&lt;&gt;"))</f>
        <v/>
      </c>
      <c r="U294" s="40">
        <f>IF($A294="","",IF(OR($B294="",$E294="",$F294="",$H294="",$I294="",$M294=""),"Missing required field",IF(COUNTIF($A$6:$A$1005,$A294)&gt;1,"Duplicate Inspection ID","OK")))</f>
        <v/>
      </c>
    </row>
    <row r="295">
      <c r="B295" s="62" t="n"/>
      <c r="C295" s="36" t="n"/>
      <c r="L295" s="37" t="n"/>
      <c r="N295" s="38" t="n"/>
      <c r="O295" s="39">
        <f>IF($A295="","",COUNTIF('Violation Log'!$B$6:$B$1005,$A295))</f>
        <v/>
      </c>
      <c r="P295" s="39">
        <f>IF($A295="","",COUNTIFS('Violation Log'!$B$6:$B$1005,$A295,'Violation Log'!$I$6:$I$1005,"Yes"))</f>
        <v/>
      </c>
      <c r="Q295" s="40">
        <f>IF($A295="","",IF($O295=0,"Clean",IF($P295&gt;0,"Out of Service","Violations - No OOS")))</f>
        <v/>
      </c>
      <c r="R295" s="63">
        <f>IF($A295="","",IFERROR(SUMIFS('Violation Log'!$K$6:$K$1005,'Violation Log'!$B$6:$B$1005,$A295),0))</f>
        <v/>
      </c>
      <c r="S295" s="63">
        <f>IF($A295="","",IFERROR(SUMIFS('Violation Log'!$L$6:$L$1005,'Violation Log'!$B$6:$B$1005,$A295),0))</f>
        <v/>
      </c>
      <c r="T295" s="39">
        <f>IF($A295="","",COUNTIFS('Violation Log'!$B$6:$B$1005,$A295,'Violation Log'!$R$6:$R$1005,"&lt;&gt;Closed",'Violation Log'!$R$6:$R$1005,"&lt;&gt;"))</f>
        <v/>
      </c>
      <c r="U295" s="40">
        <f>IF($A295="","",IF(OR($B295="",$E295="",$F295="",$H295="",$I295="",$M295=""),"Missing required field",IF(COUNTIF($A$6:$A$1005,$A295)&gt;1,"Duplicate Inspection ID","OK")))</f>
        <v/>
      </c>
    </row>
    <row r="296">
      <c r="B296" s="62" t="n"/>
      <c r="C296" s="36" t="n"/>
      <c r="L296" s="37" t="n"/>
      <c r="N296" s="38" t="n"/>
      <c r="O296" s="39">
        <f>IF($A296="","",COUNTIF('Violation Log'!$B$6:$B$1005,$A296))</f>
        <v/>
      </c>
      <c r="P296" s="39">
        <f>IF($A296="","",COUNTIFS('Violation Log'!$B$6:$B$1005,$A296,'Violation Log'!$I$6:$I$1005,"Yes"))</f>
        <v/>
      </c>
      <c r="Q296" s="40">
        <f>IF($A296="","",IF($O296=0,"Clean",IF($P296&gt;0,"Out of Service","Violations - No OOS")))</f>
        <v/>
      </c>
      <c r="R296" s="63">
        <f>IF($A296="","",IFERROR(SUMIFS('Violation Log'!$K$6:$K$1005,'Violation Log'!$B$6:$B$1005,$A296),0))</f>
        <v/>
      </c>
      <c r="S296" s="63">
        <f>IF($A296="","",IFERROR(SUMIFS('Violation Log'!$L$6:$L$1005,'Violation Log'!$B$6:$B$1005,$A296),0))</f>
        <v/>
      </c>
      <c r="T296" s="39">
        <f>IF($A296="","",COUNTIFS('Violation Log'!$B$6:$B$1005,$A296,'Violation Log'!$R$6:$R$1005,"&lt;&gt;Closed",'Violation Log'!$R$6:$R$1005,"&lt;&gt;"))</f>
        <v/>
      </c>
      <c r="U296" s="40">
        <f>IF($A296="","",IF(OR($B296="",$E296="",$F296="",$H296="",$I296="",$M296=""),"Missing required field",IF(COUNTIF($A$6:$A$1005,$A296)&gt;1,"Duplicate Inspection ID","OK")))</f>
        <v/>
      </c>
    </row>
    <row r="297">
      <c r="B297" s="62" t="n"/>
      <c r="C297" s="36" t="n"/>
      <c r="L297" s="37" t="n"/>
      <c r="N297" s="38" t="n"/>
      <c r="O297" s="39">
        <f>IF($A297="","",COUNTIF('Violation Log'!$B$6:$B$1005,$A297))</f>
        <v/>
      </c>
      <c r="P297" s="39">
        <f>IF($A297="","",COUNTIFS('Violation Log'!$B$6:$B$1005,$A297,'Violation Log'!$I$6:$I$1005,"Yes"))</f>
        <v/>
      </c>
      <c r="Q297" s="40">
        <f>IF($A297="","",IF($O297=0,"Clean",IF($P297&gt;0,"Out of Service","Violations - No OOS")))</f>
        <v/>
      </c>
      <c r="R297" s="63">
        <f>IF($A297="","",IFERROR(SUMIFS('Violation Log'!$K$6:$K$1005,'Violation Log'!$B$6:$B$1005,$A297),0))</f>
        <v/>
      </c>
      <c r="S297" s="63">
        <f>IF($A297="","",IFERROR(SUMIFS('Violation Log'!$L$6:$L$1005,'Violation Log'!$B$6:$B$1005,$A297),0))</f>
        <v/>
      </c>
      <c r="T297" s="39">
        <f>IF($A297="","",COUNTIFS('Violation Log'!$B$6:$B$1005,$A297,'Violation Log'!$R$6:$R$1005,"&lt;&gt;Closed",'Violation Log'!$R$6:$R$1005,"&lt;&gt;"))</f>
        <v/>
      </c>
      <c r="U297" s="40">
        <f>IF($A297="","",IF(OR($B297="",$E297="",$F297="",$H297="",$I297="",$M297=""),"Missing required field",IF(COUNTIF($A$6:$A$1005,$A297)&gt;1,"Duplicate Inspection ID","OK")))</f>
        <v/>
      </c>
    </row>
    <row r="298">
      <c r="B298" s="62" t="n"/>
      <c r="C298" s="36" t="n"/>
      <c r="L298" s="37" t="n"/>
      <c r="N298" s="38" t="n"/>
      <c r="O298" s="39">
        <f>IF($A298="","",COUNTIF('Violation Log'!$B$6:$B$1005,$A298))</f>
        <v/>
      </c>
      <c r="P298" s="39">
        <f>IF($A298="","",COUNTIFS('Violation Log'!$B$6:$B$1005,$A298,'Violation Log'!$I$6:$I$1005,"Yes"))</f>
        <v/>
      </c>
      <c r="Q298" s="40">
        <f>IF($A298="","",IF($O298=0,"Clean",IF($P298&gt;0,"Out of Service","Violations - No OOS")))</f>
        <v/>
      </c>
      <c r="R298" s="63">
        <f>IF($A298="","",IFERROR(SUMIFS('Violation Log'!$K$6:$K$1005,'Violation Log'!$B$6:$B$1005,$A298),0))</f>
        <v/>
      </c>
      <c r="S298" s="63">
        <f>IF($A298="","",IFERROR(SUMIFS('Violation Log'!$L$6:$L$1005,'Violation Log'!$B$6:$B$1005,$A298),0))</f>
        <v/>
      </c>
      <c r="T298" s="39">
        <f>IF($A298="","",COUNTIFS('Violation Log'!$B$6:$B$1005,$A298,'Violation Log'!$R$6:$R$1005,"&lt;&gt;Closed",'Violation Log'!$R$6:$R$1005,"&lt;&gt;"))</f>
        <v/>
      </c>
      <c r="U298" s="40">
        <f>IF($A298="","",IF(OR($B298="",$E298="",$F298="",$H298="",$I298="",$M298=""),"Missing required field",IF(COUNTIF($A$6:$A$1005,$A298)&gt;1,"Duplicate Inspection ID","OK")))</f>
        <v/>
      </c>
    </row>
    <row r="299">
      <c r="B299" s="62" t="n"/>
      <c r="C299" s="36" t="n"/>
      <c r="L299" s="37" t="n"/>
      <c r="N299" s="38" t="n"/>
      <c r="O299" s="39">
        <f>IF($A299="","",COUNTIF('Violation Log'!$B$6:$B$1005,$A299))</f>
        <v/>
      </c>
      <c r="P299" s="39">
        <f>IF($A299="","",COUNTIFS('Violation Log'!$B$6:$B$1005,$A299,'Violation Log'!$I$6:$I$1005,"Yes"))</f>
        <v/>
      </c>
      <c r="Q299" s="40">
        <f>IF($A299="","",IF($O299=0,"Clean",IF($P299&gt;0,"Out of Service","Violations - No OOS")))</f>
        <v/>
      </c>
      <c r="R299" s="63">
        <f>IF($A299="","",IFERROR(SUMIFS('Violation Log'!$K$6:$K$1005,'Violation Log'!$B$6:$B$1005,$A299),0))</f>
        <v/>
      </c>
      <c r="S299" s="63">
        <f>IF($A299="","",IFERROR(SUMIFS('Violation Log'!$L$6:$L$1005,'Violation Log'!$B$6:$B$1005,$A299),0))</f>
        <v/>
      </c>
      <c r="T299" s="39">
        <f>IF($A299="","",COUNTIFS('Violation Log'!$B$6:$B$1005,$A299,'Violation Log'!$R$6:$R$1005,"&lt;&gt;Closed",'Violation Log'!$R$6:$R$1005,"&lt;&gt;"))</f>
        <v/>
      </c>
      <c r="U299" s="40">
        <f>IF($A299="","",IF(OR($B299="",$E299="",$F299="",$H299="",$I299="",$M299=""),"Missing required field",IF(COUNTIF($A$6:$A$1005,$A299)&gt;1,"Duplicate Inspection ID","OK")))</f>
        <v/>
      </c>
    </row>
    <row r="300">
      <c r="B300" s="62" t="n"/>
      <c r="C300" s="36" t="n"/>
      <c r="L300" s="37" t="n"/>
      <c r="N300" s="38" t="n"/>
      <c r="O300" s="39">
        <f>IF($A300="","",COUNTIF('Violation Log'!$B$6:$B$1005,$A300))</f>
        <v/>
      </c>
      <c r="P300" s="39">
        <f>IF($A300="","",COUNTIFS('Violation Log'!$B$6:$B$1005,$A300,'Violation Log'!$I$6:$I$1005,"Yes"))</f>
        <v/>
      </c>
      <c r="Q300" s="40">
        <f>IF($A300="","",IF($O300=0,"Clean",IF($P300&gt;0,"Out of Service","Violations - No OOS")))</f>
        <v/>
      </c>
      <c r="R300" s="63">
        <f>IF($A300="","",IFERROR(SUMIFS('Violation Log'!$K$6:$K$1005,'Violation Log'!$B$6:$B$1005,$A300),0))</f>
        <v/>
      </c>
      <c r="S300" s="63">
        <f>IF($A300="","",IFERROR(SUMIFS('Violation Log'!$L$6:$L$1005,'Violation Log'!$B$6:$B$1005,$A300),0))</f>
        <v/>
      </c>
      <c r="T300" s="39">
        <f>IF($A300="","",COUNTIFS('Violation Log'!$B$6:$B$1005,$A300,'Violation Log'!$R$6:$R$1005,"&lt;&gt;Closed",'Violation Log'!$R$6:$R$1005,"&lt;&gt;"))</f>
        <v/>
      </c>
      <c r="U300" s="40">
        <f>IF($A300="","",IF(OR($B300="",$E300="",$F300="",$H300="",$I300="",$M300=""),"Missing required field",IF(COUNTIF($A$6:$A$1005,$A300)&gt;1,"Duplicate Inspection ID","OK")))</f>
        <v/>
      </c>
    </row>
    <row r="301">
      <c r="B301" s="62" t="n"/>
      <c r="C301" s="36" t="n"/>
      <c r="L301" s="37" t="n"/>
      <c r="N301" s="38" t="n"/>
      <c r="O301" s="39">
        <f>IF($A301="","",COUNTIF('Violation Log'!$B$6:$B$1005,$A301))</f>
        <v/>
      </c>
      <c r="P301" s="39">
        <f>IF($A301="","",COUNTIFS('Violation Log'!$B$6:$B$1005,$A301,'Violation Log'!$I$6:$I$1005,"Yes"))</f>
        <v/>
      </c>
      <c r="Q301" s="40">
        <f>IF($A301="","",IF($O301=0,"Clean",IF($P301&gt;0,"Out of Service","Violations - No OOS")))</f>
        <v/>
      </c>
      <c r="R301" s="63">
        <f>IF($A301="","",IFERROR(SUMIFS('Violation Log'!$K$6:$K$1005,'Violation Log'!$B$6:$B$1005,$A301),0))</f>
        <v/>
      </c>
      <c r="S301" s="63">
        <f>IF($A301="","",IFERROR(SUMIFS('Violation Log'!$L$6:$L$1005,'Violation Log'!$B$6:$B$1005,$A301),0))</f>
        <v/>
      </c>
      <c r="T301" s="39">
        <f>IF($A301="","",COUNTIFS('Violation Log'!$B$6:$B$1005,$A301,'Violation Log'!$R$6:$R$1005,"&lt;&gt;Closed",'Violation Log'!$R$6:$R$1005,"&lt;&gt;"))</f>
        <v/>
      </c>
      <c r="U301" s="40">
        <f>IF($A301="","",IF(OR($B301="",$E301="",$F301="",$H301="",$I301="",$M301=""),"Missing required field",IF(COUNTIF($A$6:$A$1005,$A301)&gt;1,"Duplicate Inspection ID","OK")))</f>
        <v/>
      </c>
    </row>
    <row r="302">
      <c r="B302" s="62" t="n"/>
      <c r="C302" s="36" t="n"/>
      <c r="L302" s="37" t="n"/>
      <c r="N302" s="38" t="n"/>
      <c r="O302" s="39">
        <f>IF($A302="","",COUNTIF('Violation Log'!$B$6:$B$1005,$A302))</f>
        <v/>
      </c>
      <c r="P302" s="39">
        <f>IF($A302="","",COUNTIFS('Violation Log'!$B$6:$B$1005,$A302,'Violation Log'!$I$6:$I$1005,"Yes"))</f>
        <v/>
      </c>
      <c r="Q302" s="40">
        <f>IF($A302="","",IF($O302=0,"Clean",IF($P302&gt;0,"Out of Service","Violations - No OOS")))</f>
        <v/>
      </c>
      <c r="R302" s="63">
        <f>IF($A302="","",IFERROR(SUMIFS('Violation Log'!$K$6:$K$1005,'Violation Log'!$B$6:$B$1005,$A302),0))</f>
        <v/>
      </c>
      <c r="S302" s="63">
        <f>IF($A302="","",IFERROR(SUMIFS('Violation Log'!$L$6:$L$1005,'Violation Log'!$B$6:$B$1005,$A302),0))</f>
        <v/>
      </c>
      <c r="T302" s="39">
        <f>IF($A302="","",COUNTIFS('Violation Log'!$B$6:$B$1005,$A302,'Violation Log'!$R$6:$R$1005,"&lt;&gt;Closed",'Violation Log'!$R$6:$R$1005,"&lt;&gt;"))</f>
        <v/>
      </c>
      <c r="U302" s="40">
        <f>IF($A302="","",IF(OR($B302="",$E302="",$F302="",$H302="",$I302="",$M302=""),"Missing required field",IF(COUNTIF($A$6:$A$1005,$A302)&gt;1,"Duplicate Inspection ID","OK")))</f>
        <v/>
      </c>
    </row>
    <row r="303">
      <c r="B303" s="62" t="n"/>
      <c r="C303" s="36" t="n"/>
      <c r="L303" s="37" t="n"/>
      <c r="N303" s="38" t="n"/>
      <c r="O303" s="39">
        <f>IF($A303="","",COUNTIF('Violation Log'!$B$6:$B$1005,$A303))</f>
        <v/>
      </c>
      <c r="P303" s="39">
        <f>IF($A303="","",COUNTIFS('Violation Log'!$B$6:$B$1005,$A303,'Violation Log'!$I$6:$I$1005,"Yes"))</f>
        <v/>
      </c>
      <c r="Q303" s="40">
        <f>IF($A303="","",IF($O303=0,"Clean",IF($P303&gt;0,"Out of Service","Violations - No OOS")))</f>
        <v/>
      </c>
      <c r="R303" s="63">
        <f>IF($A303="","",IFERROR(SUMIFS('Violation Log'!$K$6:$K$1005,'Violation Log'!$B$6:$B$1005,$A303),0))</f>
        <v/>
      </c>
      <c r="S303" s="63">
        <f>IF($A303="","",IFERROR(SUMIFS('Violation Log'!$L$6:$L$1005,'Violation Log'!$B$6:$B$1005,$A303),0))</f>
        <v/>
      </c>
      <c r="T303" s="39">
        <f>IF($A303="","",COUNTIFS('Violation Log'!$B$6:$B$1005,$A303,'Violation Log'!$R$6:$R$1005,"&lt;&gt;Closed",'Violation Log'!$R$6:$R$1005,"&lt;&gt;"))</f>
        <v/>
      </c>
      <c r="U303" s="40">
        <f>IF($A303="","",IF(OR($B303="",$E303="",$F303="",$H303="",$I303="",$M303=""),"Missing required field",IF(COUNTIF($A$6:$A$1005,$A303)&gt;1,"Duplicate Inspection ID","OK")))</f>
        <v/>
      </c>
    </row>
    <row r="304">
      <c r="B304" s="62" t="n"/>
      <c r="C304" s="36" t="n"/>
      <c r="L304" s="37" t="n"/>
      <c r="N304" s="38" t="n"/>
      <c r="O304" s="39">
        <f>IF($A304="","",COUNTIF('Violation Log'!$B$6:$B$1005,$A304))</f>
        <v/>
      </c>
      <c r="P304" s="39">
        <f>IF($A304="","",COUNTIFS('Violation Log'!$B$6:$B$1005,$A304,'Violation Log'!$I$6:$I$1005,"Yes"))</f>
        <v/>
      </c>
      <c r="Q304" s="40">
        <f>IF($A304="","",IF($O304=0,"Clean",IF($P304&gt;0,"Out of Service","Violations - No OOS")))</f>
        <v/>
      </c>
      <c r="R304" s="63">
        <f>IF($A304="","",IFERROR(SUMIFS('Violation Log'!$K$6:$K$1005,'Violation Log'!$B$6:$B$1005,$A304),0))</f>
        <v/>
      </c>
      <c r="S304" s="63">
        <f>IF($A304="","",IFERROR(SUMIFS('Violation Log'!$L$6:$L$1005,'Violation Log'!$B$6:$B$1005,$A304),0))</f>
        <v/>
      </c>
      <c r="T304" s="39">
        <f>IF($A304="","",COUNTIFS('Violation Log'!$B$6:$B$1005,$A304,'Violation Log'!$R$6:$R$1005,"&lt;&gt;Closed",'Violation Log'!$R$6:$R$1005,"&lt;&gt;"))</f>
        <v/>
      </c>
      <c r="U304" s="40">
        <f>IF($A304="","",IF(OR($B304="",$E304="",$F304="",$H304="",$I304="",$M304=""),"Missing required field",IF(COUNTIF($A$6:$A$1005,$A304)&gt;1,"Duplicate Inspection ID","OK")))</f>
        <v/>
      </c>
    </row>
    <row r="305">
      <c r="B305" s="62" t="n"/>
      <c r="C305" s="36" t="n"/>
      <c r="L305" s="37" t="n"/>
      <c r="N305" s="38" t="n"/>
      <c r="O305" s="39">
        <f>IF($A305="","",COUNTIF('Violation Log'!$B$6:$B$1005,$A305))</f>
        <v/>
      </c>
      <c r="P305" s="39">
        <f>IF($A305="","",COUNTIFS('Violation Log'!$B$6:$B$1005,$A305,'Violation Log'!$I$6:$I$1005,"Yes"))</f>
        <v/>
      </c>
      <c r="Q305" s="40">
        <f>IF($A305="","",IF($O305=0,"Clean",IF($P305&gt;0,"Out of Service","Violations - No OOS")))</f>
        <v/>
      </c>
      <c r="R305" s="63">
        <f>IF($A305="","",IFERROR(SUMIFS('Violation Log'!$K$6:$K$1005,'Violation Log'!$B$6:$B$1005,$A305),0))</f>
        <v/>
      </c>
      <c r="S305" s="63">
        <f>IF($A305="","",IFERROR(SUMIFS('Violation Log'!$L$6:$L$1005,'Violation Log'!$B$6:$B$1005,$A305),0))</f>
        <v/>
      </c>
      <c r="T305" s="39">
        <f>IF($A305="","",COUNTIFS('Violation Log'!$B$6:$B$1005,$A305,'Violation Log'!$R$6:$R$1005,"&lt;&gt;Closed",'Violation Log'!$R$6:$R$1005,"&lt;&gt;"))</f>
        <v/>
      </c>
      <c r="U305" s="40">
        <f>IF($A305="","",IF(OR($B305="",$E305="",$F305="",$H305="",$I305="",$M305=""),"Missing required field",IF(COUNTIF($A$6:$A$1005,$A305)&gt;1,"Duplicate Inspection ID","OK")))</f>
        <v/>
      </c>
    </row>
    <row r="306">
      <c r="B306" s="62" t="n"/>
      <c r="C306" s="36" t="n"/>
      <c r="L306" s="37" t="n"/>
      <c r="N306" s="38" t="n"/>
      <c r="O306" s="39">
        <f>IF($A306="","",COUNTIF('Violation Log'!$B$6:$B$1005,$A306))</f>
        <v/>
      </c>
      <c r="P306" s="39">
        <f>IF($A306="","",COUNTIFS('Violation Log'!$B$6:$B$1005,$A306,'Violation Log'!$I$6:$I$1005,"Yes"))</f>
        <v/>
      </c>
      <c r="Q306" s="40">
        <f>IF($A306="","",IF($O306=0,"Clean",IF($P306&gt;0,"Out of Service","Violations - No OOS")))</f>
        <v/>
      </c>
      <c r="R306" s="63">
        <f>IF($A306="","",IFERROR(SUMIFS('Violation Log'!$K$6:$K$1005,'Violation Log'!$B$6:$B$1005,$A306),0))</f>
        <v/>
      </c>
      <c r="S306" s="63">
        <f>IF($A306="","",IFERROR(SUMIFS('Violation Log'!$L$6:$L$1005,'Violation Log'!$B$6:$B$1005,$A306),0))</f>
        <v/>
      </c>
      <c r="T306" s="39">
        <f>IF($A306="","",COUNTIFS('Violation Log'!$B$6:$B$1005,$A306,'Violation Log'!$R$6:$R$1005,"&lt;&gt;Closed",'Violation Log'!$R$6:$R$1005,"&lt;&gt;"))</f>
        <v/>
      </c>
      <c r="U306" s="40">
        <f>IF($A306="","",IF(OR($B306="",$E306="",$F306="",$H306="",$I306="",$M306=""),"Missing required field",IF(COUNTIF($A$6:$A$1005,$A306)&gt;1,"Duplicate Inspection ID","OK")))</f>
        <v/>
      </c>
    </row>
    <row r="307">
      <c r="B307" s="62" t="n"/>
      <c r="C307" s="36" t="n"/>
      <c r="L307" s="37" t="n"/>
      <c r="N307" s="38" t="n"/>
      <c r="O307" s="39">
        <f>IF($A307="","",COUNTIF('Violation Log'!$B$6:$B$1005,$A307))</f>
        <v/>
      </c>
      <c r="P307" s="39">
        <f>IF($A307="","",COUNTIFS('Violation Log'!$B$6:$B$1005,$A307,'Violation Log'!$I$6:$I$1005,"Yes"))</f>
        <v/>
      </c>
      <c r="Q307" s="40">
        <f>IF($A307="","",IF($O307=0,"Clean",IF($P307&gt;0,"Out of Service","Violations - No OOS")))</f>
        <v/>
      </c>
      <c r="R307" s="63">
        <f>IF($A307="","",IFERROR(SUMIFS('Violation Log'!$K$6:$K$1005,'Violation Log'!$B$6:$B$1005,$A307),0))</f>
        <v/>
      </c>
      <c r="S307" s="63">
        <f>IF($A307="","",IFERROR(SUMIFS('Violation Log'!$L$6:$L$1005,'Violation Log'!$B$6:$B$1005,$A307),0))</f>
        <v/>
      </c>
      <c r="T307" s="39">
        <f>IF($A307="","",COUNTIFS('Violation Log'!$B$6:$B$1005,$A307,'Violation Log'!$R$6:$R$1005,"&lt;&gt;Closed",'Violation Log'!$R$6:$R$1005,"&lt;&gt;"))</f>
        <v/>
      </c>
      <c r="U307" s="40">
        <f>IF($A307="","",IF(OR($B307="",$E307="",$F307="",$H307="",$I307="",$M307=""),"Missing required field",IF(COUNTIF($A$6:$A$1005,$A307)&gt;1,"Duplicate Inspection ID","OK")))</f>
        <v/>
      </c>
    </row>
    <row r="308">
      <c r="B308" s="62" t="n"/>
      <c r="C308" s="36" t="n"/>
      <c r="L308" s="37" t="n"/>
      <c r="N308" s="38" t="n"/>
      <c r="O308" s="39">
        <f>IF($A308="","",COUNTIF('Violation Log'!$B$6:$B$1005,$A308))</f>
        <v/>
      </c>
      <c r="P308" s="39">
        <f>IF($A308="","",COUNTIFS('Violation Log'!$B$6:$B$1005,$A308,'Violation Log'!$I$6:$I$1005,"Yes"))</f>
        <v/>
      </c>
      <c r="Q308" s="40">
        <f>IF($A308="","",IF($O308=0,"Clean",IF($P308&gt;0,"Out of Service","Violations - No OOS")))</f>
        <v/>
      </c>
      <c r="R308" s="63">
        <f>IF($A308="","",IFERROR(SUMIFS('Violation Log'!$K$6:$K$1005,'Violation Log'!$B$6:$B$1005,$A308),0))</f>
        <v/>
      </c>
      <c r="S308" s="63">
        <f>IF($A308="","",IFERROR(SUMIFS('Violation Log'!$L$6:$L$1005,'Violation Log'!$B$6:$B$1005,$A308),0))</f>
        <v/>
      </c>
      <c r="T308" s="39">
        <f>IF($A308="","",COUNTIFS('Violation Log'!$B$6:$B$1005,$A308,'Violation Log'!$R$6:$R$1005,"&lt;&gt;Closed",'Violation Log'!$R$6:$R$1005,"&lt;&gt;"))</f>
        <v/>
      </c>
      <c r="U308" s="40">
        <f>IF($A308="","",IF(OR($B308="",$E308="",$F308="",$H308="",$I308="",$M308=""),"Missing required field",IF(COUNTIF($A$6:$A$1005,$A308)&gt;1,"Duplicate Inspection ID","OK")))</f>
        <v/>
      </c>
    </row>
    <row r="309">
      <c r="B309" s="62" t="n"/>
      <c r="C309" s="36" t="n"/>
      <c r="L309" s="37" t="n"/>
      <c r="N309" s="38" t="n"/>
      <c r="O309" s="39">
        <f>IF($A309="","",COUNTIF('Violation Log'!$B$6:$B$1005,$A309))</f>
        <v/>
      </c>
      <c r="P309" s="39">
        <f>IF($A309="","",COUNTIFS('Violation Log'!$B$6:$B$1005,$A309,'Violation Log'!$I$6:$I$1005,"Yes"))</f>
        <v/>
      </c>
      <c r="Q309" s="40">
        <f>IF($A309="","",IF($O309=0,"Clean",IF($P309&gt;0,"Out of Service","Violations - No OOS")))</f>
        <v/>
      </c>
      <c r="R309" s="63">
        <f>IF($A309="","",IFERROR(SUMIFS('Violation Log'!$K$6:$K$1005,'Violation Log'!$B$6:$B$1005,$A309),0))</f>
        <v/>
      </c>
      <c r="S309" s="63">
        <f>IF($A309="","",IFERROR(SUMIFS('Violation Log'!$L$6:$L$1005,'Violation Log'!$B$6:$B$1005,$A309),0))</f>
        <v/>
      </c>
      <c r="T309" s="39">
        <f>IF($A309="","",COUNTIFS('Violation Log'!$B$6:$B$1005,$A309,'Violation Log'!$R$6:$R$1005,"&lt;&gt;Closed",'Violation Log'!$R$6:$R$1005,"&lt;&gt;"))</f>
        <v/>
      </c>
      <c r="U309" s="40">
        <f>IF($A309="","",IF(OR($B309="",$E309="",$F309="",$H309="",$I309="",$M309=""),"Missing required field",IF(COUNTIF($A$6:$A$1005,$A309)&gt;1,"Duplicate Inspection ID","OK")))</f>
        <v/>
      </c>
    </row>
    <row r="310">
      <c r="B310" s="62" t="n"/>
      <c r="C310" s="36" t="n"/>
      <c r="L310" s="37" t="n"/>
      <c r="N310" s="38" t="n"/>
      <c r="O310" s="39">
        <f>IF($A310="","",COUNTIF('Violation Log'!$B$6:$B$1005,$A310))</f>
        <v/>
      </c>
      <c r="P310" s="39">
        <f>IF($A310="","",COUNTIFS('Violation Log'!$B$6:$B$1005,$A310,'Violation Log'!$I$6:$I$1005,"Yes"))</f>
        <v/>
      </c>
      <c r="Q310" s="40">
        <f>IF($A310="","",IF($O310=0,"Clean",IF($P310&gt;0,"Out of Service","Violations - No OOS")))</f>
        <v/>
      </c>
      <c r="R310" s="63">
        <f>IF($A310="","",IFERROR(SUMIFS('Violation Log'!$K$6:$K$1005,'Violation Log'!$B$6:$B$1005,$A310),0))</f>
        <v/>
      </c>
      <c r="S310" s="63">
        <f>IF($A310="","",IFERROR(SUMIFS('Violation Log'!$L$6:$L$1005,'Violation Log'!$B$6:$B$1005,$A310),0))</f>
        <v/>
      </c>
      <c r="T310" s="39">
        <f>IF($A310="","",COUNTIFS('Violation Log'!$B$6:$B$1005,$A310,'Violation Log'!$R$6:$R$1005,"&lt;&gt;Closed",'Violation Log'!$R$6:$R$1005,"&lt;&gt;"))</f>
        <v/>
      </c>
      <c r="U310" s="40">
        <f>IF($A310="","",IF(OR($B310="",$E310="",$F310="",$H310="",$I310="",$M310=""),"Missing required field",IF(COUNTIF($A$6:$A$1005,$A310)&gt;1,"Duplicate Inspection ID","OK")))</f>
        <v/>
      </c>
    </row>
    <row r="311">
      <c r="B311" s="62" t="n"/>
      <c r="C311" s="36" t="n"/>
      <c r="L311" s="37" t="n"/>
      <c r="N311" s="38" t="n"/>
      <c r="O311" s="39">
        <f>IF($A311="","",COUNTIF('Violation Log'!$B$6:$B$1005,$A311))</f>
        <v/>
      </c>
      <c r="P311" s="39">
        <f>IF($A311="","",COUNTIFS('Violation Log'!$B$6:$B$1005,$A311,'Violation Log'!$I$6:$I$1005,"Yes"))</f>
        <v/>
      </c>
      <c r="Q311" s="40">
        <f>IF($A311="","",IF($O311=0,"Clean",IF($P311&gt;0,"Out of Service","Violations - No OOS")))</f>
        <v/>
      </c>
      <c r="R311" s="63">
        <f>IF($A311="","",IFERROR(SUMIFS('Violation Log'!$K$6:$K$1005,'Violation Log'!$B$6:$B$1005,$A311),0))</f>
        <v/>
      </c>
      <c r="S311" s="63">
        <f>IF($A311="","",IFERROR(SUMIFS('Violation Log'!$L$6:$L$1005,'Violation Log'!$B$6:$B$1005,$A311),0))</f>
        <v/>
      </c>
      <c r="T311" s="39">
        <f>IF($A311="","",COUNTIFS('Violation Log'!$B$6:$B$1005,$A311,'Violation Log'!$R$6:$R$1005,"&lt;&gt;Closed",'Violation Log'!$R$6:$R$1005,"&lt;&gt;"))</f>
        <v/>
      </c>
      <c r="U311" s="40">
        <f>IF($A311="","",IF(OR($B311="",$E311="",$F311="",$H311="",$I311="",$M311=""),"Missing required field",IF(COUNTIF($A$6:$A$1005,$A311)&gt;1,"Duplicate Inspection ID","OK")))</f>
        <v/>
      </c>
    </row>
    <row r="312">
      <c r="B312" s="62" t="n"/>
      <c r="C312" s="36" t="n"/>
      <c r="L312" s="37" t="n"/>
      <c r="N312" s="38" t="n"/>
      <c r="O312" s="39">
        <f>IF($A312="","",COUNTIF('Violation Log'!$B$6:$B$1005,$A312))</f>
        <v/>
      </c>
      <c r="P312" s="39">
        <f>IF($A312="","",COUNTIFS('Violation Log'!$B$6:$B$1005,$A312,'Violation Log'!$I$6:$I$1005,"Yes"))</f>
        <v/>
      </c>
      <c r="Q312" s="40">
        <f>IF($A312="","",IF($O312=0,"Clean",IF($P312&gt;0,"Out of Service","Violations - No OOS")))</f>
        <v/>
      </c>
      <c r="R312" s="63">
        <f>IF($A312="","",IFERROR(SUMIFS('Violation Log'!$K$6:$K$1005,'Violation Log'!$B$6:$B$1005,$A312),0))</f>
        <v/>
      </c>
      <c r="S312" s="63">
        <f>IF($A312="","",IFERROR(SUMIFS('Violation Log'!$L$6:$L$1005,'Violation Log'!$B$6:$B$1005,$A312),0))</f>
        <v/>
      </c>
      <c r="T312" s="39">
        <f>IF($A312="","",COUNTIFS('Violation Log'!$B$6:$B$1005,$A312,'Violation Log'!$R$6:$R$1005,"&lt;&gt;Closed",'Violation Log'!$R$6:$R$1005,"&lt;&gt;"))</f>
        <v/>
      </c>
      <c r="U312" s="40">
        <f>IF($A312="","",IF(OR($B312="",$E312="",$F312="",$H312="",$I312="",$M312=""),"Missing required field",IF(COUNTIF($A$6:$A$1005,$A312)&gt;1,"Duplicate Inspection ID","OK")))</f>
        <v/>
      </c>
    </row>
    <row r="313">
      <c r="B313" s="62" t="n"/>
      <c r="C313" s="36" t="n"/>
      <c r="L313" s="37" t="n"/>
      <c r="N313" s="38" t="n"/>
      <c r="O313" s="39">
        <f>IF($A313="","",COUNTIF('Violation Log'!$B$6:$B$1005,$A313))</f>
        <v/>
      </c>
      <c r="P313" s="39">
        <f>IF($A313="","",COUNTIFS('Violation Log'!$B$6:$B$1005,$A313,'Violation Log'!$I$6:$I$1005,"Yes"))</f>
        <v/>
      </c>
      <c r="Q313" s="40">
        <f>IF($A313="","",IF($O313=0,"Clean",IF($P313&gt;0,"Out of Service","Violations - No OOS")))</f>
        <v/>
      </c>
      <c r="R313" s="63">
        <f>IF($A313="","",IFERROR(SUMIFS('Violation Log'!$K$6:$K$1005,'Violation Log'!$B$6:$B$1005,$A313),0))</f>
        <v/>
      </c>
      <c r="S313" s="63">
        <f>IF($A313="","",IFERROR(SUMIFS('Violation Log'!$L$6:$L$1005,'Violation Log'!$B$6:$B$1005,$A313),0))</f>
        <v/>
      </c>
      <c r="T313" s="39">
        <f>IF($A313="","",COUNTIFS('Violation Log'!$B$6:$B$1005,$A313,'Violation Log'!$R$6:$R$1005,"&lt;&gt;Closed",'Violation Log'!$R$6:$R$1005,"&lt;&gt;"))</f>
        <v/>
      </c>
      <c r="U313" s="40">
        <f>IF($A313="","",IF(OR($B313="",$E313="",$F313="",$H313="",$I313="",$M313=""),"Missing required field",IF(COUNTIF($A$6:$A$1005,$A313)&gt;1,"Duplicate Inspection ID","OK")))</f>
        <v/>
      </c>
    </row>
    <row r="314">
      <c r="B314" s="62" t="n"/>
      <c r="C314" s="36" t="n"/>
      <c r="L314" s="37" t="n"/>
      <c r="N314" s="38" t="n"/>
      <c r="O314" s="39">
        <f>IF($A314="","",COUNTIF('Violation Log'!$B$6:$B$1005,$A314))</f>
        <v/>
      </c>
      <c r="P314" s="39">
        <f>IF($A314="","",COUNTIFS('Violation Log'!$B$6:$B$1005,$A314,'Violation Log'!$I$6:$I$1005,"Yes"))</f>
        <v/>
      </c>
      <c r="Q314" s="40">
        <f>IF($A314="","",IF($O314=0,"Clean",IF($P314&gt;0,"Out of Service","Violations - No OOS")))</f>
        <v/>
      </c>
      <c r="R314" s="63">
        <f>IF($A314="","",IFERROR(SUMIFS('Violation Log'!$K$6:$K$1005,'Violation Log'!$B$6:$B$1005,$A314),0))</f>
        <v/>
      </c>
      <c r="S314" s="63">
        <f>IF($A314="","",IFERROR(SUMIFS('Violation Log'!$L$6:$L$1005,'Violation Log'!$B$6:$B$1005,$A314),0))</f>
        <v/>
      </c>
      <c r="T314" s="39">
        <f>IF($A314="","",COUNTIFS('Violation Log'!$B$6:$B$1005,$A314,'Violation Log'!$R$6:$R$1005,"&lt;&gt;Closed",'Violation Log'!$R$6:$R$1005,"&lt;&gt;"))</f>
        <v/>
      </c>
      <c r="U314" s="40">
        <f>IF($A314="","",IF(OR($B314="",$E314="",$F314="",$H314="",$I314="",$M314=""),"Missing required field",IF(COUNTIF($A$6:$A$1005,$A314)&gt;1,"Duplicate Inspection ID","OK")))</f>
        <v/>
      </c>
    </row>
    <row r="315">
      <c r="B315" s="62" t="n"/>
      <c r="C315" s="36" t="n"/>
      <c r="L315" s="37" t="n"/>
      <c r="N315" s="38" t="n"/>
      <c r="O315" s="39">
        <f>IF($A315="","",COUNTIF('Violation Log'!$B$6:$B$1005,$A315))</f>
        <v/>
      </c>
      <c r="P315" s="39">
        <f>IF($A315="","",COUNTIFS('Violation Log'!$B$6:$B$1005,$A315,'Violation Log'!$I$6:$I$1005,"Yes"))</f>
        <v/>
      </c>
      <c r="Q315" s="40">
        <f>IF($A315="","",IF($O315=0,"Clean",IF($P315&gt;0,"Out of Service","Violations - No OOS")))</f>
        <v/>
      </c>
      <c r="R315" s="63">
        <f>IF($A315="","",IFERROR(SUMIFS('Violation Log'!$K$6:$K$1005,'Violation Log'!$B$6:$B$1005,$A315),0))</f>
        <v/>
      </c>
      <c r="S315" s="63">
        <f>IF($A315="","",IFERROR(SUMIFS('Violation Log'!$L$6:$L$1005,'Violation Log'!$B$6:$B$1005,$A315),0))</f>
        <v/>
      </c>
      <c r="T315" s="39">
        <f>IF($A315="","",COUNTIFS('Violation Log'!$B$6:$B$1005,$A315,'Violation Log'!$R$6:$R$1005,"&lt;&gt;Closed",'Violation Log'!$R$6:$R$1005,"&lt;&gt;"))</f>
        <v/>
      </c>
      <c r="U315" s="40">
        <f>IF($A315="","",IF(OR($B315="",$E315="",$F315="",$H315="",$I315="",$M315=""),"Missing required field",IF(COUNTIF($A$6:$A$1005,$A315)&gt;1,"Duplicate Inspection ID","OK")))</f>
        <v/>
      </c>
    </row>
    <row r="316">
      <c r="B316" s="62" t="n"/>
      <c r="C316" s="36" t="n"/>
      <c r="L316" s="37" t="n"/>
      <c r="N316" s="38" t="n"/>
      <c r="O316" s="39">
        <f>IF($A316="","",COUNTIF('Violation Log'!$B$6:$B$1005,$A316))</f>
        <v/>
      </c>
      <c r="P316" s="39">
        <f>IF($A316="","",COUNTIFS('Violation Log'!$B$6:$B$1005,$A316,'Violation Log'!$I$6:$I$1005,"Yes"))</f>
        <v/>
      </c>
      <c r="Q316" s="40">
        <f>IF($A316="","",IF($O316=0,"Clean",IF($P316&gt;0,"Out of Service","Violations - No OOS")))</f>
        <v/>
      </c>
      <c r="R316" s="63">
        <f>IF($A316="","",IFERROR(SUMIFS('Violation Log'!$K$6:$K$1005,'Violation Log'!$B$6:$B$1005,$A316),0))</f>
        <v/>
      </c>
      <c r="S316" s="63">
        <f>IF($A316="","",IFERROR(SUMIFS('Violation Log'!$L$6:$L$1005,'Violation Log'!$B$6:$B$1005,$A316),0))</f>
        <v/>
      </c>
      <c r="T316" s="39">
        <f>IF($A316="","",COUNTIFS('Violation Log'!$B$6:$B$1005,$A316,'Violation Log'!$R$6:$R$1005,"&lt;&gt;Closed",'Violation Log'!$R$6:$R$1005,"&lt;&gt;"))</f>
        <v/>
      </c>
      <c r="U316" s="40">
        <f>IF($A316="","",IF(OR($B316="",$E316="",$F316="",$H316="",$I316="",$M316=""),"Missing required field",IF(COUNTIF($A$6:$A$1005,$A316)&gt;1,"Duplicate Inspection ID","OK")))</f>
        <v/>
      </c>
    </row>
    <row r="317">
      <c r="B317" s="62" t="n"/>
      <c r="C317" s="36" t="n"/>
      <c r="L317" s="37" t="n"/>
      <c r="N317" s="38" t="n"/>
      <c r="O317" s="39">
        <f>IF($A317="","",COUNTIF('Violation Log'!$B$6:$B$1005,$A317))</f>
        <v/>
      </c>
      <c r="P317" s="39">
        <f>IF($A317="","",COUNTIFS('Violation Log'!$B$6:$B$1005,$A317,'Violation Log'!$I$6:$I$1005,"Yes"))</f>
        <v/>
      </c>
      <c r="Q317" s="40">
        <f>IF($A317="","",IF($O317=0,"Clean",IF($P317&gt;0,"Out of Service","Violations - No OOS")))</f>
        <v/>
      </c>
      <c r="R317" s="63">
        <f>IF($A317="","",IFERROR(SUMIFS('Violation Log'!$K$6:$K$1005,'Violation Log'!$B$6:$B$1005,$A317),0))</f>
        <v/>
      </c>
      <c r="S317" s="63">
        <f>IF($A317="","",IFERROR(SUMIFS('Violation Log'!$L$6:$L$1005,'Violation Log'!$B$6:$B$1005,$A317),0))</f>
        <v/>
      </c>
      <c r="T317" s="39">
        <f>IF($A317="","",COUNTIFS('Violation Log'!$B$6:$B$1005,$A317,'Violation Log'!$R$6:$R$1005,"&lt;&gt;Closed",'Violation Log'!$R$6:$R$1005,"&lt;&gt;"))</f>
        <v/>
      </c>
      <c r="U317" s="40">
        <f>IF($A317="","",IF(OR($B317="",$E317="",$F317="",$H317="",$I317="",$M317=""),"Missing required field",IF(COUNTIF($A$6:$A$1005,$A317)&gt;1,"Duplicate Inspection ID","OK")))</f>
        <v/>
      </c>
    </row>
    <row r="318">
      <c r="B318" s="62" t="n"/>
      <c r="C318" s="36" t="n"/>
      <c r="L318" s="37" t="n"/>
      <c r="N318" s="38" t="n"/>
      <c r="O318" s="39">
        <f>IF($A318="","",COUNTIF('Violation Log'!$B$6:$B$1005,$A318))</f>
        <v/>
      </c>
      <c r="P318" s="39">
        <f>IF($A318="","",COUNTIFS('Violation Log'!$B$6:$B$1005,$A318,'Violation Log'!$I$6:$I$1005,"Yes"))</f>
        <v/>
      </c>
      <c r="Q318" s="40">
        <f>IF($A318="","",IF($O318=0,"Clean",IF($P318&gt;0,"Out of Service","Violations - No OOS")))</f>
        <v/>
      </c>
      <c r="R318" s="63">
        <f>IF($A318="","",IFERROR(SUMIFS('Violation Log'!$K$6:$K$1005,'Violation Log'!$B$6:$B$1005,$A318),0))</f>
        <v/>
      </c>
      <c r="S318" s="63">
        <f>IF($A318="","",IFERROR(SUMIFS('Violation Log'!$L$6:$L$1005,'Violation Log'!$B$6:$B$1005,$A318),0))</f>
        <v/>
      </c>
      <c r="T318" s="39">
        <f>IF($A318="","",COUNTIFS('Violation Log'!$B$6:$B$1005,$A318,'Violation Log'!$R$6:$R$1005,"&lt;&gt;Closed",'Violation Log'!$R$6:$R$1005,"&lt;&gt;"))</f>
        <v/>
      </c>
      <c r="U318" s="40">
        <f>IF($A318="","",IF(OR($B318="",$E318="",$F318="",$H318="",$I318="",$M318=""),"Missing required field",IF(COUNTIF($A$6:$A$1005,$A318)&gt;1,"Duplicate Inspection ID","OK")))</f>
        <v/>
      </c>
    </row>
    <row r="319">
      <c r="B319" s="62" t="n"/>
      <c r="C319" s="36" t="n"/>
      <c r="L319" s="37" t="n"/>
      <c r="N319" s="38" t="n"/>
      <c r="O319" s="39">
        <f>IF($A319="","",COUNTIF('Violation Log'!$B$6:$B$1005,$A319))</f>
        <v/>
      </c>
      <c r="P319" s="39">
        <f>IF($A319="","",COUNTIFS('Violation Log'!$B$6:$B$1005,$A319,'Violation Log'!$I$6:$I$1005,"Yes"))</f>
        <v/>
      </c>
      <c r="Q319" s="40">
        <f>IF($A319="","",IF($O319=0,"Clean",IF($P319&gt;0,"Out of Service","Violations - No OOS")))</f>
        <v/>
      </c>
      <c r="R319" s="63">
        <f>IF($A319="","",IFERROR(SUMIFS('Violation Log'!$K$6:$K$1005,'Violation Log'!$B$6:$B$1005,$A319),0))</f>
        <v/>
      </c>
      <c r="S319" s="63">
        <f>IF($A319="","",IFERROR(SUMIFS('Violation Log'!$L$6:$L$1005,'Violation Log'!$B$6:$B$1005,$A319),0))</f>
        <v/>
      </c>
      <c r="T319" s="39">
        <f>IF($A319="","",COUNTIFS('Violation Log'!$B$6:$B$1005,$A319,'Violation Log'!$R$6:$R$1005,"&lt;&gt;Closed",'Violation Log'!$R$6:$R$1005,"&lt;&gt;"))</f>
        <v/>
      </c>
      <c r="U319" s="40">
        <f>IF($A319="","",IF(OR($B319="",$E319="",$F319="",$H319="",$I319="",$M319=""),"Missing required field",IF(COUNTIF($A$6:$A$1005,$A319)&gt;1,"Duplicate Inspection ID","OK")))</f>
        <v/>
      </c>
    </row>
    <row r="320">
      <c r="B320" s="62" t="n"/>
      <c r="C320" s="36" t="n"/>
      <c r="L320" s="37" t="n"/>
      <c r="N320" s="38" t="n"/>
      <c r="O320" s="39">
        <f>IF($A320="","",COUNTIF('Violation Log'!$B$6:$B$1005,$A320))</f>
        <v/>
      </c>
      <c r="P320" s="39">
        <f>IF($A320="","",COUNTIFS('Violation Log'!$B$6:$B$1005,$A320,'Violation Log'!$I$6:$I$1005,"Yes"))</f>
        <v/>
      </c>
      <c r="Q320" s="40">
        <f>IF($A320="","",IF($O320=0,"Clean",IF($P320&gt;0,"Out of Service","Violations - No OOS")))</f>
        <v/>
      </c>
      <c r="R320" s="63">
        <f>IF($A320="","",IFERROR(SUMIFS('Violation Log'!$K$6:$K$1005,'Violation Log'!$B$6:$B$1005,$A320),0))</f>
        <v/>
      </c>
      <c r="S320" s="63">
        <f>IF($A320="","",IFERROR(SUMIFS('Violation Log'!$L$6:$L$1005,'Violation Log'!$B$6:$B$1005,$A320),0))</f>
        <v/>
      </c>
      <c r="T320" s="39">
        <f>IF($A320="","",COUNTIFS('Violation Log'!$B$6:$B$1005,$A320,'Violation Log'!$R$6:$R$1005,"&lt;&gt;Closed",'Violation Log'!$R$6:$R$1005,"&lt;&gt;"))</f>
        <v/>
      </c>
      <c r="U320" s="40">
        <f>IF($A320="","",IF(OR($B320="",$E320="",$F320="",$H320="",$I320="",$M320=""),"Missing required field",IF(COUNTIF($A$6:$A$1005,$A320)&gt;1,"Duplicate Inspection ID","OK")))</f>
        <v/>
      </c>
    </row>
    <row r="321">
      <c r="B321" s="62" t="n"/>
      <c r="C321" s="36" t="n"/>
      <c r="L321" s="37" t="n"/>
      <c r="N321" s="38" t="n"/>
      <c r="O321" s="39">
        <f>IF($A321="","",COUNTIF('Violation Log'!$B$6:$B$1005,$A321))</f>
        <v/>
      </c>
      <c r="P321" s="39">
        <f>IF($A321="","",COUNTIFS('Violation Log'!$B$6:$B$1005,$A321,'Violation Log'!$I$6:$I$1005,"Yes"))</f>
        <v/>
      </c>
      <c r="Q321" s="40">
        <f>IF($A321="","",IF($O321=0,"Clean",IF($P321&gt;0,"Out of Service","Violations - No OOS")))</f>
        <v/>
      </c>
      <c r="R321" s="63">
        <f>IF($A321="","",IFERROR(SUMIFS('Violation Log'!$K$6:$K$1005,'Violation Log'!$B$6:$B$1005,$A321),0))</f>
        <v/>
      </c>
      <c r="S321" s="63">
        <f>IF($A321="","",IFERROR(SUMIFS('Violation Log'!$L$6:$L$1005,'Violation Log'!$B$6:$B$1005,$A321),0))</f>
        <v/>
      </c>
      <c r="T321" s="39">
        <f>IF($A321="","",COUNTIFS('Violation Log'!$B$6:$B$1005,$A321,'Violation Log'!$R$6:$R$1005,"&lt;&gt;Closed",'Violation Log'!$R$6:$R$1005,"&lt;&gt;"))</f>
        <v/>
      </c>
      <c r="U321" s="40">
        <f>IF($A321="","",IF(OR($B321="",$E321="",$F321="",$H321="",$I321="",$M321=""),"Missing required field",IF(COUNTIF($A$6:$A$1005,$A321)&gt;1,"Duplicate Inspection ID","OK")))</f>
        <v/>
      </c>
    </row>
    <row r="322">
      <c r="B322" s="62" t="n"/>
      <c r="C322" s="36" t="n"/>
      <c r="L322" s="37" t="n"/>
      <c r="N322" s="38" t="n"/>
      <c r="O322" s="39">
        <f>IF($A322="","",COUNTIF('Violation Log'!$B$6:$B$1005,$A322))</f>
        <v/>
      </c>
      <c r="P322" s="39">
        <f>IF($A322="","",COUNTIFS('Violation Log'!$B$6:$B$1005,$A322,'Violation Log'!$I$6:$I$1005,"Yes"))</f>
        <v/>
      </c>
      <c r="Q322" s="40">
        <f>IF($A322="","",IF($O322=0,"Clean",IF($P322&gt;0,"Out of Service","Violations - No OOS")))</f>
        <v/>
      </c>
      <c r="R322" s="63">
        <f>IF($A322="","",IFERROR(SUMIFS('Violation Log'!$K$6:$K$1005,'Violation Log'!$B$6:$B$1005,$A322),0))</f>
        <v/>
      </c>
      <c r="S322" s="63">
        <f>IF($A322="","",IFERROR(SUMIFS('Violation Log'!$L$6:$L$1005,'Violation Log'!$B$6:$B$1005,$A322),0))</f>
        <v/>
      </c>
      <c r="T322" s="39">
        <f>IF($A322="","",COUNTIFS('Violation Log'!$B$6:$B$1005,$A322,'Violation Log'!$R$6:$R$1005,"&lt;&gt;Closed",'Violation Log'!$R$6:$R$1005,"&lt;&gt;"))</f>
        <v/>
      </c>
      <c r="U322" s="40">
        <f>IF($A322="","",IF(OR($B322="",$E322="",$F322="",$H322="",$I322="",$M322=""),"Missing required field",IF(COUNTIF($A$6:$A$1005,$A322)&gt;1,"Duplicate Inspection ID","OK")))</f>
        <v/>
      </c>
    </row>
    <row r="323">
      <c r="B323" s="62" t="n"/>
      <c r="C323" s="36" t="n"/>
      <c r="L323" s="37" t="n"/>
      <c r="N323" s="38" t="n"/>
      <c r="O323" s="39">
        <f>IF($A323="","",COUNTIF('Violation Log'!$B$6:$B$1005,$A323))</f>
        <v/>
      </c>
      <c r="P323" s="39">
        <f>IF($A323="","",COUNTIFS('Violation Log'!$B$6:$B$1005,$A323,'Violation Log'!$I$6:$I$1005,"Yes"))</f>
        <v/>
      </c>
      <c r="Q323" s="40">
        <f>IF($A323="","",IF($O323=0,"Clean",IF($P323&gt;0,"Out of Service","Violations - No OOS")))</f>
        <v/>
      </c>
      <c r="R323" s="63">
        <f>IF($A323="","",IFERROR(SUMIFS('Violation Log'!$K$6:$K$1005,'Violation Log'!$B$6:$B$1005,$A323),0))</f>
        <v/>
      </c>
      <c r="S323" s="63">
        <f>IF($A323="","",IFERROR(SUMIFS('Violation Log'!$L$6:$L$1005,'Violation Log'!$B$6:$B$1005,$A323),0))</f>
        <v/>
      </c>
      <c r="T323" s="39">
        <f>IF($A323="","",COUNTIFS('Violation Log'!$B$6:$B$1005,$A323,'Violation Log'!$R$6:$R$1005,"&lt;&gt;Closed",'Violation Log'!$R$6:$R$1005,"&lt;&gt;"))</f>
        <v/>
      </c>
      <c r="U323" s="40">
        <f>IF($A323="","",IF(OR($B323="",$E323="",$F323="",$H323="",$I323="",$M323=""),"Missing required field",IF(COUNTIF($A$6:$A$1005,$A323)&gt;1,"Duplicate Inspection ID","OK")))</f>
        <v/>
      </c>
    </row>
    <row r="324">
      <c r="B324" s="62" t="n"/>
      <c r="C324" s="36" t="n"/>
      <c r="L324" s="37" t="n"/>
      <c r="N324" s="38" t="n"/>
      <c r="O324" s="39">
        <f>IF($A324="","",COUNTIF('Violation Log'!$B$6:$B$1005,$A324))</f>
        <v/>
      </c>
      <c r="P324" s="39">
        <f>IF($A324="","",COUNTIFS('Violation Log'!$B$6:$B$1005,$A324,'Violation Log'!$I$6:$I$1005,"Yes"))</f>
        <v/>
      </c>
      <c r="Q324" s="40">
        <f>IF($A324="","",IF($O324=0,"Clean",IF($P324&gt;0,"Out of Service","Violations - No OOS")))</f>
        <v/>
      </c>
      <c r="R324" s="63">
        <f>IF($A324="","",IFERROR(SUMIFS('Violation Log'!$K$6:$K$1005,'Violation Log'!$B$6:$B$1005,$A324),0))</f>
        <v/>
      </c>
      <c r="S324" s="63">
        <f>IF($A324="","",IFERROR(SUMIFS('Violation Log'!$L$6:$L$1005,'Violation Log'!$B$6:$B$1005,$A324),0))</f>
        <v/>
      </c>
      <c r="T324" s="39">
        <f>IF($A324="","",COUNTIFS('Violation Log'!$B$6:$B$1005,$A324,'Violation Log'!$R$6:$R$1005,"&lt;&gt;Closed",'Violation Log'!$R$6:$R$1005,"&lt;&gt;"))</f>
        <v/>
      </c>
      <c r="U324" s="40">
        <f>IF($A324="","",IF(OR($B324="",$E324="",$F324="",$H324="",$I324="",$M324=""),"Missing required field",IF(COUNTIF($A$6:$A$1005,$A324)&gt;1,"Duplicate Inspection ID","OK")))</f>
        <v/>
      </c>
    </row>
    <row r="325">
      <c r="B325" s="62" t="n"/>
      <c r="C325" s="36" t="n"/>
      <c r="L325" s="37" t="n"/>
      <c r="N325" s="38" t="n"/>
      <c r="O325" s="39">
        <f>IF($A325="","",COUNTIF('Violation Log'!$B$6:$B$1005,$A325))</f>
        <v/>
      </c>
      <c r="P325" s="39">
        <f>IF($A325="","",COUNTIFS('Violation Log'!$B$6:$B$1005,$A325,'Violation Log'!$I$6:$I$1005,"Yes"))</f>
        <v/>
      </c>
      <c r="Q325" s="40">
        <f>IF($A325="","",IF($O325=0,"Clean",IF($P325&gt;0,"Out of Service","Violations - No OOS")))</f>
        <v/>
      </c>
      <c r="R325" s="63">
        <f>IF($A325="","",IFERROR(SUMIFS('Violation Log'!$K$6:$K$1005,'Violation Log'!$B$6:$B$1005,$A325),0))</f>
        <v/>
      </c>
      <c r="S325" s="63">
        <f>IF($A325="","",IFERROR(SUMIFS('Violation Log'!$L$6:$L$1005,'Violation Log'!$B$6:$B$1005,$A325),0))</f>
        <v/>
      </c>
      <c r="T325" s="39">
        <f>IF($A325="","",COUNTIFS('Violation Log'!$B$6:$B$1005,$A325,'Violation Log'!$R$6:$R$1005,"&lt;&gt;Closed",'Violation Log'!$R$6:$R$1005,"&lt;&gt;"))</f>
        <v/>
      </c>
      <c r="U325" s="40">
        <f>IF($A325="","",IF(OR($B325="",$E325="",$F325="",$H325="",$I325="",$M325=""),"Missing required field",IF(COUNTIF($A$6:$A$1005,$A325)&gt;1,"Duplicate Inspection ID","OK")))</f>
        <v/>
      </c>
    </row>
    <row r="326">
      <c r="B326" s="62" t="n"/>
      <c r="C326" s="36" t="n"/>
      <c r="L326" s="37" t="n"/>
      <c r="N326" s="38" t="n"/>
      <c r="O326" s="39">
        <f>IF($A326="","",COUNTIF('Violation Log'!$B$6:$B$1005,$A326))</f>
        <v/>
      </c>
      <c r="P326" s="39">
        <f>IF($A326="","",COUNTIFS('Violation Log'!$B$6:$B$1005,$A326,'Violation Log'!$I$6:$I$1005,"Yes"))</f>
        <v/>
      </c>
      <c r="Q326" s="40">
        <f>IF($A326="","",IF($O326=0,"Clean",IF($P326&gt;0,"Out of Service","Violations - No OOS")))</f>
        <v/>
      </c>
      <c r="R326" s="63">
        <f>IF($A326="","",IFERROR(SUMIFS('Violation Log'!$K$6:$K$1005,'Violation Log'!$B$6:$B$1005,$A326),0))</f>
        <v/>
      </c>
      <c r="S326" s="63">
        <f>IF($A326="","",IFERROR(SUMIFS('Violation Log'!$L$6:$L$1005,'Violation Log'!$B$6:$B$1005,$A326),0))</f>
        <v/>
      </c>
      <c r="T326" s="39">
        <f>IF($A326="","",COUNTIFS('Violation Log'!$B$6:$B$1005,$A326,'Violation Log'!$R$6:$R$1005,"&lt;&gt;Closed",'Violation Log'!$R$6:$R$1005,"&lt;&gt;"))</f>
        <v/>
      </c>
      <c r="U326" s="40">
        <f>IF($A326="","",IF(OR($B326="",$E326="",$F326="",$H326="",$I326="",$M326=""),"Missing required field",IF(COUNTIF($A$6:$A$1005,$A326)&gt;1,"Duplicate Inspection ID","OK")))</f>
        <v/>
      </c>
    </row>
    <row r="327">
      <c r="B327" s="62" t="n"/>
      <c r="C327" s="36" t="n"/>
      <c r="L327" s="37" t="n"/>
      <c r="N327" s="38" t="n"/>
      <c r="O327" s="39">
        <f>IF($A327="","",COUNTIF('Violation Log'!$B$6:$B$1005,$A327))</f>
        <v/>
      </c>
      <c r="P327" s="39">
        <f>IF($A327="","",COUNTIFS('Violation Log'!$B$6:$B$1005,$A327,'Violation Log'!$I$6:$I$1005,"Yes"))</f>
        <v/>
      </c>
      <c r="Q327" s="40">
        <f>IF($A327="","",IF($O327=0,"Clean",IF($P327&gt;0,"Out of Service","Violations - No OOS")))</f>
        <v/>
      </c>
      <c r="R327" s="63">
        <f>IF($A327="","",IFERROR(SUMIFS('Violation Log'!$K$6:$K$1005,'Violation Log'!$B$6:$B$1005,$A327),0))</f>
        <v/>
      </c>
      <c r="S327" s="63">
        <f>IF($A327="","",IFERROR(SUMIFS('Violation Log'!$L$6:$L$1005,'Violation Log'!$B$6:$B$1005,$A327),0))</f>
        <v/>
      </c>
      <c r="T327" s="39">
        <f>IF($A327="","",COUNTIFS('Violation Log'!$B$6:$B$1005,$A327,'Violation Log'!$R$6:$R$1005,"&lt;&gt;Closed",'Violation Log'!$R$6:$R$1005,"&lt;&gt;"))</f>
        <v/>
      </c>
      <c r="U327" s="40">
        <f>IF($A327="","",IF(OR($B327="",$E327="",$F327="",$H327="",$I327="",$M327=""),"Missing required field",IF(COUNTIF($A$6:$A$1005,$A327)&gt;1,"Duplicate Inspection ID","OK")))</f>
        <v/>
      </c>
    </row>
    <row r="328">
      <c r="B328" s="62" t="n"/>
      <c r="C328" s="36" t="n"/>
      <c r="L328" s="37" t="n"/>
      <c r="N328" s="38" t="n"/>
      <c r="O328" s="39">
        <f>IF($A328="","",COUNTIF('Violation Log'!$B$6:$B$1005,$A328))</f>
        <v/>
      </c>
      <c r="P328" s="39">
        <f>IF($A328="","",COUNTIFS('Violation Log'!$B$6:$B$1005,$A328,'Violation Log'!$I$6:$I$1005,"Yes"))</f>
        <v/>
      </c>
      <c r="Q328" s="40">
        <f>IF($A328="","",IF($O328=0,"Clean",IF($P328&gt;0,"Out of Service","Violations - No OOS")))</f>
        <v/>
      </c>
      <c r="R328" s="63">
        <f>IF($A328="","",IFERROR(SUMIFS('Violation Log'!$K$6:$K$1005,'Violation Log'!$B$6:$B$1005,$A328),0))</f>
        <v/>
      </c>
      <c r="S328" s="63">
        <f>IF($A328="","",IFERROR(SUMIFS('Violation Log'!$L$6:$L$1005,'Violation Log'!$B$6:$B$1005,$A328),0))</f>
        <v/>
      </c>
      <c r="T328" s="39">
        <f>IF($A328="","",COUNTIFS('Violation Log'!$B$6:$B$1005,$A328,'Violation Log'!$R$6:$R$1005,"&lt;&gt;Closed",'Violation Log'!$R$6:$R$1005,"&lt;&gt;"))</f>
        <v/>
      </c>
      <c r="U328" s="40">
        <f>IF($A328="","",IF(OR($B328="",$E328="",$F328="",$H328="",$I328="",$M328=""),"Missing required field",IF(COUNTIF($A$6:$A$1005,$A328)&gt;1,"Duplicate Inspection ID","OK")))</f>
        <v/>
      </c>
    </row>
    <row r="329">
      <c r="B329" s="62" t="n"/>
      <c r="C329" s="36" t="n"/>
      <c r="L329" s="37" t="n"/>
      <c r="N329" s="38" t="n"/>
      <c r="O329" s="39">
        <f>IF($A329="","",COUNTIF('Violation Log'!$B$6:$B$1005,$A329))</f>
        <v/>
      </c>
      <c r="P329" s="39">
        <f>IF($A329="","",COUNTIFS('Violation Log'!$B$6:$B$1005,$A329,'Violation Log'!$I$6:$I$1005,"Yes"))</f>
        <v/>
      </c>
      <c r="Q329" s="40">
        <f>IF($A329="","",IF($O329=0,"Clean",IF($P329&gt;0,"Out of Service","Violations - No OOS")))</f>
        <v/>
      </c>
      <c r="R329" s="63">
        <f>IF($A329="","",IFERROR(SUMIFS('Violation Log'!$K$6:$K$1005,'Violation Log'!$B$6:$B$1005,$A329),0))</f>
        <v/>
      </c>
      <c r="S329" s="63">
        <f>IF($A329="","",IFERROR(SUMIFS('Violation Log'!$L$6:$L$1005,'Violation Log'!$B$6:$B$1005,$A329),0))</f>
        <v/>
      </c>
      <c r="T329" s="39">
        <f>IF($A329="","",COUNTIFS('Violation Log'!$B$6:$B$1005,$A329,'Violation Log'!$R$6:$R$1005,"&lt;&gt;Closed",'Violation Log'!$R$6:$R$1005,"&lt;&gt;"))</f>
        <v/>
      </c>
      <c r="U329" s="40">
        <f>IF($A329="","",IF(OR($B329="",$E329="",$F329="",$H329="",$I329="",$M329=""),"Missing required field",IF(COUNTIF($A$6:$A$1005,$A329)&gt;1,"Duplicate Inspection ID","OK")))</f>
        <v/>
      </c>
    </row>
    <row r="330">
      <c r="B330" s="62" t="n"/>
      <c r="C330" s="36" t="n"/>
      <c r="L330" s="37" t="n"/>
      <c r="N330" s="38" t="n"/>
      <c r="O330" s="39">
        <f>IF($A330="","",COUNTIF('Violation Log'!$B$6:$B$1005,$A330))</f>
        <v/>
      </c>
      <c r="P330" s="39">
        <f>IF($A330="","",COUNTIFS('Violation Log'!$B$6:$B$1005,$A330,'Violation Log'!$I$6:$I$1005,"Yes"))</f>
        <v/>
      </c>
      <c r="Q330" s="40">
        <f>IF($A330="","",IF($O330=0,"Clean",IF($P330&gt;0,"Out of Service","Violations - No OOS")))</f>
        <v/>
      </c>
      <c r="R330" s="63">
        <f>IF($A330="","",IFERROR(SUMIFS('Violation Log'!$K$6:$K$1005,'Violation Log'!$B$6:$B$1005,$A330),0))</f>
        <v/>
      </c>
      <c r="S330" s="63">
        <f>IF($A330="","",IFERROR(SUMIFS('Violation Log'!$L$6:$L$1005,'Violation Log'!$B$6:$B$1005,$A330),0))</f>
        <v/>
      </c>
      <c r="T330" s="39">
        <f>IF($A330="","",COUNTIFS('Violation Log'!$B$6:$B$1005,$A330,'Violation Log'!$R$6:$R$1005,"&lt;&gt;Closed",'Violation Log'!$R$6:$R$1005,"&lt;&gt;"))</f>
        <v/>
      </c>
      <c r="U330" s="40">
        <f>IF($A330="","",IF(OR($B330="",$E330="",$F330="",$H330="",$I330="",$M330=""),"Missing required field",IF(COUNTIF($A$6:$A$1005,$A330)&gt;1,"Duplicate Inspection ID","OK")))</f>
        <v/>
      </c>
    </row>
    <row r="331">
      <c r="B331" s="62" t="n"/>
      <c r="C331" s="36" t="n"/>
      <c r="L331" s="37" t="n"/>
      <c r="N331" s="38" t="n"/>
      <c r="O331" s="39">
        <f>IF($A331="","",COUNTIF('Violation Log'!$B$6:$B$1005,$A331))</f>
        <v/>
      </c>
      <c r="P331" s="39">
        <f>IF($A331="","",COUNTIFS('Violation Log'!$B$6:$B$1005,$A331,'Violation Log'!$I$6:$I$1005,"Yes"))</f>
        <v/>
      </c>
      <c r="Q331" s="40">
        <f>IF($A331="","",IF($O331=0,"Clean",IF($P331&gt;0,"Out of Service","Violations - No OOS")))</f>
        <v/>
      </c>
      <c r="R331" s="63">
        <f>IF($A331="","",IFERROR(SUMIFS('Violation Log'!$K$6:$K$1005,'Violation Log'!$B$6:$B$1005,$A331),0))</f>
        <v/>
      </c>
      <c r="S331" s="63">
        <f>IF($A331="","",IFERROR(SUMIFS('Violation Log'!$L$6:$L$1005,'Violation Log'!$B$6:$B$1005,$A331),0))</f>
        <v/>
      </c>
      <c r="T331" s="39">
        <f>IF($A331="","",COUNTIFS('Violation Log'!$B$6:$B$1005,$A331,'Violation Log'!$R$6:$R$1005,"&lt;&gt;Closed",'Violation Log'!$R$6:$R$1005,"&lt;&gt;"))</f>
        <v/>
      </c>
      <c r="U331" s="40">
        <f>IF($A331="","",IF(OR($B331="",$E331="",$F331="",$H331="",$I331="",$M331=""),"Missing required field",IF(COUNTIF($A$6:$A$1005,$A331)&gt;1,"Duplicate Inspection ID","OK")))</f>
        <v/>
      </c>
    </row>
    <row r="332">
      <c r="B332" s="62" t="n"/>
      <c r="C332" s="36" t="n"/>
      <c r="L332" s="37" t="n"/>
      <c r="N332" s="38" t="n"/>
      <c r="O332" s="39">
        <f>IF($A332="","",COUNTIF('Violation Log'!$B$6:$B$1005,$A332))</f>
        <v/>
      </c>
      <c r="P332" s="39">
        <f>IF($A332="","",COUNTIFS('Violation Log'!$B$6:$B$1005,$A332,'Violation Log'!$I$6:$I$1005,"Yes"))</f>
        <v/>
      </c>
      <c r="Q332" s="40">
        <f>IF($A332="","",IF($O332=0,"Clean",IF($P332&gt;0,"Out of Service","Violations - No OOS")))</f>
        <v/>
      </c>
      <c r="R332" s="63">
        <f>IF($A332="","",IFERROR(SUMIFS('Violation Log'!$K$6:$K$1005,'Violation Log'!$B$6:$B$1005,$A332),0))</f>
        <v/>
      </c>
      <c r="S332" s="63">
        <f>IF($A332="","",IFERROR(SUMIFS('Violation Log'!$L$6:$L$1005,'Violation Log'!$B$6:$B$1005,$A332),0))</f>
        <v/>
      </c>
      <c r="T332" s="39">
        <f>IF($A332="","",COUNTIFS('Violation Log'!$B$6:$B$1005,$A332,'Violation Log'!$R$6:$R$1005,"&lt;&gt;Closed",'Violation Log'!$R$6:$R$1005,"&lt;&gt;"))</f>
        <v/>
      </c>
      <c r="U332" s="40">
        <f>IF($A332="","",IF(OR($B332="",$E332="",$F332="",$H332="",$I332="",$M332=""),"Missing required field",IF(COUNTIF($A$6:$A$1005,$A332)&gt;1,"Duplicate Inspection ID","OK")))</f>
        <v/>
      </c>
    </row>
    <row r="333">
      <c r="B333" s="62" t="n"/>
      <c r="C333" s="36" t="n"/>
      <c r="L333" s="37" t="n"/>
      <c r="N333" s="38" t="n"/>
      <c r="O333" s="39">
        <f>IF($A333="","",COUNTIF('Violation Log'!$B$6:$B$1005,$A333))</f>
        <v/>
      </c>
      <c r="P333" s="39">
        <f>IF($A333="","",COUNTIFS('Violation Log'!$B$6:$B$1005,$A333,'Violation Log'!$I$6:$I$1005,"Yes"))</f>
        <v/>
      </c>
      <c r="Q333" s="40">
        <f>IF($A333="","",IF($O333=0,"Clean",IF($P333&gt;0,"Out of Service","Violations - No OOS")))</f>
        <v/>
      </c>
      <c r="R333" s="63">
        <f>IF($A333="","",IFERROR(SUMIFS('Violation Log'!$K$6:$K$1005,'Violation Log'!$B$6:$B$1005,$A333),0))</f>
        <v/>
      </c>
      <c r="S333" s="63">
        <f>IF($A333="","",IFERROR(SUMIFS('Violation Log'!$L$6:$L$1005,'Violation Log'!$B$6:$B$1005,$A333),0))</f>
        <v/>
      </c>
      <c r="T333" s="39">
        <f>IF($A333="","",COUNTIFS('Violation Log'!$B$6:$B$1005,$A333,'Violation Log'!$R$6:$R$1005,"&lt;&gt;Closed",'Violation Log'!$R$6:$R$1005,"&lt;&gt;"))</f>
        <v/>
      </c>
      <c r="U333" s="40">
        <f>IF($A333="","",IF(OR($B333="",$E333="",$F333="",$H333="",$I333="",$M333=""),"Missing required field",IF(COUNTIF($A$6:$A$1005,$A333)&gt;1,"Duplicate Inspection ID","OK")))</f>
        <v/>
      </c>
    </row>
    <row r="334">
      <c r="B334" s="62" t="n"/>
      <c r="C334" s="36" t="n"/>
      <c r="L334" s="37" t="n"/>
      <c r="N334" s="38" t="n"/>
      <c r="O334" s="39">
        <f>IF($A334="","",COUNTIF('Violation Log'!$B$6:$B$1005,$A334))</f>
        <v/>
      </c>
      <c r="P334" s="39">
        <f>IF($A334="","",COUNTIFS('Violation Log'!$B$6:$B$1005,$A334,'Violation Log'!$I$6:$I$1005,"Yes"))</f>
        <v/>
      </c>
      <c r="Q334" s="40">
        <f>IF($A334="","",IF($O334=0,"Clean",IF($P334&gt;0,"Out of Service","Violations - No OOS")))</f>
        <v/>
      </c>
      <c r="R334" s="63">
        <f>IF($A334="","",IFERROR(SUMIFS('Violation Log'!$K$6:$K$1005,'Violation Log'!$B$6:$B$1005,$A334),0))</f>
        <v/>
      </c>
      <c r="S334" s="63">
        <f>IF($A334="","",IFERROR(SUMIFS('Violation Log'!$L$6:$L$1005,'Violation Log'!$B$6:$B$1005,$A334),0))</f>
        <v/>
      </c>
      <c r="T334" s="39">
        <f>IF($A334="","",COUNTIFS('Violation Log'!$B$6:$B$1005,$A334,'Violation Log'!$R$6:$R$1005,"&lt;&gt;Closed",'Violation Log'!$R$6:$R$1005,"&lt;&gt;"))</f>
        <v/>
      </c>
      <c r="U334" s="40">
        <f>IF($A334="","",IF(OR($B334="",$E334="",$F334="",$H334="",$I334="",$M334=""),"Missing required field",IF(COUNTIF($A$6:$A$1005,$A334)&gt;1,"Duplicate Inspection ID","OK")))</f>
        <v/>
      </c>
    </row>
    <row r="335">
      <c r="B335" s="62" t="n"/>
      <c r="C335" s="36" t="n"/>
      <c r="L335" s="37" t="n"/>
      <c r="N335" s="38" t="n"/>
      <c r="O335" s="39">
        <f>IF($A335="","",COUNTIF('Violation Log'!$B$6:$B$1005,$A335))</f>
        <v/>
      </c>
      <c r="P335" s="39">
        <f>IF($A335="","",COUNTIFS('Violation Log'!$B$6:$B$1005,$A335,'Violation Log'!$I$6:$I$1005,"Yes"))</f>
        <v/>
      </c>
      <c r="Q335" s="40">
        <f>IF($A335="","",IF($O335=0,"Clean",IF($P335&gt;0,"Out of Service","Violations - No OOS")))</f>
        <v/>
      </c>
      <c r="R335" s="63">
        <f>IF($A335="","",IFERROR(SUMIFS('Violation Log'!$K$6:$K$1005,'Violation Log'!$B$6:$B$1005,$A335),0))</f>
        <v/>
      </c>
      <c r="S335" s="63">
        <f>IF($A335="","",IFERROR(SUMIFS('Violation Log'!$L$6:$L$1005,'Violation Log'!$B$6:$B$1005,$A335),0))</f>
        <v/>
      </c>
      <c r="T335" s="39">
        <f>IF($A335="","",COUNTIFS('Violation Log'!$B$6:$B$1005,$A335,'Violation Log'!$R$6:$R$1005,"&lt;&gt;Closed",'Violation Log'!$R$6:$R$1005,"&lt;&gt;"))</f>
        <v/>
      </c>
      <c r="U335" s="40">
        <f>IF($A335="","",IF(OR($B335="",$E335="",$F335="",$H335="",$I335="",$M335=""),"Missing required field",IF(COUNTIF($A$6:$A$1005,$A335)&gt;1,"Duplicate Inspection ID","OK")))</f>
        <v/>
      </c>
    </row>
    <row r="336">
      <c r="B336" s="62" t="n"/>
      <c r="C336" s="36" t="n"/>
      <c r="L336" s="37" t="n"/>
      <c r="N336" s="38" t="n"/>
      <c r="O336" s="39">
        <f>IF($A336="","",COUNTIF('Violation Log'!$B$6:$B$1005,$A336))</f>
        <v/>
      </c>
      <c r="P336" s="39">
        <f>IF($A336="","",COUNTIFS('Violation Log'!$B$6:$B$1005,$A336,'Violation Log'!$I$6:$I$1005,"Yes"))</f>
        <v/>
      </c>
      <c r="Q336" s="40">
        <f>IF($A336="","",IF($O336=0,"Clean",IF($P336&gt;0,"Out of Service","Violations - No OOS")))</f>
        <v/>
      </c>
      <c r="R336" s="63">
        <f>IF($A336="","",IFERROR(SUMIFS('Violation Log'!$K$6:$K$1005,'Violation Log'!$B$6:$B$1005,$A336),0))</f>
        <v/>
      </c>
      <c r="S336" s="63">
        <f>IF($A336="","",IFERROR(SUMIFS('Violation Log'!$L$6:$L$1005,'Violation Log'!$B$6:$B$1005,$A336),0))</f>
        <v/>
      </c>
      <c r="T336" s="39">
        <f>IF($A336="","",COUNTIFS('Violation Log'!$B$6:$B$1005,$A336,'Violation Log'!$R$6:$R$1005,"&lt;&gt;Closed",'Violation Log'!$R$6:$R$1005,"&lt;&gt;"))</f>
        <v/>
      </c>
      <c r="U336" s="40">
        <f>IF($A336="","",IF(OR($B336="",$E336="",$F336="",$H336="",$I336="",$M336=""),"Missing required field",IF(COUNTIF($A$6:$A$1005,$A336)&gt;1,"Duplicate Inspection ID","OK")))</f>
        <v/>
      </c>
    </row>
    <row r="337">
      <c r="B337" s="62" t="n"/>
      <c r="C337" s="36" t="n"/>
      <c r="L337" s="37" t="n"/>
      <c r="N337" s="38" t="n"/>
      <c r="O337" s="39">
        <f>IF($A337="","",COUNTIF('Violation Log'!$B$6:$B$1005,$A337))</f>
        <v/>
      </c>
      <c r="P337" s="39">
        <f>IF($A337="","",COUNTIFS('Violation Log'!$B$6:$B$1005,$A337,'Violation Log'!$I$6:$I$1005,"Yes"))</f>
        <v/>
      </c>
      <c r="Q337" s="40">
        <f>IF($A337="","",IF($O337=0,"Clean",IF($P337&gt;0,"Out of Service","Violations - No OOS")))</f>
        <v/>
      </c>
      <c r="R337" s="63">
        <f>IF($A337="","",IFERROR(SUMIFS('Violation Log'!$K$6:$K$1005,'Violation Log'!$B$6:$B$1005,$A337),0))</f>
        <v/>
      </c>
      <c r="S337" s="63">
        <f>IF($A337="","",IFERROR(SUMIFS('Violation Log'!$L$6:$L$1005,'Violation Log'!$B$6:$B$1005,$A337),0))</f>
        <v/>
      </c>
      <c r="T337" s="39">
        <f>IF($A337="","",COUNTIFS('Violation Log'!$B$6:$B$1005,$A337,'Violation Log'!$R$6:$R$1005,"&lt;&gt;Closed",'Violation Log'!$R$6:$R$1005,"&lt;&gt;"))</f>
        <v/>
      </c>
      <c r="U337" s="40">
        <f>IF($A337="","",IF(OR($B337="",$E337="",$F337="",$H337="",$I337="",$M337=""),"Missing required field",IF(COUNTIF($A$6:$A$1005,$A337)&gt;1,"Duplicate Inspection ID","OK")))</f>
        <v/>
      </c>
    </row>
    <row r="338">
      <c r="B338" s="62" t="n"/>
      <c r="C338" s="36" t="n"/>
      <c r="L338" s="37" t="n"/>
      <c r="N338" s="38" t="n"/>
      <c r="O338" s="39">
        <f>IF($A338="","",COUNTIF('Violation Log'!$B$6:$B$1005,$A338))</f>
        <v/>
      </c>
      <c r="P338" s="39">
        <f>IF($A338="","",COUNTIFS('Violation Log'!$B$6:$B$1005,$A338,'Violation Log'!$I$6:$I$1005,"Yes"))</f>
        <v/>
      </c>
      <c r="Q338" s="40">
        <f>IF($A338="","",IF($O338=0,"Clean",IF($P338&gt;0,"Out of Service","Violations - No OOS")))</f>
        <v/>
      </c>
      <c r="R338" s="63">
        <f>IF($A338="","",IFERROR(SUMIFS('Violation Log'!$K$6:$K$1005,'Violation Log'!$B$6:$B$1005,$A338),0))</f>
        <v/>
      </c>
      <c r="S338" s="63">
        <f>IF($A338="","",IFERROR(SUMIFS('Violation Log'!$L$6:$L$1005,'Violation Log'!$B$6:$B$1005,$A338),0))</f>
        <v/>
      </c>
      <c r="T338" s="39">
        <f>IF($A338="","",COUNTIFS('Violation Log'!$B$6:$B$1005,$A338,'Violation Log'!$R$6:$R$1005,"&lt;&gt;Closed",'Violation Log'!$R$6:$R$1005,"&lt;&gt;"))</f>
        <v/>
      </c>
      <c r="U338" s="40">
        <f>IF($A338="","",IF(OR($B338="",$E338="",$F338="",$H338="",$I338="",$M338=""),"Missing required field",IF(COUNTIF($A$6:$A$1005,$A338)&gt;1,"Duplicate Inspection ID","OK")))</f>
        <v/>
      </c>
    </row>
    <row r="339">
      <c r="B339" s="62" t="n"/>
      <c r="C339" s="36" t="n"/>
      <c r="L339" s="37" t="n"/>
      <c r="N339" s="38" t="n"/>
      <c r="O339" s="39">
        <f>IF($A339="","",COUNTIF('Violation Log'!$B$6:$B$1005,$A339))</f>
        <v/>
      </c>
      <c r="P339" s="39">
        <f>IF($A339="","",COUNTIFS('Violation Log'!$B$6:$B$1005,$A339,'Violation Log'!$I$6:$I$1005,"Yes"))</f>
        <v/>
      </c>
      <c r="Q339" s="40">
        <f>IF($A339="","",IF($O339=0,"Clean",IF($P339&gt;0,"Out of Service","Violations - No OOS")))</f>
        <v/>
      </c>
      <c r="R339" s="63">
        <f>IF($A339="","",IFERROR(SUMIFS('Violation Log'!$K$6:$K$1005,'Violation Log'!$B$6:$B$1005,$A339),0))</f>
        <v/>
      </c>
      <c r="S339" s="63">
        <f>IF($A339="","",IFERROR(SUMIFS('Violation Log'!$L$6:$L$1005,'Violation Log'!$B$6:$B$1005,$A339),0))</f>
        <v/>
      </c>
      <c r="T339" s="39">
        <f>IF($A339="","",COUNTIFS('Violation Log'!$B$6:$B$1005,$A339,'Violation Log'!$R$6:$R$1005,"&lt;&gt;Closed",'Violation Log'!$R$6:$R$1005,"&lt;&gt;"))</f>
        <v/>
      </c>
      <c r="U339" s="40">
        <f>IF($A339="","",IF(OR($B339="",$E339="",$F339="",$H339="",$I339="",$M339=""),"Missing required field",IF(COUNTIF($A$6:$A$1005,$A339)&gt;1,"Duplicate Inspection ID","OK")))</f>
        <v/>
      </c>
    </row>
    <row r="340">
      <c r="B340" s="62" t="n"/>
      <c r="C340" s="36" t="n"/>
      <c r="L340" s="37" t="n"/>
      <c r="N340" s="38" t="n"/>
      <c r="O340" s="39">
        <f>IF($A340="","",COUNTIF('Violation Log'!$B$6:$B$1005,$A340))</f>
        <v/>
      </c>
      <c r="P340" s="39">
        <f>IF($A340="","",COUNTIFS('Violation Log'!$B$6:$B$1005,$A340,'Violation Log'!$I$6:$I$1005,"Yes"))</f>
        <v/>
      </c>
      <c r="Q340" s="40">
        <f>IF($A340="","",IF($O340=0,"Clean",IF($P340&gt;0,"Out of Service","Violations - No OOS")))</f>
        <v/>
      </c>
      <c r="R340" s="63">
        <f>IF($A340="","",IFERROR(SUMIFS('Violation Log'!$K$6:$K$1005,'Violation Log'!$B$6:$B$1005,$A340),0))</f>
        <v/>
      </c>
      <c r="S340" s="63">
        <f>IF($A340="","",IFERROR(SUMIFS('Violation Log'!$L$6:$L$1005,'Violation Log'!$B$6:$B$1005,$A340),0))</f>
        <v/>
      </c>
      <c r="T340" s="39">
        <f>IF($A340="","",COUNTIFS('Violation Log'!$B$6:$B$1005,$A340,'Violation Log'!$R$6:$R$1005,"&lt;&gt;Closed",'Violation Log'!$R$6:$R$1005,"&lt;&gt;"))</f>
        <v/>
      </c>
      <c r="U340" s="40">
        <f>IF($A340="","",IF(OR($B340="",$E340="",$F340="",$H340="",$I340="",$M340=""),"Missing required field",IF(COUNTIF($A$6:$A$1005,$A340)&gt;1,"Duplicate Inspection ID","OK")))</f>
        <v/>
      </c>
    </row>
    <row r="341">
      <c r="B341" s="62" t="n"/>
      <c r="C341" s="36" t="n"/>
      <c r="L341" s="37" t="n"/>
      <c r="N341" s="38" t="n"/>
      <c r="O341" s="39">
        <f>IF($A341="","",COUNTIF('Violation Log'!$B$6:$B$1005,$A341))</f>
        <v/>
      </c>
      <c r="P341" s="39">
        <f>IF($A341="","",COUNTIFS('Violation Log'!$B$6:$B$1005,$A341,'Violation Log'!$I$6:$I$1005,"Yes"))</f>
        <v/>
      </c>
      <c r="Q341" s="40">
        <f>IF($A341="","",IF($O341=0,"Clean",IF($P341&gt;0,"Out of Service","Violations - No OOS")))</f>
        <v/>
      </c>
      <c r="R341" s="63">
        <f>IF($A341="","",IFERROR(SUMIFS('Violation Log'!$K$6:$K$1005,'Violation Log'!$B$6:$B$1005,$A341),0))</f>
        <v/>
      </c>
      <c r="S341" s="63">
        <f>IF($A341="","",IFERROR(SUMIFS('Violation Log'!$L$6:$L$1005,'Violation Log'!$B$6:$B$1005,$A341),0))</f>
        <v/>
      </c>
      <c r="T341" s="39">
        <f>IF($A341="","",COUNTIFS('Violation Log'!$B$6:$B$1005,$A341,'Violation Log'!$R$6:$R$1005,"&lt;&gt;Closed",'Violation Log'!$R$6:$R$1005,"&lt;&gt;"))</f>
        <v/>
      </c>
      <c r="U341" s="40">
        <f>IF($A341="","",IF(OR($B341="",$E341="",$F341="",$H341="",$I341="",$M341=""),"Missing required field",IF(COUNTIF($A$6:$A$1005,$A341)&gt;1,"Duplicate Inspection ID","OK")))</f>
        <v/>
      </c>
    </row>
    <row r="342">
      <c r="B342" s="62" t="n"/>
      <c r="C342" s="36" t="n"/>
      <c r="L342" s="37" t="n"/>
      <c r="N342" s="38" t="n"/>
      <c r="O342" s="39">
        <f>IF($A342="","",COUNTIF('Violation Log'!$B$6:$B$1005,$A342))</f>
        <v/>
      </c>
      <c r="P342" s="39">
        <f>IF($A342="","",COUNTIFS('Violation Log'!$B$6:$B$1005,$A342,'Violation Log'!$I$6:$I$1005,"Yes"))</f>
        <v/>
      </c>
      <c r="Q342" s="40">
        <f>IF($A342="","",IF($O342=0,"Clean",IF($P342&gt;0,"Out of Service","Violations - No OOS")))</f>
        <v/>
      </c>
      <c r="R342" s="63">
        <f>IF($A342="","",IFERROR(SUMIFS('Violation Log'!$K$6:$K$1005,'Violation Log'!$B$6:$B$1005,$A342),0))</f>
        <v/>
      </c>
      <c r="S342" s="63">
        <f>IF($A342="","",IFERROR(SUMIFS('Violation Log'!$L$6:$L$1005,'Violation Log'!$B$6:$B$1005,$A342),0))</f>
        <v/>
      </c>
      <c r="T342" s="39">
        <f>IF($A342="","",COUNTIFS('Violation Log'!$B$6:$B$1005,$A342,'Violation Log'!$R$6:$R$1005,"&lt;&gt;Closed",'Violation Log'!$R$6:$R$1005,"&lt;&gt;"))</f>
        <v/>
      </c>
      <c r="U342" s="40">
        <f>IF($A342="","",IF(OR($B342="",$E342="",$F342="",$H342="",$I342="",$M342=""),"Missing required field",IF(COUNTIF($A$6:$A$1005,$A342)&gt;1,"Duplicate Inspection ID","OK")))</f>
        <v/>
      </c>
    </row>
    <row r="343">
      <c r="B343" s="62" t="n"/>
      <c r="C343" s="36" t="n"/>
      <c r="L343" s="37" t="n"/>
      <c r="N343" s="38" t="n"/>
      <c r="O343" s="39">
        <f>IF($A343="","",COUNTIF('Violation Log'!$B$6:$B$1005,$A343))</f>
        <v/>
      </c>
      <c r="P343" s="39">
        <f>IF($A343="","",COUNTIFS('Violation Log'!$B$6:$B$1005,$A343,'Violation Log'!$I$6:$I$1005,"Yes"))</f>
        <v/>
      </c>
      <c r="Q343" s="40">
        <f>IF($A343="","",IF($O343=0,"Clean",IF($P343&gt;0,"Out of Service","Violations - No OOS")))</f>
        <v/>
      </c>
      <c r="R343" s="63">
        <f>IF($A343="","",IFERROR(SUMIFS('Violation Log'!$K$6:$K$1005,'Violation Log'!$B$6:$B$1005,$A343),0))</f>
        <v/>
      </c>
      <c r="S343" s="63">
        <f>IF($A343="","",IFERROR(SUMIFS('Violation Log'!$L$6:$L$1005,'Violation Log'!$B$6:$B$1005,$A343),0))</f>
        <v/>
      </c>
      <c r="T343" s="39">
        <f>IF($A343="","",COUNTIFS('Violation Log'!$B$6:$B$1005,$A343,'Violation Log'!$R$6:$R$1005,"&lt;&gt;Closed",'Violation Log'!$R$6:$R$1005,"&lt;&gt;"))</f>
        <v/>
      </c>
      <c r="U343" s="40">
        <f>IF($A343="","",IF(OR($B343="",$E343="",$F343="",$H343="",$I343="",$M343=""),"Missing required field",IF(COUNTIF($A$6:$A$1005,$A343)&gt;1,"Duplicate Inspection ID","OK")))</f>
        <v/>
      </c>
    </row>
    <row r="344">
      <c r="B344" s="62" t="n"/>
      <c r="C344" s="36" t="n"/>
      <c r="L344" s="37" t="n"/>
      <c r="N344" s="38" t="n"/>
      <c r="O344" s="39">
        <f>IF($A344="","",COUNTIF('Violation Log'!$B$6:$B$1005,$A344))</f>
        <v/>
      </c>
      <c r="P344" s="39">
        <f>IF($A344="","",COUNTIFS('Violation Log'!$B$6:$B$1005,$A344,'Violation Log'!$I$6:$I$1005,"Yes"))</f>
        <v/>
      </c>
      <c r="Q344" s="40">
        <f>IF($A344="","",IF($O344=0,"Clean",IF($P344&gt;0,"Out of Service","Violations - No OOS")))</f>
        <v/>
      </c>
      <c r="R344" s="63">
        <f>IF($A344="","",IFERROR(SUMIFS('Violation Log'!$K$6:$K$1005,'Violation Log'!$B$6:$B$1005,$A344),0))</f>
        <v/>
      </c>
      <c r="S344" s="63">
        <f>IF($A344="","",IFERROR(SUMIFS('Violation Log'!$L$6:$L$1005,'Violation Log'!$B$6:$B$1005,$A344),0))</f>
        <v/>
      </c>
      <c r="T344" s="39">
        <f>IF($A344="","",COUNTIFS('Violation Log'!$B$6:$B$1005,$A344,'Violation Log'!$R$6:$R$1005,"&lt;&gt;Closed",'Violation Log'!$R$6:$R$1005,"&lt;&gt;"))</f>
        <v/>
      </c>
      <c r="U344" s="40">
        <f>IF($A344="","",IF(OR($B344="",$E344="",$F344="",$H344="",$I344="",$M344=""),"Missing required field",IF(COUNTIF($A$6:$A$1005,$A344)&gt;1,"Duplicate Inspection ID","OK")))</f>
        <v/>
      </c>
    </row>
    <row r="345">
      <c r="B345" s="62" t="n"/>
      <c r="C345" s="36" t="n"/>
      <c r="L345" s="37" t="n"/>
      <c r="N345" s="38" t="n"/>
      <c r="O345" s="39">
        <f>IF($A345="","",COUNTIF('Violation Log'!$B$6:$B$1005,$A345))</f>
        <v/>
      </c>
      <c r="P345" s="39">
        <f>IF($A345="","",COUNTIFS('Violation Log'!$B$6:$B$1005,$A345,'Violation Log'!$I$6:$I$1005,"Yes"))</f>
        <v/>
      </c>
      <c r="Q345" s="40">
        <f>IF($A345="","",IF($O345=0,"Clean",IF($P345&gt;0,"Out of Service","Violations - No OOS")))</f>
        <v/>
      </c>
      <c r="R345" s="63">
        <f>IF($A345="","",IFERROR(SUMIFS('Violation Log'!$K$6:$K$1005,'Violation Log'!$B$6:$B$1005,$A345),0))</f>
        <v/>
      </c>
      <c r="S345" s="63">
        <f>IF($A345="","",IFERROR(SUMIFS('Violation Log'!$L$6:$L$1005,'Violation Log'!$B$6:$B$1005,$A345),0))</f>
        <v/>
      </c>
      <c r="T345" s="39">
        <f>IF($A345="","",COUNTIFS('Violation Log'!$B$6:$B$1005,$A345,'Violation Log'!$R$6:$R$1005,"&lt;&gt;Closed",'Violation Log'!$R$6:$R$1005,"&lt;&gt;"))</f>
        <v/>
      </c>
      <c r="U345" s="40">
        <f>IF($A345="","",IF(OR($B345="",$E345="",$F345="",$H345="",$I345="",$M345=""),"Missing required field",IF(COUNTIF($A$6:$A$1005,$A345)&gt;1,"Duplicate Inspection ID","OK")))</f>
        <v/>
      </c>
    </row>
    <row r="346">
      <c r="B346" s="62" t="n"/>
      <c r="C346" s="36" t="n"/>
      <c r="L346" s="37" t="n"/>
      <c r="N346" s="38" t="n"/>
      <c r="O346" s="39">
        <f>IF($A346="","",COUNTIF('Violation Log'!$B$6:$B$1005,$A346))</f>
        <v/>
      </c>
      <c r="P346" s="39">
        <f>IF($A346="","",COUNTIFS('Violation Log'!$B$6:$B$1005,$A346,'Violation Log'!$I$6:$I$1005,"Yes"))</f>
        <v/>
      </c>
      <c r="Q346" s="40">
        <f>IF($A346="","",IF($O346=0,"Clean",IF($P346&gt;0,"Out of Service","Violations - No OOS")))</f>
        <v/>
      </c>
      <c r="R346" s="63">
        <f>IF($A346="","",IFERROR(SUMIFS('Violation Log'!$K$6:$K$1005,'Violation Log'!$B$6:$B$1005,$A346),0))</f>
        <v/>
      </c>
      <c r="S346" s="63">
        <f>IF($A346="","",IFERROR(SUMIFS('Violation Log'!$L$6:$L$1005,'Violation Log'!$B$6:$B$1005,$A346),0))</f>
        <v/>
      </c>
      <c r="T346" s="39">
        <f>IF($A346="","",COUNTIFS('Violation Log'!$B$6:$B$1005,$A346,'Violation Log'!$R$6:$R$1005,"&lt;&gt;Closed",'Violation Log'!$R$6:$R$1005,"&lt;&gt;"))</f>
        <v/>
      </c>
      <c r="U346" s="40">
        <f>IF($A346="","",IF(OR($B346="",$E346="",$F346="",$H346="",$I346="",$M346=""),"Missing required field",IF(COUNTIF($A$6:$A$1005,$A346)&gt;1,"Duplicate Inspection ID","OK")))</f>
        <v/>
      </c>
    </row>
    <row r="347">
      <c r="B347" s="62" t="n"/>
      <c r="C347" s="36" t="n"/>
      <c r="L347" s="37" t="n"/>
      <c r="N347" s="38" t="n"/>
      <c r="O347" s="39">
        <f>IF($A347="","",COUNTIF('Violation Log'!$B$6:$B$1005,$A347))</f>
        <v/>
      </c>
      <c r="P347" s="39">
        <f>IF($A347="","",COUNTIFS('Violation Log'!$B$6:$B$1005,$A347,'Violation Log'!$I$6:$I$1005,"Yes"))</f>
        <v/>
      </c>
      <c r="Q347" s="40">
        <f>IF($A347="","",IF($O347=0,"Clean",IF($P347&gt;0,"Out of Service","Violations - No OOS")))</f>
        <v/>
      </c>
      <c r="R347" s="63">
        <f>IF($A347="","",IFERROR(SUMIFS('Violation Log'!$K$6:$K$1005,'Violation Log'!$B$6:$B$1005,$A347),0))</f>
        <v/>
      </c>
      <c r="S347" s="63">
        <f>IF($A347="","",IFERROR(SUMIFS('Violation Log'!$L$6:$L$1005,'Violation Log'!$B$6:$B$1005,$A347),0))</f>
        <v/>
      </c>
      <c r="T347" s="39">
        <f>IF($A347="","",COUNTIFS('Violation Log'!$B$6:$B$1005,$A347,'Violation Log'!$R$6:$R$1005,"&lt;&gt;Closed",'Violation Log'!$R$6:$R$1005,"&lt;&gt;"))</f>
        <v/>
      </c>
      <c r="U347" s="40">
        <f>IF($A347="","",IF(OR($B347="",$E347="",$F347="",$H347="",$I347="",$M347=""),"Missing required field",IF(COUNTIF($A$6:$A$1005,$A347)&gt;1,"Duplicate Inspection ID","OK")))</f>
        <v/>
      </c>
    </row>
    <row r="348">
      <c r="B348" s="62" t="n"/>
      <c r="C348" s="36" t="n"/>
      <c r="L348" s="37" t="n"/>
      <c r="N348" s="38" t="n"/>
      <c r="O348" s="39">
        <f>IF($A348="","",COUNTIF('Violation Log'!$B$6:$B$1005,$A348))</f>
        <v/>
      </c>
      <c r="P348" s="39">
        <f>IF($A348="","",COUNTIFS('Violation Log'!$B$6:$B$1005,$A348,'Violation Log'!$I$6:$I$1005,"Yes"))</f>
        <v/>
      </c>
      <c r="Q348" s="40">
        <f>IF($A348="","",IF($O348=0,"Clean",IF($P348&gt;0,"Out of Service","Violations - No OOS")))</f>
        <v/>
      </c>
      <c r="R348" s="63">
        <f>IF($A348="","",IFERROR(SUMIFS('Violation Log'!$K$6:$K$1005,'Violation Log'!$B$6:$B$1005,$A348),0))</f>
        <v/>
      </c>
      <c r="S348" s="63">
        <f>IF($A348="","",IFERROR(SUMIFS('Violation Log'!$L$6:$L$1005,'Violation Log'!$B$6:$B$1005,$A348),0))</f>
        <v/>
      </c>
      <c r="T348" s="39">
        <f>IF($A348="","",COUNTIFS('Violation Log'!$B$6:$B$1005,$A348,'Violation Log'!$R$6:$R$1005,"&lt;&gt;Closed",'Violation Log'!$R$6:$R$1005,"&lt;&gt;"))</f>
        <v/>
      </c>
      <c r="U348" s="40">
        <f>IF($A348="","",IF(OR($B348="",$E348="",$F348="",$H348="",$I348="",$M348=""),"Missing required field",IF(COUNTIF($A$6:$A$1005,$A348)&gt;1,"Duplicate Inspection ID","OK")))</f>
        <v/>
      </c>
    </row>
    <row r="349">
      <c r="B349" s="62" t="n"/>
      <c r="C349" s="36" t="n"/>
      <c r="L349" s="37" t="n"/>
      <c r="N349" s="38" t="n"/>
      <c r="O349" s="39">
        <f>IF($A349="","",COUNTIF('Violation Log'!$B$6:$B$1005,$A349))</f>
        <v/>
      </c>
      <c r="P349" s="39">
        <f>IF($A349="","",COUNTIFS('Violation Log'!$B$6:$B$1005,$A349,'Violation Log'!$I$6:$I$1005,"Yes"))</f>
        <v/>
      </c>
      <c r="Q349" s="40">
        <f>IF($A349="","",IF($O349=0,"Clean",IF($P349&gt;0,"Out of Service","Violations - No OOS")))</f>
        <v/>
      </c>
      <c r="R349" s="63">
        <f>IF($A349="","",IFERROR(SUMIFS('Violation Log'!$K$6:$K$1005,'Violation Log'!$B$6:$B$1005,$A349),0))</f>
        <v/>
      </c>
      <c r="S349" s="63">
        <f>IF($A349="","",IFERROR(SUMIFS('Violation Log'!$L$6:$L$1005,'Violation Log'!$B$6:$B$1005,$A349),0))</f>
        <v/>
      </c>
      <c r="T349" s="39">
        <f>IF($A349="","",COUNTIFS('Violation Log'!$B$6:$B$1005,$A349,'Violation Log'!$R$6:$R$1005,"&lt;&gt;Closed",'Violation Log'!$R$6:$R$1005,"&lt;&gt;"))</f>
        <v/>
      </c>
      <c r="U349" s="40">
        <f>IF($A349="","",IF(OR($B349="",$E349="",$F349="",$H349="",$I349="",$M349=""),"Missing required field",IF(COUNTIF($A$6:$A$1005,$A349)&gt;1,"Duplicate Inspection ID","OK")))</f>
        <v/>
      </c>
    </row>
    <row r="350">
      <c r="B350" s="62" t="n"/>
      <c r="C350" s="36" t="n"/>
      <c r="L350" s="37" t="n"/>
      <c r="N350" s="38" t="n"/>
      <c r="O350" s="39">
        <f>IF($A350="","",COUNTIF('Violation Log'!$B$6:$B$1005,$A350))</f>
        <v/>
      </c>
      <c r="P350" s="39">
        <f>IF($A350="","",COUNTIFS('Violation Log'!$B$6:$B$1005,$A350,'Violation Log'!$I$6:$I$1005,"Yes"))</f>
        <v/>
      </c>
      <c r="Q350" s="40">
        <f>IF($A350="","",IF($O350=0,"Clean",IF($P350&gt;0,"Out of Service","Violations - No OOS")))</f>
        <v/>
      </c>
      <c r="R350" s="63">
        <f>IF($A350="","",IFERROR(SUMIFS('Violation Log'!$K$6:$K$1005,'Violation Log'!$B$6:$B$1005,$A350),0))</f>
        <v/>
      </c>
      <c r="S350" s="63">
        <f>IF($A350="","",IFERROR(SUMIFS('Violation Log'!$L$6:$L$1005,'Violation Log'!$B$6:$B$1005,$A350),0))</f>
        <v/>
      </c>
      <c r="T350" s="39">
        <f>IF($A350="","",COUNTIFS('Violation Log'!$B$6:$B$1005,$A350,'Violation Log'!$R$6:$R$1005,"&lt;&gt;Closed",'Violation Log'!$R$6:$R$1005,"&lt;&gt;"))</f>
        <v/>
      </c>
      <c r="U350" s="40">
        <f>IF($A350="","",IF(OR($B350="",$E350="",$F350="",$H350="",$I350="",$M350=""),"Missing required field",IF(COUNTIF($A$6:$A$1005,$A350)&gt;1,"Duplicate Inspection ID","OK")))</f>
        <v/>
      </c>
    </row>
    <row r="351">
      <c r="B351" s="62" t="n"/>
      <c r="C351" s="36" t="n"/>
      <c r="L351" s="37" t="n"/>
      <c r="N351" s="38" t="n"/>
      <c r="O351" s="39">
        <f>IF($A351="","",COUNTIF('Violation Log'!$B$6:$B$1005,$A351))</f>
        <v/>
      </c>
      <c r="P351" s="39">
        <f>IF($A351="","",COUNTIFS('Violation Log'!$B$6:$B$1005,$A351,'Violation Log'!$I$6:$I$1005,"Yes"))</f>
        <v/>
      </c>
      <c r="Q351" s="40">
        <f>IF($A351="","",IF($O351=0,"Clean",IF($P351&gt;0,"Out of Service","Violations - No OOS")))</f>
        <v/>
      </c>
      <c r="R351" s="63">
        <f>IF($A351="","",IFERROR(SUMIFS('Violation Log'!$K$6:$K$1005,'Violation Log'!$B$6:$B$1005,$A351),0))</f>
        <v/>
      </c>
      <c r="S351" s="63">
        <f>IF($A351="","",IFERROR(SUMIFS('Violation Log'!$L$6:$L$1005,'Violation Log'!$B$6:$B$1005,$A351),0))</f>
        <v/>
      </c>
      <c r="T351" s="39">
        <f>IF($A351="","",COUNTIFS('Violation Log'!$B$6:$B$1005,$A351,'Violation Log'!$R$6:$R$1005,"&lt;&gt;Closed",'Violation Log'!$R$6:$R$1005,"&lt;&gt;"))</f>
        <v/>
      </c>
      <c r="U351" s="40">
        <f>IF($A351="","",IF(OR($B351="",$E351="",$F351="",$H351="",$I351="",$M351=""),"Missing required field",IF(COUNTIF($A$6:$A$1005,$A351)&gt;1,"Duplicate Inspection ID","OK")))</f>
        <v/>
      </c>
    </row>
    <row r="352">
      <c r="B352" s="62" t="n"/>
      <c r="C352" s="36" t="n"/>
      <c r="L352" s="37" t="n"/>
      <c r="N352" s="38" t="n"/>
      <c r="O352" s="39">
        <f>IF($A352="","",COUNTIF('Violation Log'!$B$6:$B$1005,$A352))</f>
        <v/>
      </c>
      <c r="P352" s="39">
        <f>IF($A352="","",COUNTIFS('Violation Log'!$B$6:$B$1005,$A352,'Violation Log'!$I$6:$I$1005,"Yes"))</f>
        <v/>
      </c>
      <c r="Q352" s="40">
        <f>IF($A352="","",IF($O352=0,"Clean",IF($P352&gt;0,"Out of Service","Violations - No OOS")))</f>
        <v/>
      </c>
      <c r="R352" s="63">
        <f>IF($A352="","",IFERROR(SUMIFS('Violation Log'!$K$6:$K$1005,'Violation Log'!$B$6:$B$1005,$A352),0))</f>
        <v/>
      </c>
      <c r="S352" s="63">
        <f>IF($A352="","",IFERROR(SUMIFS('Violation Log'!$L$6:$L$1005,'Violation Log'!$B$6:$B$1005,$A352),0))</f>
        <v/>
      </c>
      <c r="T352" s="39">
        <f>IF($A352="","",COUNTIFS('Violation Log'!$B$6:$B$1005,$A352,'Violation Log'!$R$6:$R$1005,"&lt;&gt;Closed",'Violation Log'!$R$6:$R$1005,"&lt;&gt;"))</f>
        <v/>
      </c>
      <c r="U352" s="40">
        <f>IF($A352="","",IF(OR($B352="",$E352="",$F352="",$H352="",$I352="",$M352=""),"Missing required field",IF(COUNTIF($A$6:$A$1005,$A352)&gt;1,"Duplicate Inspection ID","OK")))</f>
        <v/>
      </c>
    </row>
    <row r="353">
      <c r="B353" s="62" t="n"/>
      <c r="C353" s="36" t="n"/>
      <c r="L353" s="37" t="n"/>
      <c r="N353" s="38" t="n"/>
      <c r="O353" s="39">
        <f>IF($A353="","",COUNTIF('Violation Log'!$B$6:$B$1005,$A353))</f>
        <v/>
      </c>
      <c r="P353" s="39">
        <f>IF($A353="","",COUNTIFS('Violation Log'!$B$6:$B$1005,$A353,'Violation Log'!$I$6:$I$1005,"Yes"))</f>
        <v/>
      </c>
      <c r="Q353" s="40">
        <f>IF($A353="","",IF($O353=0,"Clean",IF($P353&gt;0,"Out of Service","Violations - No OOS")))</f>
        <v/>
      </c>
      <c r="R353" s="63">
        <f>IF($A353="","",IFERROR(SUMIFS('Violation Log'!$K$6:$K$1005,'Violation Log'!$B$6:$B$1005,$A353),0))</f>
        <v/>
      </c>
      <c r="S353" s="63">
        <f>IF($A353="","",IFERROR(SUMIFS('Violation Log'!$L$6:$L$1005,'Violation Log'!$B$6:$B$1005,$A353),0))</f>
        <v/>
      </c>
      <c r="T353" s="39">
        <f>IF($A353="","",COUNTIFS('Violation Log'!$B$6:$B$1005,$A353,'Violation Log'!$R$6:$R$1005,"&lt;&gt;Closed",'Violation Log'!$R$6:$R$1005,"&lt;&gt;"))</f>
        <v/>
      </c>
      <c r="U353" s="40">
        <f>IF($A353="","",IF(OR($B353="",$E353="",$F353="",$H353="",$I353="",$M353=""),"Missing required field",IF(COUNTIF($A$6:$A$1005,$A353)&gt;1,"Duplicate Inspection ID","OK")))</f>
        <v/>
      </c>
    </row>
    <row r="354">
      <c r="B354" s="62" t="n"/>
      <c r="C354" s="36" t="n"/>
      <c r="L354" s="37" t="n"/>
      <c r="N354" s="38" t="n"/>
      <c r="O354" s="39">
        <f>IF($A354="","",COUNTIF('Violation Log'!$B$6:$B$1005,$A354))</f>
        <v/>
      </c>
      <c r="P354" s="39">
        <f>IF($A354="","",COUNTIFS('Violation Log'!$B$6:$B$1005,$A354,'Violation Log'!$I$6:$I$1005,"Yes"))</f>
        <v/>
      </c>
      <c r="Q354" s="40">
        <f>IF($A354="","",IF($O354=0,"Clean",IF($P354&gt;0,"Out of Service","Violations - No OOS")))</f>
        <v/>
      </c>
      <c r="R354" s="63">
        <f>IF($A354="","",IFERROR(SUMIFS('Violation Log'!$K$6:$K$1005,'Violation Log'!$B$6:$B$1005,$A354),0))</f>
        <v/>
      </c>
      <c r="S354" s="63">
        <f>IF($A354="","",IFERROR(SUMIFS('Violation Log'!$L$6:$L$1005,'Violation Log'!$B$6:$B$1005,$A354),0))</f>
        <v/>
      </c>
      <c r="T354" s="39">
        <f>IF($A354="","",COUNTIFS('Violation Log'!$B$6:$B$1005,$A354,'Violation Log'!$R$6:$R$1005,"&lt;&gt;Closed",'Violation Log'!$R$6:$R$1005,"&lt;&gt;"))</f>
        <v/>
      </c>
      <c r="U354" s="40">
        <f>IF($A354="","",IF(OR($B354="",$E354="",$F354="",$H354="",$I354="",$M354=""),"Missing required field",IF(COUNTIF($A$6:$A$1005,$A354)&gt;1,"Duplicate Inspection ID","OK")))</f>
        <v/>
      </c>
    </row>
    <row r="355">
      <c r="B355" s="62" t="n"/>
      <c r="C355" s="36" t="n"/>
      <c r="L355" s="37" t="n"/>
      <c r="N355" s="38" t="n"/>
      <c r="O355" s="39">
        <f>IF($A355="","",COUNTIF('Violation Log'!$B$6:$B$1005,$A355))</f>
        <v/>
      </c>
      <c r="P355" s="39">
        <f>IF($A355="","",COUNTIFS('Violation Log'!$B$6:$B$1005,$A355,'Violation Log'!$I$6:$I$1005,"Yes"))</f>
        <v/>
      </c>
      <c r="Q355" s="40">
        <f>IF($A355="","",IF($O355=0,"Clean",IF($P355&gt;0,"Out of Service","Violations - No OOS")))</f>
        <v/>
      </c>
      <c r="R355" s="63">
        <f>IF($A355="","",IFERROR(SUMIFS('Violation Log'!$K$6:$K$1005,'Violation Log'!$B$6:$B$1005,$A355),0))</f>
        <v/>
      </c>
      <c r="S355" s="63">
        <f>IF($A355="","",IFERROR(SUMIFS('Violation Log'!$L$6:$L$1005,'Violation Log'!$B$6:$B$1005,$A355),0))</f>
        <v/>
      </c>
      <c r="T355" s="39">
        <f>IF($A355="","",COUNTIFS('Violation Log'!$B$6:$B$1005,$A355,'Violation Log'!$R$6:$R$1005,"&lt;&gt;Closed",'Violation Log'!$R$6:$R$1005,"&lt;&gt;"))</f>
        <v/>
      </c>
      <c r="U355" s="40">
        <f>IF($A355="","",IF(OR($B355="",$E355="",$F355="",$H355="",$I355="",$M355=""),"Missing required field",IF(COUNTIF($A$6:$A$1005,$A355)&gt;1,"Duplicate Inspection ID","OK")))</f>
        <v/>
      </c>
    </row>
    <row r="356">
      <c r="B356" s="62" t="n"/>
      <c r="C356" s="36" t="n"/>
      <c r="L356" s="37" t="n"/>
      <c r="N356" s="38" t="n"/>
      <c r="O356" s="39">
        <f>IF($A356="","",COUNTIF('Violation Log'!$B$6:$B$1005,$A356))</f>
        <v/>
      </c>
      <c r="P356" s="39">
        <f>IF($A356="","",COUNTIFS('Violation Log'!$B$6:$B$1005,$A356,'Violation Log'!$I$6:$I$1005,"Yes"))</f>
        <v/>
      </c>
      <c r="Q356" s="40">
        <f>IF($A356="","",IF($O356=0,"Clean",IF($P356&gt;0,"Out of Service","Violations - No OOS")))</f>
        <v/>
      </c>
      <c r="R356" s="63">
        <f>IF($A356="","",IFERROR(SUMIFS('Violation Log'!$K$6:$K$1005,'Violation Log'!$B$6:$B$1005,$A356),0))</f>
        <v/>
      </c>
      <c r="S356" s="63">
        <f>IF($A356="","",IFERROR(SUMIFS('Violation Log'!$L$6:$L$1005,'Violation Log'!$B$6:$B$1005,$A356),0))</f>
        <v/>
      </c>
      <c r="T356" s="39">
        <f>IF($A356="","",COUNTIFS('Violation Log'!$B$6:$B$1005,$A356,'Violation Log'!$R$6:$R$1005,"&lt;&gt;Closed",'Violation Log'!$R$6:$R$1005,"&lt;&gt;"))</f>
        <v/>
      </c>
      <c r="U356" s="40">
        <f>IF($A356="","",IF(OR($B356="",$E356="",$F356="",$H356="",$I356="",$M356=""),"Missing required field",IF(COUNTIF($A$6:$A$1005,$A356)&gt;1,"Duplicate Inspection ID","OK")))</f>
        <v/>
      </c>
    </row>
    <row r="357">
      <c r="B357" s="62" t="n"/>
      <c r="C357" s="36" t="n"/>
      <c r="L357" s="37" t="n"/>
      <c r="N357" s="38" t="n"/>
      <c r="O357" s="39">
        <f>IF($A357="","",COUNTIF('Violation Log'!$B$6:$B$1005,$A357))</f>
        <v/>
      </c>
      <c r="P357" s="39">
        <f>IF($A357="","",COUNTIFS('Violation Log'!$B$6:$B$1005,$A357,'Violation Log'!$I$6:$I$1005,"Yes"))</f>
        <v/>
      </c>
      <c r="Q357" s="40">
        <f>IF($A357="","",IF($O357=0,"Clean",IF($P357&gt;0,"Out of Service","Violations - No OOS")))</f>
        <v/>
      </c>
      <c r="R357" s="63">
        <f>IF($A357="","",IFERROR(SUMIFS('Violation Log'!$K$6:$K$1005,'Violation Log'!$B$6:$B$1005,$A357),0))</f>
        <v/>
      </c>
      <c r="S357" s="63">
        <f>IF($A357="","",IFERROR(SUMIFS('Violation Log'!$L$6:$L$1005,'Violation Log'!$B$6:$B$1005,$A357),0))</f>
        <v/>
      </c>
      <c r="T357" s="39">
        <f>IF($A357="","",COUNTIFS('Violation Log'!$B$6:$B$1005,$A357,'Violation Log'!$R$6:$R$1005,"&lt;&gt;Closed",'Violation Log'!$R$6:$R$1005,"&lt;&gt;"))</f>
        <v/>
      </c>
      <c r="U357" s="40">
        <f>IF($A357="","",IF(OR($B357="",$E357="",$F357="",$H357="",$I357="",$M357=""),"Missing required field",IF(COUNTIF($A$6:$A$1005,$A357)&gt;1,"Duplicate Inspection ID","OK")))</f>
        <v/>
      </c>
    </row>
    <row r="358">
      <c r="B358" s="62" t="n"/>
      <c r="C358" s="36" t="n"/>
      <c r="L358" s="37" t="n"/>
      <c r="N358" s="38" t="n"/>
      <c r="O358" s="39">
        <f>IF($A358="","",COUNTIF('Violation Log'!$B$6:$B$1005,$A358))</f>
        <v/>
      </c>
      <c r="P358" s="39">
        <f>IF($A358="","",COUNTIFS('Violation Log'!$B$6:$B$1005,$A358,'Violation Log'!$I$6:$I$1005,"Yes"))</f>
        <v/>
      </c>
      <c r="Q358" s="40">
        <f>IF($A358="","",IF($O358=0,"Clean",IF($P358&gt;0,"Out of Service","Violations - No OOS")))</f>
        <v/>
      </c>
      <c r="R358" s="63">
        <f>IF($A358="","",IFERROR(SUMIFS('Violation Log'!$K$6:$K$1005,'Violation Log'!$B$6:$B$1005,$A358),0))</f>
        <v/>
      </c>
      <c r="S358" s="63">
        <f>IF($A358="","",IFERROR(SUMIFS('Violation Log'!$L$6:$L$1005,'Violation Log'!$B$6:$B$1005,$A358),0))</f>
        <v/>
      </c>
      <c r="T358" s="39">
        <f>IF($A358="","",COUNTIFS('Violation Log'!$B$6:$B$1005,$A358,'Violation Log'!$R$6:$R$1005,"&lt;&gt;Closed",'Violation Log'!$R$6:$R$1005,"&lt;&gt;"))</f>
        <v/>
      </c>
      <c r="U358" s="40">
        <f>IF($A358="","",IF(OR($B358="",$E358="",$F358="",$H358="",$I358="",$M358=""),"Missing required field",IF(COUNTIF($A$6:$A$1005,$A358)&gt;1,"Duplicate Inspection ID","OK")))</f>
        <v/>
      </c>
    </row>
    <row r="359">
      <c r="B359" s="62" t="n"/>
      <c r="C359" s="36" t="n"/>
      <c r="L359" s="37" t="n"/>
      <c r="N359" s="38" t="n"/>
      <c r="O359" s="39">
        <f>IF($A359="","",COUNTIF('Violation Log'!$B$6:$B$1005,$A359))</f>
        <v/>
      </c>
      <c r="P359" s="39">
        <f>IF($A359="","",COUNTIFS('Violation Log'!$B$6:$B$1005,$A359,'Violation Log'!$I$6:$I$1005,"Yes"))</f>
        <v/>
      </c>
      <c r="Q359" s="40">
        <f>IF($A359="","",IF($O359=0,"Clean",IF($P359&gt;0,"Out of Service","Violations - No OOS")))</f>
        <v/>
      </c>
      <c r="R359" s="63">
        <f>IF($A359="","",IFERROR(SUMIFS('Violation Log'!$K$6:$K$1005,'Violation Log'!$B$6:$B$1005,$A359),0))</f>
        <v/>
      </c>
      <c r="S359" s="63">
        <f>IF($A359="","",IFERROR(SUMIFS('Violation Log'!$L$6:$L$1005,'Violation Log'!$B$6:$B$1005,$A359),0))</f>
        <v/>
      </c>
      <c r="T359" s="39">
        <f>IF($A359="","",COUNTIFS('Violation Log'!$B$6:$B$1005,$A359,'Violation Log'!$R$6:$R$1005,"&lt;&gt;Closed",'Violation Log'!$R$6:$R$1005,"&lt;&gt;"))</f>
        <v/>
      </c>
      <c r="U359" s="40">
        <f>IF($A359="","",IF(OR($B359="",$E359="",$F359="",$H359="",$I359="",$M359=""),"Missing required field",IF(COUNTIF($A$6:$A$1005,$A359)&gt;1,"Duplicate Inspection ID","OK")))</f>
        <v/>
      </c>
    </row>
    <row r="360">
      <c r="B360" s="62" t="n"/>
      <c r="C360" s="36" t="n"/>
      <c r="L360" s="37" t="n"/>
      <c r="N360" s="38" t="n"/>
      <c r="O360" s="39">
        <f>IF($A360="","",COUNTIF('Violation Log'!$B$6:$B$1005,$A360))</f>
        <v/>
      </c>
      <c r="P360" s="39">
        <f>IF($A360="","",COUNTIFS('Violation Log'!$B$6:$B$1005,$A360,'Violation Log'!$I$6:$I$1005,"Yes"))</f>
        <v/>
      </c>
      <c r="Q360" s="40">
        <f>IF($A360="","",IF($O360=0,"Clean",IF($P360&gt;0,"Out of Service","Violations - No OOS")))</f>
        <v/>
      </c>
      <c r="R360" s="63">
        <f>IF($A360="","",IFERROR(SUMIFS('Violation Log'!$K$6:$K$1005,'Violation Log'!$B$6:$B$1005,$A360),0))</f>
        <v/>
      </c>
      <c r="S360" s="63">
        <f>IF($A360="","",IFERROR(SUMIFS('Violation Log'!$L$6:$L$1005,'Violation Log'!$B$6:$B$1005,$A360),0))</f>
        <v/>
      </c>
      <c r="T360" s="39">
        <f>IF($A360="","",COUNTIFS('Violation Log'!$B$6:$B$1005,$A360,'Violation Log'!$R$6:$R$1005,"&lt;&gt;Closed",'Violation Log'!$R$6:$R$1005,"&lt;&gt;"))</f>
        <v/>
      </c>
      <c r="U360" s="40">
        <f>IF($A360="","",IF(OR($B360="",$E360="",$F360="",$H360="",$I360="",$M360=""),"Missing required field",IF(COUNTIF($A$6:$A$1005,$A360)&gt;1,"Duplicate Inspection ID","OK")))</f>
        <v/>
      </c>
    </row>
    <row r="361">
      <c r="B361" s="62" t="n"/>
      <c r="C361" s="36" t="n"/>
      <c r="L361" s="37" t="n"/>
      <c r="N361" s="38" t="n"/>
      <c r="O361" s="39">
        <f>IF($A361="","",COUNTIF('Violation Log'!$B$6:$B$1005,$A361))</f>
        <v/>
      </c>
      <c r="P361" s="39">
        <f>IF($A361="","",COUNTIFS('Violation Log'!$B$6:$B$1005,$A361,'Violation Log'!$I$6:$I$1005,"Yes"))</f>
        <v/>
      </c>
      <c r="Q361" s="40">
        <f>IF($A361="","",IF($O361=0,"Clean",IF($P361&gt;0,"Out of Service","Violations - No OOS")))</f>
        <v/>
      </c>
      <c r="R361" s="63">
        <f>IF($A361="","",IFERROR(SUMIFS('Violation Log'!$K$6:$K$1005,'Violation Log'!$B$6:$B$1005,$A361),0))</f>
        <v/>
      </c>
      <c r="S361" s="63">
        <f>IF($A361="","",IFERROR(SUMIFS('Violation Log'!$L$6:$L$1005,'Violation Log'!$B$6:$B$1005,$A361),0))</f>
        <v/>
      </c>
      <c r="T361" s="39">
        <f>IF($A361="","",COUNTIFS('Violation Log'!$B$6:$B$1005,$A361,'Violation Log'!$R$6:$R$1005,"&lt;&gt;Closed",'Violation Log'!$R$6:$R$1005,"&lt;&gt;"))</f>
        <v/>
      </c>
      <c r="U361" s="40">
        <f>IF($A361="","",IF(OR($B361="",$E361="",$F361="",$H361="",$I361="",$M361=""),"Missing required field",IF(COUNTIF($A$6:$A$1005,$A361)&gt;1,"Duplicate Inspection ID","OK")))</f>
        <v/>
      </c>
    </row>
    <row r="362">
      <c r="B362" s="62" t="n"/>
      <c r="C362" s="36" t="n"/>
      <c r="L362" s="37" t="n"/>
      <c r="N362" s="38" t="n"/>
      <c r="O362" s="39">
        <f>IF($A362="","",COUNTIF('Violation Log'!$B$6:$B$1005,$A362))</f>
        <v/>
      </c>
      <c r="P362" s="39">
        <f>IF($A362="","",COUNTIFS('Violation Log'!$B$6:$B$1005,$A362,'Violation Log'!$I$6:$I$1005,"Yes"))</f>
        <v/>
      </c>
      <c r="Q362" s="40">
        <f>IF($A362="","",IF($O362=0,"Clean",IF($P362&gt;0,"Out of Service","Violations - No OOS")))</f>
        <v/>
      </c>
      <c r="R362" s="63">
        <f>IF($A362="","",IFERROR(SUMIFS('Violation Log'!$K$6:$K$1005,'Violation Log'!$B$6:$B$1005,$A362),0))</f>
        <v/>
      </c>
      <c r="S362" s="63">
        <f>IF($A362="","",IFERROR(SUMIFS('Violation Log'!$L$6:$L$1005,'Violation Log'!$B$6:$B$1005,$A362),0))</f>
        <v/>
      </c>
      <c r="T362" s="39">
        <f>IF($A362="","",COUNTIFS('Violation Log'!$B$6:$B$1005,$A362,'Violation Log'!$R$6:$R$1005,"&lt;&gt;Closed",'Violation Log'!$R$6:$R$1005,"&lt;&gt;"))</f>
        <v/>
      </c>
      <c r="U362" s="40">
        <f>IF($A362="","",IF(OR($B362="",$E362="",$F362="",$H362="",$I362="",$M362=""),"Missing required field",IF(COUNTIF($A$6:$A$1005,$A362)&gt;1,"Duplicate Inspection ID","OK")))</f>
        <v/>
      </c>
    </row>
    <row r="363">
      <c r="B363" s="62" t="n"/>
      <c r="C363" s="36" t="n"/>
      <c r="L363" s="37" t="n"/>
      <c r="N363" s="38" t="n"/>
      <c r="O363" s="39">
        <f>IF($A363="","",COUNTIF('Violation Log'!$B$6:$B$1005,$A363))</f>
        <v/>
      </c>
      <c r="P363" s="39">
        <f>IF($A363="","",COUNTIFS('Violation Log'!$B$6:$B$1005,$A363,'Violation Log'!$I$6:$I$1005,"Yes"))</f>
        <v/>
      </c>
      <c r="Q363" s="40">
        <f>IF($A363="","",IF($O363=0,"Clean",IF($P363&gt;0,"Out of Service","Violations - No OOS")))</f>
        <v/>
      </c>
      <c r="R363" s="63">
        <f>IF($A363="","",IFERROR(SUMIFS('Violation Log'!$K$6:$K$1005,'Violation Log'!$B$6:$B$1005,$A363),0))</f>
        <v/>
      </c>
      <c r="S363" s="63">
        <f>IF($A363="","",IFERROR(SUMIFS('Violation Log'!$L$6:$L$1005,'Violation Log'!$B$6:$B$1005,$A363),0))</f>
        <v/>
      </c>
      <c r="T363" s="39">
        <f>IF($A363="","",COUNTIFS('Violation Log'!$B$6:$B$1005,$A363,'Violation Log'!$R$6:$R$1005,"&lt;&gt;Closed",'Violation Log'!$R$6:$R$1005,"&lt;&gt;"))</f>
        <v/>
      </c>
      <c r="U363" s="40">
        <f>IF($A363="","",IF(OR($B363="",$E363="",$F363="",$H363="",$I363="",$M363=""),"Missing required field",IF(COUNTIF($A$6:$A$1005,$A363)&gt;1,"Duplicate Inspection ID","OK")))</f>
        <v/>
      </c>
    </row>
    <row r="364">
      <c r="B364" s="62" t="n"/>
      <c r="C364" s="36" t="n"/>
      <c r="L364" s="37" t="n"/>
      <c r="N364" s="38" t="n"/>
      <c r="O364" s="39">
        <f>IF($A364="","",COUNTIF('Violation Log'!$B$6:$B$1005,$A364))</f>
        <v/>
      </c>
      <c r="P364" s="39">
        <f>IF($A364="","",COUNTIFS('Violation Log'!$B$6:$B$1005,$A364,'Violation Log'!$I$6:$I$1005,"Yes"))</f>
        <v/>
      </c>
      <c r="Q364" s="40">
        <f>IF($A364="","",IF($O364=0,"Clean",IF($P364&gt;0,"Out of Service","Violations - No OOS")))</f>
        <v/>
      </c>
      <c r="R364" s="63">
        <f>IF($A364="","",IFERROR(SUMIFS('Violation Log'!$K$6:$K$1005,'Violation Log'!$B$6:$B$1005,$A364),0))</f>
        <v/>
      </c>
      <c r="S364" s="63">
        <f>IF($A364="","",IFERROR(SUMIFS('Violation Log'!$L$6:$L$1005,'Violation Log'!$B$6:$B$1005,$A364),0))</f>
        <v/>
      </c>
      <c r="T364" s="39">
        <f>IF($A364="","",COUNTIFS('Violation Log'!$B$6:$B$1005,$A364,'Violation Log'!$R$6:$R$1005,"&lt;&gt;Closed",'Violation Log'!$R$6:$R$1005,"&lt;&gt;"))</f>
        <v/>
      </c>
      <c r="U364" s="40">
        <f>IF($A364="","",IF(OR($B364="",$E364="",$F364="",$H364="",$I364="",$M364=""),"Missing required field",IF(COUNTIF($A$6:$A$1005,$A364)&gt;1,"Duplicate Inspection ID","OK")))</f>
        <v/>
      </c>
    </row>
    <row r="365">
      <c r="B365" s="62" t="n"/>
      <c r="C365" s="36" t="n"/>
      <c r="L365" s="37" t="n"/>
      <c r="N365" s="38" t="n"/>
      <c r="O365" s="39">
        <f>IF($A365="","",COUNTIF('Violation Log'!$B$6:$B$1005,$A365))</f>
        <v/>
      </c>
      <c r="P365" s="39">
        <f>IF($A365="","",COUNTIFS('Violation Log'!$B$6:$B$1005,$A365,'Violation Log'!$I$6:$I$1005,"Yes"))</f>
        <v/>
      </c>
      <c r="Q365" s="40">
        <f>IF($A365="","",IF($O365=0,"Clean",IF($P365&gt;0,"Out of Service","Violations - No OOS")))</f>
        <v/>
      </c>
      <c r="R365" s="63">
        <f>IF($A365="","",IFERROR(SUMIFS('Violation Log'!$K$6:$K$1005,'Violation Log'!$B$6:$B$1005,$A365),0))</f>
        <v/>
      </c>
      <c r="S365" s="63">
        <f>IF($A365="","",IFERROR(SUMIFS('Violation Log'!$L$6:$L$1005,'Violation Log'!$B$6:$B$1005,$A365),0))</f>
        <v/>
      </c>
      <c r="T365" s="39">
        <f>IF($A365="","",COUNTIFS('Violation Log'!$B$6:$B$1005,$A365,'Violation Log'!$R$6:$R$1005,"&lt;&gt;Closed",'Violation Log'!$R$6:$R$1005,"&lt;&gt;"))</f>
        <v/>
      </c>
      <c r="U365" s="40">
        <f>IF($A365="","",IF(OR($B365="",$E365="",$F365="",$H365="",$I365="",$M365=""),"Missing required field",IF(COUNTIF($A$6:$A$1005,$A365)&gt;1,"Duplicate Inspection ID","OK")))</f>
        <v/>
      </c>
    </row>
    <row r="366">
      <c r="B366" s="62" t="n"/>
      <c r="C366" s="36" t="n"/>
      <c r="L366" s="37" t="n"/>
      <c r="N366" s="38" t="n"/>
      <c r="O366" s="39">
        <f>IF($A366="","",COUNTIF('Violation Log'!$B$6:$B$1005,$A366))</f>
        <v/>
      </c>
      <c r="P366" s="39">
        <f>IF($A366="","",COUNTIFS('Violation Log'!$B$6:$B$1005,$A366,'Violation Log'!$I$6:$I$1005,"Yes"))</f>
        <v/>
      </c>
      <c r="Q366" s="40">
        <f>IF($A366="","",IF($O366=0,"Clean",IF($P366&gt;0,"Out of Service","Violations - No OOS")))</f>
        <v/>
      </c>
      <c r="R366" s="63">
        <f>IF($A366="","",IFERROR(SUMIFS('Violation Log'!$K$6:$K$1005,'Violation Log'!$B$6:$B$1005,$A366),0))</f>
        <v/>
      </c>
      <c r="S366" s="63">
        <f>IF($A366="","",IFERROR(SUMIFS('Violation Log'!$L$6:$L$1005,'Violation Log'!$B$6:$B$1005,$A366),0))</f>
        <v/>
      </c>
      <c r="T366" s="39">
        <f>IF($A366="","",COUNTIFS('Violation Log'!$B$6:$B$1005,$A366,'Violation Log'!$R$6:$R$1005,"&lt;&gt;Closed",'Violation Log'!$R$6:$R$1005,"&lt;&gt;"))</f>
        <v/>
      </c>
      <c r="U366" s="40">
        <f>IF($A366="","",IF(OR($B366="",$E366="",$F366="",$H366="",$I366="",$M366=""),"Missing required field",IF(COUNTIF($A$6:$A$1005,$A366)&gt;1,"Duplicate Inspection ID","OK")))</f>
        <v/>
      </c>
    </row>
    <row r="367">
      <c r="B367" s="62" t="n"/>
      <c r="C367" s="36" t="n"/>
      <c r="L367" s="37" t="n"/>
      <c r="N367" s="38" t="n"/>
      <c r="O367" s="39">
        <f>IF($A367="","",COUNTIF('Violation Log'!$B$6:$B$1005,$A367))</f>
        <v/>
      </c>
      <c r="P367" s="39">
        <f>IF($A367="","",COUNTIFS('Violation Log'!$B$6:$B$1005,$A367,'Violation Log'!$I$6:$I$1005,"Yes"))</f>
        <v/>
      </c>
      <c r="Q367" s="40">
        <f>IF($A367="","",IF($O367=0,"Clean",IF($P367&gt;0,"Out of Service","Violations - No OOS")))</f>
        <v/>
      </c>
      <c r="R367" s="63">
        <f>IF($A367="","",IFERROR(SUMIFS('Violation Log'!$K$6:$K$1005,'Violation Log'!$B$6:$B$1005,$A367),0))</f>
        <v/>
      </c>
      <c r="S367" s="63">
        <f>IF($A367="","",IFERROR(SUMIFS('Violation Log'!$L$6:$L$1005,'Violation Log'!$B$6:$B$1005,$A367),0))</f>
        <v/>
      </c>
      <c r="T367" s="39">
        <f>IF($A367="","",COUNTIFS('Violation Log'!$B$6:$B$1005,$A367,'Violation Log'!$R$6:$R$1005,"&lt;&gt;Closed",'Violation Log'!$R$6:$R$1005,"&lt;&gt;"))</f>
        <v/>
      </c>
      <c r="U367" s="40">
        <f>IF($A367="","",IF(OR($B367="",$E367="",$F367="",$H367="",$I367="",$M367=""),"Missing required field",IF(COUNTIF($A$6:$A$1005,$A367)&gt;1,"Duplicate Inspection ID","OK")))</f>
        <v/>
      </c>
    </row>
    <row r="368">
      <c r="B368" s="62" t="n"/>
      <c r="C368" s="36" t="n"/>
      <c r="L368" s="37" t="n"/>
      <c r="N368" s="38" t="n"/>
      <c r="O368" s="39">
        <f>IF($A368="","",COUNTIF('Violation Log'!$B$6:$B$1005,$A368))</f>
        <v/>
      </c>
      <c r="P368" s="39">
        <f>IF($A368="","",COUNTIFS('Violation Log'!$B$6:$B$1005,$A368,'Violation Log'!$I$6:$I$1005,"Yes"))</f>
        <v/>
      </c>
      <c r="Q368" s="40">
        <f>IF($A368="","",IF($O368=0,"Clean",IF($P368&gt;0,"Out of Service","Violations - No OOS")))</f>
        <v/>
      </c>
      <c r="R368" s="63">
        <f>IF($A368="","",IFERROR(SUMIFS('Violation Log'!$K$6:$K$1005,'Violation Log'!$B$6:$B$1005,$A368),0))</f>
        <v/>
      </c>
      <c r="S368" s="63">
        <f>IF($A368="","",IFERROR(SUMIFS('Violation Log'!$L$6:$L$1005,'Violation Log'!$B$6:$B$1005,$A368),0))</f>
        <v/>
      </c>
      <c r="T368" s="39">
        <f>IF($A368="","",COUNTIFS('Violation Log'!$B$6:$B$1005,$A368,'Violation Log'!$R$6:$R$1005,"&lt;&gt;Closed",'Violation Log'!$R$6:$R$1005,"&lt;&gt;"))</f>
        <v/>
      </c>
      <c r="U368" s="40">
        <f>IF($A368="","",IF(OR($B368="",$E368="",$F368="",$H368="",$I368="",$M368=""),"Missing required field",IF(COUNTIF($A$6:$A$1005,$A368)&gt;1,"Duplicate Inspection ID","OK")))</f>
        <v/>
      </c>
    </row>
    <row r="369">
      <c r="B369" s="62" t="n"/>
      <c r="C369" s="36" t="n"/>
      <c r="L369" s="37" t="n"/>
      <c r="N369" s="38" t="n"/>
      <c r="O369" s="39">
        <f>IF($A369="","",COUNTIF('Violation Log'!$B$6:$B$1005,$A369))</f>
        <v/>
      </c>
      <c r="P369" s="39">
        <f>IF($A369="","",COUNTIFS('Violation Log'!$B$6:$B$1005,$A369,'Violation Log'!$I$6:$I$1005,"Yes"))</f>
        <v/>
      </c>
      <c r="Q369" s="40">
        <f>IF($A369="","",IF($O369=0,"Clean",IF($P369&gt;0,"Out of Service","Violations - No OOS")))</f>
        <v/>
      </c>
      <c r="R369" s="63">
        <f>IF($A369="","",IFERROR(SUMIFS('Violation Log'!$K$6:$K$1005,'Violation Log'!$B$6:$B$1005,$A369),0))</f>
        <v/>
      </c>
      <c r="S369" s="63">
        <f>IF($A369="","",IFERROR(SUMIFS('Violation Log'!$L$6:$L$1005,'Violation Log'!$B$6:$B$1005,$A369),0))</f>
        <v/>
      </c>
      <c r="T369" s="39">
        <f>IF($A369="","",COUNTIFS('Violation Log'!$B$6:$B$1005,$A369,'Violation Log'!$R$6:$R$1005,"&lt;&gt;Closed",'Violation Log'!$R$6:$R$1005,"&lt;&gt;"))</f>
        <v/>
      </c>
      <c r="U369" s="40">
        <f>IF($A369="","",IF(OR($B369="",$E369="",$F369="",$H369="",$I369="",$M369=""),"Missing required field",IF(COUNTIF($A$6:$A$1005,$A369)&gt;1,"Duplicate Inspection ID","OK")))</f>
        <v/>
      </c>
    </row>
    <row r="370">
      <c r="B370" s="62" t="n"/>
      <c r="C370" s="36" t="n"/>
      <c r="L370" s="37" t="n"/>
      <c r="N370" s="38" t="n"/>
      <c r="O370" s="39">
        <f>IF($A370="","",COUNTIF('Violation Log'!$B$6:$B$1005,$A370))</f>
        <v/>
      </c>
      <c r="P370" s="39">
        <f>IF($A370="","",COUNTIFS('Violation Log'!$B$6:$B$1005,$A370,'Violation Log'!$I$6:$I$1005,"Yes"))</f>
        <v/>
      </c>
      <c r="Q370" s="40">
        <f>IF($A370="","",IF($O370=0,"Clean",IF($P370&gt;0,"Out of Service","Violations - No OOS")))</f>
        <v/>
      </c>
      <c r="R370" s="63">
        <f>IF($A370="","",IFERROR(SUMIFS('Violation Log'!$K$6:$K$1005,'Violation Log'!$B$6:$B$1005,$A370),0))</f>
        <v/>
      </c>
      <c r="S370" s="63">
        <f>IF($A370="","",IFERROR(SUMIFS('Violation Log'!$L$6:$L$1005,'Violation Log'!$B$6:$B$1005,$A370),0))</f>
        <v/>
      </c>
      <c r="T370" s="39">
        <f>IF($A370="","",COUNTIFS('Violation Log'!$B$6:$B$1005,$A370,'Violation Log'!$R$6:$R$1005,"&lt;&gt;Closed",'Violation Log'!$R$6:$R$1005,"&lt;&gt;"))</f>
        <v/>
      </c>
      <c r="U370" s="40">
        <f>IF($A370="","",IF(OR($B370="",$E370="",$F370="",$H370="",$I370="",$M370=""),"Missing required field",IF(COUNTIF($A$6:$A$1005,$A370)&gt;1,"Duplicate Inspection ID","OK")))</f>
        <v/>
      </c>
    </row>
    <row r="371">
      <c r="B371" s="62" t="n"/>
      <c r="C371" s="36" t="n"/>
      <c r="L371" s="37" t="n"/>
      <c r="N371" s="38" t="n"/>
      <c r="O371" s="39">
        <f>IF($A371="","",COUNTIF('Violation Log'!$B$6:$B$1005,$A371))</f>
        <v/>
      </c>
      <c r="P371" s="39">
        <f>IF($A371="","",COUNTIFS('Violation Log'!$B$6:$B$1005,$A371,'Violation Log'!$I$6:$I$1005,"Yes"))</f>
        <v/>
      </c>
      <c r="Q371" s="40">
        <f>IF($A371="","",IF($O371=0,"Clean",IF($P371&gt;0,"Out of Service","Violations - No OOS")))</f>
        <v/>
      </c>
      <c r="R371" s="63">
        <f>IF($A371="","",IFERROR(SUMIFS('Violation Log'!$K$6:$K$1005,'Violation Log'!$B$6:$B$1005,$A371),0))</f>
        <v/>
      </c>
      <c r="S371" s="63">
        <f>IF($A371="","",IFERROR(SUMIFS('Violation Log'!$L$6:$L$1005,'Violation Log'!$B$6:$B$1005,$A371),0))</f>
        <v/>
      </c>
      <c r="T371" s="39">
        <f>IF($A371="","",COUNTIFS('Violation Log'!$B$6:$B$1005,$A371,'Violation Log'!$R$6:$R$1005,"&lt;&gt;Closed",'Violation Log'!$R$6:$R$1005,"&lt;&gt;"))</f>
        <v/>
      </c>
      <c r="U371" s="40">
        <f>IF($A371="","",IF(OR($B371="",$E371="",$F371="",$H371="",$I371="",$M371=""),"Missing required field",IF(COUNTIF($A$6:$A$1005,$A371)&gt;1,"Duplicate Inspection ID","OK")))</f>
        <v/>
      </c>
    </row>
    <row r="372">
      <c r="B372" s="62" t="n"/>
      <c r="C372" s="36" t="n"/>
      <c r="L372" s="37" t="n"/>
      <c r="N372" s="38" t="n"/>
      <c r="O372" s="39">
        <f>IF($A372="","",COUNTIF('Violation Log'!$B$6:$B$1005,$A372))</f>
        <v/>
      </c>
      <c r="P372" s="39">
        <f>IF($A372="","",COUNTIFS('Violation Log'!$B$6:$B$1005,$A372,'Violation Log'!$I$6:$I$1005,"Yes"))</f>
        <v/>
      </c>
      <c r="Q372" s="40">
        <f>IF($A372="","",IF($O372=0,"Clean",IF($P372&gt;0,"Out of Service","Violations - No OOS")))</f>
        <v/>
      </c>
      <c r="R372" s="63">
        <f>IF($A372="","",IFERROR(SUMIFS('Violation Log'!$K$6:$K$1005,'Violation Log'!$B$6:$B$1005,$A372),0))</f>
        <v/>
      </c>
      <c r="S372" s="63">
        <f>IF($A372="","",IFERROR(SUMIFS('Violation Log'!$L$6:$L$1005,'Violation Log'!$B$6:$B$1005,$A372),0))</f>
        <v/>
      </c>
      <c r="T372" s="39">
        <f>IF($A372="","",COUNTIFS('Violation Log'!$B$6:$B$1005,$A372,'Violation Log'!$R$6:$R$1005,"&lt;&gt;Closed",'Violation Log'!$R$6:$R$1005,"&lt;&gt;"))</f>
        <v/>
      </c>
      <c r="U372" s="40">
        <f>IF($A372="","",IF(OR($B372="",$E372="",$F372="",$H372="",$I372="",$M372=""),"Missing required field",IF(COUNTIF($A$6:$A$1005,$A372)&gt;1,"Duplicate Inspection ID","OK")))</f>
        <v/>
      </c>
    </row>
    <row r="373">
      <c r="B373" s="62" t="n"/>
      <c r="C373" s="36" t="n"/>
      <c r="L373" s="37" t="n"/>
      <c r="N373" s="38" t="n"/>
      <c r="O373" s="39">
        <f>IF($A373="","",COUNTIF('Violation Log'!$B$6:$B$1005,$A373))</f>
        <v/>
      </c>
      <c r="P373" s="39">
        <f>IF($A373="","",COUNTIFS('Violation Log'!$B$6:$B$1005,$A373,'Violation Log'!$I$6:$I$1005,"Yes"))</f>
        <v/>
      </c>
      <c r="Q373" s="40">
        <f>IF($A373="","",IF($O373=0,"Clean",IF($P373&gt;0,"Out of Service","Violations - No OOS")))</f>
        <v/>
      </c>
      <c r="R373" s="63">
        <f>IF($A373="","",IFERROR(SUMIFS('Violation Log'!$K$6:$K$1005,'Violation Log'!$B$6:$B$1005,$A373),0))</f>
        <v/>
      </c>
      <c r="S373" s="63">
        <f>IF($A373="","",IFERROR(SUMIFS('Violation Log'!$L$6:$L$1005,'Violation Log'!$B$6:$B$1005,$A373),0))</f>
        <v/>
      </c>
      <c r="T373" s="39">
        <f>IF($A373="","",COUNTIFS('Violation Log'!$B$6:$B$1005,$A373,'Violation Log'!$R$6:$R$1005,"&lt;&gt;Closed",'Violation Log'!$R$6:$R$1005,"&lt;&gt;"))</f>
        <v/>
      </c>
      <c r="U373" s="40">
        <f>IF($A373="","",IF(OR($B373="",$E373="",$F373="",$H373="",$I373="",$M373=""),"Missing required field",IF(COUNTIF($A$6:$A$1005,$A373)&gt;1,"Duplicate Inspection ID","OK")))</f>
        <v/>
      </c>
    </row>
    <row r="374">
      <c r="B374" s="62" t="n"/>
      <c r="C374" s="36" t="n"/>
      <c r="L374" s="37" t="n"/>
      <c r="N374" s="38" t="n"/>
      <c r="O374" s="39">
        <f>IF($A374="","",COUNTIF('Violation Log'!$B$6:$B$1005,$A374))</f>
        <v/>
      </c>
      <c r="P374" s="39">
        <f>IF($A374="","",COUNTIFS('Violation Log'!$B$6:$B$1005,$A374,'Violation Log'!$I$6:$I$1005,"Yes"))</f>
        <v/>
      </c>
      <c r="Q374" s="40">
        <f>IF($A374="","",IF($O374=0,"Clean",IF($P374&gt;0,"Out of Service","Violations - No OOS")))</f>
        <v/>
      </c>
      <c r="R374" s="63">
        <f>IF($A374="","",IFERROR(SUMIFS('Violation Log'!$K$6:$K$1005,'Violation Log'!$B$6:$B$1005,$A374),0))</f>
        <v/>
      </c>
      <c r="S374" s="63">
        <f>IF($A374="","",IFERROR(SUMIFS('Violation Log'!$L$6:$L$1005,'Violation Log'!$B$6:$B$1005,$A374),0))</f>
        <v/>
      </c>
      <c r="T374" s="39">
        <f>IF($A374="","",COUNTIFS('Violation Log'!$B$6:$B$1005,$A374,'Violation Log'!$R$6:$R$1005,"&lt;&gt;Closed",'Violation Log'!$R$6:$R$1005,"&lt;&gt;"))</f>
        <v/>
      </c>
      <c r="U374" s="40">
        <f>IF($A374="","",IF(OR($B374="",$E374="",$F374="",$H374="",$I374="",$M374=""),"Missing required field",IF(COUNTIF($A$6:$A$1005,$A374)&gt;1,"Duplicate Inspection ID","OK")))</f>
        <v/>
      </c>
    </row>
    <row r="375">
      <c r="B375" s="62" t="n"/>
      <c r="C375" s="36" t="n"/>
      <c r="L375" s="37" t="n"/>
      <c r="N375" s="38" t="n"/>
      <c r="O375" s="39">
        <f>IF($A375="","",COUNTIF('Violation Log'!$B$6:$B$1005,$A375))</f>
        <v/>
      </c>
      <c r="P375" s="39">
        <f>IF($A375="","",COUNTIFS('Violation Log'!$B$6:$B$1005,$A375,'Violation Log'!$I$6:$I$1005,"Yes"))</f>
        <v/>
      </c>
      <c r="Q375" s="40">
        <f>IF($A375="","",IF($O375=0,"Clean",IF($P375&gt;0,"Out of Service","Violations - No OOS")))</f>
        <v/>
      </c>
      <c r="R375" s="63">
        <f>IF($A375="","",IFERROR(SUMIFS('Violation Log'!$K$6:$K$1005,'Violation Log'!$B$6:$B$1005,$A375),0))</f>
        <v/>
      </c>
      <c r="S375" s="63">
        <f>IF($A375="","",IFERROR(SUMIFS('Violation Log'!$L$6:$L$1005,'Violation Log'!$B$6:$B$1005,$A375),0))</f>
        <v/>
      </c>
      <c r="T375" s="39">
        <f>IF($A375="","",COUNTIFS('Violation Log'!$B$6:$B$1005,$A375,'Violation Log'!$R$6:$R$1005,"&lt;&gt;Closed",'Violation Log'!$R$6:$R$1005,"&lt;&gt;"))</f>
        <v/>
      </c>
      <c r="U375" s="40">
        <f>IF($A375="","",IF(OR($B375="",$E375="",$F375="",$H375="",$I375="",$M375=""),"Missing required field",IF(COUNTIF($A$6:$A$1005,$A375)&gt;1,"Duplicate Inspection ID","OK")))</f>
        <v/>
      </c>
    </row>
    <row r="376">
      <c r="B376" s="62" t="n"/>
      <c r="C376" s="36" t="n"/>
      <c r="L376" s="37" t="n"/>
      <c r="N376" s="38" t="n"/>
      <c r="O376" s="39">
        <f>IF($A376="","",COUNTIF('Violation Log'!$B$6:$B$1005,$A376))</f>
        <v/>
      </c>
      <c r="P376" s="39">
        <f>IF($A376="","",COUNTIFS('Violation Log'!$B$6:$B$1005,$A376,'Violation Log'!$I$6:$I$1005,"Yes"))</f>
        <v/>
      </c>
      <c r="Q376" s="40">
        <f>IF($A376="","",IF($O376=0,"Clean",IF($P376&gt;0,"Out of Service","Violations - No OOS")))</f>
        <v/>
      </c>
      <c r="R376" s="63">
        <f>IF($A376="","",IFERROR(SUMIFS('Violation Log'!$K$6:$K$1005,'Violation Log'!$B$6:$B$1005,$A376),0))</f>
        <v/>
      </c>
      <c r="S376" s="63">
        <f>IF($A376="","",IFERROR(SUMIFS('Violation Log'!$L$6:$L$1005,'Violation Log'!$B$6:$B$1005,$A376),0))</f>
        <v/>
      </c>
      <c r="T376" s="39">
        <f>IF($A376="","",COUNTIFS('Violation Log'!$B$6:$B$1005,$A376,'Violation Log'!$R$6:$R$1005,"&lt;&gt;Closed",'Violation Log'!$R$6:$R$1005,"&lt;&gt;"))</f>
        <v/>
      </c>
      <c r="U376" s="40">
        <f>IF($A376="","",IF(OR($B376="",$E376="",$F376="",$H376="",$I376="",$M376=""),"Missing required field",IF(COUNTIF($A$6:$A$1005,$A376)&gt;1,"Duplicate Inspection ID","OK")))</f>
        <v/>
      </c>
    </row>
    <row r="377">
      <c r="B377" s="62" t="n"/>
      <c r="C377" s="36" t="n"/>
      <c r="L377" s="37" t="n"/>
      <c r="N377" s="38" t="n"/>
      <c r="O377" s="39">
        <f>IF($A377="","",COUNTIF('Violation Log'!$B$6:$B$1005,$A377))</f>
        <v/>
      </c>
      <c r="P377" s="39">
        <f>IF($A377="","",COUNTIFS('Violation Log'!$B$6:$B$1005,$A377,'Violation Log'!$I$6:$I$1005,"Yes"))</f>
        <v/>
      </c>
      <c r="Q377" s="40">
        <f>IF($A377="","",IF($O377=0,"Clean",IF($P377&gt;0,"Out of Service","Violations - No OOS")))</f>
        <v/>
      </c>
      <c r="R377" s="63">
        <f>IF($A377="","",IFERROR(SUMIFS('Violation Log'!$K$6:$K$1005,'Violation Log'!$B$6:$B$1005,$A377),0))</f>
        <v/>
      </c>
      <c r="S377" s="63">
        <f>IF($A377="","",IFERROR(SUMIFS('Violation Log'!$L$6:$L$1005,'Violation Log'!$B$6:$B$1005,$A377),0))</f>
        <v/>
      </c>
      <c r="T377" s="39">
        <f>IF($A377="","",COUNTIFS('Violation Log'!$B$6:$B$1005,$A377,'Violation Log'!$R$6:$R$1005,"&lt;&gt;Closed",'Violation Log'!$R$6:$R$1005,"&lt;&gt;"))</f>
        <v/>
      </c>
      <c r="U377" s="40">
        <f>IF($A377="","",IF(OR($B377="",$E377="",$F377="",$H377="",$I377="",$M377=""),"Missing required field",IF(COUNTIF($A$6:$A$1005,$A377)&gt;1,"Duplicate Inspection ID","OK")))</f>
        <v/>
      </c>
    </row>
    <row r="378">
      <c r="B378" s="62" t="n"/>
      <c r="C378" s="36" t="n"/>
      <c r="L378" s="37" t="n"/>
      <c r="N378" s="38" t="n"/>
      <c r="O378" s="39">
        <f>IF($A378="","",COUNTIF('Violation Log'!$B$6:$B$1005,$A378))</f>
        <v/>
      </c>
      <c r="P378" s="39">
        <f>IF($A378="","",COUNTIFS('Violation Log'!$B$6:$B$1005,$A378,'Violation Log'!$I$6:$I$1005,"Yes"))</f>
        <v/>
      </c>
      <c r="Q378" s="40">
        <f>IF($A378="","",IF($O378=0,"Clean",IF($P378&gt;0,"Out of Service","Violations - No OOS")))</f>
        <v/>
      </c>
      <c r="R378" s="63">
        <f>IF($A378="","",IFERROR(SUMIFS('Violation Log'!$K$6:$K$1005,'Violation Log'!$B$6:$B$1005,$A378),0))</f>
        <v/>
      </c>
      <c r="S378" s="63">
        <f>IF($A378="","",IFERROR(SUMIFS('Violation Log'!$L$6:$L$1005,'Violation Log'!$B$6:$B$1005,$A378),0))</f>
        <v/>
      </c>
      <c r="T378" s="39">
        <f>IF($A378="","",COUNTIFS('Violation Log'!$B$6:$B$1005,$A378,'Violation Log'!$R$6:$R$1005,"&lt;&gt;Closed",'Violation Log'!$R$6:$R$1005,"&lt;&gt;"))</f>
        <v/>
      </c>
      <c r="U378" s="40">
        <f>IF($A378="","",IF(OR($B378="",$E378="",$F378="",$H378="",$I378="",$M378=""),"Missing required field",IF(COUNTIF($A$6:$A$1005,$A378)&gt;1,"Duplicate Inspection ID","OK")))</f>
        <v/>
      </c>
    </row>
    <row r="379">
      <c r="B379" s="62" t="n"/>
      <c r="C379" s="36" t="n"/>
      <c r="L379" s="37" t="n"/>
      <c r="N379" s="38" t="n"/>
      <c r="O379" s="39">
        <f>IF($A379="","",COUNTIF('Violation Log'!$B$6:$B$1005,$A379))</f>
        <v/>
      </c>
      <c r="P379" s="39">
        <f>IF($A379="","",COUNTIFS('Violation Log'!$B$6:$B$1005,$A379,'Violation Log'!$I$6:$I$1005,"Yes"))</f>
        <v/>
      </c>
      <c r="Q379" s="40">
        <f>IF($A379="","",IF($O379=0,"Clean",IF($P379&gt;0,"Out of Service","Violations - No OOS")))</f>
        <v/>
      </c>
      <c r="R379" s="63">
        <f>IF($A379="","",IFERROR(SUMIFS('Violation Log'!$K$6:$K$1005,'Violation Log'!$B$6:$B$1005,$A379),0))</f>
        <v/>
      </c>
      <c r="S379" s="63">
        <f>IF($A379="","",IFERROR(SUMIFS('Violation Log'!$L$6:$L$1005,'Violation Log'!$B$6:$B$1005,$A379),0))</f>
        <v/>
      </c>
      <c r="T379" s="39">
        <f>IF($A379="","",COUNTIFS('Violation Log'!$B$6:$B$1005,$A379,'Violation Log'!$R$6:$R$1005,"&lt;&gt;Closed",'Violation Log'!$R$6:$R$1005,"&lt;&gt;"))</f>
        <v/>
      </c>
      <c r="U379" s="40">
        <f>IF($A379="","",IF(OR($B379="",$E379="",$F379="",$H379="",$I379="",$M379=""),"Missing required field",IF(COUNTIF($A$6:$A$1005,$A379)&gt;1,"Duplicate Inspection ID","OK")))</f>
        <v/>
      </c>
    </row>
    <row r="380">
      <c r="B380" s="62" t="n"/>
      <c r="C380" s="36" t="n"/>
      <c r="L380" s="37" t="n"/>
      <c r="N380" s="38" t="n"/>
      <c r="O380" s="39">
        <f>IF($A380="","",COUNTIF('Violation Log'!$B$6:$B$1005,$A380))</f>
        <v/>
      </c>
      <c r="P380" s="39">
        <f>IF($A380="","",COUNTIFS('Violation Log'!$B$6:$B$1005,$A380,'Violation Log'!$I$6:$I$1005,"Yes"))</f>
        <v/>
      </c>
      <c r="Q380" s="40">
        <f>IF($A380="","",IF($O380=0,"Clean",IF($P380&gt;0,"Out of Service","Violations - No OOS")))</f>
        <v/>
      </c>
      <c r="R380" s="63">
        <f>IF($A380="","",IFERROR(SUMIFS('Violation Log'!$K$6:$K$1005,'Violation Log'!$B$6:$B$1005,$A380),0))</f>
        <v/>
      </c>
      <c r="S380" s="63">
        <f>IF($A380="","",IFERROR(SUMIFS('Violation Log'!$L$6:$L$1005,'Violation Log'!$B$6:$B$1005,$A380),0))</f>
        <v/>
      </c>
      <c r="T380" s="39">
        <f>IF($A380="","",COUNTIFS('Violation Log'!$B$6:$B$1005,$A380,'Violation Log'!$R$6:$R$1005,"&lt;&gt;Closed",'Violation Log'!$R$6:$R$1005,"&lt;&gt;"))</f>
        <v/>
      </c>
      <c r="U380" s="40">
        <f>IF($A380="","",IF(OR($B380="",$E380="",$F380="",$H380="",$I380="",$M380=""),"Missing required field",IF(COUNTIF($A$6:$A$1005,$A380)&gt;1,"Duplicate Inspection ID","OK")))</f>
        <v/>
      </c>
    </row>
    <row r="381">
      <c r="B381" s="62" t="n"/>
      <c r="C381" s="36" t="n"/>
      <c r="L381" s="37" t="n"/>
      <c r="N381" s="38" t="n"/>
      <c r="O381" s="39">
        <f>IF($A381="","",COUNTIF('Violation Log'!$B$6:$B$1005,$A381))</f>
        <v/>
      </c>
      <c r="P381" s="39">
        <f>IF($A381="","",COUNTIFS('Violation Log'!$B$6:$B$1005,$A381,'Violation Log'!$I$6:$I$1005,"Yes"))</f>
        <v/>
      </c>
      <c r="Q381" s="40">
        <f>IF($A381="","",IF($O381=0,"Clean",IF($P381&gt;0,"Out of Service","Violations - No OOS")))</f>
        <v/>
      </c>
      <c r="R381" s="63">
        <f>IF($A381="","",IFERROR(SUMIFS('Violation Log'!$K$6:$K$1005,'Violation Log'!$B$6:$B$1005,$A381),0))</f>
        <v/>
      </c>
      <c r="S381" s="63">
        <f>IF($A381="","",IFERROR(SUMIFS('Violation Log'!$L$6:$L$1005,'Violation Log'!$B$6:$B$1005,$A381),0))</f>
        <v/>
      </c>
      <c r="T381" s="39">
        <f>IF($A381="","",COUNTIFS('Violation Log'!$B$6:$B$1005,$A381,'Violation Log'!$R$6:$R$1005,"&lt;&gt;Closed",'Violation Log'!$R$6:$R$1005,"&lt;&gt;"))</f>
        <v/>
      </c>
      <c r="U381" s="40">
        <f>IF($A381="","",IF(OR($B381="",$E381="",$F381="",$H381="",$I381="",$M381=""),"Missing required field",IF(COUNTIF($A$6:$A$1005,$A381)&gt;1,"Duplicate Inspection ID","OK")))</f>
        <v/>
      </c>
    </row>
    <row r="382">
      <c r="B382" s="62" t="n"/>
      <c r="C382" s="36" t="n"/>
      <c r="L382" s="37" t="n"/>
      <c r="N382" s="38" t="n"/>
      <c r="O382" s="39">
        <f>IF($A382="","",COUNTIF('Violation Log'!$B$6:$B$1005,$A382))</f>
        <v/>
      </c>
      <c r="P382" s="39">
        <f>IF($A382="","",COUNTIFS('Violation Log'!$B$6:$B$1005,$A382,'Violation Log'!$I$6:$I$1005,"Yes"))</f>
        <v/>
      </c>
      <c r="Q382" s="40">
        <f>IF($A382="","",IF($O382=0,"Clean",IF($P382&gt;0,"Out of Service","Violations - No OOS")))</f>
        <v/>
      </c>
      <c r="R382" s="63">
        <f>IF($A382="","",IFERROR(SUMIFS('Violation Log'!$K$6:$K$1005,'Violation Log'!$B$6:$B$1005,$A382),0))</f>
        <v/>
      </c>
      <c r="S382" s="63">
        <f>IF($A382="","",IFERROR(SUMIFS('Violation Log'!$L$6:$L$1005,'Violation Log'!$B$6:$B$1005,$A382),0))</f>
        <v/>
      </c>
      <c r="T382" s="39">
        <f>IF($A382="","",COUNTIFS('Violation Log'!$B$6:$B$1005,$A382,'Violation Log'!$R$6:$R$1005,"&lt;&gt;Closed",'Violation Log'!$R$6:$R$1005,"&lt;&gt;"))</f>
        <v/>
      </c>
      <c r="U382" s="40">
        <f>IF($A382="","",IF(OR($B382="",$E382="",$F382="",$H382="",$I382="",$M382=""),"Missing required field",IF(COUNTIF($A$6:$A$1005,$A382)&gt;1,"Duplicate Inspection ID","OK")))</f>
        <v/>
      </c>
    </row>
    <row r="383">
      <c r="B383" s="62" t="n"/>
      <c r="C383" s="36" t="n"/>
      <c r="L383" s="37" t="n"/>
      <c r="N383" s="38" t="n"/>
      <c r="O383" s="39">
        <f>IF($A383="","",COUNTIF('Violation Log'!$B$6:$B$1005,$A383))</f>
        <v/>
      </c>
      <c r="P383" s="39">
        <f>IF($A383="","",COUNTIFS('Violation Log'!$B$6:$B$1005,$A383,'Violation Log'!$I$6:$I$1005,"Yes"))</f>
        <v/>
      </c>
      <c r="Q383" s="40">
        <f>IF($A383="","",IF($O383=0,"Clean",IF($P383&gt;0,"Out of Service","Violations - No OOS")))</f>
        <v/>
      </c>
      <c r="R383" s="63">
        <f>IF($A383="","",IFERROR(SUMIFS('Violation Log'!$K$6:$K$1005,'Violation Log'!$B$6:$B$1005,$A383),0))</f>
        <v/>
      </c>
      <c r="S383" s="63">
        <f>IF($A383="","",IFERROR(SUMIFS('Violation Log'!$L$6:$L$1005,'Violation Log'!$B$6:$B$1005,$A383),0))</f>
        <v/>
      </c>
      <c r="T383" s="39">
        <f>IF($A383="","",COUNTIFS('Violation Log'!$B$6:$B$1005,$A383,'Violation Log'!$R$6:$R$1005,"&lt;&gt;Closed",'Violation Log'!$R$6:$R$1005,"&lt;&gt;"))</f>
        <v/>
      </c>
      <c r="U383" s="40">
        <f>IF($A383="","",IF(OR($B383="",$E383="",$F383="",$H383="",$I383="",$M383=""),"Missing required field",IF(COUNTIF($A$6:$A$1005,$A383)&gt;1,"Duplicate Inspection ID","OK")))</f>
        <v/>
      </c>
    </row>
    <row r="384">
      <c r="B384" s="62" t="n"/>
      <c r="C384" s="36" t="n"/>
      <c r="L384" s="37" t="n"/>
      <c r="N384" s="38" t="n"/>
      <c r="O384" s="39">
        <f>IF($A384="","",COUNTIF('Violation Log'!$B$6:$B$1005,$A384))</f>
        <v/>
      </c>
      <c r="P384" s="39">
        <f>IF($A384="","",COUNTIFS('Violation Log'!$B$6:$B$1005,$A384,'Violation Log'!$I$6:$I$1005,"Yes"))</f>
        <v/>
      </c>
      <c r="Q384" s="40">
        <f>IF($A384="","",IF($O384=0,"Clean",IF($P384&gt;0,"Out of Service","Violations - No OOS")))</f>
        <v/>
      </c>
      <c r="R384" s="63">
        <f>IF($A384="","",IFERROR(SUMIFS('Violation Log'!$K$6:$K$1005,'Violation Log'!$B$6:$B$1005,$A384),0))</f>
        <v/>
      </c>
      <c r="S384" s="63">
        <f>IF($A384="","",IFERROR(SUMIFS('Violation Log'!$L$6:$L$1005,'Violation Log'!$B$6:$B$1005,$A384),0))</f>
        <v/>
      </c>
      <c r="T384" s="39">
        <f>IF($A384="","",COUNTIFS('Violation Log'!$B$6:$B$1005,$A384,'Violation Log'!$R$6:$R$1005,"&lt;&gt;Closed",'Violation Log'!$R$6:$R$1005,"&lt;&gt;"))</f>
        <v/>
      </c>
      <c r="U384" s="40">
        <f>IF($A384="","",IF(OR($B384="",$E384="",$F384="",$H384="",$I384="",$M384=""),"Missing required field",IF(COUNTIF($A$6:$A$1005,$A384)&gt;1,"Duplicate Inspection ID","OK")))</f>
        <v/>
      </c>
    </row>
    <row r="385">
      <c r="B385" s="62" t="n"/>
      <c r="C385" s="36" t="n"/>
      <c r="L385" s="37" t="n"/>
      <c r="N385" s="38" t="n"/>
      <c r="O385" s="39">
        <f>IF($A385="","",COUNTIF('Violation Log'!$B$6:$B$1005,$A385))</f>
        <v/>
      </c>
      <c r="P385" s="39">
        <f>IF($A385="","",COUNTIFS('Violation Log'!$B$6:$B$1005,$A385,'Violation Log'!$I$6:$I$1005,"Yes"))</f>
        <v/>
      </c>
      <c r="Q385" s="40">
        <f>IF($A385="","",IF($O385=0,"Clean",IF($P385&gt;0,"Out of Service","Violations - No OOS")))</f>
        <v/>
      </c>
      <c r="R385" s="63">
        <f>IF($A385="","",IFERROR(SUMIFS('Violation Log'!$K$6:$K$1005,'Violation Log'!$B$6:$B$1005,$A385),0))</f>
        <v/>
      </c>
      <c r="S385" s="63">
        <f>IF($A385="","",IFERROR(SUMIFS('Violation Log'!$L$6:$L$1005,'Violation Log'!$B$6:$B$1005,$A385),0))</f>
        <v/>
      </c>
      <c r="T385" s="39">
        <f>IF($A385="","",COUNTIFS('Violation Log'!$B$6:$B$1005,$A385,'Violation Log'!$R$6:$R$1005,"&lt;&gt;Closed",'Violation Log'!$R$6:$R$1005,"&lt;&gt;"))</f>
        <v/>
      </c>
      <c r="U385" s="40">
        <f>IF($A385="","",IF(OR($B385="",$E385="",$F385="",$H385="",$I385="",$M385=""),"Missing required field",IF(COUNTIF($A$6:$A$1005,$A385)&gt;1,"Duplicate Inspection ID","OK")))</f>
        <v/>
      </c>
    </row>
    <row r="386">
      <c r="B386" s="62" t="n"/>
      <c r="C386" s="36" t="n"/>
      <c r="L386" s="37" t="n"/>
      <c r="N386" s="38" t="n"/>
      <c r="O386" s="39">
        <f>IF($A386="","",COUNTIF('Violation Log'!$B$6:$B$1005,$A386))</f>
        <v/>
      </c>
      <c r="P386" s="39">
        <f>IF($A386="","",COUNTIFS('Violation Log'!$B$6:$B$1005,$A386,'Violation Log'!$I$6:$I$1005,"Yes"))</f>
        <v/>
      </c>
      <c r="Q386" s="40">
        <f>IF($A386="","",IF($O386=0,"Clean",IF($P386&gt;0,"Out of Service","Violations - No OOS")))</f>
        <v/>
      </c>
      <c r="R386" s="63">
        <f>IF($A386="","",IFERROR(SUMIFS('Violation Log'!$K$6:$K$1005,'Violation Log'!$B$6:$B$1005,$A386),0))</f>
        <v/>
      </c>
      <c r="S386" s="63">
        <f>IF($A386="","",IFERROR(SUMIFS('Violation Log'!$L$6:$L$1005,'Violation Log'!$B$6:$B$1005,$A386),0))</f>
        <v/>
      </c>
      <c r="T386" s="39">
        <f>IF($A386="","",COUNTIFS('Violation Log'!$B$6:$B$1005,$A386,'Violation Log'!$R$6:$R$1005,"&lt;&gt;Closed",'Violation Log'!$R$6:$R$1005,"&lt;&gt;"))</f>
        <v/>
      </c>
      <c r="U386" s="40">
        <f>IF($A386="","",IF(OR($B386="",$E386="",$F386="",$H386="",$I386="",$M386=""),"Missing required field",IF(COUNTIF($A$6:$A$1005,$A386)&gt;1,"Duplicate Inspection ID","OK")))</f>
        <v/>
      </c>
    </row>
    <row r="387">
      <c r="B387" s="62" t="n"/>
      <c r="C387" s="36" t="n"/>
      <c r="L387" s="37" t="n"/>
      <c r="N387" s="38" t="n"/>
      <c r="O387" s="39">
        <f>IF($A387="","",COUNTIF('Violation Log'!$B$6:$B$1005,$A387))</f>
        <v/>
      </c>
      <c r="P387" s="39">
        <f>IF($A387="","",COUNTIFS('Violation Log'!$B$6:$B$1005,$A387,'Violation Log'!$I$6:$I$1005,"Yes"))</f>
        <v/>
      </c>
      <c r="Q387" s="40">
        <f>IF($A387="","",IF($O387=0,"Clean",IF($P387&gt;0,"Out of Service","Violations - No OOS")))</f>
        <v/>
      </c>
      <c r="R387" s="63">
        <f>IF($A387="","",IFERROR(SUMIFS('Violation Log'!$K$6:$K$1005,'Violation Log'!$B$6:$B$1005,$A387),0))</f>
        <v/>
      </c>
      <c r="S387" s="63">
        <f>IF($A387="","",IFERROR(SUMIFS('Violation Log'!$L$6:$L$1005,'Violation Log'!$B$6:$B$1005,$A387),0))</f>
        <v/>
      </c>
      <c r="T387" s="39">
        <f>IF($A387="","",COUNTIFS('Violation Log'!$B$6:$B$1005,$A387,'Violation Log'!$R$6:$R$1005,"&lt;&gt;Closed",'Violation Log'!$R$6:$R$1005,"&lt;&gt;"))</f>
        <v/>
      </c>
      <c r="U387" s="40">
        <f>IF($A387="","",IF(OR($B387="",$E387="",$F387="",$H387="",$I387="",$M387=""),"Missing required field",IF(COUNTIF($A$6:$A$1005,$A387)&gt;1,"Duplicate Inspection ID","OK")))</f>
        <v/>
      </c>
    </row>
    <row r="388">
      <c r="B388" s="62" t="n"/>
      <c r="C388" s="36" t="n"/>
      <c r="L388" s="37" t="n"/>
      <c r="N388" s="38" t="n"/>
      <c r="O388" s="39">
        <f>IF($A388="","",COUNTIF('Violation Log'!$B$6:$B$1005,$A388))</f>
        <v/>
      </c>
      <c r="P388" s="39">
        <f>IF($A388="","",COUNTIFS('Violation Log'!$B$6:$B$1005,$A388,'Violation Log'!$I$6:$I$1005,"Yes"))</f>
        <v/>
      </c>
      <c r="Q388" s="40">
        <f>IF($A388="","",IF($O388=0,"Clean",IF($P388&gt;0,"Out of Service","Violations - No OOS")))</f>
        <v/>
      </c>
      <c r="R388" s="63">
        <f>IF($A388="","",IFERROR(SUMIFS('Violation Log'!$K$6:$K$1005,'Violation Log'!$B$6:$B$1005,$A388),0))</f>
        <v/>
      </c>
      <c r="S388" s="63">
        <f>IF($A388="","",IFERROR(SUMIFS('Violation Log'!$L$6:$L$1005,'Violation Log'!$B$6:$B$1005,$A388),0))</f>
        <v/>
      </c>
      <c r="T388" s="39">
        <f>IF($A388="","",COUNTIFS('Violation Log'!$B$6:$B$1005,$A388,'Violation Log'!$R$6:$R$1005,"&lt;&gt;Closed",'Violation Log'!$R$6:$R$1005,"&lt;&gt;"))</f>
        <v/>
      </c>
      <c r="U388" s="40">
        <f>IF($A388="","",IF(OR($B388="",$E388="",$F388="",$H388="",$I388="",$M388=""),"Missing required field",IF(COUNTIF($A$6:$A$1005,$A388)&gt;1,"Duplicate Inspection ID","OK")))</f>
        <v/>
      </c>
    </row>
    <row r="389">
      <c r="B389" s="62" t="n"/>
      <c r="C389" s="36" t="n"/>
      <c r="L389" s="37" t="n"/>
      <c r="N389" s="38" t="n"/>
      <c r="O389" s="39">
        <f>IF($A389="","",COUNTIF('Violation Log'!$B$6:$B$1005,$A389))</f>
        <v/>
      </c>
      <c r="P389" s="39">
        <f>IF($A389="","",COUNTIFS('Violation Log'!$B$6:$B$1005,$A389,'Violation Log'!$I$6:$I$1005,"Yes"))</f>
        <v/>
      </c>
      <c r="Q389" s="40">
        <f>IF($A389="","",IF($O389=0,"Clean",IF($P389&gt;0,"Out of Service","Violations - No OOS")))</f>
        <v/>
      </c>
      <c r="R389" s="63">
        <f>IF($A389="","",IFERROR(SUMIFS('Violation Log'!$K$6:$K$1005,'Violation Log'!$B$6:$B$1005,$A389),0))</f>
        <v/>
      </c>
      <c r="S389" s="63">
        <f>IF($A389="","",IFERROR(SUMIFS('Violation Log'!$L$6:$L$1005,'Violation Log'!$B$6:$B$1005,$A389),0))</f>
        <v/>
      </c>
      <c r="T389" s="39">
        <f>IF($A389="","",COUNTIFS('Violation Log'!$B$6:$B$1005,$A389,'Violation Log'!$R$6:$R$1005,"&lt;&gt;Closed",'Violation Log'!$R$6:$R$1005,"&lt;&gt;"))</f>
        <v/>
      </c>
      <c r="U389" s="40">
        <f>IF($A389="","",IF(OR($B389="",$E389="",$F389="",$H389="",$I389="",$M389=""),"Missing required field",IF(COUNTIF($A$6:$A$1005,$A389)&gt;1,"Duplicate Inspection ID","OK")))</f>
        <v/>
      </c>
    </row>
    <row r="390">
      <c r="B390" s="62" t="n"/>
      <c r="C390" s="36" t="n"/>
      <c r="L390" s="37" t="n"/>
      <c r="N390" s="38" t="n"/>
      <c r="O390" s="39">
        <f>IF($A390="","",COUNTIF('Violation Log'!$B$6:$B$1005,$A390))</f>
        <v/>
      </c>
      <c r="P390" s="39">
        <f>IF($A390="","",COUNTIFS('Violation Log'!$B$6:$B$1005,$A390,'Violation Log'!$I$6:$I$1005,"Yes"))</f>
        <v/>
      </c>
      <c r="Q390" s="40">
        <f>IF($A390="","",IF($O390=0,"Clean",IF($P390&gt;0,"Out of Service","Violations - No OOS")))</f>
        <v/>
      </c>
      <c r="R390" s="63">
        <f>IF($A390="","",IFERROR(SUMIFS('Violation Log'!$K$6:$K$1005,'Violation Log'!$B$6:$B$1005,$A390),0))</f>
        <v/>
      </c>
      <c r="S390" s="63">
        <f>IF($A390="","",IFERROR(SUMIFS('Violation Log'!$L$6:$L$1005,'Violation Log'!$B$6:$B$1005,$A390),0))</f>
        <v/>
      </c>
      <c r="T390" s="39">
        <f>IF($A390="","",COUNTIFS('Violation Log'!$B$6:$B$1005,$A390,'Violation Log'!$R$6:$R$1005,"&lt;&gt;Closed",'Violation Log'!$R$6:$R$1005,"&lt;&gt;"))</f>
        <v/>
      </c>
      <c r="U390" s="40">
        <f>IF($A390="","",IF(OR($B390="",$E390="",$F390="",$H390="",$I390="",$M390=""),"Missing required field",IF(COUNTIF($A$6:$A$1005,$A390)&gt;1,"Duplicate Inspection ID","OK")))</f>
        <v/>
      </c>
    </row>
    <row r="391">
      <c r="B391" s="62" t="n"/>
      <c r="C391" s="36" t="n"/>
      <c r="L391" s="37" t="n"/>
      <c r="N391" s="38" t="n"/>
      <c r="O391" s="39">
        <f>IF($A391="","",COUNTIF('Violation Log'!$B$6:$B$1005,$A391))</f>
        <v/>
      </c>
      <c r="P391" s="39">
        <f>IF($A391="","",COUNTIFS('Violation Log'!$B$6:$B$1005,$A391,'Violation Log'!$I$6:$I$1005,"Yes"))</f>
        <v/>
      </c>
      <c r="Q391" s="40">
        <f>IF($A391="","",IF($O391=0,"Clean",IF($P391&gt;0,"Out of Service","Violations - No OOS")))</f>
        <v/>
      </c>
      <c r="R391" s="63">
        <f>IF($A391="","",IFERROR(SUMIFS('Violation Log'!$K$6:$K$1005,'Violation Log'!$B$6:$B$1005,$A391),0))</f>
        <v/>
      </c>
      <c r="S391" s="63">
        <f>IF($A391="","",IFERROR(SUMIFS('Violation Log'!$L$6:$L$1005,'Violation Log'!$B$6:$B$1005,$A391),0))</f>
        <v/>
      </c>
      <c r="T391" s="39">
        <f>IF($A391="","",COUNTIFS('Violation Log'!$B$6:$B$1005,$A391,'Violation Log'!$R$6:$R$1005,"&lt;&gt;Closed",'Violation Log'!$R$6:$R$1005,"&lt;&gt;"))</f>
        <v/>
      </c>
      <c r="U391" s="40">
        <f>IF($A391="","",IF(OR($B391="",$E391="",$F391="",$H391="",$I391="",$M391=""),"Missing required field",IF(COUNTIF($A$6:$A$1005,$A391)&gt;1,"Duplicate Inspection ID","OK")))</f>
        <v/>
      </c>
    </row>
    <row r="392">
      <c r="B392" s="62" t="n"/>
      <c r="C392" s="36" t="n"/>
      <c r="L392" s="37" t="n"/>
      <c r="N392" s="38" t="n"/>
      <c r="O392" s="39">
        <f>IF($A392="","",COUNTIF('Violation Log'!$B$6:$B$1005,$A392))</f>
        <v/>
      </c>
      <c r="P392" s="39">
        <f>IF($A392="","",COUNTIFS('Violation Log'!$B$6:$B$1005,$A392,'Violation Log'!$I$6:$I$1005,"Yes"))</f>
        <v/>
      </c>
      <c r="Q392" s="40">
        <f>IF($A392="","",IF($O392=0,"Clean",IF($P392&gt;0,"Out of Service","Violations - No OOS")))</f>
        <v/>
      </c>
      <c r="R392" s="63">
        <f>IF($A392="","",IFERROR(SUMIFS('Violation Log'!$K$6:$K$1005,'Violation Log'!$B$6:$B$1005,$A392),0))</f>
        <v/>
      </c>
      <c r="S392" s="63">
        <f>IF($A392="","",IFERROR(SUMIFS('Violation Log'!$L$6:$L$1005,'Violation Log'!$B$6:$B$1005,$A392),0))</f>
        <v/>
      </c>
      <c r="T392" s="39">
        <f>IF($A392="","",COUNTIFS('Violation Log'!$B$6:$B$1005,$A392,'Violation Log'!$R$6:$R$1005,"&lt;&gt;Closed",'Violation Log'!$R$6:$R$1005,"&lt;&gt;"))</f>
        <v/>
      </c>
      <c r="U392" s="40">
        <f>IF($A392="","",IF(OR($B392="",$E392="",$F392="",$H392="",$I392="",$M392=""),"Missing required field",IF(COUNTIF($A$6:$A$1005,$A392)&gt;1,"Duplicate Inspection ID","OK")))</f>
        <v/>
      </c>
    </row>
    <row r="393">
      <c r="B393" s="62" t="n"/>
      <c r="C393" s="36" t="n"/>
      <c r="L393" s="37" t="n"/>
      <c r="N393" s="38" t="n"/>
      <c r="O393" s="39">
        <f>IF($A393="","",COUNTIF('Violation Log'!$B$6:$B$1005,$A393))</f>
        <v/>
      </c>
      <c r="P393" s="39">
        <f>IF($A393="","",COUNTIFS('Violation Log'!$B$6:$B$1005,$A393,'Violation Log'!$I$6:$I$1005,"Yes"))</f>
        <v/>
      </c>
      <c r="Q393" s="40">
        <f>IF($A393="","",IF($O393=0,"Clean",IF($P393&gt;0,"Out of Service","Violations - No OOS")))</f>
        <v/>
      </c>
      <c r="R393" s="63">
        <f>IF($A393="","",IFERROR(SUMIFS('Violation Log'!$K$6:$K$1005,'Violation Log'!$B$6:$B$1005,$A393),0))</f>
        <v/>
      </c>
      <c r="S393" s="63">
        <f>IF($A393="","",IFERROR(SUMIFS('Violation Log'!$L$6:$L$1005,'Violation Log'!$B$6:$B$1005,$A393),0))</f>
        <v/>
      </c>
      <c r="T393" s="39">
        <f>IF($A393="","",COUNTIFS('Violation Log'!$B$6:$B$1005,$A393,'Violation Log'!$R$6:$R$1005,"&lt;&gt;Closed",'Violation Log'!$R$6:$R$1005,"&lt;&gt;"))</f>
        <v/>
      </c>
      <c r="U393" s="40">
        <f>IF($A393="","",IF(OR($B393="",$E393="",$F393="",$H393="",$I393="",$M393=""),"Missing required field",IF(COUNTIF($A$6:$A$1005,$A393)&gt;1,"Duplicate Inspection ID","OK")))</f>
        <v/>
      </c>
    </row>
    <row r="394">
      <c r="B394" s="62" t="n"/>
      <c r="C394" s="36" t="n"/>
      <c r="L394" s="37" t="n"/>
      <c r="N394" s="38" t="n"/>
      <c r="O394" s="39">
        <f>IF($A394="","",COUNTIF('Violation Log'!$B$6:$B$1005,$A394))</f>
        <v/>
      </c>
      <c r="P394" s="39">
        <f>IF($A394="","",COUNTIFS('Violation Log'!$B$6:$B$1005,$A394,'Violation Log'!$I$6:$I$1005,"Yes"))</f>
        <v/>
      </c>
      <c r="Q394" s="40">
        <f>IF($A394="","",IF($O394=0,"Clean",IF($P394&gt;0,"Out of Service","Violations - No OOS")))</f>
        <v/>
      </c>
      <c r="R394" s="63">
        <f>IF($A394="","",IFERROR(SUMIFS('Violation Log'!$K$6:$K$1005,'Violation Log'!$B$6:$B$1005,$A394),0))</f>
        <v/>
      </c>
      <c r="S394" s="63">
        <f>IF($A394="","",IFERROR(SUMIFS('Violation Log'!$L$6:$L$1005,'Violation Log'!$B$6:$B$1005,$A394),0))</f>
        <v/>
      </c>
      <c r="T394" s="39">
        <f>IF($A394="","",COUNTIFS('Violation Log'!$B$6:$B$1005,$A394,'Violation Log'!$R$6:$R$1005,"&lt;&gt;Closed",'Violation Log'!$R$6:$R$1005,"&lt;&gt;"))</f>
        <v/>
      </c>
      <c r="U394" s="40">
        <f>IF($A394="","",IF(OR($B394="",$E394="",$F394="",$H394="",$I394="",$M394=""),"Missing required field",IF(COUNTIF($A$6:$A$1005,$A394)&gt;1,"Duplicate Inspection ID","OK")))</f>
        <v/>
      </c>
    </row>
    <row r="395">
      <c r="B395" s="62" t="n"/>
      <c r="C395" s="36" t="n"/>
      <c r="L395" s="37" t="n"/>
      <c r="N395" s="38" t="n"/>
      <c r="O395" s="39">
        <f>IF($A395="","",COUNTIF('Violation Log'!$B$6:$B$1005,$A395))</f>
        <v/>
      </c>
      <c r="P395" s="39">
        <f>IF($A395="","",COUNTIFS('Violation Log'!$B$6:$B$1005,$A395,'Violation Log'!$I$6:$I$1005,"Yes"))</f>
        <v/>
      </c>
      <c r="Q395" s="40">
        <f>IF($A395="","",IF($O395=0,"Clean",IF($P395&gt;0,"Out of Service","Violations - No OOS")))</f>
        <v/>
      </c>
      <c r="R395" s="63">
        <f>IF($A395="","",IFERROR(SUMIFS('Violation Log'!$K$6:$K$1005,'Violation Log'!$B$6:$B$1005,$A395),0))</f>
        <v/>
      </c>
      <c r="S395" s="63">
        <f>IF($A395="","",IFERROR(SUMIFS('Violation Log'!$L$6:$L$1005,'Violation Log'!$B$6:$B$1005,$A395),0))</f>
        <v/>
      </c>
      <c r="T395" s="39">
        <f>IF($A395="","",COUNTIFS('Violation Log'!$B$6:$B$1005,$A395,'Violation Log'!$R$6:$R$1005,"&lt;&gt;Closed",'Violation Log'!$R$6:$R$1005,"&lt;&gt;"))</f>
        <v/>
      </c>
      <c r="U395" s="40">
        <f>IF($A395="","",IF(OR($B395="",$E395="",$F395="",$H395="",$I395="",$M395=""),"Missing required field",IF(COUNTIF($A$6:$A$1005,$A395)&gt;1,"Duplicate Inspection ID","OK")))</f>
        <v/>
      </c>
    </row>
    <row r="396">
      <c r="B396" s="62" t="n"/>
      <c r="C396" s="36" t="n"/>
      <c r="L396" s="37" t="n"/>
      <c r="N396" s="38" t="n"/>
      <c r="O396" s="39">
        <f>IF($A396="","",COUNTIF('Violation Log'!$B$6:$B$1005,$A396))</f>
        <v/>
      </c>
      <c r="P396" s="39">
        <f>IF($A396="","",COUNTIFS('Violation Log'!$B$6:$B$1005,$A396,'Violation Log'!$I$6:$I$1005,"Yes"))</f>
        <v/>
      </c>
      <c r="Q396" s="40">
        <f>IF($A396="","",IF($O396=0,"Clean",IF($P396&gt;0,"Out of Service","Violations - No OOS")))</f>
        <v/>
      </c>
      <c r="R396" s="63">
        <f>IF($A396="","",IFERROR(SUMIFS('Violation Log'!$K$6:$K$1005,'Violation Log'!$B$6:$B$1005,$A396),0))</f>
        <v/>
      </c>
      <c r="S396" s="63">
        <f>IF($A396="","",IFERROR(SUMIFS('Violation Log'!$L$6:$L$1005,'Violation Log'!$B$6:$B$1005,$A396),0))</f>
        <v/>
      </c>
      <c r="T396" s="39">
        <f>IF($A396="","",COUNTIFS('Violation Log'!$B$6:$B$1005,$A396,'Violation Log'!$R$6:$R$1005,"&lt;&gt;Closed",'Violation Log'!$R$6:$R$1005,"&lt;&gt;"))</f>
        <v/>
      </c>
      <c r="U396" s="40">
        <f>IF($A396="","",IF(OR($B396="",$E396="",$F396="",$H396="",$I396="",$M396=""),"Missing required field",IF(COUNTIF($A$6:$A$1005,$A396)&gt;1,"Duplicate Inspection ID","OK")))</f>
        <v/>
      </c>
    </row>
    <row r="397">
      <c r="B397" s="62" t="n"/>
      <c r="C397" s="36" t="n"/>
      <c r="L397" s="37" t="n"/>
      <c r="N397" s="38" t="n"/>
      <c r="O397" s="39">
        <f>IF($A397="","",COUNTIF('Violation Log'!$B$6:$B$1005,$A397))</f>
        <v/>
      </c>
      <c r="P397" s="39">
        <f>IF($A397="","",COUNTIFS('Violation Log'!$B$6:$B$1005,$A397,'Violation Log'!$I$6:$I$1005,"Yes"))</f>
        <v/>
      </c>
      <c r="Q397" s="40">
        <f>IF($A397="","",IF($O397=0,"Clean",IF($P397&gt;0,"Out of Service","Violations - No OOS")))</f>
        <v/>
      </c>
      <c r="R397" s="63">
        <f>IF($A397="","",IFERROR(SUMIFS('Violation Log'!$K$6:$K$1005,'Violation Log'!$B$6:$B$1005,$A397),0))</f>
        <v/>
      </c>
      <c r="S397" s="63">
        <f>IF($A397="","",IFERROR(SUMIFS('Violation Log'!$L$6:$L$1005,'Violation Log'!$B$6:$B$1005,$A397),0))</f>
        <v/>
      </c>
      <c r="T397" s="39">
        <f>IF($A397="","",COUNTIFS('Violation Log'!$B$6:$B$1005,$A397,'Violation Log'!$R$6:$R$1005,"&lt;&gt;Closed",'Violation Log'!$R$6:$R$1005,"&lt;&gt;"))</f>
        <v/>
      </c>
      <c r="U397" s="40">
        <f>IF($A397="","",IF(OR($B397="",$E397="",$F397="",$H397="",$I397="",$M397=""),"Missing required field",IF(COUNTIF($A$6:$A$1005,$A397)&gt;1,"Duplicate Inspection ID","OK")))</f>
        <v/>
      </c>
    </row>
    <row r="398">
      <c r="B398" s="62" t="n"/>
      <c r="C398" s="36" t="n"/>
      <c r="L398" s="37" t="n"/>
      <c r="N398" s="38" t="n"/>
      <c r="O398" s="39">
        <f>IF($A398="","",COUNTIF('Violation Log'!$B$6:$B$1005,$A398))</f>
        <v/>
      </c>
      <c r="P398" s="39">
        <f>IF($A398="","",COUNTIFS('Violation Log'!$B$6:$B$1005,$A398,'Violation Log'!$I$6:$I$1005,"Yes"))</f>
        <v/>
      </c>
      <c r="Q398" s="40">
        <f>IF($A398="","",IF($O398=0,"Clean",IF($P398&gt;0,"Out of Service","Violations - No OOS")))</f>
        <v/>
      </c>
      <c r="R398" s="63">
        <f>IF($A398="","",IFERROR(SUMIFS('Violation Log'!$K$6:$K$1005,'Violation Log'!$B$6:$B$1005,$A398),0))</f>
        <v/>
      </c>
      <c r="S398" s="63">
        <f>IF($A398="","",IFERROR(SUMIFS('Violation Log'!$L$6:$L$1005,'Violation Log'!$B$6:$B$1005,$A398),0))</f>
        <v/>
      </c>
      <c r="T398" s="39">
        <f>IF($A398="","",COUNTIFS('Violation Log'!$B$6:$B$1005,$A398,'Violation Log'!$R$6:$R$1005,"&lt;&gt;Closed",'Violation Log'!$R$6:$R$1005,"&lt;&gt;"))</f>
        <v/>
      </c>
      <c r="U398" s="40">
        <f>IF($A398="","",IF(OR($B398="",$E398="",$F398="",$H398="",$I398="",$M398=""),"Missing required field",IF(COUNTIF($A$6:$A$1005,$A398)&gt;1,"Duplicate Inspection ID","OK")))</f>
        <v/>
      </c>
    </row>
    <row r="399">
      <c r="B399" s="62" t="n"/>
      <c r="C399" s="36" t="n"/>
      <c r="L399" s="37" t="n"/>
      <c r="N399" s="38" t="n"/>
      <c r="O399" s="39">
        <f>IF($A399="","",COUNTIF('Violation Log'!$B$6:$B$1005,$A399))</f>
        <v/>
      </c>
      <c r="P399" s="39">
        <f>IF($A399="","",COUNTIFS('Violation Log'!$B$6:$B$1005,$A399,'Violation Log'!$I$6:$I$1005,"Yes"))</f>
        <v/>
      </c>
      <c r="Q399" s="40">
        <f>IF($A399="","",IF($O399=0,"Clean",IF($P399&gt;0,"Out of Service","Violations - No OOS")))</f>
        <v/>
      </c>
      <c r="R399" s="63">
        <f>IF($A399="","",IFERROR(SUMIFS('Violation Log'!$K$6:$K$1005,'Violation Log'!$B$6:$B$1005,$A399),0))</f>
        <v/>
      </c>
      <c r="S399" s="63">
        <f>IF($A399="","",IFERROR(SUMIFS('Violation Log'!$L$6:$L$1005,'Violation Log'!$B$6:$B$1005,$A399),0))</f>
        <v/>
      </c>
      <c r="T399" s="39">
        <f>IF($A399="","",COUNTIFS('Violation Log'!$B$6:$B$1005,$A399,'Violation Log'!$R$6:$R$1005,"&lt;&gt;Closed",'Violation Log'!$R$6:$R$1005,"&lt;&gt;"))</f>
        <v/>
      </c>
      <c r="U399" s="40">
        <f>IF($A399="","",IF(OR($B399="",$E399="",$F399="",$H399="",$I399="",$M399=""),"Missing required field",IF(COUNTIF($A$6:$A$1005,$A399)&gt;1,"Duplicate Inspection ID","OK")))</f>
        <v/>
      </c>
    </row>
    <row r="400">
      <c r="B400" s="62" t="n"/>
      <c r="C400" s="36" t="n"/>
      <c r="L400" s="37" t="n"/>
      <c r="N400" s="38" t="n"/>
      <c r="O400" s="39">
        <f>IF($A400="","",COUNTIF('Violation Log'!$B$6:$B$1005,$A400))</f>
        <v/>
      </c>
      <c r="P400" s="39">
        <f>IF($A400="","",COUNTIFS('Violation Log'!$B$6:$B$1005,$A400,'Violation Log'!$I$6:$I$1005,"Yes"))</f>
        <v/>
      </c>
      <c r="Q400" s="40">
        <f>IF($A400="","",IF($O400=0,"Clean",IF($P400&gt;0,"Out of Service","Violations - No OOS")))</f>
        <v/>
      </c>
      <c r="R400" s="63">
        <f>IF($A400="","",IFERROR(SUMIFS('Violation Log'!$K$6:$K$1005,'Violation Log'!$B$6:$B$1005,$A400),0))</f>
        <v/>
      </c>
      <c r="S400" s="63">
        <f>IF($A400="","",IFERROR(SUMIFS('Violation Log'!$L$6:$L$1005,'Violation Log'!$B$6:$B$1005,$A400),0))</f>
        <v/>
      </c>
      <c r="T400" s="39">
        <f>IF($A400="","",COUNTIFS('Violation Log'!$B$6:$B$1005,$A400,'Violation Log'!$R$6:$R$1005,"&lt;&gt;Closed",'Violation Log'!$R$6:$R$1005,"&lt;&gt;"))</f>
        <v/>
      </c>
      <c r="U400" s="40">
        <f>IF($A400="","",IF(OR($B400="",$E400="",$F400="",$H400="",$I400="",$M400=""),"Missing required field",IF(COUNTIF($A$6:$A$1005,$A400)&gt;1,"Duplicate Inspection ID","OK")))</f>
        <v/>
      </c>
    </row>
    <row r="401">
      <c r="B401" s="62" t="n"/>
      <c r="C401" s="36" t="n"/>
      <c r="L401" s="37" t="n"/>
      <c r="N401" s="38" t="n"/>
      <c r="O401" s="39">
        <f>IF($A401="","",COUNTIF('Violation Log'!$B$6:$B$1005,$A401))</f>
        <v/>
      </c>
      <c r="P401" s="39">
        <f>IF($A401="","",COUNTIFS('Violation Log'!$B$6:$B$1005,$A401,'Violation Log'!$I$6:$I$1005,"Yes"))</f>
        <v/>
      </c>
      <c r="Q401" s="40">
        <f>IF($A401="","",IF($O401=0,"Clean",IF($P401&gt;0,"Out of Service","Violations - No OOS")))</f>
        <v/>
      </c>
      <c r="R401" s="63">
        <f>IF($A401="","",IFERROR(SUMIFS('Violation Log'!$K$6:$K$1005,'Violation Log'!$B$6:$B$1005,$A401),0))</f>
        <v/>
      </c>
      <c r="S401" s="63">
        <f>IF($A401="","",IFERROR(SUMIFS('Violation Log'!$L$6:$L$1005,'Violation Log'!$B$6:$B$1005,$A401),0))</f>
        <v/>
      </c>
      <c r="T401" s="39">
        <f>IF($A401="","",COUNTIFS('Violation Log'!$B$6:$B$1005,$A401,'Violation Log'!$R$6:$R$1005,"&lt;&gt;Closed",'Violation Log'!$R$6:$R$1005,"&lt;&gt;"))</f>
        <v/>
      </c>
      <c r="U401" s="40">
        <f>IF($A401="","",IF(OR($B401="",$E401="",$F401="",$H401="",$I401="",$M401=""),"Missing required field",IF(COUNTIF($A$6:$A$1005,$A401)&gt;1,"Duplicate Inspection ID","OK")))</f>
        <v/>
      </c>
    </row>
    <row r="402">
      <c r="B402" s="62" t="n"/>
      <c r="C402" s="36" t="n"/>
      <c r="L402" s="37" t="n"/>
      <c r="N402" s="38" t="n"/>
      <c r="O402" s="39">
        <f>IF($A402="","",COUNTIF('Violation Log'!$B$6:$B$1005,$A402))</f>
        <v/>
      </c>
      <c r="P402" s="39">
        <f>IF($A402="","",COUNTIFS('Violation Log'!$B$6:$B$1005,$A402,'Violation Log'!$I$6:$I$1005,"Yes"))</f>
        <v/>
      </c>
      <c r="Q402" s="40">
        <f>IF($A402="","",IF($O402=0,"Clean",IF($P402&gt;0,"Out of Service","Violations - No OOS")))</f>
        <v/>
      </c>
      <c r="R402" s="63">
        <f>IF($A402="","",IFERROR(SUMIFS('Violation Log'!$K$6:$K$1005,'Violation Log'!$B$6:$B$1005,$A402),0))</f>
        <v/>
      </c>
      <c r="S402" s="63">
        <f>IF($A402="","",IFERROR(SUMIFS('Violation Log'!$L$6:$L$1005,'Violation Log'!$B$6:$B$1005,$A402),0))</f>
        <v/>
      </c>
      <c r="T402" s="39">
        <f>IF($A402="","",COUNTIFS('Violation Log'!$B$6:$B$1005,$A402,'Violation Log'!$R$6:$R$1005,"&lt;&gt;Closed",'Violation Log'!$R$6:$R$1005,"&lt;&gt;"))</f>
        <v/>
      </c>
      <c r="U402" s="40">
        <f>IF($A402="","",IF(OR($B402="",$E402="",$F402="",$H402="",$I402="",$M402=""),"Missing required field",IF(COUNTIF($A$6:$A$1005,$A402)&gt;1,"Duplicate Inspection ID","OK")))</f>
        <v/>
      </c>
    </row>
    <row r="403">
      <c r="B403" s="62" t="n"/>
      <c r="C403" s="36" t="n"/>
      <c r="L403" s="37" t="n"/>
      <c r="N403" s="38" t="n"/>
      <c r="O403" s="39">
        <f>IF($A403="","",COUNTIF('Violation Log'!$B$6:$B$1005,$A403))</f>
        <v/>
      </c>
      <c r="P403" s="39">
        <f>IF($A403="","",COUNTIFS('Violation Log'!$B$6:$B$1005,$A403,'Violation Log'!$I$6:$I$1005,"Yes"))</f>
        <v/>
      </c>
      <c r="Q403" s="40">
        <f>IF($A403="","",IF($O403=0,"Clean",IF($P403&gt;0,"Out of Service","Violations - No OOS")))</f>
        <v/>
      </c>
      <c r="R403" s="63">
        <f>IF($A403="","",IFERROR(SUMIFS('Violation Log'!$K$6:$K$1005,'Violation Log'!$B$6:$B$1005,$A403),0))</f>
        <v/>
      </c>
      <c r="S403" s="63">
        <f>IF($A403="","",IFERROR(SUMIFS('Violation Log'!$L$6:$L$1005,'Violation Log'!$B$6:$B$1005,$A403),0))</f>
        <v/>
      </c>
      <c r="T403" s="39">
        <f>IF($A403="","",COUNTIFS('Violation Log'!$B$6:$B$1005,$A403,'Violation Log'!$R$6:$R$1005,"&lt;&gt;Closed",'Violation Log'!$R$6:$R$1005,"&lt;&gt;"))</f>
        <v/>
      </c>
      <c r="U403" s="40">
        <f>IF($A403="","",IF(OR($B403="",$E403="",$F403="",$H403="",$I403="",$M403=""),"Missing required field",IF(COUNTIF($A$6:$A$1005,$A403)&gt;1,"Duplicate Inspection ID","OK")))</f>
        <v/>
      </c>
    </row>
    <row r="404">
      <c r="B404" s="62" t="n"/>
      <c r="C404" s="36" t="n"/>
      <c r="L404" s="37" t="n"/>
      <c r="N404" s="38" t="n"/>
      <c r="O404" s="39">
        <f>IF($A404="","",COUNTIF('Violation Log'!$B$6:$B$1005,$A404))</f>
        <v/>
      </c>
      <c r="P404" s="39">
        <f>IF($A404="","",COUNTIFS('Violation Log'!$B$6:$B$1005,$A404,'Violation Log'!$I$6:$I$1005,"Yes"))</f>
        <v/>
      </c>
      <c r="Q404" s="40">
        <f>IF($A404="","",IF($O404=0,"Clean",IF($P404&gt;0,"Out of Service","Violations - No OOS")))</f>
        <v/>
      </c>
      <c r="R404" s="63">
        <f>IF($A404="","",IFERROR(SUMIFS('Violation Log'!$K$6:$K$1005,'Violation Log'!$B$6:$B$1005,$A404),0))</f>
        <v/>
      </c>
      <c r="S404" s="63">
        <f>IF($A404="","",IFERROR(SUMIFS('Violation Log'!$L$6:$L$1005,'Violation Log'!$B$6:$B$1005,$A404),0))</f>
        <v/>
      </c>
      <c r="T404" s="39">
        <f>IF($A404="","",COUNTIFS('Violation Log'!$B$6:$B$1005,$A404,'Violation Log'!$R$6:$R$1005,"&lt;&gt;Closed",'Violation Log'!$R$6:$R$1005,"&lt;&gt;"))</f>
        <v/>
      </c>
      <c r="U404" s="40">
        <f>IF($A404="","",IF(OR($B404="",$E404="",$F404="",$H404="",$I404="",$M404=""),"Missing required field",IF(COUNTIF($A$6:$A$1005,$A404)&gt;1,"Duplicate Inspection ID","OK")))</f>
        <v/>
      </c>
    </row>
    <row r="405">
      <c r="B405" s="62" t="n"/>
      <c r="C405" s="36" t="n"/>
      <c r="L405" s="37" t="n"/>
      <c r="N405" s="38" t="n"/>
      <c r="O405" s="39">
        <f>IF($A405="","",COUNTIF('Violation Log'!$B$6:$B$1005,$A405))</f>
        <v/>
      </c>
      <c r="P405" s="39">
        <f>IF($A405="","",COUNTIFS('Violation Log'!$B$6:$B$1005,$A405,'Violation Log'!$I$6:$I$1005,"Yes"))</f>
        <v/>
      </c>
      <c r="Q405" s="40">
        <f>IF($A405="","",IF($O405=0,"Clean",IF($P405&gt;0,"Out of Service","Violations - No OOS")))</f>
        <v/>
      </c>
      <c r="R405" s="63">
        <f>IF($A405="","",IFERROR(SUMIFS('Violation Log'!$K$6:$K$1005,'Violation Log'!$B$6:$B$1005,$A405),0))</f>
        <v/>
      </c>
      <c r="S405" s="63">
        <f>IF($A405="","",IFERROR(SUMIFS('Violation Log'!$L$6:$L$1005,'Violation Log'!$B$6:$B$1005,$A405),0))</f>
        <v/>
      </c>
      <c r="T405" s="39">
        <f>IF($A405="","",COUNTIFS('Violation Log'!$B$6:$B$1005,$A405,'Violation Log'!$R$6:$R$1005,"&lt;&gt;Closed",'Violation Log'!$R$6:$R$1005,"&lt;&gt;"))</f>
        <v/>
      </c>
      <c r="U405" s="40">
        <f>IF($A405="","",IF(OR($B405="",$E405="",$F405="",$H405="",$I405="",$M405=""),"Missing required field",IF(COUNTIF($A$6:$A$1005,$A405)&gt;1,"Duplicate Inspection ID","OK")))</f>
        <v/>
      </c>
    </row>
    <row r="406">
      <c r="B406" s="62" t="n"/>
      <c r="C406" s="36" t="n"/>
      <c r="L406" s="37" t="n"/>
      <c r="N406" s="38" t="n"/>
      <c r="O406" s="39">
        <f>IF($A406="","",COUNTIF('Violation Log'!$B$6:$B$1005,$A406))</f>
        <v/>
      </c>
      <c r="P406" s="39">
        <f>IF($A406="","",COUNTIFS('Violation Log'!$B$6:$B$1005,$A406,'Violation Log'!$I$6:$I$1005,"Yes"))</f>
        <v/>
      </c>
      <c r="Q406" s="40">
        <f>IF($A406="","",IF($O406=0,"Clean",IF($P406&gt;0,"Out of Service","Violations - No OOS")))</f>
        <v/>
      </c>
      <c r="R406" s="63">
        <f>IF($A406="","",IFERROR(SUMIFS('Violation Log'!$K$6:$K$1005,'Violation Log'!$B$6:$B$1005,$A406),0))</f>
        <v/>
      </c>
      <c r="S406" s="63">
        <f>IF($A406="","",IFERROR(SUMIFS('Violation Log'!$L$6:$L$1005,'Violation Log'!$B$6:$B$1005,$A406),0))</f>
        <v/>
      </c>
      <c r="T406" s="39">
        <f>IF($A406="","",COUNTIFS('Violation Log'!$B$6:$B$1005,$A406,'Violation Log'!$R$6:$R$1005,"&lt;&gt;Closed",'Violation Log'!$R$6:$R$1005,"&lt;&gt;"))</f>
        <v/>
      </c>
      <c r="U406" s="40">
        <f>IF($A406="","",IF(OR($B406="",$E406="",$F406="",$H406="",$I406="",$M406=""),"Missing required field",IF(COUNTIF($A$6:$A$1005,$A406)&gt;1,"Duplicate Inspection ID","OK")))</f>
        <v/>
      </c>
    </row>
    <row r="407">
      <c r="B407" s="62" t="n"/>
      <c r="C407" s="36" t="n"/>
      <c r="L407" s="37" t="n"/>
      <c r="N407" s="38" t="n"/>
      <c r="O407" s="39">
        <f>IF($A407="","",COUNTIF('Violation Log'!$B$6:$B$1005,$A407))</f>
        <v/>
      </c>
      <c r="P407" s="39">
        <f>IF($A407="","",COUNTIFS('Violation Log'!$B$6:$B$1005,$A407,'Violation Log'!$I$6:$I$1005,"Yes"))</f>
        <v/>
      </c>
      <c r="Q407" s="40">
        <f>IF($A407="","",IF($O407=0,"Clean",IF($P407&gt;0,"Out of Service","Violations - No OOS")))</f>
        <v/>
      </c>
      <c r="R407" s="63">
        <f>IF($A407="","",IFERROR(SUMIFS('Violation Log'!$K$6:$K$1005,'Violation Log'!$B$6:$B$1005,$A407),0))</f>
        <v/>
      </c>
      <c r="S407" s="63">
        <f>IF($A407="","",IFERROR(SUMIFS('Violation Log'!$L$6:$L$1005,'Violation Log'!$B$6:$B$1005,$A407),0))</f>
        <v/>
      </c>
      <c r="T407" s="39">
        <f>IF($A407="","",COUNTIFS('Violation Log'!$B$6:$B$1005,$A407,'Violation Log'!$R$6:$R$1005,"&lt;&gt;Closed",'Violation Log'!$R$6:$R$1005,"&lt;&gt;"))</f>
        <v/>
      </c>
      <c r="U407" s="40">
        <f>IF($A407="","",IF(OR($B407="",$E407="",$F407="",$H407="",$I407="",$M407=""),"Missing required field",IF(COUNTIF($A$6:$A$1005,$A407)&gt;1,"Duplicate Inspection ID","OK")))</f>
        <v/>
      </c>
    </row>
    <row r="408">
      <c r="B408" s="62" t="n"/>
      <c r="C408" s="36" t="n"/>
      <c r="L408" s="37" t="n"/>
      <c r="N408" s="38" t="n"/>
      <c r="O408" s="39">
        <f>IF($A408="","",COUNTIF('Violation Log'!$B$6:$B$1005,$A408))</f>
        <v/>
      </c>
      <c r="P408" s="39">
        <f>IF($A408="","",COUNTIFS('Violation Log'!$B$6:$B$1005,$A408,'Violation Log'!$I$6:$I$1005,"Yes"))</f>
        <v/>
      </c>
      <c r="Q408" s="40">
        <f>IF($A408="","",IF($O408=0,"Clean",IF($P408&gt;0,"Out of Service","Violations - No OOS")))</f>
        <v/>
      </c>
      <c r="R408" s="63">
        <f>IF($A408="","",IFERROR(SUMIFS('Violation Log'!$K$6:$K$1005,'Violation Log'!$B$6:$B$1005,$A408),0))</f>
        <v/>
      </c>
      <c r="S408" s="63">
        <f>IF($A408="","",IFERROR(SUMIFS('Violation Log'!$L$6:$L$1005,'Violation Log'!$B$6:$B$1005,$A408),0))</f>
        <v/>
      </c>
      <c r="T408" s="39">
        <f>IF($A408="","",COUNTIFS('Violation Log'!$B$6:$B$1005,$A408,'Violation Log'!$R$6:$R$1005,"&lt;&gt;Closed",'Violation Log'!$R$6:$R$1005,"&lt;&gt;"))</f>
        <v/>
      </c>
      <c r="U408" s="40">
        <f>IF($A408="","",IF(OR($B408="",$E408="",$F408="",$H408="",$I408="",$M408=""),"Missing required field",IF(COUNTIF($A$6:$A$1005,$A408)&gt;1,"Duplicate Inspection ID","OK")))</f>
        <v/>
      </c>
    </row>
    <row r="409">
      <c r="B409" s="62" t="n"/>
      <c r="C409" s="36" t="n"/>
      <c r="L409" s="37" t="n"/>
      <c r="N409" s="38" t="n"/>
      <c r="O409" s="39">
        <f>IF($A409="","",COUNTIF('Violation Log'!$B$6:$B$1005,$A409))</f>
        <v/>
      </c>
      <c r="P409" s="39">
        <f>IF($A409="","",COUNTIFS('Violation Log'!$B$6:$B$1005,$A409,'Violation Log'!$I$6:$I$1005,"Yes"))</f>
        <v/>
      </c>
      <c r="Q409" s="40">
        <f>IF($A409="","",IF($O409=0,"Clean",IF($P409&gt;0,"Out of Service","Violations - No OOS")))</f>
        <v/>
      </c>
      <c r="R409" s="63">
        <f>IF($A409="","",IFERROR(SUMIFS('Violation Log'!$K$6:$K$1005,'Violation Log'!$B$6:$B$1005,$A409),0))</f>
        <v/>
      </c>
      <c r="S409" s="63">
        <f>IF($A409="","",IFERROR(SUMIFS('Violation Log'!$L$6:$L$1005,'Violation Log'!$B$6:$B$1005,$A409),0))</f>
        <v/>
      </c>
      <c r="T409" s="39">
        <f>IF($A409="","",COUNTIFS('Violation Log'!$B$6:$B$1005,$A409,'Violation Log'!$R$6:$R$1005,"&lt;&gt;Closed",'Violation Log'!$R$6:$R$1005,"&lt;&gt;"))</f>
        <v/>
      </c>
      <c r="U409" s="40">
        <f>IF($A409="","",IF(OR($B409="",$E409="",$F409="",$H409="",$I409="",$M409=""),"Missing required field",IF(COUNTIF($A$6:$A$1005,$A409)&gt;1,"Duplicate Inspection ID","OK")))</f>
        <v/>
      </c>
    </row>
    <row r="410">
      <c r="B410" s="62" t="n"/>
      <c r="C410" s="36" t="n"/>
      <c r="L410" s="37" t="n"/>
      <c r="N410" s="38" t="n"/>
      <c r="O410" s="39">
        <f>IF($A410="","",COUNTIF('Violation Log'!$B$6:$B$1005,$A410))</f>
        <v/>
      </c>
      <c r="P410" s="39">
        <f>IF($A410="","",COUNTIFS('Violation Log'!$B$6:$B$1005,$A410,'Violation Log'!$I$6:$I$1005,"Yes"))</f>
        <v/>
      </c>
      <c r="Q410" s="40">
        <f>IF($A410="","",IF($O410=0,"Clean",IF($P410&gt;0,"Out of Service","Violations - No OOS")))</f>
        <v/>
      </c>
      <c r="R410" s="63">
        <f>IF($A410="","",IFERROR(SUMIFS('Violation Log'!$K$6:$K$1005,'Violation Log'!$B$6:$B$1005,$A410),0))</f>
        <v/>
      </c>
      <c r="S410" s="63">
        <f>IF($A410="","",IFERROR(SUMIFS('Violation Log'!$L$6:$L$1005,'Violation Log'!$B$6:$B$1005,$A410),0))</f>
        <v/>
      </c>
      <c r="T410" s="39">
        <f>IF($A410="","",COUNTIFS('Violation Log'!$B$6:$B$1005,$A410,'Violation Log'!$R$6:$R$1005,"&lt;&gt;Closed",'Violation Log'!$R$6:$R$1005,"&lt;&gt;"))</f>
        <v/>
      </c>
      <c r="U410" s="40">
        <f>IF($A410="","",IF(OR($B410="",$E410="",$F410="",$H410="",$I410="",$M410=""),"Missing required field",IF(COUNTIF($A$6:$A$1005,$A410)&gt;1,"Duplicate Inspection ID","OK")))</f>
        <v/>
      </c>
    </row>
    <row r="411">
      <c r="B411" s="62" t="n"/>
      <c r="C411" s="36" t="n"/>
      <c r="L411" s="37" t="n"/>
      <c r="N411" s="38" t="n"/>
      <c r="O411" s="39">
        <f>IF($A411="","",COUNTIF('Violation Log'!$B$6:$B$1005,$A411))</f>
        <v/>
      </c>
      <c r="P411" s="39">
        <f>IF($A411="","",COUNTIFS('Violation Log'!$B$6:$B$1005,$A411,'Violation Log'!$I$6:$I$1005,"Yes"))</f>
        <v/>
      </c>
      <c r="Q411" s="40">
        <f>IF($A411="","",IF($O411=0,"Clean",IF($P411&gt;0,"Out of Service","Violations - No OOS")))</f>
        <v/>
      </c>
      <c r="R411" s="63">
        <f>IF($A411="","",IFERROR(SUMIFS('Violation Log'!$K$6:$K$1005,'Violation Log'!$B$6:$B$1005,$A411),0))</f>
        <v/>
      </c>
      <c r="S411" s="63">
        <f>IF($A411="","",IFERROR(SUMIFS('Violation Log'!$L$6:$L$1005,'Violation Log'!$B$6:$B$1005,$A411),0))</f>
        <v/>
      </c>
      <c r="T411" s="39">
        <f>IF($A411="","",COUNTIFS('Violation Log'!$B$6:$B$1005,$A411,'Violation Log'!$R$6:$R$1005,"&lt;&gt;Closed",'Violation Log'!$R$6:$R$1005,"&lt;&gt;"))</f>
        <v/>
      </c>
      <c r="U411" s="40">
        <f>IF($A411="","",IF(OR($B411="",$E411="",$F411="",$H411="",$I411="",$M411=""),"Missing required field",IF(COUNTIF($A$6:$A$1005,$A411)&gt;1,"Duplicate Inspection ID","OK")))</f>
        <v/>
      </c>
    </row>
    <row r="412">
      <c r="B412" s="62" t="n"/>
      <c r="C412" s="36" t="n"/>
      <c r="L412" s="37" t="n"/>
      <c r="N412" s="38" t="n"/>
      <c r="O412" s="39">
        <f>IF($A412="","",COUNTIF('Violation Log'!$B$6:$B$1005,$A412))</f>
        <v/>
      </c>
      <c r="P412" s="39">
        <f>IF($A412="","",COUNTIFS('Violation Log'!$B$6:$B$1005,$A412,'Violation Log'!$I$6:$I$1005,"Yes"))</f>
        <v/>
      </c>
      <c r="Q412" s="40">
        <f>IF($A412="","",IF($O412=0,"Clean",IF($P412&gt;0,"Out of Service","Violations - No OOS")))</f>
        <v/>
      </c>
      <c r="R412" s="63">
        <f>IF($A412="","",IFERROR(SUMIFS('Violation Log'!$K$6:$K$1005,'Violation Log'!$B$6:$B$1005,$A412),0))</f>
        <v/>
      </c>
      <c r="S412" s="63">
        <f>IF($A412="","",IFERROR(SUMIFS('Violation Log'!$L$6:$L$1005,'Violation Log'!$B$6:$B$1005,$A412),0))</f>
        <v/>
      </c>
      <c r="T412" s="39">
        <f>IF($A412="","",COUNTIFS('Violation Log'!$B$6:$B$1005,$A412,'Violation Log'!$R$6:$R$1005,"&lt;&gt;Closed",'Violation Log'!$R$6:$R$1005,"&lt;&gt;"))</f>
        <v/>
      </c>
      <c r="U412" s="40">
        <f>IF($A412="","",IF(OR($B412="",$E412="",$F412="",$H412="",$I412="",$M412=""),"Missing required field",IF(COUNTIF($A$6:$A$1005,$A412)&gt;1,"Duplicate Inspection ID","OK")))</f>
        <v/>
      </c>
    </row>
    <row r="413">
      <c r="B413" s="62" t="n"/>
      <c r="C413" s="36" t="n"/>
      <c r="L413" s="37" t="n"/>
      <c r="N413" s="38" t="n"/>
      <c r="O413" s="39">
        <f>IF($A413="","",COUNTIF('Violation Log'!$B$6:$B$1005,$A413))</f>
        <v/>
      </c>
      <c r="P413" s="39">
        <f>IF($A413="","",COUNTIFS('Violation Log'!$B$6:$B$1005,$A413,'Violation Log'!$I$6:$I$1005,"Yes"))</f>
        <v/>
      </c>
      <c r="Q413" s="40">
        <f>IF($A413="","",IF($O413=0,"Clean",IF($P413&gt;0,"Out of Service","Violations - No OOS")))</f>
        <v/>
      </c>
      <c r="R413" s="63">
        <f>IF($A413="","",IFERROR(SUMIFS('Violation Log'!$K$6:$K$1005,'Violation Log'!$B$6:$B$1005,$A413),0))</f>
        <v/>
      </c>
      <c r="S413" s="63">
        <f>IF($A413="","",IFERROR(SUMIFS('Violation Log'!$L$6:$L$1005,'Violation Log'!$B$6:$B$1005,$A413),0))</f>
        <v/>
      </c>
      <c r="T413" s="39">
        <f>IF($A413="","",COUNTIFS('Violation Log'!$B$6:$B$1005,$A413,'Violation Log'!$R$6:$R$1005,"&lt;&gt;Closed",'Violation Log'!$R$6:$R$1005,"&lt;&gt;"))</f>
        <v/>
      </c>
      <c r="U413" s="40">
        <f>IF($A413="","",IF(OR($B413="",$E413="",$F413="",$H413="",$I413="",$M413=""),"Missing required field",IF(COUNTIF($A$6:$A$1005,$A413)&gt;1,"Duplicate Inspection ID","OK")))</f>
        <v/>
      </c>
    </row>
    <row r="414">
      <c r="B414" s="62" t="n"/>
      <c r="C414" s="36" t="n"/>
      <c r="L414" s="37" t="n"/>
      <c r="N414" s="38" t="n"/>
      <c r="O414" s="39">
        <f>IF($A414="","",COUNTIF('Violation Log'!$B$6:$B$1005,$A414))</f>
        <v/>
      </c>
      <c r="P414" s="39">
        <f>IF($A414="","",COUNTIFS('Violation Log'!$B$6:$B$1005,$A414,'Violation Log'!$I$6:$I$1005,"Yes"))</f>
        <v/>
      </c>
      <c r="Q414" s="40">
        <f>IF($A414="","",IF($O414=0,"Clean",IF($P414&gt;0,"Out of Service","Violations - No OOS")))</f>
        <v/>
      </c>
      <c r="R414" s="63">
        <f>IF($A414="","",IFERROR(SUMIFS('Violation Log'!$K$6:$K$1005,'Violation Log'!$B$6:$B$1005,$A414),0))</f>
        <v/>
      </c>
      <c r="S414" s="63">
        <f>IF($A414="","",IFERROR(SUMIFS('Violation Log'!$L$6:$L$1005,'Violation Log'!$B$6:$B$1005,$A414),0))</f>
        <v/>
      </c>
      <c r="T414" s="39">
        <f>IF($A414="","",COUNTIFS('Violation Log'!$B$6:$B$1005,$A414,'Violation Log'!$R$6:$R$1005,"&lt;&gt;Closed",'Violation Log'!$R$6:$R$1005,"&lt;&gt;"))</f>
        <v/>
      </c>
      <c r="U414" s="40">
        <f>IF($A414="","",IF(OR($B414="",$E414="",$F414="",$H414="",$I414="",$M414=""),"Missing required field",IF(COUNTIF($A$6:$A$1005,$A414)&gt;1,"Duplicate Inspection ID","OK")))</f>
        <v/>
      </c>
    </row>
    <row r="415">
      <c r="B415" s="62" t="n"/>
      <c r="C415" s="36" t="n"/>
      <c r="L415" s="37" t="n"/>
      <c r="N415" s="38" t="n"/>
      <c r="O415" s="39">
        <f>IF($A415="","",COUNTIF('Violation Log'!$B$6:$B$1005,$A415))</f>
        <v/>
      </c>
      <c r="P415" s="39">
        <f>IF($A415="","",COUNTIFS('Violation Log'!$B$6:$B$1005,$A415,'Violation Log'!$I$6:$I$1005,"Yes"))</f>
        <v/>
      </c>
      <c r="Q415" s="40">
        <f>IF($A415="","",IF($O415=0,"Clean",IF($P415&gt;0,"Out of Service","Violations - No OOS")))</f>
        <v/>
      </c>
      <c r="R415" s="63">
        <f>IF($A415="","",IFERROR(SUMIFS('Violation Log'!$K$6:$K$1005,'Violation Log'!$B$6:$B$1005,$A415),0))</f>
        <v/>
      </c>
      <c r="S415" s="63">
        <f>IF($A415="","",IFERROR(SUMIFS('Violation Log'!$L$6:$L$1005,'Violation Log'!$B$6:$B$1005,$A415),0))</f>
        <v/>
      </c>
      <c r="T415" s="39">
        <f>IF($A415="","",COUNTIFS('Violation Log'!$B$6:$B$1005,$A415,'Violation Log'!$R$6:$R$1005,"&lt;&gt;Closed",'Violation Log'!$R$6:$R$1005,"&lt;&gt;"))</f>
        <v/>
      </c>
      <c r="U415" s="40">
        <f>IF($A415="","",IF(OR($B415="",$E415="",$F415="",$H415="",$I415="",$M415=""),"Missing required field",IF(COUNTIF($A$6:$A$1005,$A415)&gt;1,"Duplicate Inspection ID","OK")))</f>
        <v/>
      </c>
    </row>
    <row r="416">
      <c r="B416" s="62" t="n"/>
      <c r="C416" s="36" t="n"/>
      <c r="L416" s="37" t="n"/>
      <c r="N416" s="38" t="n"/>
      <c r="O416" s="39">
        <f>IF($A416="","",COUNTIF('Violation Log'!$B$6:$B$1005,$A416))</f>
        <v/>
      </c>
      <c r="P416" s="39">
        <f>IF($A416="","",COUNTIFS('Violation Log'!$B$6:$B$1005,$A416,'Violation Log'!$I$6:$I$1005,"Yes"))</f>
        <v/>
      </c>
      <c r="Q416" s="40">
        <f>IF($A416="","",IF($O416=0,"Clean",IF($P416&gt;0,"Out of Service","Violations - No OOS")))</f>
        <v/>
      </c>
      <c r="R416" s="63">
        <f>IF($A416="","",IFERROR(SUMIFS('Violation Log'!$K$6:$K$1005,'Violation Log'!$B$6:$B$1005,$A416),0))</f>
        <v/>
      </c>
      <c r="S416" s="63">
        <f>IF($A416="","",IFERROR(SUMIFS('Violation Log'!$L$6:$L$1005,'Violation Log'!$B$6:$B$1005,$A416),0))</f>
        <v/>
      </c>
      <c r="T416" s="39">
        <f>IF($A416="","",COUNTIFS('Violation Log'!$B$6:$B$1005,$A416,'Violation Log'!$R$6:$R$1005,"&lt;&gt;Closed",'Violation Log'!$R$6:$R$1005,"&lt;&gt;"))</f>
        <v/>
      </c>
      <c r="U416" s="40">
        <f>IF($A416="","",IF(OR($B416="",$E416="",$F416="",$H416="",$I416="",$M416=""),"Missing required field",IF(COUNTIF($A$6:$A$1005,$A416)&gt;1,"Duplicate Inspection ID","OK")))</f>
        <v/>
      </c>
    </row>
    <row r="417">
      <c r="B417" s="62" t="n"/>
      <c r="C417" s="36" t="n"/>
      <c r="L417" s="37" t="n"/>
      <c r="N417" s="38" t="n"/>
      <c r="O417" s="39">
        <f>IF($A417="","",COUNTIF('Violation Log'!$B$6:$B$1005,$A417))</f>
        <v/>
      </c>
      <c r="P417" s="39">
        <f>IF($A417="","",COUNTIFS('Violation Log'!$B$6:$B$1005,$A417,'Violation Log'!$I$6:$I$1005,"Yes"))</f>
        <v/>
      </c>
      <c r="Q417" s="40">
        <f>IF($A417="","",IF($O417=0,"Clean",IF($P417&gt;0,"Out of Service","Violations - No OOS")))</f>
        <v/>
      </c>
      <c r="R417" s="63">
        <f>IF($A417="","",IFERROR(SUMIFS('Violation Log'!$K$6:$K$1005,'Violation Log'!$B$6:$B$1005,$A417),0))</f>
        <v/>
      </c>
      <c r="S417" s="63">
        <f>IF($A417="","",IFERROR(SUMIFS('Violation Log'!$L$6:$L$1005,'Violation Log'!$B$6:$B$1005,$A417),0))</f>
        <v/>
      </c>
      <c r="T417" s="39">
        <f>IF($A417="","",COUNTIFS('Violation Log'!$B$6:$B$1005,$A417,'Violation Log'!$R$6:$R$1005,"&lt;&gt;Closed",'Violation Log'!$R$6:$R$1005,"&lt;&gt;"))</f>
        <v/>
      </c>
      <c r="U417" s="40">
        <f>IF($A417="","",IF(OR($B417="",$E417="",$F417="",$H417="",$I417="",$M417=""),"Missing required field",IF(COUNTIF($A$6:$A$1005,$A417)&gt;1,"Duplicate Inspection ID","OK")))</f>
        <v/>
      </c>
    </row>
    <row r="418">
      <c r="B418" s="62" t="n"/>
      <c r="C418" s="36" t="n"/>
      <c r="L418" s="37" t="n"/>
      <c r="N418" s="38" t="n"/>
      <c r="O418" s="39">
        <f>IF($A418="","",COUNTIF('Violation Log'!$B$6:$B$1005,$A418))</f>
        <v/>
      </c>
      <c r="P418" s="39">
        <f>IF($A418="","",COUNTIFS('Violation Log'!$B$6:$B$1005,$A418,'Violation Log'!$I$6:$I$1005,"Yes"))</f>
        <v/>
      </c>
      <c r="Q418" s="40">
        <f>IF($A418="","",IF($O418=0,"Clean",IF($P418&gt;0,"Out of Service","Violations - No OOS")))</f>
        <v/>
      </c>
      <c r="R418" s="63">
        <f>IF($A418="","",IFERROR(SUMIFS('Violation Log'!$K$6:$K$1005,'Violation Log'!$B$6:$B$1005,$A418),0))</f>
        <v/>
      </c>
      <c r="S418" s="63">
        <f>IF($A418="","",IFERROR(SUMIFS('Violation Log'!$L$6:$L$1005,'Violation Log'!$B$6:$B$1005,$A418),0))</f>
        <v/>
      </c>
      <c r="T418" s="39">
        <f>IF($A418="","",COUNTIFS('Violation Log'!$B$6:$B$1005,$A418,'Violation Log'!$R$6:$R$1005,"&lt;&gt;Closed",'Violation Log'!$R$6:$R$1005,"&lt;&gt;"))</f>
        <v/>
      </c>
      <c r="U418" s="40">
        <f>IF($A418="","",IF(OR($B418="",$E418="",$F418="",$H418="",$I418="",$M418=""),"Missing required field",IF(COUNTIF($A$6:$A$1005,$A418)&gt;1,"Duplicate Inspection ID","OK")))</f>
        <v/>
      </c>
    </row>
    <row r="419">
      <c r="B419" s="62" t="n"/>
      <c r="C419" s="36" t="n"/>
      <c r="L419" s="37" t="n"/>
      <c r="N419" s="38" t="n"/>
      <c r="O419" s="39">
        <f>IF($A419="","",COUNTIF('Violation Log'!$B$6:$B$1005,$A419))</f>
        <v/>
      </c>
      <c r="P419" s="39">
        <f>IF($A419="","",COUNTIFS('Violation Log'!$B$6:$B$1005,$A419,'Violation Log'!$I$6:$I$1005,"Yes"))</f>
        <v/>
      </c>
      <c r="Q419" s="40">
        <f>IF($A419="","",IF($O419=0,"Clean",IF($P419&gt;0,"Out of Service","Violations - No OOS")))</f>
        <v/>
      </c>
      <c r="R419" s="63">
        <f>IF($A419="","",IFERROR(SUMIFS('Violation Log'!$K$6:$K$1005,'Violation Log'!$B$6:$B$1005,$A419),0))</f>
        <v/>
      </c>
      <c r="S419" s="63">
        <f>IF($A419="","",IFERROR(SUMIFS('Violation Log'!$L$6:$L$1005,'Violation Log'!$B$6:$B$1005,$A419),0))</f>
        <v/>
      </c>
      <c r="T419" s="39">
        <f>IF($A419="","",COUNTIFS('Violation Log'!$B$6:$B$1005,$A419,'Violation Log'!$R$6:$R$1005,"&lt;&gt;Closed",'Violation Log'!$R$6:$R$1005,"&lt;&gt;"))</f>
        <v/>
      </c>
      <c r="U419" s="40">
        <f>IF($A419="","",IF(OR($B419="",$E419="",$F419="",$H419="",$I419="",$M419=""),"Missing required field",IF(COUNTIF($A$6:$A$1005,$A419)&gt;1,"Duplicate Inspection ID","OK")))</f>
        <v/>
      </c>
    </row>
    <row r="420">
      <c r="B420" s="62" t="n"/>
      <c r="C420" s="36" t="n"/>
      <c r="L420" s="37" t="n"/>
      <c r="N420" s="38" t="n"/>
      <c r="O420" s="39">
        <f>IF($A420="","",COUNTIF('Violation Log'!$B$6:$B$1005,$A420))</f>
        <v/>
      </c>
      <c r="P420" s="39">
        <f>IF($A420="","",COUNTIFS('Violation Log'!$B$6:$B$1005,$A420,'Violation Log'!$I$6:$I$1005,"Yes"))</f>
        <v/>
      </c>
      <c r="Q420" s="40">
        <f>IF($A420="","",IF($O420=0,"Clean",IF($P420&gt;0,"Out of Service","Violations - No OOS")))</f>
        <v/>
      </c>
      <c r="R420" s="63">
        <f>IF($A420="","",IFERROR(SUMIFS('Violation Log'!$K$6:$K$1005,'Violation Log'!$B$6:$B$1005,$A420),0))</f>
        <v/>
      </c>
      <c r="S420" s="63">
        <f>IF($A420="","",IFERROR(SUMIFS('Violation Log'!$L$6:$L$1005,'Violation Log'!$B$6:$B$1005,$A420),0))</f>
        <v/>
      </c>
      <c r="T420" s="39">
        <f>IF($A420="","",COUNTIFS('Violation Log'!$B$6:$B$1005,$A420,'Violation Log'!$R$6:$R$1005,"&lt;&gt;Closed",'Violation Log'!$R$6:$R$1005,"&lt;&gt;"))</f>
        <v/>
      </c>
      <c r="U420" s="40">
        <f>IF($A420="","",IF(OR($B420="",$E420="",$F420="",$H420="",$I420="",$M420=""),"Missing required field",IF(COUNTIF($A$6:$A$1005,$A420)&gt;1,"Duplicate Inspection ID","OK")))</f>
        <v/>
      </c>
    </row>
    <row r="421">
      <c r="B421" s="62" t="n"/>
      <c r="C421" s="36" t="n"/>
      <c r="L421" s="37" t="n"/>
      <c r="N421" s="38" t="n"/>
      <c r="O421" s="39">
        <f>IF($A421="","",COUNTIF('Violation Log'!$B$6:$B$1005,$A421))</f>
        <v/>
      </c>
      <c r="P421" s="39">
        <f>IF($A421="","",COUNTIFS('Violation Log'!$B$6:$B$1005,$A421,'Violation Log'!$I$6:$I$1005,"Yes"))</f>
        <v/>
      </c>
      <c r="Q421" s="40">
        <f>IF($A421="","",IF($O421=0,"Clean",IF($P421&gt;0,"Out of Service","Violations - No OOS")))</f>
        <v/>
      </c>
      <c r="R421" s="63">
        <f>IF($A421="","",IFERROR(SUMIFS('Violation Log'!$K$6:$K$1005,'Violation Log'!$B$6:$B$1005,$A421),0))</f>
        <v/>
      </c>
      <c r="S421" s="63">
        <f>IF($A421="","",IFERROR(SUMIFS('Violation Log'!$L$6:$L$1005,'Violation Log'!$B$6:$B$1005,$A421),0))</f>
        <v/>
      </c>
      <c r="T421" s="39">
        <f>IF($A421="","",COUNTIFS('Violation Log'!$B$6:$B$1005,$A421,'Violation Log'!$R$6:$R$1005,"&lt;&gt;Closed",'Violation Log'!$R$6:$R$1005,"&lt;&gt;"))</f>
        <v/>
      </c>
      <c r="U421" s="40">
        <f>IF($A421="","",IF(OR($B421="",$E421="",$F421="",$H421="",$I421="",$M421=""),"Missing required field",IF(COUNTIF($A$6:$A$1005,$A421)&gt;1,"Duplicate Inspection ID","OK")))</f>
        <v/>
      </c>
    </row>
    <row r="422">
      <c r="B422" s="62" t="n"/>
      <c r="C422" s="36" t="n"/>
      <c r="L422" s="37" t="n"/>
      <c r="N422" s="38" t="n"/>
      <c r="O422" s="39">
        <f>IF($A422="","",COUNTIF('Violation Log'!$B$6:$B$1005,$A422))</f>
        <v/>
      </c>
      <c r="P422" s="39">
        <f>IF($A422="","",COUNTIFS('Violation Log'!$B$6:$B$1005,$A422,'Violation Log'!$I$6:$I$1005,"Yes"))</f>
        <v/>
      </c>
      <c r="Q422" s="40">
        <f>IF($A422="","",IF($O422=0,"Clean",IF($P422&gt;0,"Out of Service","Violations - No OOS")))</f>
        <v/>
      </c>
      <c r="R422" s="63">
        <f>IF($A422="","",IFERROR(SUMIFS('Violation Log'!$K$6:$K$1005,'Violation Log'!$B$6:$B$1005,$A422),0))</f>
        <v/>
      </c>
      <c r="S422" s="63">
        <f>IF($A422="","",IFERROR(SUMIFS('Violation Log'!$L$6:$L$1005,'Violation Log'!$B$6:$B$1005,$A422),0))</f>
        <v/>
      </c>
      <c r="T422" s="39">
        <f>IF($A422="","",COUNTIFS('Violation Log'!$B$6:$B$1005,$A422,'Violation Log'!$R$6:$R$1005,"&lt;&gt;Closed",'Violation Log'!$R$6:$R$1005,"&lt;&gt;"))</f>
        <v/>
      </c>
      <c r="U422" s="40">
        <f>IF($A422="","",IF(OR($B422="",$E422="",$F422="",$H422="",$I422="",$M422=""),"Missing required field",IF(COUNTIF($A$6:$A$1005,$A422)&gt;1,"Duplicate Inspection ID","OK")))</f>
        <v/>
      </c>
    </row>
    <row r="423">
      <c r="B423" s="62" t="n"/>
      <c r="C423" s="36" t="n"/>
      <c r="L423" s="37" t="n"/>
      <c r="N423" s="38" t="n"/>
      <c r="O423" s="39">
        <f>IF($A423="","",COUNTIF('Violation Log'!$B$6:$B$1005,$A423))</f>
        <v/>
      </c>
      <c r="P423" s="39">
        <f>IF($A423="","",COUNTIFS('Violation Log'!$B$6:$B$1005,$A423,'Violation Log'!$I$6:$I$1005,"Yes"))</f>
        <v/>
      </c>
      <c r="Q423" s="40">
        <f>IF($A423="","",IF($O423=0,"Clean",IF($P423&gt;0,"Out of Service","Violations - No OOS")))</f>
        <v/>
      </c>
      <c r="R423" s="63">
        <f>IF($A423="","",IFERROR(SUMIFS('Violation Log'!$K$6:$K$1005,'Violation Log'!$B$6:$B$1005,$A423),0))</f>
        <v/>
      </c>
      <c r="S423" s="63">
        <f>IF($A423="","",IFERROR(SUMIFS('Violation Log'!$L$6:$L$1005,'Violation Log'!$B$6:$B$1005,$A423),0))</f>
        <v/>
      </c>
      <c r="T423" s="39">
        <f>IF($A423="","",COUNTIFS('Violation Log'!$B$6:$B$1005,$A423,'Violation Log'!$R$6:$R$1005,"&lt;&gt;Closed",'Violation Log'!$R$6:$R$1005,"&lt;&gt;"))</f>
        <v/>
      </c>
      <c r="U423" s="40">
        <f>IF($A423="","",IF(OR($B423="",$E423="",$F423="",$H423="",$I423="",$M423=""),"Missing required field",IF(COUNTIF($A$6:$A$1005,$A423)&gt;1,"Duplicate Inspection ID","OK")))</f>
        <v/>
      </c>
    </row>
    <row r="424">
      <c r="B424" s="62" t="n"/>
      <c r="C424" s="36" t="n"/>
      <c r="L424" s="37" t="n"/>
      <c r="N424" s="38" t="n"/>
      <c r="O424" s="39">
        <f>IF($A424="","",COUNTIF('Violation Log'!$B$6:$B$1005,$A424))</f>
        <v/>
      </c>
      <c r="P424" s="39">
        <f>IF($A424="","",COUNTIFS('Violation Log'!$B$6:$B$1005,$A424,'Violation Log'!$I$6:$I$1005,"Yes"))</f>
        <v/>
      </c>
      <c r="Q424" s="40">
        <f>IF($A424="","",IF($O424=0,"Clean",IF($P424&gt;0,"Out of Service","Violations - No OOS")))</f>
        <v/>
      </c>
      <c r="R424" s="63">
        <f>IF($A424="","",IFERROR(SUMIFS('Violation Log'!$K$6:$K$1005,'Violation Log'!$B$6:$B$1005,$A424),0))</f>
        <v/>
      </c>
      <c r="S424" s="63">
        <f>IF($A424="","",IFERROR(SUMIFS('Violation Log'!$L$6:$L$1005,'Violation Log'!$B$6:$B$1005,$A424),0))</f>
        <v/>
      </c>
      <c r="T424" s="39">
        <f>IF($A424="","",COUNTIFS('Violation Log'!$B$6:$B$1005,$A424,'Violation Log'!$R$6:$R$1005,"&lt;&gt;Closed",'Violation Log'!$R$6:$R$1005,"&lt;&gt;"))</f>
        <v/>
      </c>
      <c r="U424" s="40">
        <f>IF($A424="","",IF(OR($B424="",$E424="",$F424="",$H424="",$I424="",$M424=""),"Missing required field",IF(COUNTIF($A$6:$A$1005,$A424)&gt;1,"Duplicate Inspection ID","OK")))</f>
        <v/>
      </c>
    </row>
    <row r="425">
      <c r="B425" s="62" t="n"/>
      <c r="C425" s="36" t="n"/>
      <c r="L425" s="37" t="n"/>
      <c r="N425" s="38" t="n"/>
      <c r="O425" s="39">
        <f>IF($A425="","",COUNTIF('Violation Log'!$B$6:$B$1005,$A425))</f>
        <v/>
      </c>
      <c r="P425" s="39">
        <f>IF($A425="","",COUNTIFS('Violation Log'!$B$6:$B$1005,$A425,'Violation Log'!$I$6:$I$1005,"Yes"))</f>
        <v/>
      </c>
      <c r="Q425" s="40">
        <f>IF($A425="","",IF($O425=0,"Clean",IF($P425&gt;0,"Out of Service","Violations - No OOS")))</f>
        <v/>
      </c>
      <c r="R425" s="63">
        <f>IF($A425="","",IFERROR(SUMIFS('Violation Log'!$K$6:$K$1005,'Violation Log'!$B$6:$B$1005,$A425),0))</f>
        <v/>
      </c>
      <c r="S425" s="63">
        <f>IF($A425="","",IFERROR(SUMIFS('Violation Log'!$L$6:$L$1005,'Violation Log'!$B$6:$B$1005,$A425),0))</f>
        <v/>
      </c>
      <c r="T425" s="39">
        <f>IF($A425="","",COUNTIFS('Violation Log'!$B$6:$B$1005,$A425,'Violation Log'!$R$6:$R$1005,"&lt;&gt;Closed",'Violation Log'!$R$6:$R$1005,"&lt;&gt;"))</f>
        <v/>
      </c>
      <c r="U425" s="40">
        <f>IF($A425="","",IF(OR($B425="",$E425="",$F425="",$H425="",$I425="",$M425=""),"Missing required field",IF(COUNTIF($A$6:$A$1005,$A425)&gt;1,"Duplicate Inspection ID","OK")))</f>
        <v/>
      </c>
    </row>
    <row r="426">
      <c r="B426" s="62" t="n"/>
      <c r="C426" s="36" t="n"/>
      <c r="L426" s="37" t="n"/>
      <c r="N426" s="38" t="n"/>
      <c r="O426" s="39">
        <f>IF($A426="","",COUNTIF('Violation Log'!$B$6:$B$1005,$A426))</f>
        <v/>
      </c>
      <c r="P426" s="39">
        <f>IF($A426="","",COUNTIFS('Violation Log'!$B$6:$B$1005,$A426,'Violation Log'!$I$6:$I$1005,"Yes"))</f>
        <v/>
      </c>
      <c r="Q426" s="40">
        <f>IF($A426="","",IF($O426=0,"Clean",IF($P426&gt;0,"Out of Service","Violations - No OOS")))</f>
        <v/>
      </c>
      <c r="R426" s="63">
        <f>IF($A426="","",IFERROR(SUMIFS('Violation Log'!$K$6:$K$1005,'Violation Log'!$B$6:$B$1005,$A426),0))</f>
        <v/>
      </c>
      <c r="S426" s="63">
        <f>IF($A426="","",IFERROR(SUMIFS('Violation Log'!$L$6:$L$1005,'Violation Log'!$B$6:$B$1005,$A426),0))</f>
        <v/>
      </c>
      <c r="T426" s="39">
        <f>IF($A426="","",COUNTIFS('Violation Log'!$B$6:$B$1005,$A426,'Violation Log'!$R$6:$R$1005,"&lt;&gt;Closed",'Violation Log'!$R$6:$R$1005,"&lt;&gt;"))</f>
        <v/>
      </c>
      <c r="U426" s="40">
        <f>IF($A426="","",IF(OR($B426="",$E426="",$F426="",$H426="",$I426="",$M426=""),"Missing required field",IF(COUNTIF($A$6:$A$1005,$A426)&gt;1,"Duplicate Inspection ID","OK")))</f>
        <v/>
      </c>
    </row>
    <row r="427">
      <c r="B427" s="62" t="n"/>
      <c r="C427" s="36" t="n"/>
      <c r="L427" s="37" t="n"/>
      <c r="N427" s="38" t="n"/>
      <c r="O427" s="39">
        <f>IF($A427="","",COUNTIF('Violation Log'!$B$6:$B$1005,$A427))</f>
        <v/>
      </c>
      <c r="P427" s="39">
        <f>IF($A427="","",COUNTIFS('Violation Log'!$B$6:$B$1005,$A427,'Violation Log'!$I$6:$I$1005,"Yes"))</f>
        <v/>
      </c>
      <c r="Q427" s="40">
        <f>IF($A427="","",IF($O427=0,"Clean",IF($P427&gt;0,"Out of Service","Violations - No OOS")))</f>
        <v/>
      </c>
      <c r="R427" s="63">
        <f>IF($A427="","",IFERROR(SUMIFS('Violation Log'!$K$6:$K$1005,'Violation Log'!$B$6:$B$1005,$A427),0))</f>
        <v/>
      </c>
      <c r="S427" s="63">
        <f>IF($A427="","",IFERROR(SUMIFS('Violation Log'!$L$6:$L$1005,'Violation Log'!$B$6:$B$1005,$A427),0))</f>
        <v/>
      </c>
      <c r="T427" s="39">
        <f>IF($A427="","",COUNTIFS('Violation Log'!$B$6:$B$1005,$A427,'Violation Log'!$R$6:$R$1005,"&lt;&gt;Closed",'Violation Log'!$R$6:$R$1005,"&lt;&gt;"))</f>
        <v/>
      </c>
      <c r="U427" s="40">
        <f>IF($A427="","",IF(OR($B427="",$E427="",$F427="",$H427="",$I427="",$M427=""),"Missing required field",IF(COUNTIF($A$6:$A$1005,$A427)&gt;1,"Duplicate Inspection ID","OK")))</f>
        <v/>
      </c>
    </row>
    <row r="428">
      <c r="B428" s="62" t="n"/>
      <c r="C428" s="36" t="n"/>
      <c r="L428" s="37" t="n"/>
      <c r="N428" s="38" t="n"/>
      <c r="O428" s="39">
        <f>IF($A428="","",COUNTIF('Violation Log'!$B$6:$B$1005,$A428))</f>
        <v/>
      </c>
      <c r="P428" s="39">
        <f>IF($A428="","",COUNTIFS('Violation Log'!$B$6:$B$1005,$A428,'Violation Log'!$I$6:$I$1005,"Yes"))</f>
        <v/>
      </c>
      <c r="Q428" s="40">
        <f>IF($A428="","",IF($O428=0,"Clean",IF($P428&gt;0,"Out of Service","Violations - No OOS")))</f>
        <v/>
      </c>
      <c r="R428" s="63">
        <f>IF($A428="","",IFERROR(SUMIFS('Violation Log'!$K$6:$K$1005,'Violation Log'!$B$6:$B$1005,$A428),0))</f>
        <v/>
      </c>
      <c r="S428" s="63">
        <f>IF($A428="","",IFERROR(SUMIFS('Violation Log'!$L$6:$L$1005,'Violation Log'!$B$6:$B$1005,$A428),0))</f>
        <v/>
      </c>
      <c r="T428" s="39">
        <f>IF($A428="","",COUNTIFS('Violation Log'!$B$6:$B$1005,$A428,'Violation Log'!$R$6:$R$1005,"&lt;&gt;Closed",'Violation Log'!$R$6:$R$1005,"&lt;&gt;"))</f>
        <v/>
      </c>
      <c r="U428" s="40">
        <f>IF($A428="","",IF(OR($B428="",$E428="",$F428="",$H428="",$I428="",$M428=""),"Missing required field",IF(COUNTIF($A$6:$A$1005,$A428)&gt;1,"Duplicate Inspection ID","OK")))</f>
        <v/>
      </c>
    </row>
    <row r="429">
      <c r="B429" s="62" t="n"/>
      <c r="C429" s="36" t="n"/>
      <c r="L429" s="37" t="n"/>
      <c r="N429" s="38" t="n"/>
      <c r="O429" s="39">
        <f>IF($A429="","",COUNTIF('Violation Log'!$B$6:$B$1005,$A429))</f>
        <v/>
      </c>
      <c r="P429" s="39">
        <f>IF($A429="","",COUNTIFS('Violation Log'!$B$6:$B$1005,$A429,'Violation Log'!$I$6:$I$1005,"Yes"))</f>
        <v/>
      </c>
      <c r="Q429" s="40">
        <f>IF($A429="","",IF($O429=0,"Clean",IF($P429&gt;0,"Out of Service","Violations - No OOS")))</f>
        <v/>
      </c>
      <c r="R429" s="63">
        <f>IF($A429="","",IFERROR(SUMIFS('Violation Log'!$K$6:$K$1005,'Violation Log'!$B$6:$B$1005,$A429),0))</f>
        <v/>
      </c>
      <c r="S429" s="63">
        <f>IF($A429="","",IFERROR(SUMIFS('Violation Log'!$L$6:$L$1005,'Violation Log'!$B$6:$B$1005,$A429),0))</f>
        <v/>
      </c>
      <c r="T429" s="39">
        <f>IF($A429="","",COUNTIFS('Violation Log'!$B$6:$B$1005,$A429,'Violation Log'!$R$6:$R$1005,"&lt;&gt;Closed",'Violation Log'!$R$6:$R$1005,"&lt;&gt;"))</f>
        <v/>
      </c>
      <c r="U429" s="40">
        <f>IF($A429="","",IF(OR($B429="",$E429="",$F429="",$H429="",$I429="",$M429=""),"Missing required field",IF(COUNTIF($A$6:$A$1005,$A429)&gt;1,"Duplicate Inspection ID","OK")))</f>
        <v/>
      </c>
    </row>
    <row r="430">
      <c r="B430" s="62" t="n"/>
      <c r="C430" s="36" t="n"/>
      <c r="L430" s="37" t="n"/>
      <c r="N430" s="38" t="n"/>
      <c r="O430" s="39">
        <f>IF($A430="","",COUNTIF('Violation Log'!$B$6:$B$1005,$A430))</f>
        <v/>
      </c>
      <c r="P430" s="39">
        <f>IF($A430="","",COUNTIFS('Violation Log'!$B$6:$B$1005,$A430,'Violation Log'!$I$6:$I$1005,"Yes"))</f>
        <v/>
      </c>
      <c r="Q430" s="40">
        <f>IF($A430="","",IF($O430=0,"Clean",IF($P430&gt;0,"Out of Service","Violations - No OOS")))</f>
        <v/>
      </c>
      <c r="R430" s="63">
        <f>IF($A430="","",IFERROR(SUMIFS('Violation Log'!$K$6:$K$1005,'Violation Log'!$B$6:$B$1005,$A430),0))</f>
        <v/>
      </c>
      <c r="S430" s="63">
        <f>IF($A430="","",IFERROR(SUMIFS('Violation Log'!$L$6:$L$1005,'Violation Log'!$B$6:$B$1005,$A430),0))</f>
        <v/>
      </c>
      <c r="T430" s="39">
        <f>IF($A430="","",COUNTIFS('Violation Log'!$B$6:$B$1005,$A430,'Violation Log'!$R$6:$R$1005,"&lt;&gt;Closed",'Violation Log'!$R$6:$R$1005,"&lt;&gt;"))</f>
        <v/>
      </c>
      <c r="U430" s="40">
        <f>IF($A430="","",IF(OR($B430="",$E430="",$F430="",$H430="",$I430="",$M430=""),"Missing required field",IF(COUNTIF($A$6:$A$1005,$A430)&gt;1,"Duplicate Inspection ID","OK")))</f>
        <v/>
      </c>
    </row>
    <row r="431">
      <c r="B431" s="62" t="n"/>
      <c r="C431" s="36" t="n"/>
      <c r="L431" s="37" t="n"/>
      <c r="N431" s="38" t="n"/>
      <c r="O431" s="39">
        <f>IF($A431="","",COUNTIF('Violation Log'!$B$6:$B$1005,$A431))</f>
        <v/>
      </c>
      <c r="P431" s="39">
        <f>IF($A431="","",COUNTIFS('Violation Log'!$B$6:$B$1005,$A431,'Violation Log'!$I$6:$I$1005,"Yes"))</f>
        <v/>
      </c>
      <c r="Q431" s="40">
        <f>IF($A431="","",IF($O431=0,"Clean",IF($P431&gt;0,"Out of Service","Violations - No OOS")))</f>
        <v/>
      </c>
      <c r="R431" s="63">
        <f>IF($A431="","",IFERROR(SUMIFS('Violation Log'!$K$6:$K$1005,'Violation Log'!$B$6:$B$1005,$A431),0))</f>
        <v/>
      </c>
      <c r="S431" s="63">
        <f>IF($A431="","",IFERROR(SUMIFS('Violation Log'!$L$6:$L$1005,'Violation Log'!$B$6:$B$1005,$A431),0))</f>
        <v/>
      </c>
      <c r="T431" s="39">
        <f>IF($A431="","",COUNTIFS('Violation Log'!$B$6:$B$1005,$A431,'Violation Log'!$R$6:$R$1005,"&lt;&gt;Closed",'Violation Log'!$R$6:$R$1005,"&lt;&gt;"))</f>
        <v/>
      </c>
      <c r="U431" s="40">
        <f>IF($A431="","",IF(OR($B431="",$E431="",$F431="",$H431="",$I431="",$M431=""),"Missing required field",IF(COUNTIF($A$6:$A$1005,$A431)&gt;1,"Duplicate Inspection ID","OK")))</f>
        <v/>
      </c>
    </row>
    <row r="432">
      <c r="B432" s="62" t="n"/>
      <c r="C432" s="36" t="n"/>
      <c r="L432" s="37" t="n"/>
      <c r="N432" s="38" t="n"/>
      <c r="O432" s="39">
        <f>IF($A432="","",COUNTIF('Violation Log'!$B$6:$B$1005,$A432))</f>
        <v/>
      </c>
      <c r="P432" s="39">
        <f>IF($A432="","",COUNTIFS('Violation Log'!$B$6:$B$1005,$A432,'Violation Log'!$I$6:$I$1005,"Yes"))</f>
        <v/>
      </c>
      <c r="Q432" s="40">
        <f>IF($A432="","",IF($O432=0,"Clean",IF($P432&gt;0,"Out of Service","Violations - No OOS")))</f>
        <v/>
      </c>
      <c r="R432" s="63">
        <f>IF($A432="","",IFERROR(SUMIFS('Violation Log'!$K$6:$K$1005,'Violation Log'!$B$6:$B$1005,$A432),0))</f>
        <v/>
      </c>
      <c r="S432" s="63">
        <f>IF($A432="","",IFERROR(SUMIFS('Violation Log'!$L$6:$L$1005,'Violation Log'!$B$6:$B$1005,$A432),0))</f>
        <v/>
      </c>
      <c r="T432" s="39">
        <f>IF($A432="","",COUNTIFS('Violation Log'!$B$6:$B$1005,$A432,'Violation Log'!$R$6:$R$1005,"&lt;&gt;Closed",'Violation Log'!$R$6:$R$1005,"&lt;&gt;"))</f>
        <v/>
      </c>
      <c r="U432" s="40">
        <f>IF($A432="","",IF(OR($B432="",$E432="",$F432="",$H432="",$I432="",$M432=""),"Missing required field",IF(COUNTIF($A$6:$A$1005,$A432)&gt;1,"Duplicate Inspection ID","OK")))</f>
        <v/>
      </c>
    </row>
    <row r="433">
      <c r="B433" s="62" t="n"/>
      <c r="C433" s="36" t="n"/>
      <c r="L433" s="37" t="n"/>
      <c r="N433" s="38" t="n"/>
      <c r="O433" s="39">
        <f>IF($A433="","",COUNTIF('Violation Log'!$B$6:$B$1005,$A433))</f>
        <v/>
      </c>
      <c r="P433" s="39">
        <f>IF($A433="","",COUNTIFS('Violation Log'!$B$6:$B$1005,$A433,'Violation Log'!$I$6:$I$1005,"Yes"))</f>
        <v/>
      </c>
      <c r="Q433" s="40">
        <f>IF($A433="","",IF($O433=0,"Clean",IF($P433&gt;0,"Out of Service","Violations - No OOS")))</f>
        <v/>
      </c>
      <c r="R433" s="63">
        <f>IF($A433="","",IFERROR(SUMIFS('Violation Log'!$K$6:$K$1005,'Violation Log'!$B$6:$B$1005,$A433),0))</f>
        <v/>
      </c>
      <c r="S433" s="63">
        <f>IF($A433="","",IFERROR(SUMIFS('Violation Log'!$L$6:$L$1005,'Violation Log'!$B$6:$B$1005,$A433),0))</f>
        <v/>
      </c>
      <c r="T433" s="39">
        <f>IF($A433="","",COUNTIFS('Violation Log'!$B$6:$B$1005,$A433,'Violation Log'!$R$6:$R$1005,"&lt;&gt;Closed",'Violation Log'!$R$6:$R$1005,"&lt;&gt;"))</f>
        <v/>
      </c>
      <c r="U433" s="40">
        <f>IF($A433="","",IF(OR($B433="",$E433="",$F433="",$H433="",$I433="",$M433=""),"Missing required field",IF(COUNTIF($A$6:$A$1005,$A433)&gt;1,"Duplicate Inspection ID","OK")))</f>
        <v/>
      </c>
    </row>
    <row r="434">
      <c r="B434" s="62" t="n"/>
      <c r="C434" s="36" t="n"/>
      <c r="L434" s="37" t="n"/>
      <c r="N434" s="38" t="n"/>
      <c r="O434" s="39">
        <f>IF($A434="","",COUNTIF('Violation Log'!$B$6:$B$1005,$A434))</f>
        <v/>
      </c>
      <c r="P434" s="39">
        <f>IF($A434="","",COUNTIFS('Violation Log'!$B$6:$B$1005,$A434,'Violation Log'!$I$6:$I$1005,"Yes"))</f>
        <v/>
      </c>
      <c r="Q434" s="40">
        <f>IF($A434="","",IF($O434=0,"Clean",IF($P434&gt;0,"Out of Service","Violations - No OOS")))</f>
        <v/>
      </c>
      <c r="R434" s="63">
        <f>IF($A434="","",IFERROR(SUMIFS('Violation Log'!$K$6:$K$1005,'Violation Log'!$B$6:$B$1005,$A434),0))</f>
        <v/>
      </c>
      <c r="S434" s="63">
        <f>IF($A434="","",IFERROR(SUMIFS('Violation Log'!$L$6:$L$1005,'Violation Log'!$B$6:$B$1005,$A434),0))</f>
        <v/>
      </c>
      <c r="T434" s="39">
        <f>IF($A434="","",COUNTIFS('Violation Log'!$B$6:$B$1005,$A434,'Violation Log'!$R$6:$R$1005,"&lt;&gt;Closed",'Violation Log'!$R$6:$R$1005,"&lt;&gt;"))</f>
        <v/>
      </c>
      <c r="U434" s="40">
        <f>IF($A434="","",IF(OR($B434="",$E434="",$F434="",$H434="",$I434="",$M434=""),"Missing required field",IF(COUNTIF($A$6:$A$1005,$A434)&gt;1,"Duplicate Inspection ID","OK")))</f>
        <v/>
      </c>
    </row>
    <row r="435">
      <c r="B435" s="62" t="n"/>
      <c r="C435" s="36" t="n"/>
      <c r="L435" s="37" t="n"/>
      <c r="N435" s="38" t="n"/>
      <c r="O435" s="39">
        <f>IF($A435="","",COUNTIF('Violation Log'!$B$6:$B$1005,$A435))</f>
        <v/>
      </c>
      <c r="P435" s="39">
        <f>IF($A435="","",COUNTIFS('Violation Log'!$B$6:$B$1005,$A435,'Violation Log'!$I$6:$I$1005,"Yes"))</f>
        <v/>
      </c>
      <c r="Q435" s="40">
        <f>IF($A435="","",IF($O435=0,"Clean",IF($P435&gt;0,"Out of Service","Violations - No OOS")))</f>
        <v/>
      </c>
      <c r="R435" s="63">
        <f>IF($A435="","",IFERROR(SUMIFS('Violation Log'!$K$6:$K$1005,'Violation Log'!$B$6:$B$1005,$A435),0))</f>
        <v/>
      </c>
      <c r="S435" s="63">
        <f>IF($A435="","",IFERROR(SUMIFS('Violation Log'!$L$6:$L$1005,'Violation Log'!$B$6:$B$1005,$A435),0))</f>
        <v/>
      </c>
      <c r="T435" s="39">
        <f>IF($A435="","",COUNTIFS('Violation Log'!$B$6:$B$1005,$A435,'Violation Log'!$R$6:$R$1005,"&lt;&gt;Closed",'Violation Log'!$R$6:$R$1005,"&lt;&gt;"))</f>
        <v/>
      </c>
      <c r="U435" s="40">
        <f>IF($A435="","",IF(OR($B435="",$E435="",$F435="",$H435="",$I435="",$M435=""),"Missing required field",IF(COUNTIF($A$6:$A$1005,$A435)&gt;1,"Duplicate Inspection ID","OK")))</f>
        <v/>
      </c>
    </row>
    <row r="436">
      <c r="B436" s="62" t="n"/>
      <c r="C436" s="36" t="n"/>
      <c r="L436" s="37" t="n"/>
      <c r="N436" s="38" t="n"/>
      <c r="O436" s="39">
        <f>IF($A436="","",COUNTIF('Violation Log'!$B$6:$B$1005,$A436))</f>
        <v/>
      </c>
      <c r="P436" s="39">
        <f>IF($A436="","",COUNTIFS('Violation Log'!$B$6:$B$1005,$A436,'Violation Log'!$I$6:$I$1005,"Yes"))</f>
        <v/>
      </c>
      <c r="Q436" s="40">
        <f>IF($A436="","",IF($O436=0,"Clean",IF($P436&gt;0,"Out of Service","Violations - No OOS")))</f>
        <v/>
      </c>
      <c r="R436" s="63">
        <f>IF($A436="","",IFERROR(SUMIFS('Violation Log'!$K$6:$K$1005,'Violation Log'!$B$6:$B$1005,$A436),0))</f>
        <v/>
      </c>
      <c r="S436" s="63">
        <f>IF($A436="","",IFERROR(SUMIFS('Violation Log'!$L$6:$L$1005,'Violation Log'!$B$6:$B$1005,$A436),0))</f>
        <v/>
      </c>
      <c r="T436" s="39">
        <f>IF($A436="","",COUNTIFS('Violation Log'!$B$6:$B$1005,$A436,'Violation Log'!$R$6:$R$1005,"&lt;&gt;Closed",'Violation Log'!$R$6:$R$1005,"&lt;&gt;"))</f>
        <v/>
      </c>
      <c r="U436" s="40">
        <f>IF($A436="","",IF(OR($B436="",$E436="",$F436="",$H436="",$I436="",$M436=""),"Missing required field",IF(COUNTIF($A$6:$A$1005,$A436)&gt;1,"Duplicate Inspection ID","OK")))</f>
        <v/>
      </c>
    </row>
    <row r="437">
      <c r="B437" s="62" t="n"/>
      <c r="C437" s="36" t="n"/>
      <c r="L437" s="37" t="n"/>
      <c r="N437" s="38" t="n"/>
      <c r="O437" s="39">
        <f>IF($A437="","",COUNTIF('Violation Log'!$B$6:$B$1005,$A437))</f>
        <v/>
      </c>
      <c r="P437" s="39">
        <f>IF($A437="","",COUNTIFS('Violation Log'!$B$6:$B$1005,$A437,'Violation Log'!$I$6:$I$1005,"Yes"))</f>
        <v/>
      </c>
      <c r="Q437" s="40">
        <f>IF($A437="","",IF($O437=0,"Clean",IF($P437&gt;0,"Out of Service","Violations - No OOS")))</f>
        <v/>
      </c>
      <c r="R437" s="63">
        <f>IF($A437="","",IFERROR(SUMIFS('Violation Log'!$K$6:$K$1005,'Violation Log'!$B$6:$B$1005,$A437),0))</f>
        <v/>
      </c>
      <c r="S437" s="63">
        <f>IF($A437="","",IFERROR(SUMIFS('Violation Log'!$L$6:$L$1005,'Violation Log'!$B$6:$B$1005,$A437),0))</f>
        <v/>
      </c>
      <c r="T437" s="39">
        <f>IF($A437="","",COUNTIFS('Violation Log'!$B$6:$B$1005,$A437,'Violation Log'!$R$6:$R$1005,"&lt;&gt;Closed",'Violation Log'!$R$6:$R$1005,"&lt;&gt;"))</f>
        <v/>
      </c>
      <c r="U437" s="40">
        <f>IF($A437="","",IF(OR($B437="",$E437="",$F437="",$H437="",$I437="",$M437=""),"Missing required field",IF(COUNTIF($A$6:$A$1005,$A437)&gt;1,"Duplicate Inspection ID","OK")))</f>
        <v/>
      </c>
    </row>
    <row r="438">
      <c r="B438" s="62" t="n"/>
      <c r="C438" s="36" t="n"/>
      <c r="L438" s="37" t="n"/>
      <c r="N438" s="38" t="n"/>
      <c r="O438" s="39">
        <f>IF($A438="","",COUNTIF('Violation Log'!$B$6:$B$1005,$A438))</f>
        <v/>
      </c>
      <c r="P438" s="39">
        <f>IF($A438="","",COUNTIFS('Violation Log'!$B$6:$B$1005,$A438,'Violation Log'!$I$6:$I$1005,"Yes"))</f>
        <v/>
      </c>
      <c r="Q438" s="40">
        <f>IF($A438="","",IF($O438=0,"Clean",IF($P438&gt;0,"Out of Service","Violations - No OOS")))</f>
        <v/>
      </c>
      <c r="R438" s="63">
        <f>IF($A438="","",IFERROR(SUMIFS('Violation Log'!$K$6:$K$1005,'Violation Log'!$B$6:$B$1005,$A438),0))</f>
        <v/>
      </c>
      <c r="S438" s="63">
        <f>IF($A438="","",IFERROR(SUMIFS('Violation Log'!$L$6:$L$1005,'Violation Log'!$B$6:$B$1005,$A438),0))</f>
        <v/>
      </c>
      <c r="T438" s="39">
        <f>IF($A438="","",COUNTIFS('Violation Log'!$B$6:$B$1005,$A438,'Violation Log'!$R$6:$R$1005,"&lt;&gt;Closed",'Violation Log'!$R$6:$R$1005,"&lt;&gt;"))</f>
        <v/>
      </c>
      <c r="U438" s="40">
        <f>IF($A438="","",IF(OR($B438="",$E438="",$F438="",$H438="",$I438="",$M438=""),"Missing required field",IF(COUNTIF($A$6:$A$1005,$A438)&gt;1,"Duplicate Inspection ID","OK")))</f>
        <v/>
      </c>
    </row>
    <row r="439">
      <c r="B439" s="62" t="n"/>
      <c r="C439" s="36" t="n"/>
      <c r="L439" s="37" t="n"/>
      <c r="N439" s="38" t="n"/>
      <c r="O439" s="39">
        <f>IF($A439="","",COUNTIF('Violation Log'!$B$6:$B$1005,$A439))</f>
        <v/>
      </c>
      <c r="P439" s="39">
        <f>IF($A439="","",COUNTIFS('Violation Log'!$B$6:$B$1005,$A439,'Violation Log'!$I$6:$I$1005,"Yes"))</f>
        <v/>
      </c>
      <c r="Q439" s="40">
        <f>IF($A439="","",IF($O439=0,"Clean",IF($P439&gt;0,"Out of Service","Violations - No OOS")))</f>
        <v/>
      </c>
      <c r="R439" s="63">
        <f>IF($A439="","",IFERROR(SUMIFS('Violation Log'!$K$6:$K$1005,'Violation Log'!$B$6:$B$1005,$A439),0))</f>
        <v/>
      </c>
      <c r="S439" s="63">
        <f>IF($A439="","",IFERROR(SUMIFS('Violation Log'!$L$6:$L$1005,'Violation Log'!$B$6:$B$1005,$A439),0))</f>
        <v/>
      </c>
      <c r="T439" s="39">
        <f>IF($A439="","",COUNTIFS('Violation Log'!$B$6:$B$1005,$A439,'Violation Log'!$R$6:$R$1005,"&lt;&gt;Closed",'Violation Log'!$R$6:$R$1005,"&lt;&gt;"))</f>
        <v/>
      </c>
      <c r="U439" s="40">
        <f>IF($A439="","",IF(OR($B439="",$E439="",$F439="",$H439="",$I439="",$M439=""),"Missing required field",IF(COUNTIF($A$6:$A$1005,$A439)&gt;1,"Duplicate Inspection ID","OK")))</f>
        <v/>
      </c>
    </row>
    <row r="440">
      <c r="B440" s="62" t="n"/>
      <c r="C440" s="36" t="n"/>
      <c r="L440" s="37" t="n"/>
      <c r="N440" s="38" t="n"/>
      <c r="O440" s="39">
        <f>IF($A440="","",COUNTIF('Violation Log'!$B$6:$B$1005,$A440))</f>
        <v/>
      </c>
      <c r="P440" s="39">
        <f>IF($A440="","",COUNTIFS('Violation Log'!$B$6:$B$1005,$A440,'Violation Log'!$I$6:$I$1005,"Yes"))</f>
        <v/>
      </c>
      <c r="Q440" s="40">
        <f>IF($A440="","",IF($O440=0,"Clean",IF($P440&gt;0,"Out of Service","Violations - No OOS")))</f>
        <v/>
      </c>
      <c r="R440" s="63">
        <f>IF($A440="","",IFERROR(SUMIFS('Violation Log'!$K$6:$K$1005,'Violation Log'!$B$6:$B$1005,$A440),0))</f>
        <v/>
      </c>
      <c r="S440" s="63">
        <f>IF($A440="","",IFERROR(SUMIFS('Violation Log'!$L$6:$L$1005,'Violation Log'!$B$6:$B$1005,$A440),0))</f>
        <v/>
      </c>
      <c r="T440" s="39">
        <f>IF($A440="","",COUNTIFS('Violation Log'!$B$6:$B$1005,$A440,'Violation Log'!$R$6:$R$1005,"&lt;&gt;Closed",'Violation Log'!$R$6:$R$1005,"&lt;&gt;"))</f>
        <v/>
      </c>
      <c r="U440" s="40">
        <f>IF($A440="","",IF(OR($B440="",$E440="",$F440="",$H440="",$I440="",$M440=""),"Missing required field",IF(COUNTIF($A$6:$A$1005,$A440)&gt;1,"Duplicate Inspection ID","OK")))</f>
        <v/>
      </c>
    </row>
    <row r="441">
      <c r="B441" s="62" t="n"/>
      <c r="C441" s="36" t="n"/>
      <c r="L441" s="37" t="n"/>
      <c r="N441" s="38" t="n"/>
      <c r="O441" s="39">
        <f>IF($A441="","",COUNTIF('Violation Log'!$B$6:$B$1005,$A441))</f>
        <v/>
      </c>
      <c r="P441" s="39">
        <f>IF($A441="","",COUNTIFS('Violation Log'!$B$6:$B$1005,$A441,'Violation Log'!$I$6:$I$1005,"Yes"))</f>
        <v/>
      </c>
      <c r="Q441" s="40">
        <f>IF($A441="","",IF($O441=0,"Clean",IF($P441&gt;0,"Out of Service","Violations - No OOS")))</f>
        <v/>
      </c>
      <c r="R441" s="63">
        <f>IF($A441="","",IFERROR(SUMIFS('Violation Log'!$K$6:$K$1005,'Violation Log'!$B$6:$B$1005,$A441),0))</f>
        <v/>
      </c>
      <c r="S441" s="63">
        <f>IF($A441="","",IFERROR(SUMIFS('Violation Log'!$L$6:$L$1005,'Violation Log'!$B$6:$B$1005,$A441),0))</f>
        <v/>
      </c>
      <c r="T441" s="39">
        <f>IF($A441="","",COUNTIFS('Violation Log'!$B$6:$B$1005,$A441,'Violation Log'!$R$6:$R$1005,"&lt;&gt;Closed",'Violation Log'!$R$6:$R$1005,"&lt;&gt;"))</f>
        <v/>
      </c>
      <c r="U441" s="40">
        <f>IF($A441="","",IF(OR($B441="",$E441="",$F441="",$H441="",$I441="",$M441=""),"Missing required field",IF(COUNTIF($A$6:$A$1005,$A441)&gt;1,"Duplicate Inspection ID","OK")))</f>
        <v/>
      </c>
    </row>
    <row r="442">
      <c r="B442" s="62" t="n"/>
      <c r="C442" s="36" t="n"/>
      <c r="L442" s="37" t="n"/>
      <c r="N442" s="38" t="n"/>
      <c r="O442" s="39">
        <f>IF($A442="","",COUNTIF('Violation Log'!$B$6:$B$1005,$A442))</f>
        <v/>
      </c>
      <c r="P442" s="39">
        <f>IF($A442="","",COUNTIFS('Violation Log'!$B$6:$B$1005,$A442,'Violation Log'!$I$6:$I$1005,"Yes"))</f>
        <v/>
      </c>
      <c r="Q442" s="40">
        <f>IF($A442="","",IF($O442=0,"Clean",IF($P442&gt;0,"Out of Service","Violations - No OOS")))</f>
        <v/>
      </c>
      <c r="R442" s="63">
        <f>IF($A442="","",IFERROR(SUMIFS('Violation Log'!$K$6:$K$1005,'Violation Log'!$B$6:$B$1005,$A442),0))</f>
        <v/>
      </c>
      <c r="S442" s="63">
        <f>IF($A442="","",IFERROR(SUMIFS('Violation Log'!$L$6:$L$1005,'Violation Log'!$B$6:$B$1005,$A442),0))</f>
        <v/>
      </c>
      <c r="T442" s="39">
        <f>IF($A442="","",COUNTIFS('Violation Log'!$B$6:$B$1005,$A442,'Violation Log'!$R$6:$R$1005,"&lt;&gt;Closed",'Violation Log'!$R$6:$R$1005,"&lt;&gt;"))</f>
        <v/>
      </c>
      <c r="U442" s="40">
        <f>IF($A442="","",IF(OR($B442="",$E442="",$F442="",$H442="",$I442="",$M442=""),"Missing required field",IF(COUNTIF($A$6:$A$1005,$A442)&gt;1,"Duplicate Inspection ID","OK")))</f>
        <v/>
      </c>
    </row>
    <row r="443">
      <c r="B443" s="62" t="n"/>
      <c r="C443" s="36" t="n"/>
      <c r="L443" s="37" t="n"/>
      <c r="N443" s="38" t="n"/>
      <c r="O443" s="39">
        <f>IF($A443="","",COUNTIF('Violation Log'!$B$6:$B$1005,$A443))</f>
        <v/>
      </c>
      <c r="P443" s="39">
        <f>IF($A443="","",COUNTIFS('Violation Log'!$B$6:$B$1005,$A443,'Violation Log'!$I$6:$I$1005,"Yes"))</f>
        <v/>
      </c>
      <c r="Q443" s="40">
        <f>IF($A443="","",IF($O443=0,"Clean",IF($P443&gt;0,"Out of Service","Violations - No OOS")))</f>
        <v/>
      </c>
      <c r="R443" s="63">
        <f>IF($A443="","",IFERROR(SUMIFS('Violation Log'!$K$6:$K$1005,'Violation Log'!$B$6:$B$1005,$A443),0))</f>
        <v/>
      </c>
      <c r="S443" s="63">
        <f>IF($A443="","",IFERROR(SUMIFS('Violation Log'!$L$6:$L$1005,'Violation Log'!$B$6:$B$1005,$A443),0))</f>
        <v/>
      </c>
      <c r="T443" s="39">
        <f>IF($A443="","",COUNTIFS('Violation Log'!$B$6:$B$1005,$A443,'Violation Log'!$R$6:$R$1005,"&lt;&gt;Closed",'Violation Log'!$R$6:$R$1005,"&lt;&gt;"))</f>
        <v/>
      </c>
      <c r="U443" s="40">
        <f>IF($A443="","",IF(OR($B443="",$E443="",$F443="",$H443="",$I443="",$M443=""),"Missing required field",IF(COUNTIF($A$6:$A$1005,$A443)&gt;1,"Duplicate Inspection ID","OK")))</f>
        <v/>
      </c>
    </row>
    <row r="444">
      <c r="B444" s="62" t="n"/>
      <c r="C444" s="36" t="n"/>
      <c r="L444" s="37" t="n"/>
      <c r="N444" s="38" t="n"/>
      <c r="O444" s="39">
        <f>IF($A444="","",COUNTIF('Violation Log'!$B$6:$B$1005,$A444))</f>
        <v/>
      </c>
      <c r="P444" s="39">
        <f>IF($A444="","",COUNTIFS('Violation Log'!$B$6:$B$1005,$A444,'Violation Log'!$I$6:$I$1005,"Yes"))</f>
        <v/>
      </c>
      <c r="Q444" s="40">
        <f>IF($A444="","",IF($O444=0,"Clean",IF($P444&gt;0,"Out of Service","Violations - No OOS")))</f>
        <v/>
      </c>
      <c r="R444" s="63">
        <f>IF($A444="","",IFERROR(SUMIFS('Violation Log'!$K$6:$K$1005,'Violation Log'!$B$6:$B$1005,$A444),0))</f>
        <v/>
      </c>
      <c r="S444" s="63">
        <f>IF($A444="","",IFERROR(SUMIFS('Violation Log'!$L$6:$L$1005,'Violation Log'!$B$6:$B$1005,$A444),0))</f>
        <v/>
      </c>
      <c r="T444" s="39">
        <f>IF($A444="","",COUNTIFS('Violation Log'!$B$6:$B$1005,$A444,'Violation Log'!$R$6:$R$1005,"&lt;&gt;Closed",'Violation Log'!$R$6:$R$1005,"&lt;&gt;"))</f>
        <v/>
      </c>
      <c r="U444" s="40">
        <f>IF($A444="","",IF(OR($B444="",$E444="",$F444="",$H444="",$I444="",$M444=""),"Missing required field",IF(COUNTIF($A$6:$A$1005,$A444)&gt;1,"Duplicate Inspection ID","OK")))</f>
        <v/>
      </c>
    </row>
    <row r="445">
      <c r="B445" s="62" t="n"/>
      <c r="C445" s="36" t="n"/>
      <c r="L445" s="37" t="n"/>
      <c r="N445" s="38" t="n"/>
      <c r="O445" s="39">
        <f>IF($A445="","",COUNTIF('Violation Log'!$B$6:$B$1005,$A445))</f>
        <v/>
      </c>
      <c r="P445" s="39">
        <f>IF($A445="","",COUNTIFS('Violation Log'!$B$6:$B$1005,$A445,'Violation Log'!$I$6:$I$1005,"Yes"))</f>
        <v/>
      </c>
      <c r="Q445" s="40">
        <f>IF($A445="","",IF($O445=0,"Clean",IF($P445&gt;0,"Out of Service","Violations - No OOS")))</f>
        <v/>
      </c>
      <c r="R445" s="63">
        <f>IF($A445="","",IFERROR(SUMIFS('Violation Log'!$K$6:$K$1005,'Violation Log'!$B$6:$B$1005,$A445),0))</f>
        <v/>
      </c>
      <c r="S445" s="63">
        <f>IF($A445="","",IFERROR(SUMIFS('Violation Log'!$L$6:$L$1005,'Violation Log'!$B$6:$B$1005,$A445),0))</f>
        <v/>
      </c>
      <c r="T445" s="39">
        <f>IF($A445="","",COUNTIFS('Violation Log'!$B$6:$B$1005,$A445,'Violation Log'!$R$6:$R$1005,"&lt;&gt;Closed",'Violation Log'!$R$6:$R$1005,"&lt;&gt;"))</f>
        <v/>
      </c>
      <c r="U445" s="40">
        <f>IF($A445="","",IF(OR($B445="",$E445="",$F445="",$H445="",$I445="",$M445=""),"Missing required field",IF(COUNTIF($A$6:$A$1005,$A445)&gt;1,"Duplicate Inspection ID","OK")))</f>
        <v/>
      </c>
    </row>
    <row r="446">
      <c r="B446" s="62" t="n"/>
      <c r="C446" s="36" t="n"/>
      <c r="L446" s="37" t="n"/>
      <c r="N446" s="38" t="n"/>
      <c r="O446" s="39">
        <f>IF($A446="","",COUNTIF('Violation Log'!$B$6:$B$1005,$A446))</f>
        <v/>
      </c>
      <c r="P446" s="39">
        <f>IF($A446="","",COUNTIFS('Violation Log'!$B$6:$B$1005,$A446,'Violation Log'!$I$6:$I$1005,"Yes"))</f>
        <v/>
      </c>
      <c r="Q446" s="40">
        <f>IF($A446="","",IF($O446=0,"Clean",IF($P446&gt;0,"Out of Service","Violations - No OOS")))</f>
        <v/>
      </c>
      <c r="R446" s="63">
        <f>IF($A446="","",IFERROR(SUMIFS('Violation Log'!$K$6:$K$1005,'Violation Log'!$B$6:$B$1005,$A446),0))</f>
        <v/>
      </c>
      <c r="S446" s="63">
        <f>IF($A446="","",IFERROR(SUMIFS('Violation Log'!$L$6:$L$1005,'Violation Log'!$B$6:$B$1005,$A446),0))</f>
        <v/>
      </c>
      <c r="T446" s="39">
        <f>IF($A446="","",COUNTIFS('Violation Log'!$B$6:$B$1005,$A446,'Violation Log'!$R$6:$R$1005,"&lt;&gt;Closed",'Violation Log'!$R$6:$R$1005,"&lt;&gt;"))</f>
        <v/>
      </c>
      <c r="U446" s="40">
        <f>IF($A446="","",IF(OR($B446="",$E446="",$F446="",$H446="",$I446="",$M446=""),"Missing required field",IF(COUNTIF($A$6:$A$1005,$A446)&gt;1,"Duplicate Inspection ID","OK")))</f>
        <v/>
      </c>
    </row>
    <row r="447">
      <c r="B447" s="62" t="n"/>
      <c r="C447" s="36" t="n"/>
      <c r="L447" s="37" t="n"/>
      <c r="N447" s="38" t="n"/>
      <c r="O447" s="39">
        <f>IF($A447="","",COUNTIF('Violation Log'!$B$6:$B$1005,$A447))</f>
        <v/>
      </c>
      <c r="P447" s="39">
        <f>IF($A447="","",COUNTIFS('Violation Log'!$B$6:$B$1005,$A447,'Violation Log'!$I$6:$I$1005,"Yes"))</f>
        <v/>
      </c>
      <c r="Q447" s="40">
        <f>IF($A447="","",IF($O447=0,"Clean",IF($P447&gt;0,"Out of Service","Violations - No OOS")))</f>
        <v/>
      </c>
      <c r="R447" s="63">
        <f>IF($A447="","",IFERROR(SUMIFS('Violation Log'!$K$6:$K$1005,'Violation Log'!$B$6:$B$1005,$A447),0))</f>
        <v/>
      </c>
      <c r="S447" s="63">
        <f>IF($A447="","",IFERROR(SUMIFS('Violation Log'!$L$6:$L$1005,'Violation Log'!$B$6:$B$1005,$A447),0))</f>
        <v/>
      </c>
      <c r="T447" s="39">
        <f>IF($A447="","",COUNTIFS('Violation Log'!$B$6:$B$1005,$A447,'Violation Log'!$R$6:$R$1005,"&lt;&gt;Closed",'Violation Log'!$R$6:$R$1005,"&lt;&gt;"))</f>
        <v/>
      </c>
      <c r="U447" s="40">
        <f>IF($A447="","",IF(OR($B447="",$E447="",$F447="",$H447="",$I447="",$M447=""),"Missing required field",IF(COUNTIF($A$6:$A$1005,$A447)&gt;1,"Duplicate Inspection ID","OK")))</f>
        <v/>
      </c>
    </row>
    <row r="448">
      <c r="B448" s="62" t="n"/>
      <c r="C448" s="36" t="n"/>
      <c r="L448" s="37" t="n"/>
      <c r="N448" s="38" t="n"/>
      <c r="O448" s="39">
        <f>IF($A448="","",COUNTIF('Violation Log'!$B$6:$B$1005,$A448))</f>
        <v/>
      </c>
      <c r="P448" s="39">
        <f>IF($A448="","",COUNTIFS('Violation Log'!$B$6:$B$1005,$A448,'Violation Log'!$I$6:$I$1005,"Yes"))</f>
        <v/>
      </c>
      <c r="Q448" s="40">
        <f>IF($A448="","",IF($O448=0,"Clean",IF($P448&gt;0,"Out of Service","Violations - No OOS")))</f>
        <v/>
      </c>
      <c r="R448" s="63">
        <f>IF($A448="","",IFERROR(SUMIFS('Violation Log'!$K$6:$K$1005,'Violation Log'!$B$6:$B$1005,$A448),0))</f>
        <v/>
      </c>
      <c r="S448" s="63">
        <f>IF($A448="","",IFERROR(SUMIFS('Violation Log'!$L$6:$L$1005,'Violation Log'!$B$6:$B$1005,$A448),0))</f>
        <v/>
      </c>
      <c r="T448" s="39">
        <f>IF($A448="","",COUNTIFS('Violation Log'!$B$6:$B$1005,$A448,'Violation Log'!$R$6:$R$1005,"&lt;&gt;Closed",'Violation Log'!$R$6:$R$1005,"&lt;&gt;"))</f>
        <v/>
      </c>
      <c r="U448" s="40">
        <f>IF($A448="","",IF(OR($B448="",$E448="",$F448="",$H448="",$I448="",$M448=""),"Missing required field",IF(COUNTIF($A$6:$A$1005,$A448)&gt;1,"Duplicate Inspection ID","OK")))</f>
        <v/>
      </c>
    </row>
    <row r="449">
      <c r="B449" s="62" t="n"/>
      <c r="C449" s="36" t="n"/>
      <c r="L449" s="37" t="n"/>
      <c r="N449" s="38" t="n"/>
      <c r="O449" s="39">
        <f>IF($A449="","",COUNTIF('Violation Log'!$B$6:$B$1005,$A449))</f>
        <v/>
      </c>
      <c r="P449" s="39">
        <f>IF($A449="","",COUNTIFS('Violation Log'!$B$6:$B$1005,$A449,'Violation Log'!$I$6:$I$1005,"Yes"))</f>
        <v/>
      </c>
      <c r="Q449" s="40">
        <f>IF($A449="","",IF($O449=0,"Clean",IF($P449&gt;0,"Out of Service","Violations - No OOS")))</f>
        <v/>
      </c>
      <c r="R449" s="63">
        <f>IF($A449="","",IFERROR(SUMIFS('Violation Log'!$K$6:$K$1005,'Violation Log'!$B$6:$B$1005,$A449),0))</f>
        <v/>
      </c>
      <c r="S449" s="63">
        <f>IF($A449="","",IFERROR(SUMIFS('Violation Log'!$L$6:$L$1005,'Violation Log'!$B$6:$B$1005,$A449),0))</f>
        <v/>
      </c>
      <c r="T449" s="39">
        <f>IF($A449="","",COUNTIFS('Violation Log'!$B$6:$B$1005,$A449,'Violation Log'!$R$6:$R$1005,"&lt;&gt;Closed",'Violation Log'!$R$6:$R$1005,"&lt;&gt;"))</f>
        <v/>
      </c>
      <c r="U449" s="40">
        <f>IF($A449="","",IF(OR($B449="",$E449="",$F449="",$H449="",$I449="",$M449=""),"Missing required field",IF(COUNTIF($A$6:$A$1005,$A449)&gt;1,"Duplicate Inspection ID","OK")))</f>
        <v/>
      </c>
    </row>
    <row r="450">
      <c r="B450" s="62" t="n"/>
      <c r="C450" s="36" t="n"/>
      <c r="L450" s="37" t="n"/>
      <c r="N450" s="38" t="n"/>
      <c r="O450" s="39">
        <f>IF($A450="","",COUNTIF('Violation Log'!$B$6:$B$1005,$A450))</f>
        <v/>
      </c>
      <c r="P450" s="39">
        <f>IF($A450="","",COUNTIFS('Violation Log'!$B$6:$B$1005,$A450,'Violation Log'!$I$6:$I$1005,"Yes"))</f>
        <v/>
      </c>
      <c r="Q450" s="40">
        <f>IF($A450="","",IF($O450=0,"Clean",IF($P450&gt;0,"Out of Service","Violations - No OOS")))</f>
        <v/>
      </c>
      <c r="R450" s="63">
        <f>IF($A450="","",IFERROR(SUMIFS('Violation Log'!$K$6:$K$1005,'Violation Log'!$B$6:$B$1005,$A450),0))</f>
        <v/>
      </c>
      <c r="S450" s="63">
        <f>IF($A450="","",IFERROR(SUMIFS('Violation Log'!$L$6:$L$1005,'Violation Log'!$B$6:$B$1005,$A450),0))</f>
        <v/>
      </c>
      <c r="T450" s="39">
        <f>IF($A450="","",COUNTIFS('Violation Log'!$B$6:$B$1005,$A450,'Violation Log'!$R$6:$R$1005,"&lt;&gt;Closed",'Violation Log'!$R$6:$R$1005,"&lt;&gt;"))</f>
        <v/>
      </c>
      <c r="U450" s="40">
        <f>IF($A450="","",IF(OR($B450="",$E450="",$F450="",$H450="",$I450="",$M450=""),"Missing required field",IF(COUNTIF($A$6:$A$1005,$A450)&gt;1,"Duplicate Inspection ID","OK")))</f>
        <v/>
      </c>
    </row>
    <row r="451">
      <c r="B451" s="62" t="n"/>
      <c r="C451" s="36" t="n"/>
      <c r="L451" s="37" t="n"/>
      <c r="N451" s="38" t="n"/>
      <c r="O451" s="39">
        <f>IF($A451="","",COUNTIF('Violation Log'!$B$6:$B$1005,$A451))</f>
        <v/>
      </c>
      <c r="P451" s="39">
        <f>IF($A451="","",COUNTIFS('Violation Log'!$B$6:$B$1005,$A451,'Violation Log'!$I$6:$I$1005,"Yes"))</f>
        <v/>
      </c>
      <c r="Q451" s="40">
        <f>IF($A451="","",IF($O451=0,"Clean",IF($P451&gt;0,"Out of Service","Violations - No OOS")))</f>
        <v/>
      </c>
      <c r="R451" s="63">
        <f>IF($A451="","",IFERROR(SUMIFS('Violation Log'!$K$6:$K$1005,'Violation Log'!$B$6:$B$1005,$A451),0))</f>
        <v/>
      </c>
      <c r="S451" s="63">
        <f>IF($A451="","",IFERROR(SUMIFS('Violation Log'!$L$6:$L$1005,'Violation Log'!$B$6:$B$1005,$A451),0))</f>
        <v/>
      </c>
      <c r="T451" s="39">
        <f>IF($A451="","",COUNTIFS('Violation Log'!$B$6:$B$1005,$A451,'Violation Log'!$R$6:$R$1005,"&lt;&gt;Closed",'Violation Log'!$R$6:$R$1005,"&lt;&gt;"))</f>
        <v/>
      </c>
      <c r="U451" s="40">
        <f>IF($A451="","",IF(OR($B451="",$E451="",$F451="",$H451="",$I451="",$M451=""),"Missing required field",IF(COUNTIF($A$6:$A$1005,$A451)&gt;1,"Duplicate Inspection ID","OK")))</f>
        <v/>
      </c>
    </row>
    <row r="452">
      <c r="B452" s="62" t="n"/>
      <c r="C452" s="36" t="n"/>
      <c r="L452" s="37" t="n"/>
      <c r="N452" s="38" t="n"/>
      <c r="O452" s="39">
        <f>IF($A452="","",COUNTIF('Violation Log'!$B$6:$B$1005,$A452))</f>
        <v/>
      </c>
      <c r="P452" s="39">
        <f>IF($A452="","",COUNTIFS('Violation Log'!$B$6:$B$1005,$A452,'Violation Log'!$I$6:$I$1005,"Yes"))</f>
        <v/>
      </c>
      <c r="Q452" s="40">
        <f>IF($A452="","",IF($O452=0,"Clean",IF($P452&gt;0,"Out of Service","Violations - No OOS")))</f>
        <v/>
      </c>
      <c r="R452" s="63">
        <f>IF($A452="","",IFERROR(SUMIFS('Violation Log'!$K$6:$K$1005,'Violation Log'!$B$6:$B$1005,$A452),0))</f>
        <v/>
      </c>
      <c r="S452" s="63">
        <f>IF($A452="","",IFERROR(SUMIFS('Violation Log'!$L$6:$L$1005,'Violation Log'!$B$6:$B$1005,$A452),0))</f>
        <v/>
      </c>
      <c r="T452" s="39">
        <f>IF($A452="","",COUNTIFS('Violation Log'!$B$6:$B$1005,$A452,'Violation Log'!$R$6:$R$1005,"&lt;&gt;Closed",'Violation Log'!$R$6:$R$1005,"&lt;&gt;"))</f>
        <v/>
      </c>
      <c r="U452" s="40">
        <f>IF($A452="","",IF(OR($B452="",$E452="",$F452="",$H452="",$I452="",$M452=""),"Missing required field",IF(COUNTIF($A$6:$A$1005,$A452)&gt;1,"Duplicate Inspection ID","OK")))</f>
        <v/>
      </c>
    </row>
    <row r="453">
      <c r="B453" s="62" t="n"/>
      <c r="C453" s="36" t="n"/>
      <c r="L453" s="37" t="n"/>
      <c r="N453" s="38" t="n"/>
      <c r="O453" s="39">
        <f>IF($A453="","",COUNTIF('Violation Log'!$B$6:$B$1005,$A453))</f>
        <v/>
      </c>
      <c r="P453" s="39">
        <f>IF($A453="","",COUNTIFS('Violation Log'!$B$6:$B$1005,$A453,'Violation Log'!$I$6:$I$1005,"Yes"))</f>
        <v/>
      </c>
      <c r="Q453" s="40">
        <f>IF($A453="","",IF($O453=0,"Clean",IF($P453&gt;0,"Out of Service","Violations - No OOS")))</f>
        <v/>
      </c>
      <c r="R453" s="63">
        <f>IF($A453="","",IFERROR(SUMIFS('Violation Log'!$K$6:$K$1005,'Violation Log'!$B$6:$B$1005,$A453),0))</f>
        <v/>
      </c>
      <c r="S453" s="63">
        <f>IF($A453="","",IFERROR(SUMIFS('Violation Log'!$L$6:$L$1005,'Violation Log'!$B$6:$B$1005,$A453),0))</f>
        <v/>
      </c>
      <c r="T453" s="39">
        <f>IF($A453="","",COUNTIFS('Violation Log'!$B$6:$B$1005,$A453,'Violation Log'!$R$6:$R$1005,"&lt;&gt;Closed",'Violation Log'!$R$6:$R$1005,"&lt;&gt;"))</f>
        <v/>
      </c>
      <c r="U453" s="40">
        <f>IF($A453="","",IF(OR($B453="",$E453="",$F453="",$H453="",$I453="",$M453=""),"Missing required field",IF(COUNTIF($A$6:$A$1005,$A453)&gt;1,"Duplicate Inspection ID","OK")))</f>
        <v/>
      </c>
    </row>
    <row r="454">
      <c r="B454" s="62" t="n"/>
      <c r="C454" s="36" t="n"/>
      <c r="L454" s="37" t="n"/>
      <c r="N454" s="38" t="n"/>
      <c r="O454" s="39">
        <f>IF($A454="","",COUNTIF('Violation Log'!$B$6:$B$1005,$A454))</f>
        <v/>
      </c>
      <c r="P454" s="39">
        <f>IF($A454="","",COUNTIFS('Violation Log'!$B$6:$B$1005,$A454,'Violation Log'!$I$6:$I$1005,"Yes"))</f>
        <v/>
      </c>
      <c r="Q454" s="40">
        <f>IF($A454="","",IF($O454=0,"Clean",IF($P454&gt;0,"Out of Service","Violations - No OOS")))</f>
        <v/>
      </c>
      <c r="R454" s="63">
        <f>IF($A454="","",IFERROR(SUMIFS('Violation Log'!$K$6:$K$1005,'Violation Log'!$B$6:$B$1005,$A454),0))</f>
        <v/>
      </c>
      <c r="S454" s="63">
        <f>IF($A454="","",IFERROR(SUMIFS('Violation Log'!$L$6:$L$1005,'Violation Log'!$B$6:$B$1005,$A454),0))</f>
        <v/>
      </c>
      <c r="T454" s="39">
        <f>IF($A454="","",COUNTIFS('Violation Log'!$B$6:$B$1005,$A454,'Violation Log'!$R$6:$R$1005,"&lt;&gt;Closed",'Violation Log'!$R$6:$R$1005,"&lt;&gt;"))</f>
        <v/>
      </c>
      <c r="U454" s="40">
        <f>IF($A454="","",IF(OR($B454="",$E454="",$F454="",$H454="",$I454="",$M454=""),"Missing required field",IF(COUNTIF($A$6:$A$1005,$A454)&gt;1,"Duplicate Inspection ID","OK")))</f>
        <v/>
      </c>
    </row>
    <row r="455">
      <c r="B455" s="62" t="n"/>
      <c r="C455" s="36" t="n"/>
      <c r="L455" s="37" t="n"/>
      <c r="N455" s="38" t="n"/>
      <c r="O455" s="39">
        <f>IF($A455="","",COUNTIF('Violation Log'!$B$6:$B$1005,$A455))</f>
        <v/>
      </c>
      <c r="P455" s="39">
        <f>IF($A455="","",COUNTIFS('Violation Log'!$B$6:$B$1005,$A455,'Violation Log'!$I$6:$I$1005,"Yes"))</f>
        <v/>
      </c>
      <c r="Q455" s="40">
        <f>IF($A455="","",IF($O455=0,"Clean",IF($P455&gt;0,"Out of Service","Violations - No OOS")))</f>
        <v/>
      </c>
      <c r="R455" s="63">
        <f>IF($A455="","",IFERROR(SUMIFS('Violation Log'!$K$6:$K$1005,'Violation Log'!$B$6:$B$1005,$A455),0))</f>
        <v/>
      </c>
      <c r="S455" s="63">
        <f>IF($A455="","",IFERROR(SUMIFS('Violation Log'!$L$6:$L$1005,'Violation Log'!$B$6:$B$1005,$A455),0))</f>
        <v/>
      </c>
      <c r="T455" s="39">
        <f>IF($A455="","",COUNTIFS('Violation Log'!$B$6:$B$1005,$A455,'Violation Log'!$R$6:$R$1005,"&lt;&gt;Closed",'Violation Log'!$R$6:$R$1005,"&lt;&gt;"))</f>
        <v/>
      </c>
      <c r="U455" s="40">
        <f>IF($A455="","",IF(OR($B455="",$E455="",$F455="",$H455="",$I455="",$M455=""),"Missing required field",IF(COUNTIF($A$6:$A$1005,$A455)&gt;1,"Duplicate Inspection ID","OK")))</f>
        <v/>
      </c>
    </row>
    <row r="456">
      <c r="B456" s="62" t="n"/>
      <c r="C456" s="36" t="n"/>
      <c r="L456" s="37" t="n"/>
      <c r="N456" s="38" t="n"/>
      <c r="O456" s="39">
        <f>IF($A456="","",COUNTIF('Violation Log'!$B$6:$B$1005,$A456))</f>
        <v/>
      </c>
      <c r="P456" s="39">
        <f>IF($A456="","",COUNTIFS('Violation Log'!$B$6:$B$1005,$A456,'Violation Log'!$I$6:$I$1005,"Yes"))</f>
        <v/>
      </c>
      <c r="Q456" s="40">
        <f>IF($A456="","",IF($O456=0,"Clean",IF($P456&gt;0,"Out of Service","Violations - No OOS")))</f>
        <v/>
      </c>
      <c r="R456" s="63">
        <f>IF($A456="","",IFERROR(SUMIFS('Violation Log'!$K$6:$K$1005,'Violation Log'!$B$6:$B$1005,$A456),0))</f>
        <v/>
      </c>
      <c r="S456" s="63">
        <f>IF($A456="","",IFERROR(SUMIFS('Violation Log'!$L$6:$L$1005,'Violation Log'!$B$6:$B$1005,$A456),0))</f>
        <v/>
      </c>
      <c r="T456" s="39">
        <f>IF($A456="","",COUNTIFS('Violation Log'!$B$6:$B$1005,$A456,'Violation Log'!$R$6:$R$1005,"&lt;&gt;Closed",'Violation Log'!$R$6:$R$1005,"&lt;&gt;"))</f>
        <v/>
      </c>
      <c r="U456" s="40">
        <f>IF($A456="","",IF(OR($B456="",$E456="",$F456="",$H456="",$I456="",$M456=""),"Missing required field",IF(COUNTIF($A$6:$A$1005,$A456)&gt;1,"Duplicate Inspection ID","OK")))</f>
        <v/>
      </c>
    </row>
    <row r="457">
      <c r="B457" s="62" t="n"/>
      <c r="C457" s="36" t="n"/>
      <c r="L457" s="37" t="n"/>
      <c r="N457" s="38" t="n"/>
      <c r="O457" s="39">
        <f>IF($A457="","",COUNTIF('Violation Log'!$B$6:$B$1005,$A457))</f>
        <v/>
      </c>
      <c r="P457" s="39">
        <f>IF($A457="","",COUNTIFS('Violation Log'!$B$6:$B$1005,$A457,'Violation Log'!$I$6:$I$1005,"Yes"))</f>
        <v/>
      </c>
      <c r="Q457" s="40">
        <f>IF($A457="","",IF($O457=0,"Clean",IF($P457&gt;0,"Out of Service","Violations - No OOS")))</f>
        <v/>
      </c>
      <c r="R457" s="63">
        <f>IF($A457="","",IFERROR(SUMIFS('Violation Log'!$K$6:$K$1005,'Violation Log'!$B$6:$B$1005,$A457),0))</f>
        <v/>
      </c>
      <c r="S457" s="63">
        <f>IF($A457="","",IFERROR(SUMIFS('Violation Log'!$L$6:$L$1005,'Violation Log'!$B$6:$B$1005,$A457),0))</f>
        <v/>
      </c>
      <c r="T457" s="39">
        <f>IF($A457="","",COUNTIFS('Violation Log'!$B$6:$B$1005,$A457,'Violation Log'!$R$6:$R$1005,"&lt;&gt;Closed",'Violation Log'!$R$6:$R$1005,"&lt;&gt;"))</f>
        <v/>
      </c>
      <c r="U457" s="40">
        <f>IF($A457="","",IF(OR($B457="",$E457="",$F457="",$H457="",$I457="",$M457=""),"Missing required field",IF(COUNTIF($A$6:$A$1005,$A457)&gt;1,"Duplicate Inspection ID","OK")))</f>
        <v/>
      </c>
    </row>
    <row r="458">
      <c r="B458" s="62" t="n"/>
      <c r="C458" s="36" t="n"/>
      <c r="L458" s="37" t="n"/>
      <c r="N458" s="38" t="n"/>
      <c r="O458" s="39">
        <f>IF($A458="","",COUNTIF('Violation Log'!$B$6:$B$1005,$A458))</f>
        <v/>
      </c>
      <c r="P458" s="39">
        <f>IF($A458="","",COUNTIFS('Violation Log'!$B$6:$B$1005,$A458,'Violation Log'!$I$6:$I$1005,"Yes"))</f>
        <v/>
      </c>
      <c r="Q458" s="40">
        <f>IF($A458="","",IF($O458=0,"Clean",IF($P458&gt;0,"Out of Service","Violations - No OOS")))</f>
        <v/>
      </c>
      <c r="R458" s="63">
        <f>IF($A458="","",IFERROR(SUMIFS('Violation Log'!$K$6:$K$1005,'Violation Log'!$B$6:$B$1005,$A458),0))</f>
        <v/>
      </c>
      <c r="S458" s="63">
        <f>IF($A458="","",IFERROR(SUMIFS('Violation Log'!$L$6:$L$1005,'Violation Log'!$B$6:$B$1005,$A458),0))</f>
        <v/>
      </c>
      <c r="T458" s="39">
        <f>IF($A458="","",COUNTIFS('Violation Log'!$B$6:$B$1005,$A458,'Violation Log'!$R$6:$R$1005,"&lt;&gt;Closed",'Violation Log'!$R$6:$R$1005,"&lt;&gt;"))</f>
        <v/>
      </c>
      <c r="U458" s="40">
        <f>IF($A458="","",IF(OR($B458="",$E458="",$F458="",$H458="",$I458="",$M458=""),"Missing required field",IF(COUNTIF($A$6:$A$1005,$A458)&gt;1,"Duplicate Inspection ID","OK")))</f>
        <v/>
      </c>
    </row>
    <row r="459">
      <c r="B459" s="62" t="n"/>
      <c r="C459" s="36" t="n"/>
      <c r="L459" s="37" t="n"/>
      <c r="N459" s="38" t="n"/>
      <c r="O459" s="39">
        <f>IF($A459="","",COUNTIF('Violation Log'!$B$6:$B$1005,$A459))</f>
        <v/>
      </c>
      <c r="P459" s="39">
        <f>IF($A459="","",COUNTIFS('Violation Log'!$B$6:$B$1005,$A459,'Violation Log'!$I$6:$I$1005,"Yes"))</f>
        <v/>
      </c>
      <c r="Q459" s="40">
        <f>IF($A459="","",IF($O459=0,"Clean",IF($P459&gt;0,"Out of Service","Violations - No OOS")))</f>
        <v/>
      </c>
      <c r="R459" s="63">
        <f>IF($A459="","",IFERROR(SUMIFS('Violation Log'!$K$6:$K$1005,'Violation Log'!$B$6:$B$1005,$A459),0))</f>
        <v/>
      </c>
      <c r="S459" s="63">
        <f>IF($A459="","",IFERROR(SUMIFS('Violation Log'!$L$6:$L$1005,'Violation Log'!$B$6:$B$1005,$A459),0))</f>
        <v/>
      </c>
      <c r="T459" s="39">
        <f>IF($A459="","",COUNTIFS('Violation Log'!$B$6:$B$1005,$A459,'Violation Log'!$R$6:$R$1005,"&lt;&gt;Closed",'Violation Log'!$R$6:$R$1005,"&lt;&gt;"))</f>
        <v/>
      </c>
      <c r="U459" s="40">
        <f>IF($A459="","",IF(OR($B459="",$E459="",$F459="",$H459="",$I459="",$M459=""),"Missing required field",IF(COUNTIF($A$6:$A$1005,$A459)&gt;1,"Duplicate Inspection ID","OK")))</f>
        <v/>
      </c>
    </row>
    <row r="460">
      <c r="B460" s="62" t="n"/>
      <c r="C460" s="36" t="n"/>
      <c r="L460" s="37" t="n"/>
      <c r="N460" s="38" t="n"/>
      <c r="O460" s="39">
        <f>IF($A460="","",COUNTIF('Violation Log'!$B$6:$B$1005,$A460))</f>
        <v/>
      </c>
      <c r="P460" s="39">
        <f>IF($A460="","",COUNTIFS('Violation Log'!$B$6:$B$1005,$A460,'Violation Log'!$I$6:$I$1005,"Yes"))</f>
        <v/>
      </c>
      <c r="Q460" s="40">
        <f>IF($A460="","",IF($O460=0,"Clean",IF($P460&gt;0,"Out of Service","Violations - No OOS")))</f>
        <v/>
      </c>
      <c r="R460" s="63">
        <f>IF($A460="","",IFERROR(SUMIFS('Violation Log'!$K$6:$K$1005,'Violation Log'!$B$6:$B$1005,$A460),0))</f>
        <v/>
      </c>
      <c r="S460" s="63">
        <f>IF($A460="","",IFERROR(SUMIFS('Violation Log'!$L$6:$L$1005,'Violation Log'!$B$6:$B$1005,$A460),0))</f>
        <v/>
      </c>
      <c r="T460" s="39">
        <f>IF($A460="","",COUNTIFS('Violation Log'!$B$6:$B$1005,$A460,'Violation Log'!$R$6:$R$1005,"&lt;&gt;Closed",'Violation Log'!$R$6:$R$1005,"&lt;&gt;"))</f>
        <v/>
      </c>
      <c r="U460" s="40">
        <f>IF($A460="","",IF(OR($B460="",$E460="",$F460="",$H460="",$I460="",$M460=""),"Missing required field",IF(COUNTIF($A$6:$A$1005,$A460)&gt;1,"Duplicate Inspection ID","OK")))</f>
        <v/>
      </c>
    </row>
    <row r="461">
      <c r="B461" s="62" t="n"/>
      <c r="C461" s="36" t="n"/>
      <c r="L461" s="37" t="n"/>
      <c r="N461" s="38" t="n"/>
      <c r="O461" s="39">
        <f>IF($A461="","",COUNTIF('Violation Log'!$B$6:$B$1005,$A461))</f>
        <v/>
      </c>
      <c r="P461" s="39">
        <f>IF($A461="","",COUNTIFS('Violation Log'!$B$6:$B$1005,$A461,'Violation Log'!$I$6:$I$1005,"Yes"))</f>
        <v/>
      </c>
      <c r="Q461" s="40">
        <f>IF($A461="","",IF($O461=0,"Clean",IF($P461&gt;0,"Out of Service","Violations - No OOS")))</f>
        <v/>
      </c>
      <c r="R461" s="63">
        <f>IF($A461="","",IFERROR(SUMIFS('Violation Log'!$K$6:$K$1005,'Violation Log'!$B$6:$B$1005,$A461),0))</f>
        <v/>
      </c>
      <c r="S461" s="63">
        <f>IF($A461="","",IFERROR(SUMIFS('Violation Log'!$L$6:$L$1005,'Violation Log'!$B$6:$B$1005,$A461),0))</f>
        <v/>
      </c>
      <c r="T461" s="39">
        <f>IF($A461="","",COUNTIFS('Violation Log'!$B$6:$B$1005,$A461,'Violation Log'!$R$6:$R$1005,"&lt;&gt;Closed",'Violation Log'!$R$6:$R$1005,"&lt;&gt;"))</f>
        <v/>
      </c>
      <c r="U461" s="40">
        <f>IF($A461="","",IF(OR($B461="",$E461="",$F461="",$H461="",$I461="",$M461=""),"Missing required field",IF(COUNTIF($A$6:$A$1005,$A461)&gt;1,"Duplicate Inspection ID","OK")))</f>
        <v/>
      </c>
    </row>
    <row r="462">
      <c r="B462" s="62" t="n"/>
      <c r="C462" s="36" t="n"/>
      <c r="L462" s="37" t="n"/>
      <c r="N462" s="38" t="n"/>
      <c r="O462" s="39">
        <f>IF($A462="","",COUNTIF('Violation Log'!$B$6:$B$1005,$A462))</f>
        <v/>
      </c>
      <c r="P462" s="39">
        <f>IF($A462="","",COUNTIFS('Violation Log'!$B$6:$B$1005,$A462,'Violation Log'!$I$6:$I$1005,"Yes"))</f>
        <v/>
      </c>
      <c r="Q462" s="40">
        <f>IF($A462="","",IF($O462=0,"Clean",IF($P462&gt;0,"Out of Service","Violations - No OOS")))</f>
        <v/>
      </c>
      <c r="R462" s="63">
        <f>IF($A462="","",IFERROR(SUMIFS('Violation Log'!$K$6:$K$1005,'Violation Log'!$B$6:$B$1005,$A462),0))</f>
        <v/>
      </c>
      <c r="S462" s="63">
        <f>IF($A462="","",IFERROR(SUMIFS('Violation Log'!$L$6:$L$1005,'Violation Log'!$B$6:$B$1005,$A462),0))</f>
        <v/>
      </c>
      <c r="T462" s="39">
        <f>IF($A462="","",COUNTIFS('Violation Log'!$B$6:$B$1005,$A462,'Violation Log'!$R$6:$R$1005,"&lt;&gt;Closed",'Violation Log'!$R$6:$R$1005,"&lt;&gt;"))</f>
        <v/>
      </c>
      <c r="U462" s="40">
        <f>IF($A462="","",IF(OR($B462="",$E462="",$F462="",$H462="",$I462="",$M462=""),"Missing required field",IF(COUNTIF($A$6:$A$1005,$A462)&gt;1,"Duplicate Inspection ID","OK")))</f>
        <v/>
      </c>
    </row>
    <row r="463">
      <c r="B463" s="62" t="n"/>
      <c r="C463" s="36" t="n"/>
      <c r="L463" s="37" t="n"/>
      <c r="N463" s="38" t="n"/>
      <c r="O463" s="39">
        <f>IF($A463="","",COUNTIF('Violation Log'!$B$6:$B$1005,$A463))</f>
        <v/>
      </c>
      <c r="P463" s="39">
        <f>IF($A463="","",COUNTIFS('Violation Log'!$B$6:$B$1005,$A463,'Violation Log'!$I$6:$I$1005,"Yes"))</f>
        <v/>
      </c>
      <c r="Q463" s="40">
        <f>IF($A463="","",IF($O463=0,"Clean",IF($P463&gt;0,"Out of Service","Violations - No OOS")))</f>
        <v/>
      </c>
      <c r="R463" s="63">
        <f>IF($A463="","",IFERROR(SUMIFS('Violation Log'!$K$6:$K$1005,'Violation Log'!$B$6:$B$1005,$A463),0))</f>
        <v/>
      </c>
      <c r="S463" s="63">
        <f>IF($A463="","",IFERROR(SUMIFS('Violation Log'!$L$6:$L$1005,'Violation Log'!$B$6:$B$1005,$A463),0))</f>
        <v/>
      </c>
      <c r="T463" s="39">
        <f>IF($A463="","",COUNTIFS('Violation Log'!$B$6:$B$1005,$A463,'Violation Log'!$R$6:$R$1005,"&lt;&gt;Closed",'Violation Log'!$R$6:$R$1005,"&lt;&gt;"))</f>
        <v/>
      </c>
      <c r="U463" s="40">
        <f>IF($A463="","",IF(OR($B463="",$E463="",$F463="",$H463="",$I463="",$M463=""),"Missing required field",IF(COUNTIF($A$6:$A$1005,$A463)&gt;1,"Duplicate Inspection ID","OK")))</f>
        <v/>
      </c>
    </row>
    <row r="464">
      <c r="B464" s="62" t="n"/>
      <c r="C464" s="36" t="n"/>
      <c r="L464" s="37" t="n"/>
      <c r="N464" s="38" t="n"/>
      <c r="O464" s="39">
        <f>IF($A464="","",COUNTIF('Violation Log'!$B$6:$B$1005,$A464))</f>
        <v/>
      </c>
      <c r="P464" s="39">
        <f>IF($A464="","",COUNTIFS('Violation Log'!$B$6:$B$1005,$A464,'Violation Log'!$I$6:$I$1005,"Yes"))</f>
        <v/>
      </c>
      <c r="Q464" s="40">
        <f>IF($A464="","",IF($O464=0,"Clean",IF($P464&gt;0,"Out of Service","Violations - No OOS")))</f>
        <v/>
      </c>
      <c r="R464" s="63">
        <f>IF($A464="","",IFERROR(SUMIFS('Violation Log'!$K$6:$K$1005,'Violation Log'!$B$6:$B$1005,$A464),0))</f>
        <v/>
      </c>
      <c r="S464" s="63">
        <f>IF($A464="","",IFERROR(SUMIFS('Violation Log'!$L$6:$L$1005,'Violation Log'!$B$6:$B$1005,$A464),0))</f>
        <v/>
      </c>
      <c r="T464" s="39">
        <f>IF($A464="","",COUNTIFS('Violation Log'!$B$6:$B$1005,$A464,'Violation Log'!$R$6:$R$1005,"&lt;&gt;Closed",'Violation Log'!$R$6:$R$1005,"&lt;&gt;"))</f>
        <v/>
      </c>
      <c r="U464" s="40">
        <f>IF($A464="","",IF(OR($B464="",$E464="",$F464="",$H464="",$I464="",$M464=""),"Missing required field",IF(COUNTIF($A$6:$A$1005,$A464)&gt;1,"Duplicate Inspection ID","OK")))</f>
        <v/>
      </c>
    </row>
    <row r="465">
      <c r="B465" s="62" t="n"/>
      <c r="C465" s="36" t="n"/>
      <c r="L465" s="37" t="n"/>
      <c r="N465" s="38" t="n"/>
      <c r="O465" s="39">
        <f>IF($A465="","",COUNTIF('Violation Log'!$B$6:$B$1005,$A465))</f>
        <v/>
      </c>
      <c r="P465" s="39">
        <f>IF($A465="","",COUNTIFS('Violation Log'!$B$6:$B$1005,$A465,'Violation Log'!$I$6:$I$1005,"Yes"))</f>
        <v/>
      </c>
      <c r="Q465" s="40">
        <f>IF($A465="","",IF($O465=0,"Clean",IF($P465&gt;0,"Out of Service","Violations - No OOS")))</f>
        <v/>
      </c>
      <c r="R465" s="63">
        <f>IF($A465="","",IFERROR(SUMIFS('Violation Log'!$K$6:$K$1005,'Violation Log'!$B$6:$B$1005,$A465),0))</f>
        <v/>
      </c>
      <c r="S465" s="63">
        <f>IF($A465="","",IFERROR(SUMIFS('Violation Log'!$L$6:$L$1005,'Violation Log'!$B$6:$B$1005,$A465),0))</f>
        <v/>
      </c>
      <c r="T465" s="39">
        <f>IF($A465="","",COUNTIFS('Violation Log'!$B$6:$B$1005,$A465,'Violation Log'!$R$6:$R$1005,"&lt;&gt;Closed",'Violation Log'!$R$6:$R$1005,"&lt;&gt;"))</f>
        <v/>
      </c>
      <c r="U465" s="40">
        <f>IF($A465="","",IF(OR($B465="",$E465="",$F465="",$H465="",$I465="",$M465=""),"Missing required field",IF(COUNTIF($A$6:$A$1005,$A465)&gt;1,"Duplicate Inspection ID","OK")))</f>
        <v/>
      </c>
    </row>
    <row r="466">
      <c r="B466" s="62" t="n"/>
      <c r="C466" s="36" t="n"/>
      <c r="L466" s="37" t="n"/>
      <c r="N466" s="38" t="n"/>
      <c r="O466" s="39">
        <f>IF($A466="","",COUNTIF('Violation Log'!$B$6:$B$1005,$A466))</f>
        <v/>
      </c>
      <c r="P466" s="39">
        <f>IF($A466="","",COUNTIFS('Violation Log'!$B$6:$B$1005,$A466,'Violation Log'!$I$6:$I$1005,"Yes"))</f>
        <v/>
      </c>
      <c r="Q466" s="40">
        <f>IF($A466="","",IF($O466=0,"Clean",IF($P466&gt;0,"Out of Service","Violations - No OOS")))</f>
        <v/>
      </c>
      <c r="R466" s="63">
        <f>IF($A466="","",IFERROR(SUMIFS('Violation Log'!$K$6:$K$1005,'Violation Log'!$B$6:$B$1005,$A466),0))</f>
        <v/>
      </c>
      <c r="S466" s="63">
        <f>IF($A466="","",IFERROR(SUMIFS('Violation Log'!$L$6:$L$1005,'Violation Log'!$B$6:$B$1005,$A466),0))</f>
        <v/>
      </c>
      <c r="T466" s="39">
        <f>IF($A466="","",COUNTIFS('Violation Log'!$B$6:$B$1005,$A466,'Violation Log'!$R$6:$R$1005,"&lt;&gt;Closed",'Violation Log'!$R$6:$R$1005,"&lt;&gt;"))</f>
        <v/>
      </c>
      <c r="U466" s="40">
        <f>IF($A466="","",IF(OR($B466="",$E466="",$F466="",$H466="",$I466="",$M466=""),"Missing required field",IF(COUNTIF($A$6:$A$1005,$A466)&gt;1,"Duplicate Inspection ID","OK")))</f>
        <v/>
      </c>
    </row>
    <row r="467">
      <c r="B467" s="62" t="n"/>
      <c r="C467" s="36" t="n"/>
      <c r="L467" s="37" t="n"/>
      <c r="N467" s="38" t="n"/>
      <c r="O467" s="39">
        <f>IF($A467="","",COUNTIF('Violation Log'!$B$6:$B$1005,$A467))</f>
        <v/>
      </c>
      <c r="P467" s="39">
        <f>IF($A467="","",COUNTIFS('Violation Log'!$B$6:$B$1005,$A467,'Violation Log'!$I$6:$I$1005,"Yes"))</f>
        <v/>
      </c>
      <c r="Q467" s="40">
        <f>IF($A467="","",IF($O467=0,"Clean",IF($P467&gt;0,"Out of Service","Violations - No OOS")))</f>
        <v/>
      </c>
      <c r="R467" s="63">
        <f>IF($A467="","",IFERROR(SUMIFS('Violation Log'!$K$6:$K$1005,'Violation Log'!$B$6:$B$1005,$A467),0))</f>
        <v/>
      </c>
      <c r="S467" s="63">
        <f>IF($A467="","",IFERROR(SUMIFS('Violation Log'!$L$6:$L$1005,'Violation Log'!$B$6:$B$1005,$A467),0))</f>
        <v/>
      </c>
      <c r="T467" s="39">
        <f>IF($A467="","",COUNTIFS('Violation Log'!$B$6:$B$1005,$A467,'Violation Log'!$R$6:$R$1005,"&lt;&gt;Closed",'Violation Log'!$R$6:$R$1005,"&lt;&gt;"))</f>
        <v/>
      </c>
      <c r="U467" s="40">
        <f>IF($A467="","",IF(OR($B467="",$E467="",$F467="",$H467="",$I467="",$M467=""),"Missing required field",IF(COUNTIF($A$6:$A$1005,$A467)&gt;1,"Duplicate Inspection ID","OK")))</f>
        <v/>
      </c>
    </row>
    <row r="468">
      <c r="B468" s="62" t="n"/>
      <c r="C468" s="36" t="n"/>
      <c r="L468" s="37" t="n"/>
      <c r="N468" s="38" t="n"/>
      <c r="O468" s="39">
        <f>IF($A468="","",COUNTIF('Violation Log'!$B$6:$B$1005,$A468))</f>
        <v/>
      </c>
      <c r="P468" s="39">
        <f>IF($A468="","",COUNTIFS('Violation Log'!$B$6:$B$1005,$A468,'Violation Log'!$I$6:$I$1005,"Yes"))</f>
        <v/>
      </c>
      <c r="Q468" s="40">
        <f>IF($A468="","",IF($O468=0,"Clean",IF($P468&gt;0,"Out of Service","Violations - No OOS")))</f>
        <v/>
      </c>
      <c r="R468" s="63">
        <f>IF($A468="","",IFERROR(SUMIFS('Violation Log'!$K$6:$K$1005,'Violation Log'!$B$6:$B$1005,$A468),0))</f>
        <v/>
      </c>
      <c r="S468" s="63">
        <f>IF($A468="","",IFERROR(SUMIFS('Violation Log'!$L$6:$L$1005,'Violation Log'!$B$6:$B$1005,$A468),0))</f>
        <v/>
      </c>
      <c r="T468" s="39">
        <f>IF($A468="","",COUNTIFS('Violation Log'!$B$6:$B$1005,$A468,'Violation Log'!$R$6:$R$1005,"&lt;&gt;Closed",'Violation Log'!$R$6:$R$1005,"&lt;&gt;"))</f>
        <v/>
      </c>
      <c r="U468" s="40">
        <f>IF($A468="","",IF(OR($B468="",$E468="",$F468="",$H468="",$I468="",$M468=""),"Missing required field",IF(COUNTIF($A$6:$A$1005,$A468)&gt;1,"Duplicate Inspection ID","OK")))</f>
        <v/>
      </c>
    </row>
    <row r="469">
      <c r="B469" s="62" t="n"/>
      <c r="C469" s="36" t="n"/>
      <c r="L469" s="37" t="n"/>
      <c r="N469" s="38" t="n"/>
      <c r="O469" s="39">
        <f>IF($A469="","",COUNTIF('Violation Log'!$B$6:$B$1005,$A469))</f>
        <v/>
      </c>
      <c r="P469" s="39">
        <f>IF($A469="","",COUNTIFS('Violation Log'!$B$6:$B$1005,$A469,'Violation Log'!$I$6:$I$1005,"Yes"))</f>
        <v/>
      </c>
      <c r="Q469" s="40">
        <f>IF($A469="","",IF($O469=0,"Clean",IF($P469&gt;0,"Out of Service","Violations - No OOS")))</f>
        <v/>
      </c>
      <c r="R469" s="63">
        <f>IF($A469="","",IFERROR(SUMIFS('Violation Log'!$K$6:$K$1005,'Violation Log'!$B$6:$B$1005,$A469),0))</f>
        <v/>
      </c>
      <c r="S469" s="63">
        <f>IF($A469="","",IFERROR(SUMIFS('Violation Log'!$L$6:$L$1005,'Violation Log'!$B$6:$B$1005,$A469),0))</f>
        <v/>
      </c>
      <c r="T469" s="39">
        <f>IF($A469="","",COUNTIFS('Violation Log'!$B$6:$B$1005,$A469,'Violation Log'!$R$6:$R$1005,"&lt;&gt;Closed",'Violation Log'!$R$6:$R$1005,"&lt;&gt;"))</f>
        <v/>
      </c>
      <c r="U469" s="40">
        <f>IF($A469="","",IF(OR($B469="",$E469="",$F469="",$H469="",$I469="",$M469=""),"Missing required field",IF(COUNTIF($A$6:$A$1005,$A469)&gt;1,"Duplicate Inspection ID","OK")))</f>
        <v/>
      </c>
    </row>
    <row r="470">
      <c r="B470" s="62" t="n"/>
      <c r="C470" s="36" t="n"/>
      <c r="L470" s="37" t="n"/>
      <c r="N470" s="38" t="n"/>
      <c r="O470" s="39">
        <f>IF($A470="","",COUNTIF('Violation Log'!$B$6:$B$1005,$A470))</f>
        <v/>
      </c>
      <c r="P470" s="39">
        <f>IF($A470="","",COUNTIFS('Violation Log'!$B$6:$B$1005,$A470,'Violation Log'!$I$6:$I$1005,"Yes"))</f>
        <v/>
      </c>
      <c r="Q470" s="40">
        <f>IF($A470="","",IF($O470=0,"Clean",IF($P470&gt;0,"Out of Service","Violations - No OOS")))</f>
        <v/>
      </c>
      <c r="R470" s="63">
        <f>IF($A470="","",IFERROR(SUMIFS('Violation Log'!$K$6:$K$1005,'Violation Log'!$B$6:$B$1005,$A470),0))</f>
        <v/>
      </c>
      <c r="S470" s="63">
        <f>IF($A470="","",IFERROR(SUMIFS('Violation Log'!$L$6:$L$1005,'Violation Log'!$B$6:$B$1005,$A470),0))</f>
        <v/>
      </c>
      <c r="T470" s="39">
        <f>IF($A470="","",COUNTIFS('Violation Log'!$B$6:$B$1005,$A470,'Violation Log'!$R$6:$R$1005,"&lt;&gt;Closed",'Violation Log'!$R$6:$R$1005,"&lt;&gt;"))</f>
        <v/>
      </c>
      <c r="U470" s="40">
        <f>IF($A470="","",IF(OR($B470="",$E470="",$F470="",$H470="",$I470="",$M470=""),"Missing required field",IF(COUNTIF($A$6:$A$1005,$A470)&gt;1,"Duplicate Inspection ID","OK")))</f>
        <v/>
      </c>
    </row>
    <row r="471">
      <c r="B471" s="62" t="n"/>
      <c r="C471" s="36" t="n"/>
      <c r="L471" s="37" t="n"/>
      <c r="N471" s="38" t="n"/>
      <c r="O471" s="39">
        <f>IF($A471="","",COUNTIF('Violation Log'!$B$6:$B$1005,$A471))</f>
        <v/>
      </c>
      <c r="P471" s="39">
        <f>IF($A471="","",COUNTIFS('Violation Log'!$B$6:$B$1005,$A471,'Violation Log'!$I$6:$I$1005,"Yes"))</f>
        <v/>
      </c>
      <c r="Q471" s="40">
        <f>IF($A471="","",IF($O471=0,"Clean",IF($P471&gt;0,"Out of Service","Violations - No OOS")))</f>
        <v/>
      </c>
      <c r="R471" s="63">
        <f>IF($A471="","",IFERROR(SUMIFS('Violation Log'!$K$6:$K$1005,'Violation Log'!$B$6:$B$1005,$A471),0))</f>
        <v/>
      </c>
      <c r="S471" s="63">
        <f>IF($A471="","",IFERROR(SUMIFS('Violation Log'!$L$6:$L$1005,'Violation Log'!$B$6:$B$1005,$A471),0))</f>
        <v/>
      </c>
      <c r="T471" s="39">
        <f>IF($A471="","",COUNTIFS('Violation Log'!$B$6:$B$1005,$A471,'Violation Log'!$R$6:$R$1005,"&lt;&gt;Closed",'Violation Log'!$R$6:$R$1005,"&lt;&gt;"))</f>
        <v/>
      </c>
      <c r="U471" s="40">
        <f>IF($A471="","",IF(OR($B471="",$E471="",$F471="",$H471="",$I471="",$M471=""),"Missing required field",IF(COUNTIF($A$6:$A$1005,$A471)&gt;1,"Duplicate Inspection ID","OK")))</f>
        <v/>
      </c>
    </row>
    <row r="472">
      <c r="B472" s="62" t="n"/>
      <c r="C472" s="36" t="n"/>
      <c r="L472" s="37" t="n"/>
      <c r="N472" s="38" t="n"/>
      <c r="O472" s="39">
        <f>IF($A472="","",COUNTIF('Violation Log'!$B$6:$B$1005,$A472))</f>
        <v/>
      </c>
      <c r="P472" s="39">
        <f>IF($A472="","",COUNTIFS('Violation Log'!$B$6:$B$1005,$A472,'Violation Log'!$I$6:$I$1005,"Yes"))</f>
        <v/>
      </c>
      <c r="Q472" s="40">
        <f>IF($A472="","",IF($O472=0,"Clean",IF($P472&gt;0,"Out of Service","Violations - No OOS")))</f>
        <v/>
      </c>
      <c r="R472" s="63">
        <f>IF($A472="","",IFERROR(SUMIFS('Violation Log'!$K$6:$K$1005,'Violation Log'!$B$6:$B$1005,$A472),0))</f>
        <v/>
      </c>
      <c r="S472" s="63">
        <f>IF($A472="","",IFERROR(SUMIFS('Violation Log'!$L$6:$L$1005,'Violation Log'!$B$6:$B$1005,$A472),0))</f>
        <v/>
      </c>
      <c r="T472" s="39">
        <f>IF($A472="","",COUNTIFS('Violation Log'!$B$6:$B$1005,$A472,'Violation Log'!$R$6:$R$1005,"&lt;&gt;Closed",'Violation Log'!$R$6:$R$1005,"&lt;&gt;"))</f>
        <v/>
      </c>
      <c r="U472" s="40">
        <f>IF($A472="","",IF(OR($B472="",$E472="",$F472="",$H472="",$I472="",$M472=""),"Missing required field",IF(COUNTIF($A$6:$A$1005,$A472)&gt;1,"Duplicate Inspection ID","OK")))</f>
        <v/>
      </c>
    </row>
    <row r="473">
      <c r="B473" s="62" t="n"/>
      <c r="C473" s="36" t="n"/>
      <c r="L473" s="37" t="n"/>
      <c r="N473" s="38" t="n"/>
      <c r="O473" s="39">
        <f>IF($A473="","",COUNTIF('Violation Log'!$B$6:$B$1005,$A473))</f>
        <v/>
      </c>
      <c r="P473" s="39">
        <f>IF($A473="","",COUNTIFS('Violation Log'!$B$6:$B$1005,$A473,'Violation Log'!$I$6:$I$1005,"Yes"))</f>
        <v/>
      </c>
      <c r="Q473" s="40">
        <f>IF($A473="","",IF($O473=0,"Clean",IF($P473&gt;0,"Out of Service","Violations - No OOS")))</f>
        <v/>
      </c>
      <c r="R473" s="63">
        <f>IF($A473="","",IFERROR(SUMIFS('Violation Log'!$K$6:$K$1005,'Violation Log'!$B$6:$B$1005,$A473),0))</f>
        <v/>
      </c>
      <c r="S473" s="63">
        <f>IF($A473="","",IFERROR(SUMIFS('Violation Log'!$L$6:$L$1005,'Violation Log'!$B$6:$B$1005,$A473),0))</f>
        <v/>
      </c>
      <c r="T473" s="39">
        <f>IF($A473="","",COUNTIFS('Violation Log'!$B$6:$B$1005,$A473,'Violation Log'!$R$6:$R$1005,"&lt;&gt;Closed",'Violation Log'!$R$6:$R$1005,"&lt;&gt;"))</f>
        <v/>
      </c>
      <c r="U473" s="40">
        <f>IF($A473="","",IF(OR($B473="",$E473="",$F473="",$H473="",$I473="",$M473=""),"Missing required field",IF(COUNTIF($A$6:$A$1005,$A473)&gt;1,"Duplicate Inspection ID","OK")))</f>
        <v/>
      </c>
    </row>
    <row r="474">
      <c r="B474" s="62" t="n"/>
      <c r="C474" s="36" t="n"/>
      <c r="L474" s="37" t="n"/>
      <c r="N474" s="38" t="n"/>
      <c r="O474" s="39">
        <f>IF($A474="","",COUNTIF('Violation Log'!$B$6:$B$1005,$A474))</f>
        <v/>
      </c>
      <c r="P474" s="39">
        <f>IF($A474="","",COUNTIFS('Violation Log'!$B$6:$B$1005,$A474,'Violation Log'!$I$6:$I$1005,"Yes"))</f>
        <v/>
      </c>
      <c r="Q474" s="40">
        <f>IF($A474="","",IF($O474=0,"Clean",IF($P474&gt;0,"Out of Service","Violations - No OOS")))</f>
        <v/>
      </c>
      <c r="R474" s="63">
        <f>IF($A474="","",IFERROR(SUMIFS('Violation Log'!$K$6:$K$1005,'Violation Log'!$B$6:$B$1005,$A474),0))</f>
        <v/>
      </c>
      <c r="S474" s="63">
        <f>IF($A474="","",IFERROR(SUMIFS('Violation Log'!$L$6:$L$1005,'Violation Log'!$B$6:$B$1005,$A474),0))</f>
        <v/>
      </c>
      <c r="T474" s="39">
        <f>IF($A474="","",COUNTIFS('Violation Log'!$B$6:$B$1005,$A474,'Violation Log'!$R$6:$R$1005,"&lt;&gt;Closed",'Violation Log'!$R$6:$R$1005,"&lt;&gt;"))</f>
        <v/>
      </c>
      <c r="U474" s="40">
        <f>IF($A474="","",IF(OR($B474="",$E474="",$F474="",$H474="",$I474="",$M474=""),"Missing required field",IF(COUNTIF($A$6:$A$1005,$A474)&gt;1,"Duplicate Inspection ID","OK")))</f>
        <v/>
      </c>
    </row>
    <row r="475">
      <c r="B475" s="62" t="n"/>
      <c r="C475" s="36" t="n"/>
      <c r="L475" s="37" t="n"/>
      <c r="N475" s="38" t="n"/>
      <c r="O475" s="39">
        <f>IF($A475="","",COUNTIF('Violation Log'!$B$6:$B$1005,$A475))</f>
        <v/>
      </c>
      <c r="P475" s="39">
        <f>IF($A475="","",COUNTIFS('Violation Log'!$B$6:$B$1005,$A475,'Violation Log'!$I$6:$I$1005,"Yes"))</f>
        <v/>
      </c>
      <c r="Q475" s="40">
        <f>IF($A475="","",IF($O475=0,"Clean",IF($P475&gt;0,"Out of Service","Violations - No OOS")))</f>
        <v/>
      </c>
      <c r="R475" s="63">
        <f>IF($A475="","",IFERROR(SUMIFS('Violation Log'!$K$6:$K$1005,'Violation Log'!$B$6:$B$1005,$A475),0))</f>
        <v/>
      </c>
      <c r="S475" s="63">
        <f>IF($A475="","",IFERROR(SUMIFS('Violation Log'!$L$6:$L$1005,'Violation Log'!$B$6:$B$1005,$A475),0))</f>
        <v/>
      </c>
      <c r="T475" s="39">
        <f>IF($A475="","",COUNTIFS('Violation Log'!$B$6:$B$1005,$A475,'Violation Log'!$R$6:$R$1005,"&lt;&gt;Closed",'Violation Log'!$R$6:$R$1005,"&lt;&gt;"))</f>
        <v/>
      </c>
      <c r="U475" s="40">
        <f>IF($A475="","",IF(OR($B475="",$E475="",$F475="",$H475="",$I475="",$M475=""),"Missing required field",IF(COUNTIF($A$6:$A$1005,$A475)&gt;1,"Duplicate Inspection ID","OK")))</f>
        <v/>
      </c>
    </row>
    <row r="476">
      <c r="B476" s="62" t="n"/>
      <c r="C476" s="36" t="n"/>
      <c r="L476" s="37" t="n"/>
      <c r="N476" s="38" t="n"/>
      <c r="O476" s="39">
        <f>IF($A476="","",COUNTIF('Violation Log'!$B$6:$B$1005,$A476))</f>
        <v/>
      </c>
      <c r="P476" s="39">
        <f>IF($A476="","",COUNTIFS('Violation Log'!$B$6:$B$1005,$A476,'Violation Log'!$I$6:$I$1005,"Yes"))</f>
        <v/>
      </c>
      <c r="Q476" s="40">
        <f>IF($A476="","",IF($O476=0,"Clean",IF($P476&gt;0,"Out of Service","Violations - No OOS")))</f>
        <v/>
      </c>
      <c r="R476" s="63">
        <f>IF($A476="","",IFERROR(SUMIFS('Violation Log'!$K$6:$K$1005,'Violation Log'!$B$6:$B$1005,$A476),0))</f>
        <v/>
      </c>
      <c r="S476" s="63">
        <f>IF($A476="","",IFERROR(SUMIFS('Violation Log'!$L$6:$L$1005,'Violation Log'!$B$6:$B$1005,$A476),0))</f>
        <v/>
      </c>
      <c r="T476" s="39">
        <f>IF($A476="","",COUNTIFS('Violation Log'!$B$6:$B$1005,$A476,'Violation Log'!$R$6:$R$1005,"&lt;&gt;Closed",'Violation Log'!$R$6:$R$1005,"&lt;&gt;"))</f>
        <v/>
      </c>
      <c r="U476" s="40">
        <f>IF($A476="","",IF(OR($B476="",$E476="",$F476="",$H476="",$I476="",$M476=""),"Missing required field",IF(COUNTIF($A$6:$A$1005,$A476)&gt;1,"Duplicate Inspection ID","OK")))</f>
        <v/>
      </c>
    </row>
    <row r="477">
      <c r="B477" s="62" t="n"/>
      <c r="C477" s="36" t="n"/>
      <c r="L477" s="37" t="n"/>
      <c r="N477" s="38" t="n"/>
      <c r="O477" s="39">
        <f>IF($A477="","",COUNTIF('Violation Log'!$B$6:$B$1005,$A477))</f>
        <v/>
      </c>
      <c r="P477" s="39">
        <f>IF($A477="","",COUNTIFS('Violation Log'!$B$6:$B$1005,$A477,'Violation Log'!$I$6:$I$1005,"Yes"))</f>
        <v/>
      </c>
      <c r="Q477" s="40">
        <f>IF($A477="","",IF($O477=0,"Clean",IF($P477&gt;0,"Out of Service","Violations - No OOS")))</f>
        <v/>
      </c>
      <c r="R477" s="63">
        <f>IF($A477="","",IFERROR(SUMIFS('Violation Log'!$K$6:$K$1005,'Violation Log'!$B$6:$B$1005,$A477),0))</f>
        <v/>
      </c>
      <c r="S477" s="63">
        <f>IF($A477="","",IFERROR(SUMIFS('Violation Log'!$L$6:$L$1005,'Violation Log'!$B$6:$B$1005,$A477),0))</f>
        <v/>
      </c>
      <c r="T477" s="39">
        <f>IF($A477="","",COUNTIFS('Violation Log'!$B$6:$B$1005,$A477,'Violation Log'!$R$6:$R$1005,"&lt;&gt;Closed",'Violation Log'!$R$6:$R$1005,"&lt;&gt;"))</f>
        <v/>
      </c>
      <c r="U477" s="40">
        <f>IF($A477="","",IF(OR($B477="",$E477="",$F477="",$H477="",$I477="",$M477=""),"Missing required field",IF(COUNTIF($A$6:$A$1005,$A477)&gt;1,"Duplicate Inspection ID","OK")))</f>
        <v/>
      </c>
    </row>
    <row r="478">
      <c r="B478" s="62" t="n"/>
      <c r="C478" s="36" t="n"/>
      <c r="L478" s="37" t="n"/>
      <c r="N478" s="38" t="n"/>
      <c r="O478" s="39">
        <f>IF($A478="","",COUNTIF('Violation Log'!$B$6:$B$1005,$A478))</f>
        <v/>
      </c>
      <c r="P478" s="39">
        <f>IF($A478="","",COUNTIFS('Violation Log'!$B$6:$B$1005,$A478,'Violation Log'!$I$6:$I$1005,"Yes"))</f>
        <v/>
      </c>
      <c r="Q478" s="40">
        <f>IF($A478="","",IF($O478=0,"Clean",IF($P478&gt;0,"Out of Service","Violations - No OOS")))</f>
        <v/>
      </c>
      <c r="R478" s="63">
        <f>IF($A478="","",IFERROR(SUMIFS('Violation Log'!$K$6:$K$1005,'Violation Log'!$B$6:$B$1005,$A478),0))</f>
        <v/>
      </c>
      <c r="S478" s="63">
        <f>IF($A478="","",IFERROR(SUMIFS('Violation Log'!$L$6:$L$1005,'Violation Log'!$B$6:$B$1005,$A478),0))</f>
        <v/>
      </c>
      <c r="T478" s="39">
        <f>IF($A478="","",COUNTIFS('Violation Log'!$B$6:$B$1005,$A478,'Violation Log'!$R$6:$R$1005,"&lt;&gt;Closed",'Violation Log'!$R$6:$R$1005,"&lt;&gt;"))</f>
        <v/>
      </c>
      <c r="U478" s="40">
        <f>IF($A478="","",IF(OR($B478="",$E478="",$F478="",$H478="",$I478="",$M478=""),"Missing required field",IF(COUNTIF($A$6:$A$1005,$A478)&gt;1,"Duplicate Inspection ID","OK")))</f>
        <v/>
      </c>
    </row>
    <row r="479">
      <c r="B479" s="62" t="n"/>
      <c r="C479" s="36" t="n"/>
      <c r="L479" s="37" t="n"/>
      <c r="N479" s="38" t="n"/>
      <c r="O479" s="39">
        <f>IF($A479="","",COUNTIF('Violation Log'!$B$6:$B$1005,$A479))</f>
        <v/>
      </c>
      <c r="P479" s="39">
        <f>IF($A479="","",COUNTIFS('Violation Log'!$B$6:$B$1005,$A479,'Violation Log'!$I$6:$I$1005,"Yes"))</f>
        <v/>
      </c>
      <c r="Q479" s="40">
        <f>IF($A479="","",IF($O479=0,"Clean",IF($P479&gt;0,"Out of Service","Violations - No OOS")))</f>
        <v/>
      </c>
      <c r="R479" s="63">
        <f>IF($A479="","",IFERROR(SUMIFS('Violation Log'!$K$6:$K$1005,'Violation Log'!$B$6:$B$1005,$A479),0))</f>
        <v/>
      </c>
      <c r="S479" s="63">
        <f>IF($A479="","",IFERROR(SUMIFS('Violation Log'!$L$6:$L$1005,'Violation Log'!$B$6:$B$1005,$A479),0))</f>
        <v/>
      </c>
      <c r="T479" s="39">
        <f>IF($A479="","",COUNTIFS('Violation Log'!$B$6:$B$1005,$A479,'Violation Log'!$R$6:$R$1005,"&lt;&gt;Closed",'Violation Log'!$R$6:$R$1005,"&lt;&gt;"))</f>
        <v/>
      </c>
      <c r="U479" s="40">
        <f>IF($A479="","",IF(OR($B479="",$E479="",$F479="",$H479="",$I479="",$M479=""),"Missing required field",IF(COUNTIF($A$6:$A$1005,$A479)&gt;1,"Duplicate Inspection ID","OK")))</f>
        <v/>
      </c>
    </row>
    <row r="480">
      <c r="B480" s="62" t="n"/>
      <c r="C480" s="36" t="n"/>
      <c r="L480" s="37" t="n"/>
      <c r="N480" s="38" t="n"/>
      <c r="O480" s="39">
        <f>IF($A480="","",COUNTIF('Violation Log'!$B$6:$B$1005,$A480))</f>
        <v/>
      </c>
      <c r="P480" s="39">
        <f>IF($A480="","",COUNTIFS('Violation Log'!$B$6:$B$1005,$A480,'Violation Log'!$I$6:$I$1005,"Yes"))</f>
        <v/>
      </c>
      <c r="Q480" s="40">
        <f>IF($A480="","",IF($O480=0,"Clean",IF($P480&gt;0,"Out of Service","Violations - No OOS")))</f>
        <v/>
      </c>
      <c r="R480" s="63">
        <f>IF($A480="","",IFERROR(SUMIFS('Violation Log'!$K$6:$K$1005,'Violation Log'!$B$6:$B$1005,$A480),0))</f>
        <v/>
      </c>
      <c r="S480" s="63">
        <f>IF($A480="","",IFERROR(SUMIFS('Violation Log'!$L$6:$L$1005,'Violation Log'!$B$6:$B$1005,$A480),0))</f>
        <v/>
      </c>
      <c r="T480" s="39">
        <f>IF($A480="","",COUNTIFS('Violation Log'!$B$6:$B$1005,$A480,'Violation Log'!$R$6:$R$1005,"&lt;&gt;Closed",'Violation Log'!$R$6:$R$1005,"&lt;&gt;"))</f>
        <v/>
      </c>
      <c r="U480" s="40">
        <f>IF($A480="","",IF(OR($B480="",$E480="",$F480="",$H480="",$I480="",$M480=""),"Missing required field",IF(COUNTIF($A$6:$A$1005,$A480)&gt;1,"Duplicate Inspection ID","OK")))</f>
        <v/>
      </c>
    </row>
    <row r="481">
      <c r="B481" s="62" t="n"/>
      <c r="C481" s="36" t="n"/>
      <c r="L481" s="37" t="n"/>
      <c r="N481" s="38" t="n"/>
      <c r="O481" s="39">
        <f>IF($A481="","",COUNTIF('Violation Log'!$B$6:$B$1005,$A481))</f>
        <v/>
      </c>
      <c r="P481" s="39">
        <f>IF($A481="","",COUNTIFS('Violation Log'!$B$6:$B$1005,$A481,'Violation Log'!$I$6:$I$1005,"Yes"))</f>
        <v/>
      </c>
      <c r="Q481" s="40">
        <f>IF($A481="","",IF($O481=0,"Clean",IF($P481&gt;0,"Out of Service","Violations - No OOS")))</f>
        <v/>
      </c>
      <c r="R481" s="63">
        <f>IF($A481="","",IFERROR(SUMIFS('Violation Log'!$K$6:$K$1005,'Violation Log'!$B$6:$B$1005,$A481),0))</f>
        <v/>
      </c>
      <c r="S481" s="63">
        <f>IF($A481="","",IFERROR(SUMIFS('Violation Log'!$L$6:$L$1005,'Violation Log'!$B$6:$B$1005,$A481),0))</f>
        <v/>
      </c>
      <c r="T481" s="39">
        <f>IF($A481="","",COUNTIFS('Violation Log'!$B$6:$B$1005,$A481,'Violation Log'!$R$6:$R$1005,"&lt;&gt;Closed",'Violation Log'!$R$6:$R$1005,"&lt;&gt;"))</f>
        <v/>
      </c>
      <c r="U481" s="40">
        <f>IF($A481="","",IF(OR($B481="",$E481="",$F481="",$H481="",$I481="",$M481=""),"Missing required field",IF(COUNTIF($A$6:$A$1005,$A481)&gt;1,"Duplicate Inspection ID","OK")))</f>
        <v/>
      </c>
    </row>
    <row r="482">
      <c r="B482" s="62" t="n"/>
      <c r="C482" s="36" t="n"/>
      <c r="L482" s="37" t="n"/>
      <c r="N482" s="38" t="n"/>
      <c r="O482" s="39">
        <f>IF($A482="","",COUNTIF('Violation Log'!$B$6:$B$1005,$A482))</f>
        <v/>
      </c>
      <c r="P482" s="39">
        <f>IF($A482="","",COUNTIFS('Violation Log'!$B$6:$B$1005,$A482,'Violation Log'!$I$6:$I$1005,"Yes"))</f>
        <v/>
      </c>
      <c r="Q482" s="40">
        <f>IF($A482="","",IF($O482=0,"Clean",IF($P482&gt;0,"Out of Service","Violations - No OOS")))</f>
        <v/>
      </c>
      <c r="R482" s="63">
        <f>IF($A482="","",IFERROR(SUMIFS('Violation Log'!$K$6:$K$1005,'Violation Log'!$B$6:$B$1005,$A482),0))</f>
        <v/>
      </c>
      <c r="S482" s="63">
        <f>IF($A482="","",IFERROR(SUMIFS('Violation Log'!$L$6:$L$1005,'Violation Log'!$B$6:$B$1005,$A482),0))</f>
        <v/>
      </c>
      <c r="T482" s="39">
        <f>IF($A482="","",COUNTIFS('Violation Log'!$B$6:$B$1005,$A482,'Violation Log'!$R$6:$R$1005,"&lt;&gt;Closed",'Violation Log'!$R$6:$R$1005,"&lt;&gt;"))</f>
        <v/>
      </c>
      <c r="U482" s="40">
        <f>IF($A482="","",IF(OR($B482="",$E482="",$F482="",$H482="",$I482="",$M482=""),"Missing required field",IF(COUNTIF($A$6:$A$1005,$A482)&gt;1,"Duplicate Inspection ID","OK")))</f>
        <v/>
      </c>
    </row>
    <row r="483">
      <c r="B483" s="62" t="n"/>
      <c r="C483" s="36" t="n"/>
      <c r="L483" s="37" t="n"/>
      <c r="N483" s="38" t="n"/>
      <c r="O483" s="39">
        <f>IF($A483="","",COUNTIF('Violation Log'!$B$6:$B$1005,$A483))</f>
        <v/>
      </c>
      <c r="P483" s="39">
        <f>IF($A483="","",COUNTIFS('Violation Log'!$B$6:$B$1005,$A483,'Violation Log'!$I$6:$I$1005,"Yes"))</f>
        <v/>
      </c>
      <c r="Q483" s="40">
        <f>IF($A483="","",IF($O483=0,"Clean",IF($P483&gt;0,"Out of Service","Violations - No OOS")))</f>
        <v/>
      </c>
      <c r="R483" s="63">
        <f>IF($A483="","",IFERROR(SUMIFS('Violation Log'!$K$6:$K$1005,'Violation Log'!$B$6:$B$1005,$A483),0))</f>
        <v/>
      </c>
      <c r="S483" s="63">
        <f>IF($A483="","",IFERROR(SUMIFS('Violation Log'!$L$6:$L$1005,'Violation Log'!$B$6:$B$1005,$A483),0))</f>
        <v/>
      </c>
      <c r="T483" s="39">
        <f>IF($A483="","",COUNTIFS('Violation Log'!$B$6:$B$1005,$A483,'Violation Log'!$R$6:$R$1005,"&lt;&gt;Closed",'Violation Log'!$R$6:$R$1005,"&lt;&gt;"))</f>
        <v/>
      </c>
      <c r="U483" s="40">
        <f>IF($A483="","",IF(OR($B483="",$E483="",$F483="",$H483="",$I483="",$M483=""),"Missing required field",IF(COUNTIF($A$6:$A$1005,$A483)&gt;1,"Duplicate Inspection ID","OK")))</f>
        <v/>
      </c>
    </row>
    <row r="484">
      <c r="B484" s="62" t="n"/>
      <c r="C484" s="36" t="n"/>
      <c r="L484" s="37" t="n"/>
      <c r="N484" s="38" t="n"/>
      <c r="O484" s="39">
        <f>IF($A484="","",COUNTIF('Violation Log'!$B$6:$B$1005,$A484))</f>
        <v/>
      </c>
      <c r="P484" s="39">
        <f>IF($A484="","",COUNTIFS('Violation Log'!$B$6:$B$1005,$A484,'Violation Log'!$I$6:$I$1005,"Yes"))</f>
        <v/>
      </c>
      <c r="Q484" s="40">
        <f>IF($A484="","",IF($O484=0,"Clean",IF($P484&gt;0,"Out of Service","Violations - No OOS")))</f>
        <v/>
      </c>
      <c r="R484" s="63">
        <f>IF($A484="","",IFERROR(SUMIFS('Violation Log'!$K$6:$K$1005,'Violation Log'!$B$6:$B$1005,$A484),0))</f>
        <v/>
      </c>
      <c r="S484" s="63">
        <f>IF($A484="","",IFERROR(SUMIFS('Violation Log'!$L$6:$L$1005,'Violation Log'!$B$6:$B$1005,$A484),0))</f>
        <v/>
      </c>
      <c r="T484" s="39">
        <f>IF($A484="","",COUNTIFS('Violation Log'!$B$6:$B$1005,$A484,'Violation Log'!$R$6:$R$1005,"&lt;&gt;Closed",'Violation Log'!$R$6:$R$1005,"&lt;&gt;"))</f>
        <v/>
      </c>
      <c r="U484" s="40">
        <f>IF($A484="","",IF(OR($B484="",$E484="",$F484="",$H484="",$I484="",$M484=""),"Missing required field",IF(COUNTIF($A$6:$A$1005,$A484)&gt;1,"Duplicate Inspection ID","OK")))</f>
        <v/>
      </c>
    </row>
    <row r="485">
      <c r="B485" s="62" t="n"/>
      <c r="C485" s="36" t="n"/>
      <c r="L485" s="37" t="n"/>
      <c r="N485" s="38" t="n"/>
      <c r="O485" s="39">
        <f>IF($A485="","",COUNTIF('Violation Log'!$B$6:$B$1005,$A485))</f>
        <v/>
      </c>
      <c r="P485" s="39">
        <f>IF($A485="","",COUNTIFS('Violation Log'!$B$6:$B$1005,$A485,'Violation Log'!$I$6:$I$1005,"Yes"))</f>
        <v/>
      </c>
      <c r="Q485" s="40">
        <f>IF($A485="","",IF($O485=0,"Clean",IF($P485&gt;0,"Out of Service","Violations - No OOS")))</f>
        <v/>
      </c>
      <c r="R485" s="63">
        <f>IF($A485="","",IFERROR(SUMIFS('Violation Log'!$K$6:$K$1005,'Violation Log'!$B$6:$B$1005,$A485),0))</f>
        <v/>
      </c>
      <c r="S485" s="63">
        <f>IF($A485="","",IFERROR(SUMIFS('Violation Log'!$L$6:$L$1005,'Violation Log'!$B$6:$B$1005,$A485),0))</f>
        <v/>
      </c>
      <c r="T485" s="39">
        <f>IF($A485="","",COUNTIFS('Violation Log'!$B$6:$B$1005,$A485,'Violation Log'!$R$6:$R$1005,"&lt;&gt;Closed",'Violation Log'!$R$6:$R$1005,"&lt;&gt;"))</f>
        <v/>
      </c>
      <c r="U485" s="40">
        <f>IF($A485="","",IF(OR($B485="",$E485="",$F485="",$H485="",$I485="",$M485=""),"Missing required field",IF(COUNTIF($A$6:$A$1005,$A485)&gt;1,"Duplicate Inspection ID","OK")))</f>
        <v/>
      </c>
    </row>
    <row r="486">
      <c r="B486" s="62" t="n"/>
      <c r="C486" s="36" t="n"/>
      <c r="L486" s="37" t="n"/>
      <c r="N486" s="38" t="n"/>
      <c r="O486" s="39">
        <f>IF($A486="","",COUNTIF('Violation Log'!$B$6:$B$1005,$A486))</f>
        <v/>
      </c>
      <c r="P486" s="39">
        <f>IF($A486="","",COUNTIFS('Violation Log'!$B$6:$B$1005,$A486,'Violation Log'!$I$6:$I$1005,"Yes"))</f>
        <v/>
      </c>
      <c r="Q486" s="40">
        <f>IF($A486="","",IF($O486=0,"Clean",IF($P486&gt;0,"Out of Service","Violations - No OOS")))</f>
        <v/>
      </c>
      <c r="R486" s="63">
        <f>IF($A486="","",IFERROR(SUMIFS('Violation Log'!$K$6:$K$1005,'Violation Log'!$B$6:$B$1005,$A486),0))</f>
        <v/>
      </c>
      <c r="S486" s="63">
        <f>IF($A486="","",IFERROR(SUMIFS('Violation Log'!$L$6:$L$1005,'Violation Log'!$B$6:$B$1005,$A486),0))</f>
        <v/>
      </c>
      <c r="T486" s="39">
        <f>IF($A486="","",COUNTIFS('Violation Log'!$B$6:$B$1005,$A486,'Violation Log'!$R$6:$R$1005,"&lt;&gt;Closed",'Violation Log'!$R$6:$R$1005,"&lt;&gt;"))</f>
        <v/>
      </c>
      <c r="U486" s="40">
        <f>IF($A486="","",IF(OR($B486="",$E486="",$F486="",$H486="",$I486="",$M486=""),"Missing required field",IF(COUNTIF($A$6:$A$1005,$A486)&gt;1,"Duplicate Inspection ID","OK")))</f>
        <v/>
      </c>
    </row>
    <row r="487">
      <c r="B487" s="62" t="n"/>
      <c r="C487" s="36" t="n"/>
      <c r="L487" s="37" t="n"/>
      <c r="N487" s="38" t="n"/>
      <c r="O487" s="39">
        <f>IF($A487="","",COUNTIF('Violation Log'!$B$6:$B$1005,$A487))</f>
        <v/>
      </c>
      <c r="P487" s="39">
        <f>IF($A487="","",COUNTIFS('Violation Log'!$B$6:$B$1005,$A487,'Violation Log'!$I$6:$I$1005,"Yes"))</f>
        <v/>
      </c>
      <c r="Q487" s="40">
        <f>IF($A487="","",IF($O487=0,"Clean",IF($P487&gt;0,"Out of Service","Violations - No OOS")))</f>
        <v/>
      </c>
      <c r="R487" s="63">
        <f>IF($A487="","",IFERROR(SUMIFS('Violation Log'!$K$6:$K$1005,'Violation Log'!$B$6:$B$1005,$A487),0))</f>
        <v/>
      </c>
      <c r="S487" s="63">
        <f>IF($A487="","",IFERROR(SUMIFS('Violation Log'!$L$6:$L$1005,'Violation Log'!$B$6:$B$1005,$A487),0))</f>
        <v/>
      </c>
      <c r="T487" s="39">
        <f>IF($A487="","",COUNTIFS('Violation Log'!$B$6:$B$1005,$A487,'Violation Log'!$R$6:$R$1005,"&lt;&gt;Closed",'Violation Log'!$R$6:$R$1005,"&lt;&gt;"))</f>
        <v/>
      </c>
      <c r="U487" s="40">
        <f>IF($A487="","",IF(OR($B487="",$E487="",$F487="",$H487="",$I487="",$M487=""),"Missing required field",IF(COUNTIF($A$6:$A$1005,$A487)&gt;1,"Duplicate Inspection ID","OK")))</f>
        <v/>
      </c>
    </row>
    <row r="488">
      <c r="B488" s="62" t="n"/>
      <c r="C488" s="36" t="n"/>
      <c r="L488" s="37" t="n"/>
      <c r="N488" s="38" t="n"/>
      <c r="O488" s="39">
        <f>IF($A488="","",COUNTIF('Violation Log'!$B$6:$B$1005,$A488))</f>
        <v/>
      </c>
      <c r="P488" s="39">
        <f>IF($A488="","",COUNTIFS('Violation Log'!$B$6:$B$1005,$A488,'Violation Log'!$I$6:$I$1005,"Yes"))</f>
        <v/>
      </c>
      <c r="Q488" s="40">
        <f>IF($A488="","",IF($O488=0,"Clean",IF($P488&gt;0,"Out of Service","Violations - No OOS")))</f>
        <v/>
      </c>
      <c r="R488" s="63">
        <f>IF($A488="","",IFERROR(SUMIFS('Violation Log'!$K$6:$K$1005,'Violation Log'!$B$6:$B$1005,$A488),0))</f>
        <v/>
      </c>
      <c r="S488" s="63">
        <f>IF($A488="","",IFERROR(SUMIFS('Violation Log'!$L$6:$L$1005,'Violation Log'!$B$6:$B$1005,$A488),0))</f>
        <v/>
      </c>
      <c r="T488" s="39">
        <f>IF($A488="","",COUNTIFS('Violation Log'!$B$6:$B$1005,$A488,'Violation Log'!$R$6:$R$1005,"&lt;&gt;Closed",'Violation Log'!$R$6:$R$1005,"&lt;&gt;"))</f>
        <v/>
      </c>
      <c r="U488" s="40">
        <f>IF($A488="","",IF(OR($B488="",$E488="",$F488="",$H488="",$I488="",$M488=""),"Missing required field",IF(COUNTIF($A$6:$A$1005,$A488)&gt;1,"Duplicate Inspection ID","OK")))</f>
        <v/>
      </c>
    </row>
    <row r="489">
      <c r="B489" s="62" t="n"/>
      <c r="C489" s="36" t="n"/>
      <c r="L489" s="37" t="n"/>
      <c r="N489" s="38" t="n"/>
      <c r="O489" s="39">
        <f>IF($A489="","",COUNTIF('Violation Log'!$B$6:$B$1005,$A489))</f>
        <v/>
      </c>
      <c r="P489" s="39">
        <f>IF($A489="","",COUNTIFS('Violation Log'!$B$6:$B$1005,$A489,'Violation Log'!$I$6:$I$1005,"Yes"))</f>
        <v/>
      </c>
      <c r="Q489" s="40">
        <f>IF($A489="","",IF($O489=0,"Clean",IF($P489&gt;0,"Out of Service","Violations - No OOS")))</f>
        <v/>
      </c>
      <c r="R489" s="63">
        <f>IF($A489="","",IFERROR(SUMIFS('Violation Log'!$K$6:$K$1005,'Violation Log'!$B$6:$B$1005,$A489),0))</f>
        <v/>
      </c>
      <c r="S489" s="63">
        <f>IF($A489="","",IFERROR(SUMIFS('Violation Log'!$L$6:$L$1005,'Violation Log'!$B$6:$B$1005,$A489),0))</f>
        <v/>
      </c>
      <c r="T489" s="39">
        <f>IF($A489="","",COUNTIFS('Violation Log'!$B$6:$B$1005,$A489,'Violation Log'!$R$6:$R$1005,"&lt;&gt;Closed",'Violation Log'!$R$6:$R$1005,"&lt;&gt;"))</f>
        <v/>
      </c>
      <c r="U489" s="40">
        <f>IF($A489="","",IF(OR($B489="",$E489="",$F489="",$H489="",$I489="",$M489=""),"Missing required field",IF(COUNTIF($A$6:$A$1005,$A489)&gt;1,"Duplicate Inspection ID","OK")))</f>
        <v/>
      </c>
    </row>
    <row r="490">
      <c r="B490" s="62" t="n"/>
      <c r="C490" s="36" t="n"/>
      <c r="L490" s="37" t="n"/>
      <c r="N490" s="38" t="n"/>
      <c r="O490" s="39">
        <f>IF($A490="","",COUNTIF('Violation Log'!$B$6:$B$1005,$A490))</f>
        <v/>
      </c>
      <c r="P490" s="39">
        <f>IF($A490="","",COUNTIFS('Violation Log'!$B$6:$B$1005,$A490,'Violation Log'!$I$6:$I$1005,"Yes"))</f>
        <v/>
      </c>
      <c r="Q490" s="40">
        <f>IF($A490="","",IF($O490=0,"Clean",IF($P490&gt;0,"Out of Service","Violations - No OOS")))</f>
        <v/>
      </c>
      <c r="R490" s="63">
        <f>IF($A490="","",IFERROR(SUMIFS('Violation Log'!$K$6:$K$1005,'Violation Log'!$B$6:$B$1005,$A490),0))</f>
        <v/>
      </c>
      <c r="S490" s="63">
        <f>IF($A490="","",IFERROR(SUMIFS('Violation Log'!$L$6:$L$1005,'Violation Log'!$B$6:$B$1005,$A490),0))</f>
        <v/>
      </c>
      <c r="T490" s="39">
        <f>IF($A490="","",COUNTIFS('Violation Log'!$B$6:$B$1005,$A490,'Violation Log'!$R$6:$R$1005,"&lt;&gt;Closed",'Violation Log'!$R$6:$R$1005,"&lt;&gt;"))</f>
        <v/>
      </c>
      <c r="U490" s="40">
        <f>IF($A490="","",IF(OR($B490="",$E490="",$F490="",$H490="",$I490="",$M490=""),"Missing required field",IF(COUNTIF($A$6:$A$1005,$A490)&gt;1,"Duplicate Inspection ID","OK")))</f>
        <v/>
      </c>
    </row>
    <row r="491">
      <c r="B491" s="62" t="n"/>
      <c r="C491" s="36" t="n"/>
      <c r="L491" s="37" t="n"/>
      <c r="N491" s="38" t="n"/>
      <c r="O491" s="39">
        <f>IF($A491="","",COUNTIF('Violation Log'!$B$6:$B$1005,$A491))</f>
        <v/>
      </c>
      <c r="P491" s="39">
        <f>IF($A491="","",COUNTIFS('Violation Log'!$B$6:$B$1005,$A491,'Violation Log'!$I$6:$I$1005,"Yes"))</f>
        <v/>
      </c>
      <c r="Q491" s="40">
        <f>IF($A491="","",IF($O491=0,"Clean",IF($P491&gt;0,"Out of Service","Violations - No OOS")))</f>
        <v/>
      </c>
      <c r="R491" s="63">
        <f>IF($A491="","",IFERROR(SUMIFS('Violation Log'!$K$6:$K$1005,'Violation Log'!$B$6:$B$1005,$A491),0))</f>
        <v/>
      </c>
      <c r="S491" s="63">
        <f>IF($A491="","",IFERROR(SUMIFS('Violation Log'!$L$6:$L$1005,'Violation Log'!$B$6:$B$1005,$A491),0))</f>
        <v/>
      </c>
      <c r="T491" s="39">
        <f>IF($A491="","",COUNTIFS('Violation Log'!$B$6:$B$1005,$A491,'Violation Log'!$R$6:$R$1005,"&lt;&gt;Closed",'Violation Log'!$R$6:$R$1005,"&lt;&gt;"))</f>
        <v/>
      </c>
      <c r="U491" s="40">
        <f>IF($A491="","",IF(OR($B491="",$E491="",$F491="",$H491="",$I491="",$M491=""),"Missing required field",IF(COUNTIF($A$6:$A$1005,$A491)&gt;1,"Duplicate Inspection ID","OK")))</f>
        <v/>
      </c>
    </row>
    <row r="492">
      <c r="B492" s="62" t="n"/>
      <c r="C492" s="36" t="n"/>
      <c r="L492" s="37" t="n"/>
      <c r="N492" s="38" t="n"/>
      <c r="O492" s="39">
        <f>IF($A492="","",COUNTIF('Violation Log'!$B$6:$B$1005,$A492))</f>
        <v/>
      </c>
      <c r="P492" s="39">
        <f>IF($A492="","",COUNTIFS('Violation Log'!$B$6:$B$1005,$A492,'Violation Log'!$I$6:$I$1005,"Yes"))</f>
        <v/>
      </c>
      <c r="Q492" s="40">
        <f>IF($A492="","",IF($O492=0,"Clean",IF($P492&gt;0,"Out of Service","Violations - No OOS")))</f>
        <v/>
      </c>
      <c r="R492" s="63">
        <f>IF($A492="","",IFERROR(SUMIFS('Violation Log'!$K$6:$K$1005,'Violation Log'!$B$6:$B$1005,$A492),0))</f>
        <v/>
      </c>
      <c r="S492" s="63">
        <f>IF($A492="","",IFERROR(SUMIFS('Violation Log'!$L$6:$L$1005,'Violation Log'!$B$6:$B$1005,$A492),0))</f>
        <v/>
      </c>
      <c r="T492" s="39">
        <f>IF($A492="","",COUNTIFS('Violation Log'!$B$6:$B$1005,$A492,'Violation Log'!$R$6:$R$1005,"&lt;&gt;Closed",'Violation Log'!$R$6:$R$1005,"&lt;&gt;"))</f>
        <v/>
      </c>
      <c r="U492" s="40">
        <f>IF($A492="","",IF(OR($B492="",$E492="",$F492="",$H492="",$I492="",$M492=""),"Missing required field",IF(COUNTIF($A$6:$A$1005,$A492)&gt;1,"Duplicate Inspection ID","OK")))</f>
        <v/>
      </c>
    </row>
    <row r="493">
      <c r="B493" s="62" t="n"/>
      <c r="C493" s="36" t="n"/>
      <c r="L493" s="37" t="n"/>
      <c r="N493" s="38" t="n"/>
      <c r="O493" s="39">
        <f>IF($A493="","",COUNTIF('Violation Log'!$B$6:$B$1005,$A493))</f>
        <v/>
      </c>
      <c r="P493" s="39">
        <f>IF($A493="","",COUNTIFS('Violation Log'!$B$6:$B$1005,$A493,'Violation Log'!$I$6:$I$1005,"Yes"))</f>
        <v/>
      </c>
      <c r="Q493" s="40">
        <f>IF($A493="","",IF($O493=0,"Clean",IF($P493&gt;0,"Out of Service","Violations - No OOS")))</f>
        <v/>
      </c>
      <c r="R493" s="63">
        <f>IF($A493="","",IFERROR(SUMIFS('Violation Log'!$K$6:$K$1005,'Violation Log'!$B$6:$B$1005,$A493),0))</f>
        <v/>
      </c>
      <c r="S493" s="63">
        <f>IF($A493="","",IFERROR(SUMIFS('Violation Log'!$L$6:$L$1005,'Violation Log'!$B$6:$B$1005,$A493),0))</f>
        <v/>
      </c>
      <c r="T493" s="39">
        <f>IF($A493="","",COUNTIFS('Violation Log'!$B$6:$B$1005,$A493,'Violation Log'!$R$6:$R$1005,"&lt;&gt;Closed",'Violation Log'!$R$6:$R$1005,"&lt;&gt;"))</f>
        <v/>
      </c>
      <c r="U493" s="40">
        <f>IF($A493="","",IF(OR($B493="",$E493="",$F493="",$H493="",$I493="",$M493=""),"Missing required field",IF(COUNTIF($A$6:$A$1005,$A493)&gt;1,"Duplicate Inspection ID","OK")))</f>
        <v/>
      </c>
    </row>
    <row r="494">
      <c r="B494" s="62" t="n"/>
      <c r="C494" s="36" t="n"/>
      <c r="L494" s="37" t="n"/>
      <c r="N494" s="38" t="n"/>
      <c r="O494" s="39">
        <f>IF($A494="","",COUNTIF('Violation Log'!$B$6:$B$1005,$A494))</f>
        <v/>
      </c>
      <c r="P494" s="39">
        <f>IF($A494="","",COUNTIFS('Violation Log'!$B$6:$B$1005,$A494,'Violation Log'!$I$6:$I$1005,"Yes"))</f>
        <v/>
      </c>
      <c r="Q494" s="40">
        <f>IF($A494="","",IF($O494=0,"Clean",IF($P494&gt;0,"Out of Service","Violations - No OOS")))</f>
        <v/>
      </c>
      <c r="R494" s="63">
        <f>IF($A494="","",IFERROR(SUMIFS('Violation Log'!$K$6:$K$1005,'Violation Log'!$B$6:$B$1005,$A494),0))</f>
        <v/>
      </c>
      <c r="S494" s="63">
        <f>IF($A494="","",IFERROR(SUMIFS('Violation Log'!$L$6:$L$1005,'Violation Log'!$B$6:$B$1005,$A494),0))</f>
        <v/>
      </c>
      <c r="T494" s="39">
        <f>IF($A494="","",COUNTIFS('Violation Log'!$B$6:$B$1005,$A494,'Violation Log'!$R$6:$R$1005,"&lt;&gt;Closed",'Violation Log'!$R$6:$R$1005,"&lt;&gt;"))</f>
        <v/>
      </c>
      <c r="U494" s="40">
        <f>IF($A494="","",IF(OR($B494="",$E494="",$F494="",$H494="",$I494="",$M494=""),"Missing required field",IF(COUNTIF($A$6:$A$1005,$A494)&gt;1,"Duplicate Inspection ID","OK")))</f>
        <v/>
      </c>
    </row>
    <row r="495">
      <c r="B495" s="62" t="n"/>
      <c r="C495" s="36" t="n"/>
      <c r="L495" s="37" t="n"/>
      <c r="N495" s="38" t="n"/>
      <c r="O495" s="39">
        <f>IF($A495="","",COUNTIF('Violation Log'!$B$6:$B$1005,$A495))</f>
        <v/>
      </c>
      <c r="P495" s="39">
        <f>IF($A495="","",COUNTIFS('Violation Log'!$B$6:$B$1005,$A495,'Violation Log'!$I$6:$I$1005,"Yes"))</f>
        <v/>
      </c>
      <c r="Q495" s="40">
        <f>IF($A495="","",IF($O495=0,"Clean",IF($P495&gt;0,"Out of Service","Violations - No OOS")))</f>
        <v/>
      </c>
      <c r="R495" s="63">
        <f>IF($A495="","",IFERROR(SUMIFS('Violation Log'!$K$6:$K$1005,'Violation Log'!$B$6:$B$1005,$A495),0))</f>
        <v/>
      </c>
      <c r="S495" s="63">
        <f>IF($A495="","",IFERROR(SUMIFS('Violation Log'!$L$6:$L$1005,'Violation Log'!$B$6:$B$1005,$A495),0))</f>
        <v/>
      </c>
      <c r="T495" s="39">
        <f>IF($A495="","",COUNTIFS('Violation Log'!$B$6:$B$1005,$A495,'Violation Log'!$R$6:$R$1005,"&lt;&gt;Closed",'Violation Log'!$R$6:$R$1005,"&lt;&gt;"))</f>
        <v/>
      </c>
      <c r="U495" s="40">
        <f>IF($A495="","",IF(OR($B495="",$E495="",$F495="",$H495="",$I495="",$M495=""),"Missing required field",IF(COUNTIF($A$6:$A$1005,$A495)&gt;1,"Duplicate Inspection ID","OK")))</f>
        <v/>
      </c>
    </row>
    <row r="496">
      <c r="B496" s="62" t="n"/>
      <c r="C496" s="36" t="n"/>
      <c r="L496" s="37" t="n"/>
      <c r="N496" s="38" t="n"/>
      <c r="O496" s="39">
        <f>IF($A496="","",COUNTIF('Violation Log'!$B$6:$B$1005,$A496))</f>
        <v/>
      </c>
      <c r="P496" s="39">
        <f>IF($A496="","",COUNTIFS('Violation Log'!$B$6:$B$1005,$A496,'Violation Log'!$I$6:$I$1005,"Yes"))</f>
        <v/>
      </c>
      <c r="Q496" s="40">
        <f>IF($A496="","",IF($O496=0,"Clean",IF($P496&gt;0,"Out of Service","Violations - No OOS")))</f>
        <v/>
      </c>
      <c r="R496" s="63">
        <f>IF($A496="","",IFERROR(SUMIFS('Violation Log'!$K$6:$K$1005,'Violation Log'!$B$6:$B$1005,$A496),0))</f>
        <v/>
      </c>
      <c r="S496" s="63">
        <f>IF($A496="","",IFERROR(SUMIFS('Violation Log'!$L$6:$L$1005,'Violation Log'!$B$6:$B$1005,$A496),0))</f>
        <v/>
      </c>
      <c r="T496" s="39">
        <f>IF($A496="","",COUNTIFS('Violation Log'!$B$6:$B$1005,$A496,'Violation Log'!$R$6:$R$1005,"&lt;&gt;Closed",'Violation Log'!$R$6:$R$1005,"&lt;&gt;"))</f>
        <v/>
      </c>
      <c r="U496" s="40">
        <f>IF($A496="","",IF(OR($B496="",$E496="",$F496="",$H496="",$I496="",$M496=""),"Missing required field",IF(COUNTIF($A$6:$A$1005,$A496)&gt;1,"Duplicate Inspection ID","OK")))</f>
        <v/>
      </c>
    </row>
    <row r="497">
      <c r="B497" s="62" t="n"/>
      <c r="C497" s="36" t="n"/>
      <c r="L497" s="37" t="n"/>
      <c r="N497" s="38" t="n"/>
      <c r="O497" s="39">
        <f>IF($A497="","",COUNTIF('Violation Log'!$B$6:$B$1005,$A497))</f>
        <v/>
      </c>
      <c r="P497" s="39">
        <f>IF($A497="","",COUNTIFS('Violation Log'!$B$6:$B$1005,$A497,'Violation Log'!$I$6:$I$1005,"Yes"))</f>
        <v/>
      </c>
      <c r="Q497" s="40">
        <f>IF($A497="","",IF($O497=0,"Clean",IF($P497&gt;0,"Out of Service","Violations - No OOS")))</f>
        <v/>
      </c>
      <c r="R497" s="63">
        <f>IF($A497="","",IFERROR(SUMIFS('Violation Log'!$K$6:$K$1005,'Violation Log'!$B$6:$B$1005,$A497),0))</f>
        <v/>
      </c>
      <c r="S497" s="63">
        <f>IF($A497="","",IFERROR(SUMIFS('Violation Log'!$L$6:$L$1005,'Violation Log'!$B$6:$B$1005,$A497),0))</f>
        <v/>
      </c>
      <c r="T497" s="39">
        <f>IF($A497="","",COUNTIFS('Violation Log'!$B$6:$B$1005,$A497,'Violation Log'!$R$6:$R$1005,"&lt;&gt;Closed",'Violation Log'!$R$6:$R$1005,"&lt;&gt;"))</f>
        <v/>
      </c>
      <c r="U497" s="40">
        <f>IF($A497="","",IF(OR($B497="",$E497="",$F497="",$H497="",$I497="",$M497=""),"Missing required field",IF(COUNTIF($A$6:$A$1005,$A497)&gt;1,"Duplicate Inspection ID","OK")))</f>
        <v/>
      </c>
    </row>
    <row r="498">
      <c r="B498" s="62" t="n"/>
      <c r="C498" s="36" t="n"/>
      <c r="L498" s="37" t="n"/>
      <c r="N498" s="38" t="n"/>
      <c r="O498" s="39">
        <f>IF($A498="","",COUNTIF('Violation Log'!$B$6:$B$1005,$A498))</f>
        <v/>
      </c>
      <c r="P498" s="39">
        <f>IF($A498="","",COUNTIFS('Violation Log'!$B$6:$B$1005,$A498,'Violation Log'!$I$6:$I$1005,"Yes"))</f>
        <v/>
      </c>
      <c r="Q498" s="40">
        <f>IF($A498="","",IF($O498=0,"Clean",IF($P498&gt;0,"Out of Service","Violations - No OOS")))</f>
        <v/>
      </c>
      <c r="R498" s="63">
        <f>IF($A498="","",IFERROR(SUMIFS('Violation Log'!$K$6:$K$1005,'Violation Log'!$B$6:$B$1005,$A498),0))</f>
        <v/>
      </c>
      <c r="S498" s="63">
        <f>IF($A498="","",IFERROR(SUMIFS('Violation Log'!$L$6:$L$1005,'Violation Log'!$B$6:$B$1005,$A498),0))</f>
        <v/>
      </c>
      <c r="T498" s="39">
        <f>IF($A498="","",COUNTIFS('Violation Log'!$B$6:$B$1005,$A498,'Violation Log'!$R$6:$R$1005,"&lt;&gt;Closed",'Violation Log'!$R$6:$R$1005,"&lt;&gt;"))</f>
        <v/>
      </c>
      <c r="U498" s="40">
        <f>IF($A498="","",IF(OR($B498="",$E498="",$F498="",$H498="",$I498="",$M498=""),"Missing required field",IF(COUNTIF($A$6:$A$1005,$A498)&gt;1,"Duplicate Inspection ID","OK")))</f>
        <v/>
      </c>
    </row>
    <row r="499">
      <c r="B499" s="62" t="n"/>
      <c r="C499" s="36" t="n"/>
      <c r="L499" s="37" t="n"/>
      <c r="N499" s="38" t="n"/>
      <c r="O499" s="39">
        <f>IF($A499="","",COUNTIF('Violation Log'!$B$6:$B$1005,$A499))</f>
        <v/>
      </c>
      <c r="P499" s="39">
        <f>IF($A499="","",COUNTIFS('Violation Log'!$B$6:$B$1005,$A499,'Violation Log'!$I$6:$I$1005,"Yes"))</f>
        <v/>
      </c>
      <c r="Q499" s="40">
        <f>IF($A499="","",IF($O499=0,"Clean",IF($P499&gt;0,"Out of Service","Violations - No OOS")))</f>
        <v/>
      </c>
      <c r="R499" s="63">
        <f>IF($A499="","",IFERROR(SUMIFS('Violation Log'!$K$6:$K$1005,'Violation Log'!$B$6:$B$1005,$A499),0))</f>
        <v/>
      </c>
      <c r="S499" s="63">
        <f>IF($A499="","",IFERROR(SUMIFS('Violation Log'!$L$6:$L$1005,'Violation Log'!$B$6:$B$1005,$A499),0))</f>
        <v/>
      </c>
      <c r="T499" s="39">
        <f>IF($A499="","",COUNTIFS('Violation Log'!$B$6:$B$1005,$A499,'Violation Log'!$R$6:$R$1005,"&lt;&gt;Closed",'Violation Log'!$R$6:$R$1005,"&lt;&gt;"))</f>
        <v/>
      </c>
      <c r="U499" s="40">
        <f>IF($A499="","",IF(OR($B499="",$E499="",$F499="",$H499="",$I499="",$M499=""),"Missing required field",IF(COUNTIF($A$6:$A$1005,$A499)&gt;1,"Duplicate Inspection ID","OK")))</f>
        <v/>
      </c>
    </row>
    <row r="500">
      <c r="B500" s="62" t="n"/>
      <c r="C500" s="36" t="n"/>
      <c r="L500" s="37" t="n"/>
      <c r="N500" s="38" t="n"/>
      <c r="O500" s="39">
        <f>IF($A500="","",COUNTIF('Violation Log'!$B$6:$B$1005,$A500))</f>
        <v/>
      </c>
      <c r="P500" s="39">
        <f>IF($A500="","",COUNTIFS('Violation Log'!$B$6:$B$1005,$A500,'Violation Log'!$I$6:$I$1005,"Yes"))</f>
        <v/>
      </c>
      <c r="Q500" s="40">
        <f>IF($A500="","",IF($O500=0,"Clean",IF($P500&gt;0,"Out of Service","Violations - No OOS")))</f>
        <v/>
      </c>
      <c r="R500" s="63">
        <f>IF($A500="","",IFERROR(SUMIFS('Violation Log'!$K$6:$K$1005,'Violation Log'!$B$6:$B$1005,$A500),0))</f>
        <v/>
      </c>
      <c r="S500" s="63">
        <f>IF($A500="","",IFERROR(SUMIFS('Violation Log'!$L$6:$L$1005,'Violation Log'!$B$6:$B$1005,$A500),0))</f>
        <v/>
      </c>
      <c r="T500" s="39">
        <f>IF($A500="","",COUNTIFS('Violation Log'!$B$6:$B$1005,$A500,'Violation Log'!$R$6:$R$1005,"&lt;&gt;Closed",'Violation Log'!$R$6:$R$1005,"&lt;&gt;"))</f>
        <v/>
      </c>
      <c r="U500" s="40">
        <f>IF($A500="","",IF(OR($B500="",$E500="",$F500="",$H500="",$I500="",$M500=""),"Missing required field",IF(COUNTIF($A$6:$A$1005,$A500)&gt;1,"Duplicate Inspection ID","OK")))</f>
        <v/>
      </c>
    </row>
    <row r="501">
      <c r="B501" s="62" t="n"/>
      <c r="C501" s="36" t="n"/>
      <c r="L501" s="37" t="n"/>
      <c r="N501" s="38" t="n"/>
      <c r="O501" s="39">
        <f>IF($A501="","",COUNTIF('Violation Log'!$B$6:$B$1005,$A501))</f>
        <v/>
      </c>
      <c r="P501" s="39">
        <f>IF($A501="","",COUNTIFS('Violation Log'!$B$6:$B$1005,$A501,'Violation Log'!$I$6:$I$1005,"Yes"))</f>
        <v/>
      </c>
      <c r="Q501" s="40">
        <f>IF($A501="","",IF($O501=0,"Clean",IF($P501&gt;0,"Out of Service","Violations - No OOS")))</f>
        <v/>
      </c>
      <c r="R501" s="63">
        <f>IF($A501="","",IFERROR(SUMIFS('Violation Log'!$K$6:$K$1005,'Violation Log'!$B$6:$B$1005,$A501),0))</f>
        <v/>
      </c>
      <c r="S501" s="63">
        <f>IF($A501="","",IFERROR(SUMIFS('Violation Log'!$L$6:$L$1005,'Violation Log'!$B$6:$B$1005,$A501),0))</f>
        <v/>
      </c>
      <c r="T501" s="39">
        <f>IF($A501="","",COUNTIFS('Violation Log'!$B$6:$B$1005,$A501,'Violation Log'!$R$6:$R$1005,"&lt;&gt;Closed",'Violation Log'!$R$6:$R$1005,"&lt;&gt;"))</f>
        <v/>
      </c>
      <c r="U501" s="40">
        <f>IF($A501="","",IF(OR($B501="",$E501="",$F501="",$H501="",$I501="",$M501=""),"Missing required field",IF(COUNTIF($A$6:$A$1005,$A501)&gt;1,"Duplicate Inspection ID","OK")))</f>
        <v/>
      </c>
    </row>
    <row r="502">
      <c r="B502" s="62" t="n"/>
      <c r="C502" s="36" t="n"/>
      <c r="L502" s="37" t="n"/>
      <c r="N502" s="38" t="n"/>
      <c r="O502" s="39">
        <f>IF($A502="","",COUNTIF('Violation Log'!$B$6:$B$1005,$A502))</f>
        <v/>
      </c>
      <c r="P502" s="39">
        <f>IF($A502="","",COUNTIFS('Violation Log'!$B$6:$B$1005,$A502,'Violation Log'!$I$6:$I$1005,"Yes"))</f>
        <v/>
      </c>
      <c r="Q502" s="40">
        <f>IF($A502="","",IF($O502=0,"Clean",IF($P502&gt;0,"Out of Service","Violations - No OOS")))</f>
        <v/>
      </c>
      <c r="R502" s="63">
        <f>IF($A502="","",IFERROR(SUMIFS('Violation Log'!$K$6:$K$1005,'Violation Log'!$B$6:$B$1005,$A502),0))</f>
        <v/>
      </c>
      <c r="S502" s="63">
        <f>IF($A502="","",IFERROR(SUMIFS('Violation Log'!$L$6:$L$1005,'Violation Log'!$B$6:$B$1005,$A502),0))</f>
        <v/>
      </c>
      <c r="T502" s="39">
        <f>IF($A502="","",COUNTIFS('Violation Log'!$B$6:$B$1005,$A502,'Violation Log'!$R$6:$R$1005,"&lt;&gt;Closed",'Violation Log'!$R$6:$R$1005,"&lt;&gt;"))</f>
        <v/>
      </c>
      <c r="U502" s="40">
        <f>IF($A502="","",IF(OR($B502="",$E502="",$F502="",$H502="",$I502="",$M502=""),"Missing required field",IF(COUNTIF($A$6:$A$1005,$A502)&gt;1,"Duplicate Inspection ID","OK")))</f>
        <v/>
      </c>
    </row>
    <row r="503">
      <c r="B503" s="62" t="n"/>
      <c r="C503" s="36" t="n"/>
      <c r="L503" s="37" t="n"/>
      <c r="N503" s="38" t="n"/>
      <c r="O503" s="39">
        <f>IF($A503="","",COUNTIF('Violation Log'!$B$6:$B$1005,$A503))</f>
        <v/>
      </c>
      <c r="P503" s="39">
        <f>IF($A503="","",COUNTIFS('Violation Log'!$B$6:$B$1005,$A503,'Violation Log'!$I$6:$I$1005,"Yes"))</f>
        <v/>
      </c>
      <c r="Q503" s="40">
        <f>IF($A503="","",IF($O503=0,"Clean",IF($P503&gt;0,"Out of Service","Violations - No OOS")))</f>
        <v/>
      </c>
      <c r="R503" s="63">
        <f>IF($A503="","",IFERROR(SUMIFS('Violation Log'!$K$6:$K$1005,'Violation Log'!$B$6:$B$1005,$A503),0))</f>
        <v/>
      </c>
      <c r="S503" s="63">
        <f>IF($A503="","",IFERROR(SUMIFS('Violation Log'!$L$6:$L$1005,'Violation Log'!$B$6:$B$1005,$A503),0))</f>
        <v/>
      </c>
      <c r="T503" s="39">
        <f>IF($A503="","",COUNTIFS('Violation Log'!$B$6:$B$1005,$A503,'Violation Log'!$R$6:$R$1005,"&lt;&gt;Closed",'Violation Log'!$R$6:$R$1005,"&lt;&gt;"))</f>
        <v/>
      </c>
      <c r="U503" s="40">
        <f>IF($A503="","",IF(OR($B503="",$E503="",$F503="",$H503="",$I503="",$M503=""),"Missing required field",IF(COUNTIF($A$6:$A$1005,$A503)&gt;1,"Duplicate Inspection ID","OK")))</f>
        <v/>
      </c>
    </row>
    <row r="504">
      <c r="B504" s="62" t="n"/>
      <c r="C504" s="36" t="n"/>
      <c r="L504" s="37" t="n"/>
      <c r="N504" s="38" t="n"/>
      <c r="O504" s="39">
        <f>IF($A504="","",COUNTIF('Violation Log'!$B$6:$B$1005,$A504))</f>
        <v/>
      </c>
      <c r="P504" s="39">
        <f>IF($A504="","",COUNTIFS('Violation Log'!$B$6:$B$1005,$A504,'Violation Log'!$I$6:$I$1005,"Yes"))</f>
        <v/>
      </c>
      <c r="Q504" s="40">
        <f>IF($A504="","",IF($O504=0,"Clean",IF($P504&gt;0,"Out of Service","Violations - No OOS")))</f>
        <v/>
      </c>
      <c r="R504" s="63">
        <f>IF($A504="","",IFERROR(SUMIFS('Violation Log'!$K$6:$K$1005,'Violation Log'!$B$6:$B$1005,$A504),0))</f>
        <v/>
      </c>
      <c r="S504" s="63">
        <f>IF($A504="","",IFERROR(SUMIFS('Violation Log'!$L$6:$L$1005,'Violation Log'!$B$6:$B$1005,$A504),0))</f>
        <v/>
      </c>
      <c r="T504" s="39">
        <f>IF($A504="","",COUNTIFS('Violation Log'!$B$6:$B$1005,$A504,'Violation Log'!$R$6:$R$1005,"&lt;&gt;Closed",'Violation Log'!$R$6:$R$1005,"&lt;&gt;"))</f>
        <v/>
      </c>
      <c r="U504" s="40">
        <f>IF($A504="","",IF(OR($B504="",$E504="",$F504="",$H504="",$I504="",$M504=""),"Missing required field",IF(COUNTIF($A$6:$A$1005,$A504)&gt;1,"Duplicate Inspection ID","OK")))</f>
        <v/>
      </c>
    </row>
    <row r="505">
      <c r="B505" s="62" t="n"/>
      <c r="C505" s="36" t="n"/>
      <c r="L505" s="37" t="n"/>
      <c r="N505" s="38" t="n"/>
      <c r="O505" s="39">
        <f>IF($A505="","",COUNTIF('Violation Log'!$B$6:$B$1005,$A505))</f>
        <v/>
      </c>
      <c r="P505" s="39">
        <f>IF($A505="","",COUNTIFS('Violation Log'!$B$6:$B$1005,$A505,'Violation Log'!$I$6:$I$1005,"Yes"))</f>
        <v/>
      </c>
      <c r="Q505" s="40">
        <f>IF($A505="","",IF($O505=0,"Clean",IF($P505&gt;0,"Out of Service","Violations - No OOS")))</f>
        <v/>
      </c>
      <c r="R505" s="63">
        <f>IF($A505="","",IFERROR(SUMIFS('Violation Log'!$K$6:$K$1005,'Violation Log'!$B$6:$B$1005,$A505),0))</f>
        <v/>
      </c>
      <c r="S505" s="63">
        <f>IF($A505="","",IFERROR(SUMIFS('Violation Log'!$L$6:$L$1005,'Violation Log'!$B$6:$B$1005,$A505),0))</f>
        <v/>
      </c>
      <c r="T505" s="39">
        <f>IF($A505="","",COUNTIFS('Violation Log'!$B$6:$B$1005,$A505,'Violation Log'!$R$6:$R$1005,"&lt;&gt;Closed",'Violation Log'!$R$6:$R$1005,"&lt;&gt;"))</f>
        <v/>
      </c>
      <c r="U505" s="40">
        <f>IF($A505="","",IF(OR($B505="",$E505="",$F505="",$H505="",$I505="",$M505=""),"Missing required field",IF(COUNTIF($A$6:$A$1005,$A505)&gt;1,"Duplicate Inspection ID","OK")))</f>
        <v/>
      </c>
    </row>
    <row r="506">
      <c r="B506" s="62" t="n"/>
      <c r="C506" s="36" t="n"/>
      <c r="L506" s="37" t="n"/>
      <c r="N506" s="38" t="n"/>
      <c r="O506" s="39">
        <f>IF($A506="","",COUNTIF('Violation Log'!$B$6:$B$1005,$A506))</f>
        <v/>
      </c>
      <c r="P506" s="39">
        <f>IF($A506="","",COUNTIFS('Violation Log'!$B$6:$B$1005,$A506,'Violation Log'!$I$6:$I$1005,"Yes"))</f>
        <v/>
      </c>
      <c r="Q506" s="40">
        <f>IF($A506="","",IF($O506=0,"Clean",IF($P506&gt;0,"Out of Service","Violations - No OOS")))</f>
        <v/>
      </c>
      <c r="R506" s="63">
        <f>IF($A506="","",IFERROR(SUMIFS('Violation Log'!$K$6:$K$1005,'Violation Log'!$B$6:$B$1005,$A506),0))</f>
        <v/>
      </c>
      <c r="S506" s="63">
        <f>IF($A506="","",IFERROR(SUMIFS('Violation Log'!$L$6:$L$1005,'Violation Log'!$B$6:$B$1005,$A506),0))</f>
        <v/>
      </c>
      <c r="T506" s="39">
        <f>IF($A506="","",COUNTIFS('Violation Log'!$B$6:$B$1005,$A506,'Violation Log'!$R$6:$R$1005,"&lt;&gt;Closed",'Violation Log'!$R$6:$R$1005,"&lt;&gt;"))</f>
        <v/>
      </c>
      <c r="U506" s="40">
        <f>IF($A506="","",IF(OR($B506="",$E506="",$F506="",$H506="",$I506="",$M506=""),"Missing required field",IF(COUNTIF($A$6:$A$1005,$A506)&gt;1,"Duplicate Inspection ID","OK")))</f>
        <v/>
      </c>
    </row>
    <row r="507">
      <c r="B507" s="62" t="n"/>
      <c r="C507" s="36" t="n"/>
      <c r="L507" s="37" t="n"/>
      <c r="N507" s="38" t="n"/>
      <c r="O507" s="39">
        <f>IF($A507="","",COUNTIF('Violation Log'!$B$6:$B$1005,$A507))</f>
        <v/>
      </c>
      <c r="P507" s="39">
        <f>IF($A507="","",COUNTIFS('Violation Log'!$B$6:$B$1005,$A507,'Violation Log'!$I$6:$I$1005,"Yes"))</f>
        <v/>
      </c>
      <c r="Q507" s="40">
        <f>IF($A507="","",IF($O507=0,"Clean",IF($P507&gt;0,"Out of Service","Violations - No OOS")))</f>
        <v/>
      </c>
      <c r="R507" s="63">
        <f>IF($A507="","",IFERROR(SUMIFS('Violation Log'!$K$6:$K$1005,'Violation Log'!$B$6:$B$1005,$A507),0))</f>
        <v/>
      </c>
      <c r="S507" s="63">
        <f>IF($A507="","",IFERROR(SUMIFS('Violation Log'!$L$6:$L$1005,'Violation Log'!$B$6:$B$1005,$A507),0))</f>
        <v/>
      </c>
      <c r="T507" s="39">
        <f>IF($A507="","",COUNTIFS('Violation Log'!$B$6:$B$1005,$A507,'Violation Log'!$R$6:$R$1005,"&lt;&gt;Closed",'Violation Log'!$R$6:$R$1005,"&lt;&gt;"))</f>
        <v/>
      </c>
      <c r="U507" s="40">
        <f>IF($A507="","",IF(OR($B507="",$E507="",$F507="",$H507="",$I507="",$M507=""),"Missing required field",IF(COUNTIF($A$6:$A$1005,$A507)&gt;1,"Duplicate Inspection ID","OK")))</f>
        <v/>
      </c>
    </row>
    <row r="508">
      <c r="B508" s="62" t="n"/>
      <c r="C508" s="36" t="n"/>
      <c r="L508" s="37" t="n"/>
      <c r="N508" s="38" t="n"/>
      <c r="O508" s="39">
        <f>IF($A508="","",COUNTIF('Violation Log'!$B$6:$B$1005,$A508))</f>
        <v/>
      </c>
      <c r="P508" s="39">
        <f>IF($A508="","",COUNTIFS('Violation Log'!$B$6:$B$1005,$A508,'Violation Log'!$I$6:$I$1005,"Yes"))</f>
        <v/>
      </c>
      <c r="Q508" s="40">
        <f>IF($A508="","",IF($O508=0,"Clean",IF($P508&gt;0,"Out of Service","Violations - No OOS")))</f>
        <v/>
      </c>
      <c r="R508" s="63">
        <f>IF($A508="","",IFERROR(SUMIFS('Violation Log'!$K$6:$K$1005,'Violation Log'!$B$6:$B$1005,$A508),0))</f>
        <v/>
      </c>
      <c r="S508" s="63">
        <f>IF($A508="","",IFERROR(SUMIFS('Violation Log'!$L$6:$L$1005,'Violation Log'!$B$6:$B$1005,$A508),0))</f>
        <v/>
      </c>
      <c r="T508" s="39">
        <f>IF($A508="","",COUNTIFS('Violation Log'!$B$6:$B$1005,$A508,'Violation Log'!$R$6:$R$1005,"&lt;&gt;Closed",'Violation Log'!$R$6:$R$1005,"&lt;&gt;"))</f>
        <v/>
      </c>
      <c r="U508" s="40">
        <f>IF($A508="","",IF(OR($B508="",$E508="",$F508="",$H508="",$I508="",$M508=""),"Missing required field",IF(COUNTIF($A$6:$A$1005,$A508)&gt;1,"Duplicate Inspection ID","OK")))</f>
        <v/>
      </c>
    </row>
    <row r="509">
      <c r="B509" s="62" t="n"/>
      <c r="C509" s="36" t="n"/>
      <c r="L509" s="37" t="n"/>
      <c r="N509" s="38" t="n"/>
      <c r="O509" s="39">
        <f>IF($A509="","",COUNTIF('Violation Log'!$B$6:$B$1005,$A509))</f>
        <v/>
      </c>
      <c r="P509" s="39">
        <f>IF($A509="","",COUNTIFS('Violation Log'!$B$6:$B$1005,$A509,'Violation Log'!$I$6:$I$1005,"Yes"))</f>
        <v/>
      </c>
      <c r="Q509" s="40">
        <f>IF($A509="","",IF($O509=0,"Clean",IF($P509&gt;0,"Out of Service","Violations - No OOS")))</f>
        <v/>
      </c>
      <c r="R509" s="63">
        <f>IF($A509="","",IFERROR(SUMIFS('Violation Log'!$K$6:$K$1005,'Violation Log'!$B$6:$B$1005,$A509),0))</f>
        <v/>
      </c>
      <c r="S509" s="63">
        <f>IF($A509="","",IFERROR(SUMIFS('Violation Log'!$L$6:$L$1005,'Violation Log'!$B$6:$B$1005,$A509),0))</f>
        <v/>
      </c>
      <c r="T509" s="39">
        <f>IF($A509="","",COUNTIFS('Violation Log'!$B$6:$B$1005,$A509,'Violation Log'!$R$6:$R$1005,"&lt;&gt;Closed",'Violation Log'!$R$6:$R$1005,"&lt;&gt;"))</f>
        <v/>
      </c>
      <c r="U509" s="40">
        <f>IF($A509="","",IF(OR($B509="",$E509="",$F509="",$H509="",$I509="",$M509=""),"Missing required field",IF(COUNTIF($A$6:$A$1005,$A509)&gt;1,"Duplicate Inspection ID","OK")))</f>
        <v/>
      </c>
    </row>
    <row r="510">
      <c r="B510" s="62" t="n"/>
      <c r="C510" s="36" t="n"/>
      <c r="L510" s="37" t="n"/>
      <c r="N510" s="38" t="n"/>
      <c r="O510" s="39">
        <f>IF($A510="","",COUNTIF('Violation Log'!$B$6:$B$1005,$A510))</f>
        <v/>
      </c>
      <c r="P510" s="39">
        <f>IF($A510="","",COUNTIFS('Violation Log'!$B$6:$B$1005,$A510,'Violation Log'!$I$6:$I$1005,"Yes"))</f>
        <v/>
      </c>
      <c r="Q510" s="40">
        <f>IF($A510="","",IF($O510=0,"Clean",IF($P510&gt;0,"Out of Service","Violations - No OOS")))</f>
        <v/>
      </c>
      <c r="R510" s="63">
        <f>IF($A510="","",IFERROR(SUMIFS('Violation Log'!$K$6:$K$1005,'Violation Log'!$B$6:$B$1005,$A510),0))</f>
        <v/>
      </c>
      <c r="S510" s="63">
        <f>IF($A510="","",IFERROR(SUMIFS('Violation Log'!$L$6:$L$1005,'Violation Log'!$B$6:$B$1005,$A510),0))</f>
        <v/>
      </c>
      <c r="T510" s="39">
        <f>IF($A510="","",COUNTIFS('Violation Log'!$B$6:$B$1005,$A510,'Violation Log'!$R$6:$R$1005,"&lt;&gt;Closed",'Violation Log'!$R$6:$R$1005,"&lt;&gt;"))</f>
        <v/>
      </c>
      <c r="U510" s="40">
        <f>IF($A510="","",IF(OR($B510="",$E510="",$F510="",$H510="",$I510="",$M510=""),"Missing required field",IF(COUNTIF($A$6:$A$1005,$A510)&gt;1,"Duplicate Inspection ID","OK")))</f>
        <v/>
      </c>
    </row>
    <row r="511">
      <c r="B511" s="62" t="n"/>
      <c r="C511" s="36" t="n"/>
      <c r="L511" s="37" t="n"/>
      <c r="N511" s="38" t="n"/>
      <c r="O511" s="39">
        <f>IF($A511="","",COUNTIF('Violation Log'!$B$6:$B$1005,$A511))</f>
        <v/>
      </c>
      <c r="P511" s="39">
        <f>IF($A511="","",COUNTIFS('Violation Log'!$B$6:$B$1005,$A511,'Violation Log'!$I$6:$I$1005,"Yes"))</f>
        <v/>
      </c>
      <c r="Q511" s="40">
        <f>IF($A511="","",IF($O511=0,"Clean",IF($P511&gt;0,"Out of Service","Violations - No OOS")))</f>
        <v/>
      </c>
      <c r="R511" s="63">
        <f>IF($A511="","",IFERROR(SUMIFS('Violation Log'!$K$6:$K$1005,'Violation Log'!$B$6:$B$1005,$A511),0))</f>
        <v/>
      </c>
      <c r="S511" s="63">
        <f>IF($A511="","",IFERROR(SUMIFS('Violation Log'!$L$6:$L$1005,'Violation Log'!$B$6:$B$1005,$A511),0))</f>
        <v/>
      </c>
      <c r="T511" s="39">
        <f>IF($A511="","",COUNTIFS('Violation Log'!$B$6:$B$1005,$A511,'Violation Log'!$R$6:$R$1005,"&lt;&gt;Closed",'Violation Log'!$R$6:$R$1005,"&lt;&gt;"))</f>
        <v/>
      </c>
      <c r="U511" s="40">
        <f>IF($A511="","",IF(OR($B511="",$E511="",$F511="",$H511="",$I511="",$M511=""),"Missing required field",IF(COUNTIF($A$6:$A$1005,$A511)&gt;1,"Duplicate Inspection ID","OK")))</f>
        <v/>
      </c>
    </row>
    <row r="512">
      <c r="B512" s="62" t="n"/>
      <c r="C512" s="36" t="n"/>
      <c r="L512" s="37" t="n"/>
      <c r="N512" s="38" t="n"/>
      <c r="O512" s="39">
        <f>IF($A512="","",COUNTIF('Violation Log'!$B$6:$B$1005,$A512))</f>
        <v/>
      </c>
      <c r="P512" s="39">
        <f>IF($A512="","",COUNTIFS('Violation Log'!$B$6:$B$1005,$A512,'Violation Log'!$I$6:$I$1005,"Yes"))</f>
        <v/>
      </c>
      <c r="Q512" s="40">
        <f>IF($A512="","",IF($O512=0,"Clean",IF($P512&gt;0,"Out of Service","Violations - No OOS")))</f>
        <v/>
      </c>
      <c r="R512" s="63">
        <f>IF($A512="","",IFERROR(SUMIFS('Violation Log'!$K$6:$K$1005,'Violation Log'!$B$6:$B$1005,$A512),0))</f>
        <v/>
      </c>
      <c r="S512" s="63">
        <f>IF($A512="","",IFERROR(SUMIFS('Violation Log'!$L$6:$L$1005,'Violation Log'!$B$6:$B$1005,$A512),0))</f>
        <v/>
      </c>
      <c r="T512" s="39">
        <f>IF($A512="","",COUNTIFS('Violation Log'!$B$6:$B$1005,$A512,'Violation Log'!$R$6:$R$1005,"&lt;&gt;Closed",'Violation Log'!$R$6:$R$1005,"&lt;&gt;"))</f>
        <v/>
      </c>
      <c r="U512" s="40">
        <f>IF($A512="","",IF(OR($B512="",$E512="",$F512="",$H512="",$I512="",$M512=""),"Missing required field",IF(COUNTIF($A$6:$A$1005,$A512)&gt;1,"Duplicate Inspection ID","OK")))</f>
        <v/>
      </c>
    </row>
    <row r="513">
      <c r="B513" s="62" t="n"/>
      <c r="C513" s="36" t="n"/>
      <c r="L513" s="37" t="n"/>
      <c r="N513" s="38" t="n"/>
      <c r="O513" s="39">
        <f>IF($A513="","",COUNTIF('Violation Log'!$B$6:$B$1005,$A513))</f>
        <v/>
      </c>
      <c r="P513" s="39">
        <f>IF($A513="","",COUNTIFS('Violation Log'!$B$6:$B$1005,$A513,'Violation Log'!$I$6:$I$1005,"Yes"))</f>
        <v/>
      </c>
      <c r="Q513" s="40">
        <f>IF($A513="","",IF($O513=0,"Clean",IF($P513&gt;0,"Out of Service","Violations - No OOS")))</f>
        <v/>
      </c>
      <c r="R513" s="63">
        <f>IF($A513="","",IFERROR(SUMIFS('Violation Log'!$K$6:$K$1005,'Violation Log'!$B$6:$B$1005,$A513),0))</f>
        <v/>
      </c>
      <c r="S513" s="63">
        <f>IF($A513="","",IFERROR(SUMIFS('Violation Log'!$L$6:$L$1005,'Violation Log'!$B$6:$B$1005,$A513),0))</f>
        <v/>
      </c>
      <c r="T513" s="39">
        <f>IF($A513="","",COUNTIFS('Violation Log'!$B$6:$B$1005,$A513,'Violation Log'!$R$6:$R$1005,"&lt;&gt;Closed",'Violation Log'!$R$6:$R$1005,"&lt;&gt;"))</f>
        <v/>
      </c>
      <c r="U513" s="40">
        <f>IF($A513="","",IF(OR($B513="",$E513="",$F513="",$H513="",$I513="",$M513=""),"Missing required field",IF(COUNTIF($A$6:$A$1005,$A513)&gt;1,"Duplicate Inspection ID","OK")))</f>
        <v/>
      </c>
    </row>
    <row r="514">
      <c r="B514" s="62" t="n"/>
      <c r="C514" s="36" t="n"/>
      <c r="L514" s="37" t="n"/>
      <c r="N514" s="38" t="n"/>
      <c r="O514" s="39">
        <f>IF($A514="","",COUNTIF('Violation Log'!$B$6:$B$1005,$A514))</f>
        <v/>
      </c>
      <c r="P514" s="39">
        <f>IF($A514="","",COUNTIFS('Violation Log'!$B$6:$B$1005,$A514,'Violation Log'!$I$6:$I$1005,"Yes"))</f>
        <v/>
      </c>
      <c r="Q514" s="40">
        <f>IF($A514="","",IF($O514=0,"Clean",IF($P514&gt;0,"Out of Service","Violations - No OOS")))</f>
        <v/>
      </c>
      <c r="R514" s="63">
        <f>IF($A514="","",IFERROR(SUMIFS('Violation Log'!$K$6:$K$1005,'Violation Log'!$B$6:$B$1005,$A514),0))</f>
        <v/>
      </c>
      <c r="S514" s="63">
        <f>IF($A514="","",IFERROR(SUMIFS('Violation Log'!$L$6:$L$1005,'Violation Log'!$B$6:$B$1005,$A514),0))</f>
        <v/>
      </c>
      <c r="T514" s="39">
        <f>IF($A514="","",COUNTIFS('Violation Log'!$B$6:$B$1005,$A514,'Violation Log'!$R$6:$R$1005,"&lt;&gt;Closed",'Violation Log'!$R$6:$R$1005,"&lt;&gt;"))</f>
        <v/>
      </c>
      <c r="U514" s="40">
        <f>IF($A514="","",IF(OR($B514="",$E514="",$F514="",$H514="",$I514="",$M514=""),"Missing required field",IF(COUNTIF($A$6:$A$1005,$A514)&gt;1,"Duplicate Inspection ID","OK")))</f>
        <v/>
      </c>
    </row>
    <row r="515">
      <c r="B515" s="62" t="n"/>
      <c r="C515" s="36" t="n"/>
      <c r="L515" s="37" t="n"/>
      <c r="N515" s="38" t="n"/>
      <c r="O515" s="39">
        <f>IF($A515="","",COUNTIF('Violation Log'!$B$6:$B$1005,$A515))</f>
        <v/>
      </c>
      <c r="P515" s="39">
        <f>IF($A515="","",COUNTIFS('Violation Log'!$B$6:$B$1005,$A515,'Violation Log'!$I$6:$I$1005,"Yes"))</f>
        <v/>
      </c>
      <c r="Q515" s="40">
        <f>IF($A515="","",IF($O515=0,"Clean",IF($P515&gt;0,"Out of Service","Violations - No OOS")))</f>
        <v/>
      </c>
      <c r="R515" s="63">
        <f>IF($A515="","",IFERROR(SUMIFS('Violation Log'!$K$6:$K$1005,'Violation Log'!$B$6:$B$1005,$A515),0))</f>
        <v/>
      </c>
      <c r="S515" s="63">
        <f>IF($A515="","",IFERROR(SUMIFS('Violation Log'!$L$6:$L$1005,'Violation Log'!$B$6:$B$1005,$A515),0))</f>
        <v/>
      </c>
      <c r="T515" s="39">
        <f>IF($A515="","",COUNTIFS('Violation Log'!$B$6:$B$1005,$A515,'Violation Log'!$R$6:$R$1005,"&lt;&gt;Closed",'Violation Log'!$R$6:$R$1005,"&lt;&gt;"))</f>
        <v/>
      </c>
      <c r="U515" s="40">
        <f>IF($A515="","",IF(OR($B515="",$E515="",$F515="",$H515="",$I515="",$M515=""),"Missing required field",IF(COUNTIF($A$6:$A$1005,$A515)&gt;1,"Duplicate Inspection ID","OK")))</f>
        <v/>
      </c>
    </row>
    <row r="516">
      <c r="B516" s="62" t="n"/>
      <c r="C516" s="36" t="n"/>
      <c r="L516" s="37" t="n"/>
      <c r="N516" s="38" t="n"/>
      <c r="O516" s="39">
        <f>IF($A516="","",COUNTIF('Violation Log'!$B$6:$B$1005,$A516))</f>
        <v/>
      </c>
      <c r="P516" s="39">
        <f>IF($A516="","",COUNTIFS('Violation Log'!$B$6:$B$1005,$A516,'Violation Log'!$I$6:$I$1005,"Yes"))</f>
        <v/>
      </c>
      <c r="Q516" s="40">
        <f>IF($A516="","",IF($O516=0,"Clean",IF($P516&gt;0,"Out of Service","Violations - No OOS")))</f>
        <v/>
      </c>
      <c r="R516" s="63">
        <f>IF($A516="","",IFERROR(SUMIFS('Violation Log'!$K$6:$K$1005,'Violation Log'!$B$6:$B$1005,$A516),0))</f>
        <v/>
      </c>
      <c r="S516" s="63">
        <f>IF($A516="","",IFERROR(SUMIFS('Violation Log'!$L$6:$L$1005,'Violation Log'!$B$6:$B$1005,$A516),0))</f>
        <v/>
      </c>
      <c r="T516" s="39">
        <f>IF($A516="","",COUNTIFS('Violation Log'!$B$6:$B$1005,$A516,'Violation Log'!$R$6:$R$1005,"&lt;&gt;Closed",'Violation Log'!$R$6:$R$1005,"&lt;&gt;"))</f>
        <v/>
      </c>
      <c r="U516" s="40">
        <f>IF($A516="","",IF(OR($B516="",$E516="",$F516="",$H516="",$I516="",$M516=""),"Missing required field",IF(COUNTIF($A$6:$A$1005,$A516)&gt;1,"Duplicate Inspection ID","OK")))</f>
        <v/>
      </c>
    </row>
    <row r="517">
      <c r="B517" s="62" t="n"/>
      <c r="C517" s="36" t="n"/>
      <c r="L517" s="37" t="n"/>
      <c r="N517" s="38" t="n"/>
      <c r="O517" s="39">
        <f>IF($A517="","",COUNTIF('Violation Log'!$B$6:$B$1005,$A517))</f>
        <v/>
      </c>
      <c r="P517" s="39">
        <f>IF($A517="","",COUNTIFS('Violation Log'!$B$6:$B$1005,$A517,'Violation Log'!$I$6:$I$1005,"Yes"))</f>
        <v/>
      </c>
      <c r="Q517" s="40">
        <f>IF($A517="","",IF($O517=0,"Clean",IF($P517&gt;0,"Out of Service","Violations - No OOS")))</f>
        <v/>
      </c>
      <c r="R517" s="63">
        <f>IF($A517="","",IFERROR(SUMIFS('Violation Log'!$K$6:$K$1005,'Violation Log'!$B$6:$B$1005,$A517),0))</f>
        <v/>
      </c>
      <c r="S517" s="63">
        <f>IF($A517="","",IFERROR(SUMIFS('Violation Log'!$L$6:$L$1005,'Violation Log'!$B$6:$B$1005,$A517),0))</f>
        <v/>
      </c>
      <c r="T517" s="39">
        <f>IF($A517="","",COUNTIFS('Violation Log'!$B$6:$B$1005,$A517,'Violation Log'!$R$6:$R$1005,"&lt;&gt;Closed",'Violation Log'!$R$6:$R$1005,"&lt;&gt;"))</f>
        <v/>
      </c>
      <c r="U517" s="40">
        <f>IF($A517="","",IF(OR($B517="",$E517="",$F517="",$H517="",$I517="",$M517=""),"Missing required field",IF(COUNTIF($A$6:$A$1005,$A517)&gt;1,"Duplicate Inspection ID","OK")))</f>
        <v/>
      </c>
    </row>
    <row r="518">
      <c r="B518" s="62" t="n"/>
      <c r="C518" s="36" t="n"/>
      <c r="L518" s="37" t="n"/>
      <c r="N518" s="38" t="n"/>
      <c r="O518" s="39">
        <f>IF($A518="","",COUNTIF('Violation Log'!$B$6:$B$1005,$A518))</f>
        <v/>
      </c>
      <c r="P518" s="39">
        <f>IF($A518="","",COUNTIFS('Violation Log'!$B$6:$B$1005,$A518,'Violation Log'!$I$6:$I$1005,"Yes"))</f>
        <v/>
      </c>
      <c r="Q518" s="40">
        <f>IF($A518="","",IF($O518=0,"Clean",IF($P518&gt;0,"Out of Service","Violations - No OOS")))</f>
        <v/>
      </c>
      <c r="R518" s="63">
        <f>IF($A518="","",IFERROR(SUMIFS('Violation Log'!$K$6:$K$1005,'Violation Log'!$B$6:$B$1005,$A518),0))</f>
        <v/>
      </c>
      <c r="S518" s="63">
        <f>IF($A518="","",IFERROR(SUMIFS('Violation Log'!$L$6:$L$1005,'Violation Log'!$B$6:$B$1005,$A518),0))</f>
        <v/>
      </c>
      <c r="T518" s="39">
        <f>IF($A518="","",COUNTIFS('Violation Log'!$B$6:$B$1005,$A518,'Violation Log'!$R$6:$R$1005,"&lt;&gt;Closed",'Violation Log'!$R$6:$R$1005,"&lt;&gt;"))</f>
        <v/>
      </c>
      <c r="U518" s="40">
        <f>IF($A518="","",IF(OR($B518="",$E518="",$F518="",$H518="",$I518="",$M518=""),"Missing required field",IF(COUNTIF($A$6:$A$1005,$A518)&gt;1,"Duplicate Inspection ID","OK")))</f>
        <v/>
      </c>
    </row>
    <row r="519">
      <c r="B519" s="62" t="n"/>
      <c r="C519" s="36" t="n"/>
      <c r="L519" s="37" t="n"/>
      <c r="N519" s="38" t="n"/>
      <c r="O519" s="39">
        <f>IF($A519="","",COUNTIF('Violation Log'!$B$6:$B$1005,$A519))</f>
        <v/>
      </c>
      <c r="P519" s="39">
        <f>IF($A519="","",COUNTIFS('Violation Log'!$B$6:$B$1005,$A519,'Violation Log'!$I$6:$I$1005,"Yes"))</f>
        <v/>
      </c>
      <c r="Q519" s="40">
        <f>IF($A519="","",IF($O519=0,"Clean",IF($P519&gt;0,"Out of Service","Violations - No OOS")))</f>
        <v/>
      </c>
      <c r="R519" s="63">
        <f>IF($A519="","",IFERROR(SUMIFS('Violation Log'!$K$6:$K$1005,'Violation Log'!$B$6:$B$1005,$A519),0))</f>
        <v/>
      </c>
      <c r="S519" s="63">
        <f>IF($A519="","",IFERROR(SUMIFS('Violation Log'!$L$6:$L$1005,'Violation Log'!$B$6:$B$1005,$A519),0))</f>
        <v/>
      </c>
      <c r="T519" s="39">
        <f>IF($A519="","",COUNTIFS('Violation Log'!$B$6:$B$1005,$A519,'Violation Log'!$R$6:$R$1005,"&lt;&gt;Closed",'Violation Log'!$R$6:$R$1005,"&lt;&gt;"))</f>
        <v/>
      </c>
      <c r="U519" s="40">
        <f>IF($A519="","",IF(OR($B519="",$E519="",$F519="",$H519="",$I519="",$M519=""),"Missing required field",IF(COUNTIF($A$6:$A$1005,$A519)&gt;1,"Duplicate Inspection ID","OK")))</f>
        <v/>
      </c>
    </row>
    <row r="520">
      <c r="B520" s="62" t="n"/>
      <c r="C520" s="36" t="n"/>
      <c r="L520" s="37" t="n"/>
      <c r="N520" s="38" t="n"/>
      <c r="O520" s="39">
        <f>IF($A520="","",COUNTIF('Violation Log'!$B$6:$B$1005,$A520))</f>
        <v/>
      </c>
      <c r="P520" s="39">
        <f>IF($A520="","",COUNTIFS('Violation Log'!$B$6:$B$1005,$A520,'Violation Log'!$I$6:$I$1005,"Yes"))</f>
        <v/>
      </c>
      <c r="Q520" s="40">
        <f>IF($A520="","",IF($O520=0,"Clean",IF($P520&gt;0,"Out of Service","Violations - No OOS")))</f>
        <v/>
      </c>
      <c r="R520" s="63">
        <f>IF($A520="","",IFERROR(SUMIFS('Violation Log'!$K$6:$K$1005,'Violation Log'!$B$6:$B$1005,$A520),0))</f>
        <v/>
      </c>
      <c r="S520" s="63">
        <f>IF($A520="","",IFERROR(SUMIFS('Violation Log'!$L$6:$L$1005,'Violation Log'!$B$6:$B$1005,$A520),0))</f>
        <v/>
      </c>
      <c r="T520" s="39">
        <f>IF($A520="","",COUNTIFS('Violation Log'!$B$6:$B$1005,$A520,'Violation Log'!$R$6:$R$1005,"&lt;&gt;Closed",'Violation Log'!$R$6:$R$1005,"&lt;&gt;"))</f>
        <v/>
      </c>
      <c r="U520" s="40">
        <f>IF($A520="","",IF(OR($B520="",$E520="",$F520="",$H520="",$I520="",$M520=""),"Missing required field",IF(COUNTIF($A$6:$A$1005,$A520)&gt;1,"Duplicate Inspection ID","OK")))</f>
        <v/>
      </c>
    </row>
    <row r="521">
      <c r="B521" s="62" t="n"/>
      <c r="C521" s="36" t="n"/>
      <c r="L521" s="37" t="n"/>
      <c r="N521" s="38" t="n"/>
      <c r="O521" s="39">
        <f>IF($A521="","",COUNTIF('Violation Log'!$B$6:$B$1005,$A521))</f>
        <v/>
      </c>
      <c r="P521" s="39">
        <f>IF($A521="","",COUNTIFS('Violation Log'!$B$6:$B$1005,$A521,'Violation Log'!$I$6:$I$1005,"Yes"))</f>
        <v/>
      </c>
      <c r="Q521" s="40">
        <f>IF($A521="","",IF($O521=0,"Clean",IF($P521&gt;0,"Out of Service","Violations - No OOS")))</f>
        <v/>
      </c>
      <c r="R521" s="63">
        <f>IF($A521="","",IFERROR(SUMIFS('Violation Log'!$K$6:$K$1005,'Violation Log'!$B$6:$B$1005,$A521),0))</f>
        <v/>
      </c>
      <c r="S521" s="63">
        <f>IF($A521="","",IFERROR(SUMIFS('Violation Log'!$L$6:$L$1005,'Violation Log'!$B$6:$B$1005,$A521),0))</f>
        <v/>
      </c>
      <c r="T521" s="39">
        <f>IF($A521="","",COUNTIFS('Violation Log'!$B$6:$B$1005,$A521,'Violation Log'!$R$6:$R$1005,"&lt;&gt;Closed",'Violation Log'!$R$6:$R$1005,"&lt;&gt;"))</f>
        <v/>
      </c>
      <c r="U521" s="40">
        <f>IF($A521="","",IF(OR($B521="",$E521="",$F521="",$H521="",$I521="",$M521=""),"Missing required field",IF(COUNTIF($A$6:$A$1005,$A521)&gt;1,"Duplicate Inspection ID","OK")))</f>
        <v/>
      </c>
    </row>
    <row r="522">
      <c r="B522" s="62" t="n"/>
      <c r="C522" s="36" t="n"/>
      <c r="L522" s="37" t="n"/>
      <c r="N522" s="38" t="n"/>
      <c r="O522" s="39">
        <f>IF($A522="","",COUNTIF('Violation Log'!$B$6:$B$1005,$A522))</f>
        <v/>
      </c>
      <c r="P522" s="39">
        <f>IF($A522="","",COUNTIFS('Violation Log'!$B$6:$B$1005,$A522,'Violation Log'!$I$6:$I$1005,"Yes"))</f>
        <v/>
      </c>
      <c r="Q522" s="40">
        <f>IF($A522="","",IF($O522=0,"Clean",IF($P522&gt;0,"Out of Service","Violations - No OOS")))</f>
        <v/>
      </c>
      <c r="R522" s="63">
        <f>IF($A522="","",IFERROR(SUMIFS('Violation Log'!$K$6:$K$1005,'Violation Log'!$B$6:$B$1005,$A522),0))</f>
        <v/>
      </c>
      <c r="S522" s="63">
        <f>IF($A522="","",IFERROR(SUMIFS('Violation Log'!$L$6:$L$1005,'Violation Log'!$B$6:$B$1005,$A522),0))</f>
        <v/>
      </c>
      <c r="T522" s="39">
        <f>IF($A522="","",COUNTIFS('Violation Log'!$B$6:$B$1005,$A522,'Violation Log'!$R$6:$R$1005,"&lt;&gt;Closed",'Violation Log'!$R$6:$R$1005,"&lt;&gt;"))</f>
        <v/>
      </c>
      <c r="U522" s="40">
        <f>IF($A522="","",IF(OR($B522="",$E522="",$F522="",$H522="",$I522="",$M522=""),"Missing required field",IF(COUNTIF($A$6:$A$1005,$A522)&gt;1,"Duplicate Inspection ID","OK")))</f>
        <v/>
      </c>
    </row>
    <row r="523">
      <c r="B523" s="62" t="n"/>
      <c r="C523" s="36" t="n"/>
      <c r="L523" s="37" t="n"/>
      <c r="N523" s="38" t="n"/>
      <c r="O523" s="39">
        <f>IF($A523="","",COUNTIF('Violation Log'!$B$6:$B$1005,$A523))</f>
        <v/>
      </c>
      <c r="P523" s="39">
        <f>IF($A523="","",COUNTIFS('Violation Log'!$B$6:$B$1005,$A523,'Violation Log'!$I$6:$I$1005,"Yes"))</f>
        <v/>
      </c>
      <c r="Q523" s="40">
        <f>IF($A523="","",IF($O523=0,"Clean",IF($P523&gt;0,"Out of Service","Violations - No OOS")))</f>
        <v/>
      </c>
      <c r="R523" s="63">
        <f>IF($A523="","",IFERROR(SUMIFS('Violation Log'!$K$6:$K$1005,'Violation Log'!$B$6:$B$1005,$A523),0))</f>
        <v/>
      </c>
      <c r="S523" s="63">
        <f>IF($A523="","",IFERROR(SUMIFS('Violation Log'!$L$6:$L$1005,'Violation Log'!$B$6:$B$1005,$A523),0))</f>
        <v/>
      </c>
      <c r="T523" s="39">
        <f>IF($A523="","",COUNTIFS('Violation Log'!$B$6:$B$1005,$A523,'Violation Log'!$R$6:$R$1005,"&lt;&gt;Closed",'Violation Log'!$R$6:$R$1005,"&lt;&gt;"))</f>
        <v/>
      </c>
      <c r="U523" s="40">
        <f>IF($A523="","",IF(OR($B523="",$E523="",$F523="",$H523="",$I523="",$M523=""),"Missing required field",IF(COUNTIF($A$6:$A$1005,$A523)&gt;1,"Duplicate Inspection ID","OK")))</f>
        <v/>
      </c>
    </row>
    <row r="524">
      <c r="B524" s="62" t="n"/>
      <c r="C524" s="36" t="n"/>
      <c r="L524" s="37" t="n"/>
      <c r="N524" s="38" t="n"/>
      <c r="O524" s="39">
        <f>IF($A524="","",COUNTIF('Violation Log'!$B$6:$B$1005,$A524))</f>
        <v/>
      </c>
      <c r="P524" s="39">
        <f>IF($A524="","",COUNTIFS('Violation Log'!$B$6:$B$1005,$A524,'Violation Log'!$I$6:$I$1005,"Yes"))</f>
        <v/>
      </c>
      <c r="Q524" s="40">
        <f>IF($A524="","",IF($O524=0,"Clean",IF($P524&gt;0,"Out of Service","Violations - No OOS")))</f>
        <v/>
      </c>
      <c r="R524" s="63">
        <f>IF($A524="","",IFERROR(SUMIFS('Violation Log'!$K$6:$K$1005,'Violation Log'!$B$6:$B$1005,$A524),0))</f>
        <v/>
      </c>
      <c r="S524" s="63">
        <f>IF($A524="","",IFERROR(SUMIFS('Violation Log'!$L$6:$L$1005,'Violation Log'!$B$6:$B$1005,$A524),0))</f>
        <v/>
      </c>
      <c r="T524" s="39">
        <f>IF($A524="","",COUNTIFS('Violation Log'!$B$6:$B$1005,$A524,'Violation Log'!$R$6:$R$1005,"&lt;&gt;Closed",'Violation Log'!$R$6:$R$1005,"&lt;&gt;"))</f>
        <v/>
      </c>
      <c r="U524" s="40">
        <f>IF($A524="","",IF(OR($B524="",$E524="",$F524="",$H524="",$I524="",$M524=""),"Missing required field",IF(COUNTIF($A$6:$A$1005,$A524)&gt;1,"Duplicate Inspection ID","OK")))</f>
        <v/>
      </c>
    </row>
    <row r="525">
      <c r="B525" s="62" t="n"/>
      <c r="C525" s="36" t="n"/>
      <c r="L525" s="37" t="n"/>
      <c r="N525" s="38" t="n"/>
      <c r="O525" s="39">
        <f>IF($A525="","",COUNTIF('Violation Log'!$B$6:$B$1005,$A525))</f>
        <v/>
      </c>
      <c r="P525" s="39">
        <f>IF($A525="","",COUNTIFS('Violation Log'!$B$6:$B$1005,$A525,'Violation Log'!$I$6:$I$1005,"Yes"))</f>
        <v/>
      </c>
      <c r="Q525" s="40">
        <f>IF($A525="","",IF($O525=0,"Clean",IF($P525&gt;0,"Out of Service","Violations - No OOS")))</f>
        <v/>
      </c>
      <c r="R525" s="63">
        <f>IF($A525="","",IFERROR(SUMIFS('Violation Log'!$K$6:$K$1005,'Violation Log'!$B$6:$B$1005,$A525),0))</f>
        <v/>
      </c>
      <c r="S525" s="63">
        <f>IF($A525="","",IFERROR(SUMIFS('Violation Log'!$L$6:$L$1005,'Violation Log'!$B$6:$B$1005,$A525),0))</f>
        <v/>
      </c>
      <c r="T525" s="39">
        <f>IF($A525="","",COUNTIFS('Violation Log'!$B$6:$B$1005,$A525,'Violation Log'!$R$6:$R$1005,"&lt;&gt;Closed",'Violation Log'!$R$6:$R$1005,"&lt;&gt;"))</f>
        <v/>
      </c>
      <c r="U525" s="40">
        <f>IF($A525="","",IF(OR($B525="",$E525="",$F525="",$H525="",$I525="",$M525=""),"Missing required field",IF(COUNTIF($A$6:$A$1005,$A525)&gt;1,"Duplicate Inspection ID","OK")))</f>
        <v/>
      </c>
    </row>
    <row r="526">
      <c r="B526" s="62" t="n"/>
      <c r="C526" s="36" t="n"/>
      <c r="L526" s="37" t="n"/>
      <c r="N526" s="38" t="n"/>
      <c r="O526" s="39">
        <f>IF($A526="","",COUNTIF('Violation Log'!$B$6:$B$1005,$A526))</f>
        <v/>
      </c>
      <c r="P526" s="39">
        <f>IF($A526="","",COUNTIFS('Violation Log'!$B$6:$B$1005,$A526,'Violation Log'!$I$6:$I$1005,"Yes"))</f>
        <v/>
      </c>
      <c r="Q526" s="40">
        <f>IF($A526="","",IF($O526=0,"Clean",IF($P526&gt;0,"Out of Service","Violations - No OOS")))</f>
        <v/>
      </c>
      <c r="R526" s="63">
        <f>IF($A526="","",IFERROR(SUMIFS('Violation Log'!$K$6:$K$1005,'Violation Log'!$B$6:$B$1005,$A526),0))</f>
        <v/>
      </c>
      <c r="S526" s="63">
        <f>IF($A526="","",IFERROR(SUMIFS('Violation Log'!$L$6:$L$1005,'Violation Log'!$B$6:$B$1005,$A526),0))</f>
        <v/>
      </c>
      <c r="T526" s="39">
        <f>IF($A526="","",COUNTIFS('Violation Log'!$B$6:$B$1005,$A526,'Violation Log'!$R$6:$R$1005,"&lt;&gt;Closed",'Violation Log'!$R$6:$R$1005,"&lt;&gt;"))</f>
        <v/>
      </c>
      <c r="U526" s="40">
        <f>IF($A526="","",IF(OR($B526="",$E526="",$F526="",$H526="",$I526="",$M526=""),"Missing required field",IF(COUNTIF($A$6:$A$1005,$A526)&gt;1,"Duplicate Inspection ID","OK")))</f>
        <v/>
      </c>
    </row>
    <row r="527">
      <c r="B527" s="62" t="n"/>
      <c r="C527" s="36" t="n"/>
      <c r="L527" s="37" t="n"/>
      <c r="N527" s="38" t="n"/>
      <c r="O527" s="39">
        <f>IF($A527="","",COUNTIF('Violation Log'!$B$6:$B$1005,$A527))</f>
        <v/>
      </c>
      <c r="P527" s="39">
        <f>IF($A527="","",COUNTIFS('Violation Log'!$B$6:$B$1005,$A527,'Violation Log'!$I$6:$I$1005,"Yes"))</f>
        <v/>
      </c>
      <c r="Q527" s="40">
        <f>IF($A527="","",IF($O527=0,"Clean",IF($P527&gt;0,"Out of Service","Violations - No OOS")))</f>
        <v/>
      </c>
      <c r="R527" s="63">
        <f>IF($A527="","",IFERROR(SUMIFS('Violation Log'!$K$6:$K$1005,'Violation Log'!$B$6:$B$1005,$A527),0))</f>
        <v/>
      </c>
      <c r="S527" s="63">
        <f>IF($A527="","",IFERROR(SUMIFS('Violation Log'!$L$6:$L$1005,'Violation Log'!$B$6:$B$1005,$A527),0))</f>
        <v/>
      </c>
      <c r="T527" s="39">
        <f>IF($A527="","",COUNTIFS('Violation Log'!$B$6:$B$1005,$A527,'Violation Log'!$R$6:$R$1005,"&lt;&gt;Closed",'Violation Log'!$R$6:$R$1005,"&lt;&gt;"))</f>
        <v/>
      </c>
      <c r="U527" s="40">
        <f>IF($A527="","",IF(OR($B527="",$E527="",$F527="",$H527="",$I527="",$M527=""),"Missing required field",IF(COUNTIF($A$6:$A$1005,$A527)&gt;1,"Duplicate Inspection ID","OK")))</f>
        <v/>
      </c>
    </row>
    <row r="528">
      <c r="B528" s="62" t="n"/>
      <c r="C528" s="36" t="n"/>
      <c r="L528" s="37" t="n"/>
      <c r="N528" s="38" t="n"/>
      <c r="O528" s="39">
        <f>IF($A528="","",COUNTIF('Violation Log'!$B$6:$B$1005,$A528))</f>
        <v/>
      </c>
      <c r="P528" s="39">
        <f>IF($A528="","",COUNTIFS('Violation Log'!$B$6:$B$1005,$A528,'Violation Log'!$I$6:$I$1005,"Yes"))</f>
        <v/>
      </c>
      <c r="Q528" s="40">
        <f>IF($A528="","",IF($O528=0,"Clean",IF($P528&gt;0,"Out of Service","Violations - No OOS")))</f>
        <v/>
      </c>
      <c r="R528" s="63">
        <f>IF($A528="","",IFERROR(SUMIFS('Violation Log'!$K$6:$K$1005,'Violation Log'!$B$6:$B$1005,$A528),0))</f>
        <v/>
      </c>
      <c r="S528" s="63">
        <f>IF($A528="","",IFERROR(SUMIFS('Violation Log'!$L$6:$L$1005,'Violation Log'!$B$6:$B$1005,$A528),0))</f>
        <v/>
      </c>
      <c r="T528" s="39">
        <f>IF($A528="","",COUNTIFS('Violation Log'!$B$6:$B$1005,$A528,'Violation Log'!$R$6:$R$1005,"&lt;&gt;Closed",'Violation Log'!$R$6:$R$1005,"&lt;&gt;"))</f>
        <v/>
      </c>
      <c r="U528" s="40">
        <f>IF($A528="","",IF(OR($B528="",$E528="",$F528="",$H528="",$I528="",$M528=""),"Missing required field",IF(COUNTIF($A$6:$A$1005,$A528)&gt;1,"Duplicate Inspection ID","OK")))</f>
        <v/>
      </c>
    </row>
    <row r="529">
      <c r="B529" s="62" t="n"/>
      <c r="C529" s="36" t="n"/>
      <c r="L529" s="37" t="n"/>
      <c r="N529" s="38" t="n"/>
      <c r="O529" s="39">
        <f>IF($A529="","",COUNTIF('Violation Log'!$B$6:$B$1005,$A529))</f>
        <v/>
      </c>
      <c r="P529" s="39">
        <f>IF($A529="","",COUNTIFS('Violation Log'!$B$6:$B$1005,$A529,'Violation Log'!$I$6:$I$1005,"Yes"))</f>
        <v/>
      </c>
      <c r="Q529" s="40">
        <f>IF($A529="","",IF($O529=0,"Clean",IF($P529&gt;0,"Out of Service","Violations - No OOS")))</f>
        <v/>
      </c>
      <c r="R529" s="63">
        <f>IF($A529="","",IFERROR(SUMIFS('Violation Log'!$K$6:$K$1005,'Violation Log'!$B$6:$B$1005,$A529),0))</f>
        <v/>
      </c>
      <c r="S529" s="63">
        <f>IF($A529="","",IFERROR(SUMIFS('Violation Log'!$L$6:$L$1005,'Violation Log'!$B$6:$B$1005,$A529),0))</f>
        <v/>
      </c>
      <c r="T529" s="39">
        <f>IF($A529="","",COUNTIFS('Violation Log'!$B$6:$B$1005,$A529,'Violation Log'!$R$6:$R$1005,"&lt;&gt;Closed",'Violation Log'!$R$6:$R$1005,"&lt;&gt;"))</f>
        <v/>
      </c>
      <c r="U529" s="40">
        <f>IF($A529="","",IF(OR($B529="",$E529="",$F529="",$H529="",$I529="",$M529=""),"Missing required field",IF(COUNTIF($A$6:$A$1005,$A529)&gt;1,"Duplicate Inspection ID","OK")))</f>
        <v/>
      </c>
    </row>
    <row r="530">
      <c r="B530" s="62" t="n"/>
      <c r="C530" s="36" t="n"/>
      <c r="L530" s="37" t="n"/>
      <c r="N530" s="38" t="n"/>
      <c r="O530" s="39">
        <f>IF($A530="","",COUNTIF('Violation Log'!$B$6:$B$1005,$A530))</f>
        <v/>
      </c>
      <c r="P530" s="39">
        <f>IF($A530="","",COUNTIFS('Violation Log'!$B$6:$B$1005,$A530,'Violation Log'!$I$6:$I$1005,"Yes"))</f>
        <v/>
      </c>
      <c r="Q530" s="40">
        <f>IF($A530="","",IF($O530=0,"Clean",IF($P530&gt;0,"Out of Service","Violations - No OOS")))</f>
        <v/>
      </c>
      <c r="R530" s="63">
        <f>IF($A530="","",IFERROR(SUMIFS('Violation Log'!$K$6:$K$1005,'Violation Log'!$B$6:$B$1005,$A530),0))</f>
        <v/>
      </c>
      <c r="S530" s="63">
        <f>IF($A530="","",IFERROR(SUMIFS('Violation Log'!$L$6:$L$1005,'Violation Log'!$B$6:$B$1005,$A530),0))</f>
        <v/>
      </c>
      <c r="T530" s="39">
        <f>IF($A530="","",COUNTIFS('Violation Log'!$B$6:$B$1005,$A530,'Violation Log'!$R$6:$R$1005,"&lt;&gt;Closed",'Violation Log'!$R$6:$R$1005,"&lt;&gt;"))</f>
        <v/>
      </c>
      <c r="U530" s="40">
        <f>IF($A530="","",IF(OR($B530="",$E530="",$F530="",$H530="",$I530="",$M530=""),"Missing required field",IF(COUNTIF($A$6:$A$1005,$A530)&gt;1,"Duplicate Inspection ID","OK")))</f>
        <v/>
      </c>
    </row>
    <row r="531">
      <c r="B531" s="62" t="n"/>
      <c r="C531" s="36" t="n"/>
      <c r="L531" s="37" t="n"/>
      <c r="N531" s="38" t="n"/>
      <c r="O531" s="39">
        <f>IF($A531="","",COUNTIF('Violation Log'!$B$6:$B$1005,$A531))</f>
        <v/>
      </c>
      <c r="P531" s="39">
        <f>IF($A531="","",COUNTIFS('Violation Log'!$B$6:$B$1005,$A531,'Violation Log'!$I$6:$I$1005,"Yes"))</f>
        <v/>
      </c>
      <c r="Q531" s="40">
        <f>IF($A531="","",IF($O531=0,"Clean",IF($P531&gt;0,"Out of Service","Violations - No OOS")))</f>
        <v/>
      </c>
      <c r="R531" s="63">
        <f>IF($A531="","",IFERROR(SUMIFS('Violation Log'!$K$6:$K$1005,'Violation Log'!$B$6:$B$1005,$A531),0))</f>
        <v/>
      </c>
      <c r="S531" s="63">
        <f>IF($A531="","",IFERROR(SUMIFS('Violation Log'!$L$6:$L$1005,'Violation Log'!$B$6:$B$1005,$A531),0))</f>
        <v/>
      </c>
      <c r="T531" s="39">
        <f>IF($A531="","",COUNTIFS('Violation Log'!$B$6:$B$1005,$A531,'Violation Log'!$R$6:$R$1005,"&lt;&gt;Closed",'Violation Log'!$R$6:$R$1005,"&lt;&gt;"))</f>
        <v/>
      </c>
      <c r="U531" s="40">
        <f>IF($A531="","",IF(OR($B531="",$E531="",$F531="",$H531="",$I531="",$M531=""),"Missing required field",IF(COUNTIF($A$6:$A$1005,$A531)&gt;1,"Duplicate Inspection ID","OK")))</f>
        <v/>
      </c>
    </row>
    <row r="532">
      <c r="B532" s="62" t="n"/>
      <c r="C532" s="36" t="n"/>
      <c r="L532" s="37" t="n"/>
      <c r="N532" s="38" t="n"/>
      <c r="O532" s="39">
        <f>IF($A532="","",COUNTIF('Violation Log'!$B$6:$B$1005,$A532))</f>
        <v/>
      </c>
      <c r="P532" s="39">
        <f>IF($A532="","",COUNTIFS('Violation Log'!$B$6:$B$1005,$A532,'Violation Log'!$I$6:$I$1005,"Yes"))</f>
        <v/>
      </c>
      <c r="Q532" s="40">
        <f>IF($A532="","",IF($O532=0,"Clean",IF($P532&gt;0,"Out of Service","Violations - No OOS")))</f>
        <v/>
      </c>
      <c r="R532" s="63">
        <f>IF($A532="","",IFERROR(SUMIFS('Violation Log'!$K$6:$K$1005,'Violation Log'!$B$6:$B$1005,$A532),0))</f>
        <v/>
      </c>
      <c r="S532" s="63">
        <f>IF($A532="","",IFERROR(SUMIFS('Violation Log'!$L$6:$L$1005,'Violation Log'!$B$6:$B$1005,$A532),0))</f>
        <v/>
      </c>
      <c r="T532" s="39">
        <f>IF($A532="","",COUNTIFS('Violation Log'!$B$6:$B$1005,$A532,'Violation Log'!$R$6:$R$1005,"&lt;&gt;Closed",'Violation Log'!$R$6:$R$1005,"&lt;&gt;"))</f>
        <v/>
      </c>
      <c r="U532" s="40">
        <f>IF($A532="","",IF(OR($B532="",$E532="",$F532="",$H532="",$I532="",$M532=""),"Missing required field",IF(COUNTIF($A$6:$A$1005,$A532)&gt;1,"Duplicate Inspection ID","OK")))</f>
        <v/>
      </c>
    </row>
    <row r="533">
      <c r="B533" s="62" t="n"/>
      <c r="C533" s="36" t="n"/>
      <c r="L533" s="37" t="n"/>
      <c r="N533" s="38" t="n"/>
      <c r="O533" s="39">
        <f>IF($A533="","",COUNTIF('Violation Log'!$B$6:$B$1005,$A533))</f>
        <v/>
      </c>
      <c r="P533" s="39">
        <f>IF($A533="","",COUNTIFS('Violation Log'!$B$6:$B$1005,$A533,'Violation Log'!$I$6:$I$1005,"Yes"))</f>
        <v/>
      </c>
      <c r="Q533" s="40">
        <f>IF($A533="","",IF($O533=0,"Clean",IF($P533&gt;0,"Out of Service","Violations - No OOS")))</f>
        <v/>
      </c>
      <c r="R533" s="63">
        <f>IF($A533="","",IFERROR(SUMIFS('Violation Log'!$K$6:$K$1005,'Violation Log'!$B$6:$B$1005,$A533),0))</f>
        <v/>
      </c>
      <c r="S533" s="63">
        <f>IF($A533="","",IFERROR(SUMIFS('Violation Log'!$L$6:$L$1005,'Violation Log'!$B$6:$B$1005,$A533),0))</f>
        <v/>
      </c>
      <c r="T533" s="39">
        <f>IF($A533="","",COUNTIFS('Violation Log'!$B$6:$B$1005,$A533,'Violation Log'!$R$6:$R$1005,"&lt;&gt;Closed",'Violation Log'!$R$6:$R$1005,"&lt;&gt;"))</f>
        <v/>
      </c>
      <c r="U533" s="40">
        <f>IF($A533="","",IF(OR($B533="",$E533="",$F533="",$H533="",$I533="",$M533=""),"Missing required field",IF(COUNTIF($A$6:$A$1005,$A533)&gt;1,"Duplicate Inspection ID","OK")))</f>
        <v/>
      </c>
    </row>
    <row r="534">
      <c r="B534" s="62" t="n"/>
      <c r="C534" s="36" t="n"/>
      <c r="L534" s="37" t="n"/>
      <c r="N534" s="38" t="n"/>
      <c r="O534" s="39">
        <f>IF($A534="","",COUNTIF('Violation Log'!$B$6:$B$1005,$A534))</f>
        <v/>
      </c>
      <c r="P534" s="39">
        <f>IF($A534="","",COUNTIFS('Violation Log'!$B$6:$B$1005,$A534,'Violation Log'!$I$6:$I$1005,"Yes"))</f>
        <v/>
      </c>
      <c r="Q534" s="40">
        <f>IF($A534="","",IF($O534=0,"Clean",IF($P534&gt;0,"Out of Service","Violations - No OOS")))</f>
        <v/>
      </c>
      <c r="R534" s="63">
        <f>IF($A534="","",IFERROR(SUMIFS('Violation Log'!$K$6:$K$1005,'Violation Log'!$B$6:$B$1005,$A534),0))</f>
        <v/>
      </c>
      <c r="S534" s="63">
        <f>IF($A534="","",IFERROR(SUMIFS('Violation Log'!$L$6:$L$1005,'Violation Log'!$B$6:$B$1005,$A534),0))</f>
        <v/>
      </c>
      <c r="T534" s="39">
        <f>IF($A534="","",COUNTIFS('Violation Log'!$B$6:$B$1005,$A534,'Violation Log'!$R$6:$R$1005,"&lt;&gt;Closed",'Violation Log'!$R$6:$R$1005,"&lt;&gt;"))</f>
        <v/>
      </c>
      <c r="U534" s="40">
        <f>IF($A534="","",IF(OR($B534="",$E534="",$F534="",$H534="",$I534="",$M534=""),"Missing required field",IF(COUNTIF($A$6:$A$1005,$A534)&gt;1,"Duplicate Inspection ID","OK")))</f>
        <v/>
      </c>
    </row>
    <row r="535">
      <c r="B535" s="62" t="n"/>
      <c r="C535" s="36" t="n"/>
      <c r="L535" s="37" t="n"/>
      <c r="N535" s="38" t="n"/>
      <c r="O535" s="39">
        <f>IF($A535="","",COUNTIF('Violation Log'!$B$6:$B$1005,$A535))</f>
        <v/>
      </c>
      <c r="P535" s="39">
        <f>IF($A535="","",COUNTIFS('Violation Log'!$B$6:$B$1005,$A535,'Violation Log'!$I$6:$I$1005,"Yes"))</f>
        <v/>
      </c>
      <c r="Q535" s="40">
        <f>IF($A535="","",IF($O535=0,"Clean",IF($P535&gt;0,"Out of Service","Violations - No OOS")))</f>
        <v/>
      </c>
      <c r="R535" s="63">
        <f>IF($A535="","",IFERROR(SUMIFS('Violation Log'!$K$6:$K$1005,'Violation Log'!$B$6:$B$1005,$A535),0))</f>
        <v/>
      </c>
      <c r="S535" s="63">
        <f>IF($A535="","",IFERROR(SUMIFS('Violation Log'!$L$6:$L$1005,'Violation Log'!$B$6:$B$1005,$A535),0))</f>
        <v/>
      </c>
      <c r="T535" s="39">
        <f>IF($A535="","",COUNTIFS('Violation Log'!$B$6:$B$1005,$A535,'Violation Log'!$R$6:$R$1005,"&lt;&gt;Closed",'Violation Log'!$R$6:$R$1005,"&lt;&gt;"))</f>
        <v/>
      </c>
      <c r="U535" s="40">
        <f>IF($A535="","",IF(OR($B535="",$E535="",$F535="",$H535="",$I535="",$M535=""),"Missing required field",IF(COUNTIF($A$6:$A$1005,$A535)&gt;1,"Duplicate Inspection ID","OK")))</f>
        <v/>
      </c>
    </row>
    <row r="536">
      <c r="B536" s="62" t="n"/>
      <c r="C536" s="36" t="n"/>
      <c r="L536" s="37" t="n"/>
      <c r="N536" s="38" t="n"/>
      <c r="O536" s="39">
        <f>IF($A536="","",COUNTIF('Violation Log'!$B$6:$B$1005,$A536))</f>
        <v/>
      </c>
      <c r="P536" s="39">
        <f>IF($A536="","",COUNTIFS('Violation Log'!$B$6:$B$1005,$A536,'Violation Log'!$I$6:$I$1005,"Yes"))</f>
        <v/>
      </c>
      <c r="Q536" s="40">
        <f>IF($A536="","",IF($O536=0,"Clean",IF($P536&gt;0,"Out of Service","Violations - No OOS")))</f>
        <v/>
      </c>
      <c r="R536" s="63">
        <f>IF($A536="","",IFERROR(SUMIFS('Violation Log'!$K$6:$K$1005,'Violation Log'!$B$6:$B$1005,$A536),0))</f>
        <v/>
      </c>
      <c r="S536" s="63">
        <f>IF($A536="","",IFERROR(SUMIFS('Violation Log'!$L$6:$L$1005,'Violation Log'!$B$6:$B$1005,$A536),0))</f>
        <v/>
      </c>
      <c r="T536" s="39">
        <f>IF($A536="","",COUNTIFS('Violation Log'!$B$6:$B$1005,$A536,'Violation Log'!$R$6:$R$1005,"&lt;&gt;Closed",'Violation Log'!$R$6:$R$1005,"&lt;&gt;"))</f>
        <v/>
      </c>
      <c r="U536" s="40">
        <f>IF($A536="","",IF(OR($B536="",$E536="",$F536="",$H536="",$I536="",$M536=""),"Missing required field",IF(COUNTIF($A$6:$A$1005,$A536)&gt;1,"Duplicate Inspection ID","OK")))</f>
        <v/>
      </c>
    </row>
    <row r="537">
      <c r="B537" s="62" t="n"/>
      <c r="C537" s="36" t="n"/>
      <c r="L537" s="37" t="n"/>
      <c r="N537" s="38" t="n"/>
      <c r="O537" s="39">
        <f>IF($A537="","",COUNTIF('Violation Log'!$B$6:$B$1005,$A537))</f>
        <v/>
      </c>
      <c r="P537" s="39">
        <f>IF($A537="","",COUNTIFS('Violation Log'!$B$6:$B$1005,$A537,'Violation Log'!$I$6:$I$1005,"Yes"))</f>
        <v/>
      </c>
      <c r="Q537" s="40">
        <f>IF($A537="","",IF($O537=0,"Clean",IF($P537&gt;0,"Out of Service","Violations - No OOS")))</f>
        <v/>
      </c>
      <c r="R537" s="63">
        <f>IF($A537="","",IFERROR(SUMIFS('Violation Log'!$K$6:$K$1005,'Violation Log'!$B$6:$B$1005,$A537),0))</f>
        <v/>
      </c>
      <c r="S537" s="63">
        <f>IF($A537="","",IFERROR(SUMIFS('Violation Log'!$L$6:$L$1005,'Violation Log'!$B$6:$B$1005,$A537),0))</f>
        <v/>
      </c>
      <c r="T537" s="39">
        <f>IF($A537="","",COUNTIFS('Violation Log'!$B$6:$B$1005,$A537,'Violation Log'!$R$6:$R$1005,"&lt;&gt;Closed",'Violation Log'!$R$6:$R$1005,"&lt;&gt;"))</f>
        <v/>
      </c>
      <c r="U537" s="40">
        <f>IF($A537="","",IF(OR($B537="",$E537="",$F537="",$H537="",$I537="",$M537=""),"Missing required field",IF(COUNTIF($A$6:$A$1005,$A537)&gt;1,"Duplicate Inspection ID","OK")))</f>
        <v/>
      </c>
    </row>
    <row r="538">
      <c r="B538" s="62" t="n"/>
      <c r="C538" s="36" t="n"/>
      <c r="L538" s="37" t="n"/>
      <c r="N538" s="38" t="n"/>
      <c r="O538" s="39">
        <f>IF($A538="","",COUNTIF('Violation Log'!$B$6:$B$1005,$A538))</f>
        <v/>
      </c>
      <c r="P538" s="39">
        <f>IF($A538="","",COUNTIFS('Violation Log'!$B$6:$B$1005,$A538,'Violation Log'!$I$6:$I$1005,"Yes"))</f>
        <v/>
      </c>
      <c r="Q538" s="40">
        <f>IF($A538="","",IF($O538=0,"Clean",IF($P538&gt;0,"Out of Service","Violations - No OOS")))</f>
        <v/>
      </c>
      <c r="R538" s="63">
        <f>IF($A538="","",IFERROR(SUMIFS('Violation Log'!$K$6:$K$1005,'Violation Log'!$B$6:$B$1005,$A538),0))</f>
        <v/>
      </c>
      <c r="S538" s="63">
        <f>IF($A538="","",IFERROR(SUMIFS('Violation Log'!$L$6:$L$1005,'Violation Log'!$B$6:$B$1005,$A538),0))</f>
        <v/>
      </c>
      <c r="T538" s="39">
        <f>IF($A538="","",COUNTIFS('Violation Log'!$B$6:$B$1005,$A538,'Violation Log'!$R$6:$R$1005,"&lt;&gt;Closed",'Violation Log'!$R$6:$R$1005,"&lt;&gt;"))</f>
        <v/>
      </c>
      <c r="U538" s="40">
        <f>IF($A538="","",IF(OR($B538="",$E538="",$F538="",$H538="",$I538="",$M538=""),"Missing required field",IF(COUNTIF($A$6:$A$1005,$A538)&gt;1,"Duplicate Inspection ID","OK")))</f>
        <v/>
      </c>
    </row>
    <row r="539">
      <c r="B539" s="62" t="n"/>
      <c r="C539" s="36" t="n"/>
      <c r="L539" s="37" t="n"/>
      <c r="N539" s="38" t="n"/>
      <c r="O539" s="39">
        <f>IF($A539="","",COUNTIF('Violation Log'!$B$6:$B$1005,$A539))</f>
        <v/>
      </c>
      <c r="P539" s="39">
        <f>IF($A539="","",COUNTIFS('Violation Log'!$B$6:$B$1005,$A539,'Violation Log'!$I$6:$I$1005,"Yes"))</f>
        <v/>
      </c>
      <c r="Q539" s="40">
        <f>IF($A539="","",IF($O539=0,"Clean",IF($P539&gt;0,"Out of Service","Violations - No OOS")))</f>
        <v/>
      </c>
      <c r="R539" s="63">
        <f>IF($A539="","",IFERROR(SUMIFS('Violation Log'!$K$6:$K$1005,'Violation Log'!$B$6:$B$1005,$A539),0))</f>
        <v/>
      </c>
      <c r="S539" s="63">
        <f>IF($A539="","",IFERROR(SUMIFS('Violation Log'!$L$6:$L$1005,'Violation Log'!$B$6:$B$1005,$A539),0))</f>
        <v/>
      </c>
      <c r="T539" s="39">
        <f>IF($A539="","",COUNTIFS('Violation Log'!$B$6:$B$1005,$A539,'Violation Log'!$R$6:$R$1005,"&lt;&gt;Closed",'Violation Log'!$R$6:$R$1005,"&lt;&gt;"))</f>
        <v/>
      </c>
      <c r="U539" s="40">
        <f>IF($A539="","",IF(OR($B539="",$E539="",$F539="",$H539="",$I539="",$M539=""),"Missing required field",IF(COUNTIF($A$6:$A$1005,$A539)&gt;1,"Duplicate Inspection ID","OK")))</f>
        <v/>
      </c>
    </row>
    <row r="540">
      <c r="B540" s="62" t="n"/>
      <c r="C540" s="36" t="n"/>
      <c r="L540" s="37" t="n"/>
      <c r="N540" s="38" t="n"/>
      <c r="O540" s="39">
        <f>IF($A540="","",COUNTIF('Violation Log'!$B$6:$B$1005,$A540))</f>
        <v/>
      </c>
      <c r="P540" s="39">
        <f>IF($A540="","",COUNTIFS('Violation Log'!$B$6:$B$1005,$A540,'Violation Log'!$I$6:$I$1005,"Yes"))</f>
        <v/>
      </c>
      <c r="Q540" s="40">
        <f>IF($A540="","",IF($O540=0,"Clean",IF($P540&gt;0,"Out of Service","Violations - No OOS")))</f>
        <v/>
      </c>
      <c r="R540" s="63">
        <f>IF($A540="","",IFERROR(SUMIFS('Violation Log'!$K$6:$K$1005,'Violation Log'!$B$6:$B$1005,$A540),0))</f>
        <v/>
      </c>
      <c r="S540" s="63">
        <f>IF($A540="","",IFERROR(SUMIFS('Violation Log'!$L$6:$L$1005,'Violation Log'!$B$6:$B$1005,$A540),0))</f>
        <v/>
      </c>
      <c r="T540" s="39">
        <f>IF($A540="","",COUNTIFS('Violation Log'!$B$6:$B$1005,$A540,'Violation Log'!$R$6:$R$1005,"&lt;&gt;Closed",'Violation Log'!$R$6:$R$1005,"&lt;&gt;"))</f>
        <v/>
      </c>
      <c r="U540" s="40">
        <f>IF($A540="","",IF(OR($B540="",$E540="",$F540="",$H540="",$I540="",$M540=""),"Missing required field",IF(COUNTIF($A$6:$A$1005,$A540)&gt;1,"Duplicate Inspection ID","OK")))</f>
        <v/>
      </c>
    </row>
    <row r="541">
      <c r="B541" s="62" t="n"/>
      <c r="C541" s="36" t="n"/>
      <c r="L541" s="37" t="n"/>
      <c r="N541" s="38" t="n"/>
      <c r="O541" s="39">
        <f>IF($A541="","",COUNTIF('Violation Log'!$B$6:$B$1005,$A541))</f>
        <v/>
      </c>
      <c r="P541" s="39">
        <f>IF($A541="","",COUNTIFS('Violation Log'!$B$6:$B$1005,$A541,'Violation Log'!$I$6:$I$1005,"Yes"))</f>
        <v/>
      </c>
      <c r="Q541" s="40">
        <f>IF($A541="","",IF($O541=0,"Clean",IF($P541&gt;0,"Out of Service","Violations - No OOS")))</f>
        <v/>
      </c>
      <c r="R541" s="63">
        <f>IF($A541="","",IFERROR(SUMIFS('Violation Log'!$K$6:$K$1005,'Violation Log'!$B$6:$B$1005,$A541),0))</f>
        <v/>
      </c>
      <c r="S541" s="63">
        <f>IF($A541="","",IFERROR(SUMIFS('Violation Log'!$L$6:$L$1005,'Violation Log'!$B$6:$B$1005,$A541),0))</f>
        <v/>
      </c>
      <c r="T541" s="39">
        <f>IF($A541="","",COUNTIFS('Violation Log'!$B$6:$B$1005,$A541,'Violation Log'!$R$6:$R$1005,"&lt;&gt;Closed",'Violation Log'!$R$6:$R$1005,"&lt;&gt;"))</f>
        <v/>
      </c>
      <c r="U541" s="40">
        <f>IF($A541="","",IF(OR($B541="",$E541="",$F541="",$H541="",$I541="",$M541=""),"Missing required field",IF(COUNTIF($A$6:$A$1005,$A541)&gt;1,"Duplicate Inspection ID","OK")))</f>
        <v/>
      </c>
    </row>
    <row r="542">
      <c r="B542" s="62" t="n"/>
      <c r="C542" s="36" t="n"/>
      <c r="L542" s="37" t="n"/>
      <c r="N542" s="38" t="n"/>
      <c r="O542" s="39">
        <f>IF($A542="","",COUNTIF('Violation Log'!$B$6:$B$1005,$A542))</f>
        <v/>
      </c>
      <c r="P542" s="39">
        <f>IF($A542="","",COUNTIFS('Violation Log'!$B$6:$B$1005,$A542,'Violation Log'!$I$6:$I$1005,"Yes"))</f>
        <v/>
      </c>
      <c r="Q542" s="40">
        <f>IF($A542="","",IF($O542=0,"Clean",IF($P542&gt;0,"Out of Service","Violations - No OOS")))</f>
        <v/>
      </c>
      <c r="R542" s="63">
        <f>IF($A542="","",IFERROR(SUMIFS('Violation Log'!$K$6:$K$1005,'Violation Log'!$B$6:$B$1005,$A542),0))</f>
        <v/>
      </c>
      <c r="S542" s="63">
        <f>IF($A542="","",IFERROR(SUMIFS('Violation Log'!$L$6:$L$1005,'Violation Log'!$B$6:$B$1005,$A542),0))</f>
        <v/>
      </c>
      <c r="T542" s="39">
        <f>IF($A542="","",COUNTIFS('Violation Log'!$B$6:$B$1005,$A542,'Violation Log'!$R$6:$R$1005,"&lt;&gt;Closed",'Violation Log'!$R$6:$R$1005,"&lt;&gt;"))</f>
        <v/>
      </c>
      <c r="U542" s="40">
        <f>IF($A542="","",IF(OR($B542="",$E542="",$F542="",$H542="",$I542="",$M542=""),"Missing required field",IF(COUNTIF($A$6:$A$1005,$A542)&gt;1,"Duplicate Inspection ID","OK")))</f>
        <v/>
      </c>
    </row>
    <row r="543">
      <c r="B543" s="62" t="n"/>
      <c r="C543" s="36" t="n"/>
      <c r="L543" s="37" t="n"/>
      <c r="N543" s="38" t="n"/>
      <c r="O543" s="39">
        <f>IF($A543="","",COUNTIF('Violation Log'!$B$6:$B$1005,$A543))</f>
        <v/>
      </c>
      <c r="P543" s="39">
        <f>IF($A543="","",COUNTIFS('Violation Log'!$B$6:$B$1005,$A543,'Violation Log'!$I$6:$I$1005,"Yes"))</f>
        <v/>
      </c>
      <c r="Q543" s="40">
        <f>IF($A543="","",IF($O543=0,"Clean",IF($P543&gt;0,"Out of Service","Violations - No OOS")))</f>
        <v/>
      </c>
      <c r="R543" s="63">
        <f>IF($A543="","",IFERROR(SUMIFS('Violation Log'!$K$6:$K$1005,'Violation Log'!$B$6:$B$1005,$A543),0))</f>
        <v/>
      </c>
      <c r="S543" s="63">
        <f>IF($A543="","",IFERROR(SUMIFS('Violation Log'!$L$6:$L$1005,'Violation Log'!$B$6:$B$1005,$A543),0))</f>
        <v/>
      </c>
      <c r="T543" s="39">
        <f>IF($A543="","",COUNTIFS('Violation Log'!$B$6:$B$1005,$A543,'Violation Log'!$R$6:$R$1005,"&lt;&gt;Closed",'Violation Log'!$R$6:$R$1005,"&lt;&gt;"))</f>
        <v/>
      </c>
      <c r="U543" s="40">
        <f>IF($A543="","",IF(OR($B543="",$E543="",$F543="",$H543="",$I543="",$M543=""),"Missing required field",IF(COUNTIF($A$6:$A$1005,$A543)&gt;1,"Duplicate Inspection ID","OK")))</f>
        <v/>
      </c>
    </row>
    <row r="544">
      <c r="B544" s="62" t="n"/>
      <c r="C544" s="36" t="n"/>
      <c r="L544" s="37" t="n"/>
      <c r="N544" s="38" t="n"/>
      <c r="O544" s="39">
        <f>IF($A544="","",COUNTIF('Violation Log'!$B$6:$B$1005,$A544))</f>
        <v/>
      </c>
      <c r="P544" s="39">
        <f>IF($A544="","",COUNTIFS('Violation Log'!$B$6:$B$1005,$A544,'Violation Log'!$I$6:$I$1005,"Yes"))</f>
        <v/>
      </c>
      <c r="Q544" s="40">
        <f>IF($A544="","",IF($O544=0,"Clean",IF($P544&gt;0,"Out of Service","Violations - No OOS")))</f>
        <v/>
      </c>
      <c r="R544" s="63">
        <f>IF($A544="","",IFERROR(SUMIFS('Violation Log'!$K$6:$K$1005,'Violation Log'!$B$6:$B$1005,$A544),0))</f>
        <v/>
      </c>
      <c r="S544" s="63">
        <f>IF($A544="","",IFERROR(SUMIFS('Violation Log'!$L$6:$L$1005,'Violation Log'!$B$6:$B$1005,$A544),0))</f>
        <v/>
      </c>
      <c r="T544" s="39">
        <f>IF($A544="","",COUNTIFS('Violation Log'!$B$6:$B$1005,$A544,'Violation Log'!$R$6:$R$1005,"&lt;&gt;Closed",'Violation Log'!$R$6:$R$1005,"&lt;&gt;"))</f>
        <v/>
      </c>
      <c r="U544" s="40">
        <f>IF($A544="","",IF(OR($B544="",$E544="",$F544="",$H544="",$I544="",$M544=""),"Missing required field",IF(COUNTIF($A$6:$A$1005,$A544)&gt;1,"Duplicate Inspection ID","OK")))</f>
        <v/>
      </c>
    </row>
    <row r="545">
      <c r="B545" s="62" t="n"/>
      <c r="C545" s="36" t="n"/>
      <c r="L545" s="37" t="n"/>
      <c r="N545" s="38" t="n"/>
      <c r="O545" s="39">
        <f>IF($A545="","",COUNTIF('Violation Log'!$B$6:$B$1005,$A545))</f>
        <v/>
      </c>
      <c r="P545" s="39">
        <f>IF($A545="","",COUNTIFS('Violation Log'!$B$6:$B$1005,$A545,'Violation Log'!$I$6:$I$1005,"Yes"))</f>
        <v/>
      </c>
      <c r="Q545" s="40">
        <f>IF($A545="","",IF($O545=0,"Clean",IF($P545&gt;0,"Out of Service","Violations - No OOS")))</f>
        <v/>
      </c>
      <c r="R545" s="63">
        <f>IF($A545="","",IFERROR(SUMIFS('Violation Log'!$K$6:$K$1005,'Violation Log'!$B$6:$B$1005,$A545),0))</f>
        <v/>
      </c>
      <c r="S545" s="63">
        <f>IF($A545="","",IFERROR(SUMIFS('Violation Log'!$L$6:$L$1005,'Violation Log'!$B$6:$B$1005,$A545),0))</f>
        <v/>
      </c>
      <c r="T545" s="39">
        <f>IF($A545="","",COUNTIFS('Violation Log'!$B$6:$B$1005,$A545,'Violation Log'!$R$6:$R$1005,"&lt;&gt;Closed",'Violation Log'!$R$6:$R$1005,"&lt;&gt;"))</f>
        <v/>
      </c>
      <c r="U545" s="40">
        <f>IF($A545="","",IF(OR($B545="",$E545="",$F545="",$H545="",$I545="",$M545=""),"Missing required field",IF(COUNTIF($A$6:$A$1005,$A545)&gt;1,"Duplicate Inspection ID","OK")))</f>
        <v/>
      </c>
    </row>
    <row r="546">
      <c r="B546" s="62" t="n"/>
      <c r="C546" s="36" t="n"/>
      <c r="L546" s="37" t="n"/>
      <c r="N546" s="38" t="n"/>
      <c r="O546" s="39">
        <f>IF($A546="","",COUNTIF('Violation Log'!$B$6:$B$1005,$A546))</f>
        <v/>
      </c>
      <c r="P546" s="39">
        <f>IF($A546="","",COUNTIFS('Violation Log'!$B$6:$B$1005,$A546,'Violation Log'!$I$6:$I$1005,"Yes"))</f>
        <v/>
      </c>
      <c r="Q546" s="40">
        <f>IF($A546="","",IF($O546=0,"Clean",IF($P546&gt;0,"Out of Service","Violations - No OOS")))</f>
        <v/>
      </c>
      <c r="R546" s="63">
        <f>IF($A546="","",IFERROR(SUMIFS('Violation Log'!$K$6:$K$1005,'Violation Log'!$B$6:$B$1005,$A546),0))</f>
        <v/>
      </c>
      <c r="S546" s="63">
        <f>IF($A546="","",IFERROR(SUMIFS('Violation Log'!$L$6:$L$1005,'Violation Log'!$B$6:$B$1005,$A546),0))</f>
        <v/>
      </c>
      <c r="T546" s="39">
        <f>IF($A546="","",COUNTIFS('Violation Log'!$B$6:$B$1005,$A546,'Violation Log'!$R$6:$R$1005,"&lt;&gt;Closed",'Violation Log'!$R$6:$R$1005,"&lt;&gt;"))</f>
        <v/>
      </c>
      <c r="U546" s="40">
        <f>IF($A546="","",IF(OR($B546="",$E546="",$F546="",$H546="",$I546="",$M546=""),"Missing required field",IF(COUNTIF($A$6:$A$1005,$A546)&gt;1,"Duplicate Inspection ID","OK")))</f>
        <v/>
      </c>
    </row>
    <row r="547">
      <c r="B547" s="62" t="n"/>
      <c r="C547" s="36" t="n"/>
      <c r="L547" s="37" t="n"/>
      <c r="N547" s="38" t="n"/>
      <c r="O547" s="39">
        <f>IF($A547="","",COUNTIF('Violation Log'!$B$6:$B$1005,$A547))</f>
        <v/>
      </c>
      <c r="P547" s="39">
        <f>IF($A547="","",COUNTIFS('Violation Log'!$B$6:$B$1005,$A547,'Violation Log'!$I$6:$I$1005,"Yes"))</f>
        <v/>
      </c>
      <c r="Q547" s="40">
        <f>IF($A547="","",IF($O547=0,"Clean",IF($P547&gt;0,"Out of Service","Violations - No OOS")))</f>
        <v/>
      </c>
      <c r="R547" s="63">
        <f>IF($A547="","",IFERROR(SUMIFS('Violation Log'!$K$6:$K$1005,'Violation Log'!$B$6:$B$1005,$A547),0))</f>
        <v/>
      </c>
      <c r="S547" s="63">
        <f>IF($A547="","",IFERROR(SUMIFS('Violation Log'!$L$6:$L$1005,'Violation Log'!$B$6:$B$1005,$A547),0))</f>
        <v/>
      </c>
      <c r="T547" s="39">
        <f>IF($A547="","",COUNTIFS('Violation Log'!$B$6:$B$1005,$A547,'Violation Log'!$R$6:$R$1005,"&lt;&gt;Closed",'Violation Log'!$R$6:$R$1005,"&lt;&gt;"))</f>
        <v/>
      </c>
      <c r="U547" s="40">
        <f>IF($A547="","",IF(OR($B547="",$E547="",$F547="",$H547="",$I547="",$M547=""),"Missing required field",IF(COUNTIF($A$6:$A$1005,$A547)&gt;1,"Duplicate Inspection ID","OK")))</f>
        <v/>
      </c>
    </row>
    <row r="548">
      <c r="B548" s="62" t="n"/>
      <c r="C548" s="36" t="n"/>
      <c r="L548" s="37" t="n"/>
      <c r="N548" s="38" t="n"/>
      <c r="O548" s="39">
        <f>IF($A548="","",COUNTIF('Violation Log'!$B$6:$B$1005,$A548))</f>
        <v/>
      </c>
      <c r="P548" s="39">
        <f>IF($A548="","",COUNTIFS('Violation Log'!$B$6:$B$1005,$A548,'Violation Log'!$I$6:$I$1005,"Yes"))</f>
        <v/>
      </c>
      <c r="Q548" s="40">
        <f>IF($A548="","",IF($O548=0,"Clean",IF($P548&gt;0,"Out of Service","Violations - No OOS")))</f>
        <v/>
      </c>
      <c r="R548" s="63">
        <f>IF($A548="","",IFERROR(SUMIFS('Violation Log'!$K$6:$K$1005,'Violation Log'!$B$6:$B$1005,$A548),0))</f>
        <v/>
      </c>
      <c r="S548" s="63">
        <f>IF($A548="","",IFERROR(SUMIFS('Violation Log'!$L$6:$L$1005,'Violation Log'!$B$6:$B$1005,$A548),0))</f>
        <v/>
      </c>
      <c r="T548" s="39">
        <f>IF($A548="","",COUNTIFS('Violation Log'!$B$6:$B$1005,$A548,'Violation Log'!$R$6:$R$1005,"&lt;&gt;Closed",'Violation Log'!$R$6:$R$1005,"&lt;&gt;"))</f>
        <v/>
      </c>
      <c r="U548" s="40">
        <f>IF($A548="","",IF(OR($B548="",$E548="",$F548="",$H548="",$I548="",$M548=""),"Missing required field",IF(COUNTIF($A$6:$A$1005,$A548)&gt;1,"Duplicate Inspection ID","OK")))</f>
        <v/>
      </c>
    </row>
    <row r="549">
      <c r="B549" s="62" t="n"/>
      <c r="C549" s="36" t="n"/>
      <c r="L549" s="37" t="n"/>
      <c r="N549" s="38" t="n"/>
      <c r="O549" s="39">
        <f>IF($A549="","",COUNTIF('Violation Log'!$B$6:$B$1005,$A549))</f>
        <v/>
      </c>
      <c r="P549" s="39">
        <f>IF($A549="","",COUNTIFS('Violation Log'!$B$6:$B$1005,$A549,'Violation Log'!$I$6:$I$1005,"Yes"))</f>
        <v/>
      </c>
      <c r="Q549" s="40">
        <f>IF($A549="","",IF($O549=0,"Clean",IF($P549&gt;0,"Out of Service","Violations - No OOS")))</f>
        <v/>
      </c>
      <c r="R549" s="63">
        <f>IF($A549="","",IFERROR(SUMIFS('Violation Log'!$K$6:$K$1005,'Violation Log'!$B$6:$B$1005,$A549),0))</f>
        <v/>
      </c>
      <c r="S549" s="63">
        <f>IF($A549="","",IFERROR(SUMIFS('Violation Log'!$L$6:$L$1005,'Violation Log'!$B$6:$B$1005,$A549),0))</f>
        <v/>
      </c>
      <c r="T549" s="39">
        <f>IF($A549="","",COUNTIFS('Violation Log'!$B$6:$B$1005,$A549,'Violation Log'!$R$6:$R$1005,"&lt;&gt;Closed",'Violation Log'!$R$6:$R$1005,"&lt;&gt;"))</f>
        <v/>
      </c>
      <c r="U549" s="40">
        <f>IF($A549="","",IF(OR($B549="",$E549="",$F549="",$H549="",$I549="",$M549=""),"Missing required field",IF(COUNTIF($A$6:$A$1005,$A549)&gt;1,"Duplicate Inspection ID","OK")))</f>
        <v/>
      </c>
    </row>
    <row r="550">
      <c r="B550" s="62" t="n"/>
      <c r="C550" s="36" t="n"/>
      <c r="L550" s="37" t="n"/>
      <c r="N550" s="38" t="n"/>
      <c r="O550" s="39">
        <f>IF($A550="","",COUNTIF('Violation Log'!$B$6:$B$1005,$A550))</f>
        <v/>
      </c>
      <c r="P550" s="39">
        <f>IF($A550="","",COUNTIFS('Violation Log'!$B$6:$B$1005,$A550,'Violation Log'!$I$6:$I$1005,"Yes"))</f>
        <v/>
      </c>
      <c r="Q550" s="40">
        <f>IF($A550="","",IF($O550=0,"Clean",IF($P550&gt;0,"Out of Service","Violations - No OOS")))</f>
        <v/>
      </c>
      <c r="R550" s="63">
        <f>IF($A550="","",IFERROR(SUMIFS('Violation Log'!$K$6:$K$1005,'Violation Log'!$B$6:$B$1005,$A550),0))</f>
        <v/>
      </c>
      <c r="S550" s="63">
        <f>IF($A550="","",IFERROR(SUMIFS('Violation Log'!$L$6:$L$1005,'Violation Log'!$B$6:$B$1005,$A550),0))</f>
        <v/>
      </c>
      <c r="T550" s="39">
        <f>IF($A550="","",COUNTIFS('Violation Log'!$B$6:$B$1005,$A550,'Violation Log'!$R$6:$R$1005,"&lt;&gt;Closed",'Violation Log'!$R$6:$R$1005,"&lt;&gt;"))</f>
        <v/>
      </c>
      <c r="U550" s="40">
        <f>IF($A550="","",IF(OR($B550="",$E550="",$F550="",$H550="",$I550="",$M550=""),"Missing required field",IF(COUNTIF($A$6:$A$1005,$A550)&gt;1,"Duplicate Inspection ID","OK")))</f>
        <v/>
      </c>
    </row>
    <row r="551">
      <c r="B551" s="62" t="n"/>
      <c r="C551" s="36" t="n"/>
      <c r="L551" s="37" t="n"/>
      <c r="N551" s="38" t="n"/>
      <c r="O551" s="39">
        <f>IF($A551="","",COUNTIF('Violation Log'!$B$6:$B$1005,$A551))</f>
        <v/>
      </c>
      <c r="P551" s="39">
        <f>IF($A551="","",COUNTIFS('Violation Log'!$B$6:$B$1005,$A551,'Violation Log'!$I$6:$I$1005,"Yes"))</f>
        <v/>
      </c>
      <c r="Q551" s="40">
        <f>IF($A551="","",IF($O551=0,"Clean",IF($P551&gt;0,"Out of Service","Violations - No OOS")))</f>
        <v/>
      </c>
      <c r="R551" s="63">
        <f>IF($A551="","",IFERROR(SUMIFS('Violation Log'!$K$6:$K$1005,'Violation Log'!$B$6:$B$1005,$A551),0))</f>
        <v/>
      </c>
      <c r="S551" s="63">
        <f>IF($A551="","",IFERROR(SUMIFS('Violation Log'!$L$6:$L$1005,'Violation Log'!$B$6:$B$1005,$A551),0))</f>
        <v/>
      </c>
      <c r="T551" s="39">
        <f>IF($A551="","",COUNTIFS('Violation Log'!$B$6:$B$1005,$A551,'Violation Log'!$R$6:$R$1005,"&lt;&gt;Closed",'Violation Log'!$R$6:$R$1005,"&lt;&gt;"))</f>
        <v/>
      </c>
      <c r="U551" s="40">
        <f>IF($A551="","",IF(OR($B551="",$E551="",$F551="",$H551="",$I551="",$M551=""),"Missing required field",IF(COUNTIF($A$6:$A$1005,$A551)&gt;1,"Duplicate Inspection ID","OK")))</f>
        <v/>
      </c>
    </row>
    <row r="552">
      <c r="B552" s="62" t="n"/>
      <c r="C552" s="36" t="n"/>
      <c r="L552" s="37" t="n"/>
      <c r="N552" s="38" t="n"/>
      <c r="O552" s="39">
        <f>IF($A552="","",COUNTIF('Violation Log'!$B$6:$B$1005,$A552))</f>
        <v/>
      </c>
      <c r="P552" s="39">
        <f>IF($A552="","",COUNTIFS('Violation Log'!$B$6:$B$1005,$A552,'Violation Log'!$I$6:$I$1005,"Yes"))</f>
        <v/>
      </c>
      <c r="Q552" s="40">
        <f>IF($A552="","",IF($O552=0,"Clean",IF($P552&gt;0,"Out of Service","Violations - No OOS")))</f>
        <v/>
      </c>
      <c r="R552" s="63">
        <f>IF($A552="","",IFERROR(SUMIFS('Violation Log'!$K$6:$K$1005,'Violation Log'!$B$6:$B$1005,$A552),0))</f>
        <v/>
      </c>
      <c r="S552" s="63">
        <f>IF($A552="","",IFERROR(SUMIFS('Violation Log'!$L$6:$L$1005,'Violation Log'!$B$6:$B$1005,$A552),0))</f>
        <v/>
      </c>
      <c r="T552" s="39">
        <f>IF($A552="","",COUNTIFS('Violation Log'!$B$6:$B$1005,$A552,'Violation Log'!$R$6:$R$1005,"&lt;&gt;Closed",'Violation Log'!$R$6:$R$1005,"&lt;&gt;"))</f>
        <v/>
      </c>
      <c r="U552" s="40">
        <f>IF($A552="","",IF(OR($B552="",$E552="",$F552="",$H552="",$I552="",$M552=""),"Missing required field",IF(COUNTIF($A$6:$A$1005,$A552)&gt;1,"Duplicate Inspection ID","OK")))</f>
        <v/>
      </c>
    </row>
    <row r="553">
      <c r="B553" s="62" t="n"/>
      <c r="C553" s="36" t="n"/>
      <c r="L553" s="37" t="n"/>
      <c r="N553" s="38" t="n"/>
      <c r="O553" s="39">
        <f>IF($A553="","",COUNTIF('Violation Log'!$B$6:$B$1005,$A553))</f>
        <v/>
      </c>
      <c r="P553" s="39">
        <f>IF($A553="","",COUNTIFS('Violation Log'!$B$6:$B$1005,$A553,'Violation Log'!$I$6:$I$1005,"Yes"))</f>
        <v/>
      </c>
      <c r="Q553" s="40">
        <f>IF($A553="","",IF($O553=0,"Clean",IF($P553&gt;0,"Out of Service","Violations - No OOS")))</f>
        <v/>
      </c>
      <c r="R553" s="63">
        <f>IF($A553="","",IFERROR(SUMIFS('Violation Log'!$K$6:$K$1005,'Violation Log'!$B$6:$B$1005,$A553),0))</f>
        <v/>
      </c>
      <c r="S553" s="63">
        <f>IF($A553="","",IFERROR(SUMIFS('Violation Log'!$L$6:$L$1005,'Violation Log'!$B$6:$B$1005,$A553),0))</f>
        <v/>
      </c>
      <c r="T553" s="39">
        <f>IF($A553="","",COUNTIFS('Violation Log'!$B$6:$B$1005,$A553,'Violation Log'!$R$6:$R$1005,"&lt;&gt;Closed",'Violation Log'!$R$6:$R$1005,"&lt;&gt;"))</f>
        <v/>
      </c>
      <c r="U553" s="40">
        <f>IF($A553="","",IF(OR($B553="",$E553="",$F553="",$H553="",$I553="",$M553=""),"Missing required field",IF(COUNTIF($A$6:$A$1005,$A553)&gt;1,"Duplicate Inspection ID","OK")))</f>
        <v/>
      </c>
    </row>
    <row r="554">
      <c r="B554" s="62" t="n"/>
      <c r="C554" s="36" t="n"/>
      <c r="L554" s="37" t="n"/>
      <c r="N554" s="38" t="n"/>
      <c r="O554" s="39">
        <f>IF($A554="","",COUNTIF('Violation Log'!$B$6:$B$1005,$A554))</f>
        <v/>
      </c>
      <c r="P554" s="39">
        <f>IF($A554="","",COUNTIFS('Violation Log'!$B$6:$B$1005,$A554,'Violation Log'!$I$6:$I$1005,"Yes"))</f>
        <v/>
      </c>
      <c r="Q554" s="40">
        <f>IF($A554="","",IF($O554=0,"Clean",IF($P554&gt;0,"Out of Service","Violations - No OOS")))</f>
        <v/>
      </c>
      <c r="R554" s="63">
        <f>IF($A554="","",IFERROR(SUMIFS('Violation Log'!$K$6:$K$1005,'Violation Log'!$B$6:$B$1005,$A554),0))</f>
        <v/>
      </c>
      <c r="S554" s="63">
        <f>IF($A554="","",IFERROR(SUMIFS('Violation Log'!$L$6:$L$1005,'Violation Log'!$B$6:$B$1005,$A554),0))</f>
        <v/>
      </c>
      <c r="T554" s="39">
        <f>IF($A554="","",COUNTIFS('Violation Log'!$B$6:$B$1005,$A554,'Violation Log'!$R$6:$R$1005,"&lt;&gt;Closed",'Violation Log'!$R$6:$R$1005,"&lt;&gt;"))</f>
        <v/>
      </c>
      <c r="U554" s="40">
        <f>IF($A554="","",IF(OR($B554="",$E554="",$F554="",$H554="",$I554="",$M554=""),"Missing required field",IF(COUNTIF($A$6:$A$1005,$A554)&gt;1,"Duplicate Inspection ID","OK")))</f>
        <v/>
      </c>
    </row>
    <row r="555">
      <c r="B555" s="62" t="n"/>
      <c r="C555" s="36" t="n"/>
      <c r="L555" s="37" t="n"/>
      <c r="N555" s="38" t="n"/>
      <c r="O555" s="39">
        <f>IF($A555="","",COUNTIF('Violation Log'!$B$6:$B$1005,$A555))</f>
        <v/>
      </c>
      <c r="P555" s="39">
        <f>IF($A555="","",COUNTIFS('Violation Log'!$B$6:$B$1005,$A555,'Violation Log'!$I$6:$I$1005,"Yes"))</f>
        <v/>
      </c>
      <c r="Q555" s="40">
        <f>IF($A555="","",IF($O555=0,"Clean",IF($P555&gt;0,"Out of Service","Violations - No OOS")))</f>
        <v/>
      </c>
      <c r="R555" s="63">
        <f>IF($A555="","",IFERROR(SUMIFS('Violation Log'!$K$6:$K$1005,'Violation Log'!$B$6:$B$1005,$A555),0))</f>
        <v/>
      </c>
      <c r="S555" s="63">
        <f>IF($A555="","",IFERROR(SUMIFS('Violation Log'!$L$6:$L$1005,'Violation Log'!$B$6:$B$1005,$A555),0))</f>
        <v/>
      </c>
      <c r="T555" s="39">
        <f>IF($A555="","",COUNTIFS('Violation Log'!$B$6:$B$1005,$A555,'Violation Log'!$R$6:$R$1005,"&lt;&gt;Closed",'Violation Log'!$R$6:$R$1005,"&lt;&gt;"))</f>
        <v/>
      </c>
      <c r="U555" s="40">
        <f>IF($A555="","",IF(OR($B555="",$E555="",$F555="",$H555="",$I555="",$M555=""),"Missing required field",IF(COUNTIF($A$6:$A$1005,$A555)&gt;1,"Duplicate Inspection ID","OK")))</f>
        <v/>
      </c>
    </row>
    <row r="556">
      <c r="B556" s="62" t="n"/>
      <c r="C556" s="36" t="n"/>
      <c r="L556" s="37" t="n"/>
      <c r="N556" s="38" t="n"/>
      <c r="O556" s="39">
        <f>IF($A556="","",COUNTIF('Violation Log'!$B$6:$B$1005,$A556))</f>
        <v/>
      </c>
      <c r="P556" s="39">
        <f>IF($A556="","",COUNTIFS('Violation Log'!$B$6:$B$1005,$A556,'Violation Log'!$I$6:$I$1005,"Yes"))</f>
        <v/>
      </c>
      <c r="Q556" s="40">
        <f>IF($A556="","",IF($O556=0,"Clean",IF($P556&gt;0,"Out of Service","Violations - No OOS")))</f>
        <v/>
      </c>
      <c r="R556" s="63">
        <f>IF($A556="","",IFERROR(SUMIFS('Violation Log'!$K$6:$K$1005,'Violation Log'!$B$6:$B$1005,$A556),0))</f>
        <v/>
      </c>
      <c r="S556" s="63">
        <f>IF($A556="","",IFERROR(SUMIFS('Violation Log'!$L$6:$L$1005,'Violation Log'!$B$6:$B$1005,$A556),0))</f>
        <v/>
      </c>
      <c r="T556" s="39">
        <f>IF($A556="","",COUNTIFS('Violation Log'!$B$6:$B$1005,$A556,'Violation Log'!$R$6:$R$1005,"&lt;&gt;Closed",'Violation Log'!$R$6:$R$1005,"&lt;&gt;"))</f>
        <v/>
      </c>
      <c r="U556" s="40">
        <f>IF($A556="","",IF(OR($B556="",$E556="",$F556="",$H556="",$I556="",$M556=""),"Missing required field",IF(COUNTIF($A$6:$A$1005,$A556)&gt;1,"Duplicate Inspection ID","OK")))</f>
        <v/>
      </c>
    </row>
    <row r="557">
      <c r="B557" s="62" t="n"/>
      <c r="C557" s="36" t="n"/>
      <c r="L557" s="37" t="n"/>
      <c r="N557" s="38" t="n"/>
      <c r="O557" s="39">
        <f>IF($A557="","",COUNTIF('Violation Log'!$B$6:$B$1005,$A557))</f>
        <v/>
      </c>
      <c r="P557" s="39">
        <f>IF($A557="","",COUNTIFS('Violation Log'!$B$6:$B$1005,$A557,'Violation Log'!$I$6:$I$1005,"Yes"))</f>
        <v/>
      </c>
      <c r="Q557" s="40">
        <f>IF($A557="","",IF($O557=0,"Clean",IF($P557&gt;0,"Out of Service","Violations - No OOS")))</f>
        <v/>
      </c>
      <c r="R557" s="63">
        <f>IF($A557="","",IFERROR(SUMIFS('Violation Log'!$K$6:$K$1005,'Violation Log'!$B$6:$B$1005,$A557),0))</f>
        <v/>
      </c>
      <c r="S557" s="63">
        <f>IF($A557="","",IFERROR(SUMIFS('Violation Log'!$L$6:$L$1005,'Violation Log'!$B$6:$B$1005,$A557),0))</f>
        <v/>
      </c>
      <c r="T557" s="39">
        <f>IF($A557="","",COUNTIFS('Violation Log'!$B$6:$B$1005,$A557,'Violation Log'!$R$6:$R$1005,"&lt;&gt;Closed",'Violation Log'!$R$6:$R$1005,"&lt;&gt;"))</f>
        <v/>
      </c>
      <c r="U557" s="40">
        <f>IF($A557="","",IF(OR($B557="",$E557="",$F557="",$H557="",$I557="",$M557=""),"Missing required field",IF(COUNTIF($A$6:$A$1005,$A557)&gt;1,"Duplicate Inspection ID","OK")))</f>
        <v/>
      </c>
    </row>
    <row r="558">
      <c r="B558" s="62" t="n"/>
      <c r="C558" s="36" t="n"/>
      <c r="L558" s="37" t="n"/>
      <c r="N558" s="38" t="n"/>
      <c r="O558" s="39">
        <f>IF($A558="","",COUNTIF('Violation Log'!$B$6:$B$1005,$A558))</f>
        <v/>
      </c>
      <c r="P558" s="39">
        <f>IF($A558="","",COUNTIFS('Violation Log'!$B$6:$B$1005,$A558,'Violation Log'!$I$6:$I$1005,"Yes"))</f>
        <v/>
      </c>
      <c r="Q558" s="40">
        <f>IF($A558="","",IF($O558=0,"Clean",IF($P558&gt;0,"Out of Service","Violations - No OOS")))</f>
        <v/>
      </c>
      <c r="R558" s="63">
        <f>IF($A558="","",IFERROR(SUMIFS('Violation Log'!$K$6:$K$1005,'Violation Log'!$B$6:$B$1005,$A558),0))</f>
        <v/>
      </c>
      <c r="S558" s="63">
        <f>IF($A558="","",IFERROR(SUMIFS('Violation Log'!$L$6:$L$1005,'Violation Log'!$B$6:$B$1005,$A558),0))</f>
        <v/>
      </c>
      <c r="T558" s="39">
        <f>IF($A558="","",COUNTIFS('Violation Log'!$B$6:$B$1005,$A558,'Violation Log'!$R$6:$R$1005,"&lt;&gt;Closed",'Violation Log'!$R$6:$R$1005,"&lt;&gt;"))</f>
        <v/>
      </c>
      <c r="U558" s="40">
        <f>IF($A558="","",IF(OR($B558="",$E558="",$F558="",$H558="",$I558="",$M558=""),"Missing required field",IF(COUNTIF($A$6:$A$1005,$A558)&gt;1,"Duplicate Inspection ID","OK")))</f>
        <v/>
      </c>
    </row>
    <row r="559">
      <c r="B559" s="62" t="n"/>
      <c r="C559" s="36" t="n"/>
      <c r="L559" s="37" t="n"/>
      <c r="N559" s="38" t="n"/>
      <c r="O559" s="39">
        <f>IF($A559="","",COUNTIF('Violation Log'!$B$6:$B$1005,$A559))</f>
        <v/>
      </c>
      <c r="P559" s="39">
        <f>IF($A559="","",COUNTIFS('Violation Log'!$B$6:$B$1005,$A559,'Violation Log'!$I$6:$I$1005,"Yes"))</f>
        <v/>
      </c>
      <c r="Q559" s="40">
        <f>IF($A559="","",IF($O559=0,"Clean",IF($P559&gt;0,"Out of Service","Violations - No OOS")))</f>
        <v/>
      </c>
      <c r="R559" s="63">
        <f>IF($A559="","",IFERROR(SUMIFS('Violation Log'!$K$6:$K$1005,'Violation Log'!$B$6:$B$1005,$A559),0))</f>
        <v/>
      </c>
      <c r="S559" s="63">
        <f>IF($A559="","",IFERROR(SUMIFS('Violation Log'!$L$6:$L$1005,'Violation Log'!$B$6:$B$1005,$A559),0))</f>
        <v/>
      </c>
      <c r="T559" s="39">
        <f>IF($A559="","",COUNTIFS('Violation Log'!$B$6:$B$1005,$A559,'Violation Log'!$R$6:$R$1005,"&lt;&gt;Closed",'Violation Log'!$R$6:$R$1005,"&lt;&gt;"))</f>
        <v/>
      </c>
      <c r="U559" s="40">
        <f>IF($A559="","",IF(OR($B559="",$E559="",$F559="",$H559="",$I559="",$M559=""),"Missing required field",IF(COUNTIF($A$6:$A$1005,$A559)&gt;1,"Duplicate Inspection ID","OK")))</f>
        <v/>
      </c>
    </row>
    <row r="560">
      <c r="B560" s="62" t="n"/>
      <c r="C560" s="36" t="n"/>
      <c r="L560" s="37" t="n"/>
      <c r="N560" s="38" t="n"/>
      <c r="O560" s="39">
        <f>IF($A560="","",COUNTIF('Violation Log'!$B$6:$B$1005,$A560))</f>
        <v/>
      </c>
      <c r="P560" s="39">
        <f>IF($A560="","",COUNTIFS('Violation Log'!$B$6:$B$1005,$A560,'Violation Log'!$I$6:$I$1005,"Yes"))</f>
        <v/>
      </c>
      <c r="Q560" s="40">
        <f>IF($A560="","",IF($O560=0,"Clean",IF($P560&gt;0,"Out of Service","Violations - No OOS")))</f>
        <v/>
      </c>
      <c r="R560" s="63">
        <f>IF($A560="","",IFERROR(SUMIFS('Violation Log'!$K$6:$K$1005,'Violation Log'!$B$6:$B$1005,$A560),0))</f>
        <v/>
      </c>
      <c r="S560" s="63">
        <f>IF($A560="","",IFERROR(SUMIFS('Violation Log'!$L$6:$L$1005,'Violation Log'!$B$6:$B$1005,$A560),0))</f>
        <v/>
      </c>
      <c r="T560" s="39">
        <f>IF($A560="","",COUNTIFS('Violation Log'!$B$6:$B$1005,$A560,'Violation Log'!$R$6:$R$1005,"&lt;&gt;Closed",'Violation Log'!$R$6:$R$1005,"&lt;&gt;"))</f>
        <v/>
      </c>
      <c r="U560" s="40">
        <f>IF($A560="","",IF(OR($B560="",$E560="",$F560="",$H560="",$I560="",$M560=""),"Missing required field",IF(COUNTIF($A$6:$A$1005,$A560)&gt;1,"Duplicate Inspection ID","OK")))</f>
        <v/>
      </c>
    </row>
    <row r="561">
      <c r="B561" s="62" t="n"/>
      <c r="C561" s="36" t="n"/>
      <c r="L561" s="37" t="n"/>
      <c r="N561" s="38" t="n"/>
      <c r="O561" s="39">
        <f>IF($A561="","",COUNTIF('Violation Log'!$B$6:$B$1005,$A561))</f>
        <v/>
      </c>
      <c r="P561" s="39">
        <f>IF($A561="","",COUNTIFS('Violation Log'!$B$6:$B$1005,$A561,'Violation Log'!$I$6:$I$1005,"Yes"))</f>
        <v/>
      </c>
      <c r="Q561" s="40">
        <f>IF($A561="","",IF($O561=0,"Clean",IF($P561&gt;0,"Out of Service","Violations - No OOS")))</f>
        <v/>
      </c>
      <c r="R561" s="63">
        <f>IF($A561="","",IFERROR(SUMIFS('Violation Log'!$K$6:$K$1005,'Violation Log'!$B$6:$B$1005,$A561),0))</f>
        <v/>
      </c>
      <c r="S561" s="63">
        <f>IF($A561="","",IFERROR(SUMIFS('Violation Log'!$L$6:$L$1005,'Violation Log'!$B$6:$B$1005,$A561),0))</f>
        <v/>
      </c>
      <c r="T561" s="39">
        <f>IF($A561="","",COUNTIFS('Violation Log'!$B$6:$B$1005,$A561,'Violation Log'!$R$6:$R$1005,"&lt;&gt;Closed",'Violation Log'!$R$6:$R$1005,"&lt;&gt;"))</f>
        <v/>
      </c>
      <c r="U561" s="40">
        <f>IF($A561="","",IF(OR($B561="",$E561="",$F561="",$H561="",$I561="",$M561=""),"Missing required field",IF(COUNTIF($A$6:$A$1005,$A561)&gt;1,"Duplicate Inspection ID","OK")))</f>
        <v/>
      </c>
    </row>
    <row r="562">
      <c r="B562" s="62" t="n"/>
      <c r="C562" s="36" t="n"/>
      <c r="L562" s="37" t="n"/>
      <c r="N562" s="38" t="n"/>
      <c r="O562" s="39">
        <f>IF($A562="","",COUNTIF('Violation Log'!$B$6:$B$1005,$A562))</f>
        <v/>
      </c>
      <c r="P562" s="39">
        <f>IF($A562="","",COUNTIFS('Violation Log'!$B$6:$B$1005,$A562,'Violation Log'!$I$6:$I$1005,"Yes"))</f>
        <v/>
      </c>
      <c r="Q562" s="40">
        <f>IF($A562="","",IF($O562=0,"Clean",IF($P562&gt;0,"Out of Service","Violations - No OOS")))</f>
        <v/>
      </c>
      <c r="R562" s="63">
        <f>IF($A562="","",IFERROR(SUMIFS('Violation Log'!$K$6:$K$1005,'Violation Log'!$B$6:$B$1005,$A562),0))</f>
        <v/>
      </c>
      <c r="S562" s="63">
        <f>IF($A562="","",IFERROR(SUMIFS('Violation Log'!$L$6:$L$1005,'Violation Log'!$B$6:$B$1005,$A562),0))</f>
        <v/>
      </c>
      <c r="T562" s="39">
        <f>IF($A562="","",COUNTIFS('Violation Log'!$B$6:$B$1005,$A562,'Violation Log'!$R$6:$R$1005,"&lt;&gt;Closed",'Violation Log'!$R$6:$R$1005,"&lt;&gt;"))</f>
        <v/>
      </c>
      <c r="U562" s="40">
        <f>IF($A562="","",IF(OR($B562="",$E562="",$F562="",$H562="",$I562="",$M562=""),"Missing required field",IF(COUNTIF($A$6:$A$1005,$A562)&gt;1,"Duplicate Inspection ID","OK")))</f>
        <v/>
      </c>
    </row>
    <row r="563">
      <c r="B563" s="62" t="n"/>
      <c r="C563" s="36" t="n"/>
      <c r="L563" s="37" t="n"/>
      <c r="N563" s="38" t="n"/>
      <c r="O563" s="39">
        <f>IF($A563="","",COUNTIF('Violation Log'!$B$6:$B$1005,$A563))</f>
        <v/>
      </c>
      <c r="P563" s="39">
        <f>IF($A563="","",COUNTIFS('Violation Log'!$B$6:$B$1005,$A563,'Violation Log'!$I$6:$I$1005,"Yes"))</f>
        <v/>
      </c>
      <c r="Q563" s="40">
        <f>IF($A563="","",IF($O563=0,"Clean",IF($P563&gt;0,"Out of Service","Violations - No OOS")))</f>
        <v/>
      </c>
      <c r="R563" s="63">
        <f>IF($A563="","",IFERROR(SUMIFS('Violation Log'!$K$6:$K$1005,'Violation Log'!$B$6:$B$1005,$A563),0))</f>
        <v/>
      </c>
      <c r="S563" s="63">
        <f>IF($A563="","",IFERROR(SUMIFS('Violation Log'!$L$6:$L$1005,'Violation Log'!$B$6:$B$1005,$A563),0))</f>
        <v/>
      </c>
      <c r="T563" s="39">
        <f>IF($A563="","",COUNTIFS('Violation Log'!$B$6:$B$1005,$A563,'Violation Log'!$R$6:$R$1005,"&lt;&gt;Closed",'Violation Log'!$R$6:$R$1005,"&lt;&gt;"))</f>
        <v/>
      </c>
      <c r="U563" s="40">
        <f>IF($A563="","",IF(OR($B563="",$E563="",$F563="",$H563="",$I563="",$M563=""),"Missing required field",IF(COUNTIF($A$6:$A$1005,$A563)&gt;1,"Duplicate Inspection ID","OK")))</f>
        <v/>
      </c>
    </row>
    <row r="564">
      <c r="B564" s="62" t="n"/>
      <c r="C564" s="36" t="n"/>
      <c r="L564" s="37" t="n"/>
      <c r="N564" s="38" t="n"/>
      <c r="O564" s="39">
        <f>IF($A564="","",COUNTIF('Violation Log'!$B$6:$B$1005,$A564))</f>
        <v/>
      </c>
      <c r="P564" s="39">
        <f>IF($A564="","",COUNTIFS('Violation Log'!$B$6:$B$1005,$A564,'Violation Log'!$I$6:$I$1005,"Yes"))</f>
        <v/>
      </c>
      <c r="Q564" s="40">
        <f>IF($A564="","",IF($O564=0,"Clean",IF($P564&gt;0,"Out of Service","Violations - No OOS")))</f>
        <v/>
      </c>
      <c r="R564" s="63">
        <f>IF($A564="","",IFERROR(SUMIFS('Violation Log'!$K$6:$K$1005,'Violation Log'!$B$6:$B$1005,$A564),0))</f>
        <v/>
      </c>
      <c r="S564" s="63">
        <f>IF($A564="","",IFERROR(SUMIFS('Violation Log'!$L$6:$L$1005,'Violation Log'!$B$6:$B$1005,$A564),0))</f>
        <v/>
      </c>
      <c r="T564" s="39">
        <f>IF($A564="","",COUNTIFS('Violation Log'!$B$6:$B$1005,$A564,'Violation Log'!$R$6:$R$1005,"&lt;&gt;Closed",'Violation Log'!$R$6:$R$1005,"&lt;&gt;"))</f>
        <v/>
      </c>
      <c r="U564" s="40">
        <f>IF($A564="","",IF(OR($B564="",$E564="",$F564="",$H564="",$I564="",$M564=""),"Missing required field",IF(COUNTIF($A$6:$A$1005,$A564)&gt;1,"Duplicate Inspection ID","OK")))</f>
        <v/>
      </c>
    </row>
    <row r="565">
      <c r="B565" s="62" t="n"/>
      <c r="C565" s="36" t="n"/>
      <c r="L565" s="37" t="n"/>
      <c r="N565" s="38" t="n"/>
      <c r="O565" s="39">
        <f>IF($A565="","",COUNTIF('Violation Log'!$B$6:$B$1005,$A565))</f>
        <v/>
      </c>
      <c r="P565" s="39">
        <f>IF($A565="","",COUNTIFS('Violation Log'!$B$6:$B$1005,$A565,'Violation Log'!$I$6:$I$1005,"Yes"))</f>
        <v/>
      </c>
      <c r="Q565" s="40">
        <f>IF($A565="","",IF($O565=0,"Clean",IF($P565&gt;0,"Out of Service","Violations - No OOS")))</f>
        <v/>
      </c>
      <c r="R565" s="63">
        <f>IF($A565="","",IFERROR(SUMIFS('Violation Log'!$K$6:$K$1005,'Violation Log'!$B$6:$B$1005,$A565),0))</f>
        <v/>
      </c>
      <c r="S565" s="63">
        <f>IF($A565="","",IFERROR(SUMIFS('Violation Log'!$L$6:$L$1005,'Violation Log'!$B$6:$B$1005,$A565),0))</f>
        <v/>
      </c>
      <c r="T565" s="39">
        <f>IF($A565="","",COUNTIFS('Violation Log'!$B$6:$B$1005,$A565,'Violation Log'!$R$6:$R$1005,"&lt;&gt;Closed",'Violation Log'!$R$6:$R$1005,"&lt;&gt;"))</f>
        <v/>
      </c>
      <c r="U565" s="40">
        <f>IF($A565="","",IF(OR($B565="",$E565="",$F565="",$H565="",$I565="",$M565=""),"Missing required field",IF(COUNTIF($A$6:$A$1005,$A565)&gt;1,"Duplicate Inspection ID","OK")))</f>
        <v/>
      </c>
    </row>
    <row r="566">
      <c r="B566" s="62" t="n"/>
      <c r="C566" s="36" t="n"/>
      <c r="L566" s="37" t="n"/>
      <c r="N566" s="38" t="n"/>
      <c r="O566" s="39">
        <f>IF($A566="","",COUNTIF('Violation Log'!$B$6:$B$1005,$A566))</f>
        <v/>
      </c>
      <c r="P566" s="39">
        <f>IF($A566="","",COUNTIFS('Violation Log'!$B$6:$B$1005,$A566,'Violation Log'!$I$6:$I$1005,"Yes"))</f>
        <v/>
      </c>
      <c r="Q566" s="40">
        <f>IF($A566="","",IF($O566=0,"Clean",IF($P566&gt;0,"Out of Service","Violations - No OOS")))</f>
        <v/>
      </c>
      <c r="R566" s="63">
        <f>IF($A566="","",IFERROR(SUMIFS('Violation Log'!$K$6:$K$1005,'Violation Log'!$B$6:$B$1005,$A566),0))</f>
        <v/>
      </c>
      <c r="S566" s="63">
        <f>IF($A566="","",IFERROR(SUMIFS('Violation Log'!$L$6:$L$1005,'Violation Log'!$B$6:$B$1005,$A566),0))</f>
        <v/>
      </c>
      <c r="T566" s="39">
        <f>IF($A566="","",COUNTIFS('Violation Log'!$B$6:$B$1005,$A566,'Violation Log'!$R$6:$R$1005,"&lt;&gt;Closed",'Violation Log'!$R$6:$R$1005,"&lt;&gt;"))</f>
        <v/>
      </c>
      <c r="U566" s="40">
        <f>IF($A566="","",IF(OR($B566="",$E566="",$F566="",$H566="",$I566="",$M566=""),"Missing required field",IF(COUNTIF($A$6:$A$1005,$A566)&gt;1,"Duplicate Inspection ID","OK")))</f>
        <v/>
      </c>
    </row>
    <row r="567">
      <c r="B567" s="62" t="n"/>
      <c r="C567" s="36" t="n"/>
      <c r="L567" s="37" t="n"/>
      <c r="N567" s="38" t="n"/>
      <c r="O567" s="39">
        <f>IF($A567="","",COUNTIF('Violation Log'!$B$6:$B$1005,$A567))</f>
        <v/>
      </c>
      <c r="P567" s="39">
        <f>IF($A567="","",COUNTIFS('Violation Log'!$B$6:$B$1005,$A567,'Violation Log'!$I$6:$I$1005,"Yes"))</f>
        <v/>
      </c>
      <c r="Q567" s="40">
        <f>IF($A567="","",IF($O567=0,"Clean",IF($P567&gt;0,"Out of Service","Violations - No OOS")))</f>
        <v/>
      </c>
      <c r="R567" s="63">
        <f>IF($A567="","",IFERROR(SUMIFS('Violation Log'!$K$6:$K$1005,'Violation Log'!$B$6:$B$1005,$A567),0))</f>
        <v/>
      </c>
      <c r="S567" s="63">
        <f>IF($A567="","",IFERROR(SUMIFS('Violation Log'!$L$6:$L$1005,'Violation Log'!$B$6:$B$1005,$A567),0))</f>
        <v/>
      </c>
      <c r="T567" s="39">
        <f>IF($A567="","",COUNTIFS('Violation Log'!$B$6:$B$1005,$A567,'Violation Log'!$R$6:$R$1005,"&lt;&gt;Closed",'Violation Log'!$R$6:$R$1005,"&lt;&gt;"))</f>
        <v/>
      </c>
      <c r="U567" s="40">
        <f>IF($A567="","",IF(OR($B567="",$E567="",$F567="",$H567="",$I567="",$M567=""),"Missing required field",IF(COUNTIF($A$6:$A$1005,$A567)&gt;1,"Duplicate Inspection ID","OK")))</f>
        <v/>
      </c>
    </row>
    <row r="568">
      <c r="B568" s="62" t="n"/>
      <c r="C568" s="36" t="n"/>
      <c r="L568" s="37" t="n"/>
      <c r="N568" s="38" t="n"/>
      <c r="O568" s="39">
        <f>IF($A568="","",COUNTIF('Violation Log'!$B$6:$B$1005,$A568))</f>
        <v/>
      </c>
      <c r="P568" s="39">
        <f>IF($A568="","",COUNTIFS('Violation Log'!$B$6:$B$1005,$A568,'Violation Log'!$I$6:$I$1005,"Yes"))</f>
        <v/>
      </c>
      <c r="Q568" s="40">
        <f>IF($A568="","",IF($O568=0,"Clean",IF($P568&gt;0,"Out of Service","Violations - No OOS")))</f>
        <v/>
      </c>
      <c r="R568" s="63">
        <f>IF($A568="","",IFERROR(SUMIFS('Violation Log'!$K$6:$K$1005,'Violation Log'!$B$6:$B$1005,$A568),0))</f>
        <v/>
      </c>
      <c r="S568" s="63">
        <f>IF($A568="","",IFERROR(SUMIFS('Violation Log'!$L$6:$L$1005,'Violation Log'!$B$6:$B$1005,$A568),0))</f>
        <v/>
      </c>
      <c r="T568" s="39">
        <f>IF($A568="","",COUNTIFS('Violation Log'!$B$6:$B$1005,$A568,'Violation Log'!$R$6:$R$1005,"&lt;&gt;Closed",'Violation Log'!$R$6:$R$1005,"&lt;&gt;"))</f>
        <v/>
      </c>
      <c r="U568" s="40">
        <f>IF($A568="","",IF(OR($B568="",$E568="",$F568="",$H568="",$I568="",$M568=""),"Missing required field",IF(COUNTIF($A$6:$A$1005,$A568)&gt;1,"Duplicate Inspection ID","OK")))</f>
        <v/>
      </c>
    </row>
    <row r="569">
      <c r="B569" s="62" t="n"/>
      <c r="C569" s="36" t="n"/>
      <c r="L569" s="37" t="n"/>
      <c r="N569" s="38" t="n"/>
      <c r="O569" s="39">
        <f>IF($A569="","",COUNTIF('Violation Log'!$B$6:$B$1005,$A569))</f>
        <v/>
      </c>
      <c r="P569" s="39">
        <f>IF($A569="","",COUNTIFS('Violation Log'!$B$6:$B$1005,$A569,'Violation Log'!$I$6:$I$1005,"Yes"))</f>
        <v/>
      </c>
      <c r="Q569" s="40">
        <f>IF($A569="","",IF($O569=0,"Clean",IF($P569&gt;0,"Out of Service","Violations - No OOS")))</f>
        <v/>
      </c>
      <c r="R569" s="63">
        <f>IF($A569="","",IFERROR(SUMIFS('Violation Log'!$K$6:$K$1005,'Violation Log'!$B$6:$B$1005,$A569),0))</f>
        <v/>
      </c>
      <c r="S569" s="63">
        <f>IF($A569="","",IFERROR(SUMIFS('Violation Log'!$L$6:$L$1005,'Violation Log'!$B$6:$B$1005,$A569),0))</f>
        <v/>
      </c>
      <c r="T569" s="39">
        <f>IF($A569="","",COUNTIFS('Violation Log'!$B$6:$B$1005,$A569,'Violation Log'!$R$6:$R$1005,"&lt;&gt;Closed",'Violation Log'!$R$6:$R$1005,"&lt;&gt;"))</f>
        <v/>
      </c>
      <c r="U569" s="40">
        <f>IF($A569="","",IF(OR($B569="",$E569="",$F569="",$H569="",$I569="",$M569=""),"Missing required field",IF(COUNTIF($A$6:$A$1005,$A569)&gt;1,"Duplicate Inspection ID","OK")))</f>
        <v/>
      </c>
    </row>
    <row r="570">
      <c r="B570" s="62" t="n"/>
      <c r="C570" s="36" t="n"/>
      <c r="L570" s="37" t="n"/>
      <c r="N570" s="38" t="n"/>
      <c r="O570" s="39">
        <f>IF($A570="","",COUNTIF('Violation Log'!$B$6:$B$1005,$A570))</f>
        <v/>
      </c>
      <c r="P570" s="39">
        <f>IF($A570="","",COUNTIFS('Violation Log'!$B$6:$B$1005,$A570,'Violation Log'!$I$6:$I$1005,"Yes"))</f>
        <v/>
      </c>
      <c r="Q570" s="40">
        <f>IF($A570="","",IF($O570=0,"Clean",IF($P570&gt;0,"Out of Service","Violations - No OOS")))</f>
        <v/>
      </c>
      <c r="R570" s="63">
        <f>IF($A570="","",IFERROR(SUMIFS('Violation Log'!$K$6:$K$1005,'Violation Log'!$B$6:$B$1005,$A570),0))</f>
        <v/>
      </c>
      <c r="S570" s="63">
        <f>IF($A570="","",IFERROR(SUMIFS('Violation Log'!$L$6:$L$1005,'Violation Log'!$B$6:$B$1005,$A570),0))</f>
        <v/>
      </c>
      <c r="T570" s="39">
        <f>IF($A570="","",COUNTIFS('Violation Log'!$B$6:$B$1005,$A570,'Violation Log'!$R$6:$R$1005,"&lt;&gt;Closed",'Violation Log'!$R$6:$R$1005,"&lt;&gt;"))</f>
        <v/>
      </c>
      <c r="U570" s="40">
        <f>IF($A570="","",IF(OR($B570="",$E570="",$F570="",$H570="",$I570="",$M570=""),"Missing required field",IF(COUNTIF($A$6:$A$1005,$A570)&gt;1,"Duplicate Inspection ID","OK")))</f>
        <v/>
      </c>
    </row>
    <row r="571">
      <c r="B571" s="62" t="n"/>
      <c r="C571" s="36" t="n"/>
      <c r="L571" s="37" t="n"/>
      <c r="N571" s="38" t="n"/>
      <c r="O571" s="39">
        <f>IF($A571="","",COUNTIF('Violation Log'!$B$6:$B$1005,$A571))</f>
        <v/>
      </c>
      <c r="P571" s="39">
        <f>IF($A571="","",COUNTIFS('Violation Log'!$B$6:$B$1005,$A571,'Violation Log'!$I$6:$I$1005,"Yes"))</f>
        <v/>
      </c>
      <c r="Q571" s="40">
        <f>IF($A571="","",IF($O571=0,"Clean",IF($P571&gt;0,"Out of Service","Violations - No OOS")))</f>
        <v/>
      </c>
      <c r="R571" s="63">
        <f>IF($A571="","",IFERROR(SUMIFS('Violation Log'!$K$6:$K$1005,'Violation Log'!$B$6:$B$1005,$A571),0))</f>
        <v/>
      </c>
      <c r="S571" s="63">
        <f>IF($A571="","",IFERROR(SUMIFS('Violation Log'!$L$6:$L$1005,'Violation Log'!$B$6:$B$1005,$A571),0))</f>
        <v/>
      </c>
      <c r="T571" s="39">
        <f>IF($A571="","",COUNTIFS('Violation Log'!$B$6:$B$1005,$A571,'Violation Log'!$R$6:$R$1005,"&lt;&gt;Closed",'Violation Log'!$R$6:$R$1005,"&lt;&gt;"))</f>
        <v/>
      </c>
      <c r="U571" s="40">
        <f>IF($A571="","",IF(OR($B571="",$E571="",$F571="",$H571="",$I571="",$M571=""),"Missing required field",IF(COUNTIF($A$6:$A$1005,$A571)&gt;1,"Duplicate Inspection ID","OK")))</f>
        <v/>
      </c>
    </row>
    <row r="572">
      <c r="B572" s="62" t="n"/>
      <c r="C572" s="36" t="n"/>
      <c r="L572" s="37" t="n"/>
      <c r="N572" s="38" t="n"/>
      <c r="O572" s="39">
        <f>IF($A572="","",COUNTIF('Violation Log'!$B$6:$B$1005,$A572))</f>
        <v/>
      </c>
      <c r="P572" s="39">
        <f>IF($A572="","",COUNTIFS('Violation Log'!$B$6:$B$1005,$A572,'Violation Log'!$I$6:$I$1005,"Yes"))</f>
        <v/>
      </c>
      <c r="Q572" s="40">
        <f>IF($A572="","",IF($O572=0,"Clean",IF($P572&gt;0,"Out of Service","Violations - No OOS")))</f>
        <v/>
      </c>
      <c r="R572" s="63">
        <f>IF($A572="","",IFERROR(SUMIFS('Violation Log'!$K$6:$K$1005,'Violation Log'!$B$6:$B$1005,$A572),0))</f>
        <v/>
      </c>
      <c r="S572" s="63">
        <f>IF($A572="","",IFERROR(SUMIFS('Violation Log'!$L$6:$L$1005,'Violation Log'!$B$6:$B$1005,$A572),0))</f>
        <v/>
      </c>
      <c r="T572" s="39">
        <f>IF($A572="","",COUNTIFS('Violation Log'!$B$6:$B$1005,$A572,'Violation Log'!$R$6:$R$1005,"&lt;&gt;Closed",'Violation Log'!$R$6:$R$1005,"&lt;&gt;"))</f>
        <v/>
      </c>
      <c r="U572" s="40">
        <f>IF($A572="","",IF(OR($B572="",$E572="",$F572="",$H572="",$I572="",$M572=""),"Missing required field",IF(COUNTIF($A$6:$A$1005,$A572)&gt;1,"Duplicate Inspection ID","OK")))</f>
        <v/>
      </c>
    </row>
    <row r="573">
      <c r="B573" s="62" t="n"/>
      <c r="C573" s="36" t="n"/>
      <c r="L573" s="37" t="n"/>
      <c r="N573" s="38" t="n"/>
      <c r="O573" s="39">
        <f>IF($A573="","",COUNTIF('Violation Log'!$B$6:$B$1005,$A573))</f>
        <v/>
      </c>
      <c r="P573" s="39">
        <f>IF($A573="","",COUNTIFS('Violation Log'!$B$6:$B$1005,$A573,'Violation Log'!$I$6:$I$1005,"Yes"))</f>
        <v/>
      </c>
      <c r="Q573" s="40">
        <f>IF($A573="","",IF($O573=0,"Clean",IF($P573&gt;0,"Out of Service","Violations - No OOS")))</f>
        <v/>
      </c>
      <c r="R573" s="63">
        <f>IF($A573="","",IFERROR(SUMIFS('Violation Log'!$K$6:$K$1005,'Violation Log'!$B$6:$B$1005,$A573),0))</f>
        <v/>
      </c>
      <c r="S573" s="63">
        <f>IF($A573="","",IFERROR(SUMIFS('Violation Log'!$L$6:$L$1005,'Violation Log'!$B$6:$B$1005,$A573),0))</f>
        <v/>
      </c>
      <c r="T573" s="39">
        <f>IF($A573="","",COUNTIFS('Violation Log'!$B$6:$B$1005,$A573,'Violation Log'!$R$6:$R$1005,"&lt;&gt;Closed",'Violation Log'!$R$6:$R$1005,"&lt;&gt;"))</f>
        <v/>
      </c>
      <c r="U573" s="40">
        <f>IF($A573="","",IF(OR($B573="",$E573="",$F573="",$H573="",$I573="",$M573=""),"Missing required field",IF(COUNTIF($A$6:$A$1005,$A573)&gt;1,"Duplicate Inspection ID","OK")))</f>
        <v/>
      </c>
    </row>
    <row r="574">
      <c r="B574" s="62" t="n"/>
      <c r="C574" s="36" t="n"/>
      <c r="L574" s="37" t="n"/>
      <c r="N574" s="38" t="n"/>
      <c r="O574" s="39">
        <f>IF($A574="","",COUNTIF('Violation Log'!$B$6:$B$1005,$A574))</f>
        <v/>
      </c>
      <c r="P574" s="39">
        <f>IF($A574="","",COUNTIFS('Violation Log'!$B$6:$B$1005,$A574,'Violation Log'!$I$6:$I$1005,"Yes"))</f>
        <v/>
      </c>
      <c r="Q574" s="40">
        <f>IF($A574="","",IF($O574=0,"Clean",IF($P574&gt;0,"Out of Service","Violations - No OOS")))</f>
        <v/>
      </c>
      <c r="R574" s="63">
        <f>IF($A574="","",IFERROR(SUMIFS('Violation Log'!$K$6:$K$1005,'Violation Log'!$B$6:$B$1005,$A574),0))</f>
        <v/>
      </c>
      <c r="S574" s="63">
        <f>IF($A574="","",IFERROR(SUMIFS('Violation Log'!$L$6:$L$1005,'Violation Log'!$B$6:$B$1005,$A574),0))</f>
        <v/>
      </c>
      <c r="T574" s="39">
        <f>IF($A574="","",COUNTIFS('Violation Log'!$B$6:$B$1005,$A574,'Violation Log'!$R$6:$R$1005,"&lt;&gt;Closed",'Violation Log'!$R$6:$R$1005,"&lt;&gt;"))</f>
        <v/>
      </c>
      <c r="U574" s="40">
        <f>IF($A574="","",IF(OR($B574="",$E574="",$F574="",$H574="",$I574="",$M574=""),"Missing required field",IF(COUNTIF($A$6:$A$1005,$A574)&gt;1,"Duplicate Inspection ID","OK")))</f>
        <v/>
      </c>
    </row>
    <row r="575">
      <c r="B575" s="62" t="n"/>
      <c r="C575" s="36" t="n"/>
      <c r="L575" s="37" t="n"/>
      <c r="N575" s="38" t="n"/>
      <c r="O575" s="39">
        <f>IF($A575="","",COUNTIF('Violation Log'!$B$6:$B$1005,$A575))</f>
        <v/>
      </c>
      <c r="P575" s="39">
        <f>IF($A575="","",COUNTIFS('Violation Log'!$B$6:$B$1005,$A575,'Violation Log'!$I$6:$I$1005,"Yes"))</f>
        <v/>
      </c>
      <c r="Q575" s="40">
        <f>IF($A575="","",IF($O575=0,"Clean",IF($P575&gt;0,"Out of Service","Violations - No OOS")))</f>
        <v/>
      </c>
      <c r="R575" s="63">
        <f>IF($A575="","",IFERROR(SUMIFS('Violation Log'!$K$6:$K$1005,'Violation Log'!$B$6:$B$1005,$A575),0))</f>
        <v/>
      </c>
      <c r="S575" s="63">
        <f>IF($A575="","",IFERROR(SUMIFS('Violation Log'!$L$6:$L$1005,'Violation Log'!$B$6:$B$1005,$A575),0))</f>
        <v/>
      </c>
      <c r="T575" s="39">
        <f>IF($A575="","",COUNTIFS('Violation Log'!$B$6:$B$1005,$A575,'Violation Log'!$R$6:$R$1005,"&lt;&gt;Closed",'Violation Log'!$R$6:$R$1005,"&lt;&gt;"))</f>
        <v/>
      </c>
      <c r="U575" s="40">
        <f>IF($A575="","",IF(OR($B575="",$E575="",$F575="",$H575="",$I575="",$M575=""),"Missing required field",IF(COUNTIF($A$6:$A$1005,$A575)&gt;1,"Duplicate Inspection ID","OK")))</f>
        <v/>
      </c>
    </row>
    <row r="576">
      <c r="B576" s="62" t="n"/>
      <c r="C576" s="36" t="n"/>
      <c r="L576" s="37" t="n"/>
      <c r="N576" s="38" t="n"/>
      <c r="O576" s="39">
        <f>IF($A576="","",COUNTIF('Violation Log'!$B$6:$B$1005,$A576))</f>
        <v/>
      </c>
      <c r="P576" s="39">
        <f>IF($A576="","",COUNTIFS('Violation Log'!$B$6:$B$1005,$A576,'Violation Log'!$I$6:$I$1005,"Yes"))</f>
        <v/>
      </c>
      <c r="Q576" s="40">
        <f>IF($A576="","",IF($O576=0,"Clean",IF($P576&gt;0,"Out of Service","Violations - No OOS")))</f>
        <v/>
      </c>
      <c r="R576" s="63">
        <f>IF($A576="","",IFERROR(SUMIFS('Violation Log'!$K$6:$K$1005,'Violation Log'!$B$6:$B$1005,$A576),0))</f>
        <v/>
      </c>
      <c r="S576" s="63">
        <f>IF($A576="","",IFERROR(SUMIFS('Violation Log'!$L$6:$L$1005,'Violation Log'!$B$6:$B$1005,$A576),0))</f>
        <v/>
      </c>
      <c r="T576" s="39">
        <f>IF($A576="","",COUNTIFS('Violation Log'!$B$6:$B$1005,$A576,'Violation Log'!$R$6:$R$1005,"&lt;&gt;Closed",'Violation Log'!$R$6:$R$1005,"&lt;&gt;"))</f>
        <v/>
      </c>
      <c r="U576" s="40">
        <f>IF($A576="","",IF(OR($B576="",$E576="",$F576="",$H576="",$I576="",$M576=""),"Missing required field",IF(COUNTIF($A$6:$A$1005,$A576)&gt;1,"Duplicate Inspection ID","OK")))</f>
        <v/>
      </c>
    </row>
    <row r="577">
      <c r="B577" s="62" t="n"/>
      <c r="C577" s="36" t="n"/>
      <c r="L577" s="37" t="n"/>
      <c r="N577" s="38" t="n"/>
      <c r="O577" s="39">
        <f>IF($A577="","",COUNTIF('Violation Log'!$B$6:$B$1005,$A577))</f>
        <v/>
      </c>
      <c r="P577" s="39">
        <f>IF($A577="","",COUNTIFS('Violation Log'!$B$6:$B$1005,$A577,'Violation Log'!$I$6:$I$1005,"Yes"))</f>
        <v/>
      </c>
      <c r="Q577" s="40">
        <f>IF($A577="","",IF($O577=0,"Clean",IF($P577&gt;0,"Out of Service","Violations - No OOS")))</f>
        <v/>
      </c>
      <c r="R577" s="63">
        <f>IF($A577="","",IFERROR(SUMIFS('Violation Log'!$K$6:$K$1005,'Violation Log'!$B$6:$B$1005,$A577),0))</f>
        <v/>
      </c>
      <c r="S577" s="63">
        <f>IF($A577="","",IFERROR(SUMIFS('Violation Log'!$L$6:$L$1005,'Violation Log'!$B$6:$B$1005,$A577),0))</f>
        <v/>
      </c>
      <c r="T577" s="39">
        <f>IF($A577="","",COUNTIFS('Violation Log'!$B$6:$B$1005,$A577,'Violation Log'!$R$6:$R$1005,"&lt;&gt;Closed",'Violation Log'!$R$6:$R$1005,"&lt;&gt;"))</f>
        <v/>
      </c>
      <c r="U577" s="40">
        <f>IF($A577="","",IF(OR($B577="",$E577="",$F577="",$H577="",$I577="",$M577=""),"Missing required field",IF(COUNTIF($A$6:$A$1005,$A577)&gt;1,"Duplicate Inspection ID","OK")))</f>
        <v/>
      </c>
    </row>
    <row r="578">
      <c r="B578" s="62" t="n"/>
      <c r="C578" s="36" t="n"/>
      <c r="L578" s="37" t="n"/>
      <c r="N578" s="38" t="n"/>
      <c r="O578" s="39">
        <f>IF($A578="","",COUNTIF('Violation Log'!$B$6:$B$1005,$A578))</f>
        <v/>
      </c>
      <c r="P578" s="39">
        <f>IF($A578="","",COUNTIFS('Violation Log'!$B$6:$B$1005,$A578,'Violation Log'!$I$6:$I$1005,"Yes"))</f>
        <v/>
      </c>
      <c r="Q578" s="40">
        <f>IF($A578="","",IF($O578=0,"Clean",IF($P578&gt;0,"Out of Service","Violations - No OOS")))</f>
        <v/>
      </c>
      <c r="R578" s="63">
        <f>IF($A578="","",IFERROR(SUMIFS('Violation Log'!$K$6:$K$1005,'Violation Log'!$B$6:$B$1005,$A578),0))</f>
        <v/>
      </c>
      <c r="S578" s="63">
        <f>IF($A578="","",IFERROR(SUMIFS('Violation Log'!$L$6:$L$1005,'Violation Log'!$B$6:$B$1005,$A578),0))</f>
        <v/>
      </c>
      <c r="T578" s="39">
        <f>IF($A578="","",COUNTIFS('Violation Log'!$B$6:$B$1005,$A578,'Violation Log'!$R$6:$R$1005,"&lt;&gt;Closed",'Violation Log'!$R$6:$R$1005,"&lt;&gt;"))</f>
        <v/>
      </c>
      <c r="U578" s="40">
        <f>IF($A578="","",IF(OR($B578="",$E578="",$F578="",$H578="",$I578="",$M578=""),"Missing required field",IF(COUNTIF($A$6:$A$1005,$A578)&gt;1,"Duplicate Inspection ID","OK")))</f>
        <v/>
      </c>
    </row>
    <row r="579">
      <c r="B579" s="62" t="n"/>
      <c r="C579" s="36" t="n"/>
      <c r="L579" s="37" t="n"/>
      <c r="N579" s="38" t="n"/>
      <c r="O579" s="39">
        <f>IF($A579="","",COUNTIF('Violation Log'!$B$6:$B$1005,$A579))</f>
        <v/>
      </c>
      <c r="P579" s="39">
        <f>IF($A579="","",COUNTIFS('Violation Log'!$B$6:$B$1005,$A579,'Violation Log'!$I$6:$I$1005,"Yes"))</f>
        <v/>
      </c>
      <c r="Q579" s="40">
        <f>IF($A579="","",IF($O579=0,"Clean",IF($P579&gt;0,"Out of Service","Violations - No OOS")))</f>
        <v/>
      </c>
      <c r="R579" s="63">
        <f>IF($A579="","",IFERROR(SUMIFS('Violation Log'!$K$6:$K$1005,'Violation Log'!$B$6:$B$1005,$A579),0))</f>
        <v/>
      </c>
      <c r="S579" s="63">
        <f>IF($A579="","",IFERROR(SUMIFS('Violation Log'!$L$6:$L$1005,'Violation Log'!$B$6:$B$1005,$A579),0))</f>
        <v/>
      </c>
      <c r="T579" s="39">
        <f>IF($A579="","",COUNTIFS('Violation Log'!$B$6:$B$1005,$A579,'Violation Log'!$R$6:$R$1005,"&lt;&gt;Closed",'Violation Log'!$R$6:$R$1005,"&lt;&gt;"))</f>
        <v/>
      </c>
      <c r="U579" s="40">
        <f>IF($A579="","",IF(OR($B579="",$E579="",$F579="",$H579="",$I579="",$M579=""),"Missing required field",IF(COUNTIF($A$6:$A$1005,$A579)&gt;1,"Duplicate Inspection ID","OK")))</f>
        <v/>
      </c>
    </row>
    <row r="580">
      <c r="B580" s="62" t="n"/>
      <c r="C580" s="36" t="n"/>
      <c r="L580" s="37" t="n"/>
      <c r="N580" s="38" t="n"/>
      <c r="O580" s="39">
        <f>IF($A580="","",COUNTIF('Violation Log'!$B$6:$B$1005,$A580))</f>
        <v/>
      </c>
      <c r="P580" s="39">
        <f>IF($A580="","",COUNTIFS('Violation Log'!$B$6:$B$1005,$A580,'Violation Log'!$I$6:$I$1005,"Yes"))</f>
        <v/>
      </c>
      <c r="Q580" s="40">
        <f>IF($A580="","",IF($O580=0,"Clean",IF($P580&gt;0,"Out of Service","Violations - No OOS")))</f>
        <v/>
      </c>
      <c r="R580" s="63">
        <f>IF($A580="","",IFERROR(SUMIFS('Violation Log'!$K$6:$K$1005,'Violation Log'!$B$6:$B$1005,$A580),0))</f>
        <v/>
      </c>
      <c r="S580" s="63">
        <f>IF($A580="","",IFERROR(SUMIFS('Violation Log'!$L$6:$L$1005,'Violation Log'!$B$6:$B$1005,$A580),0))</f>
        <v/>
      </c>
      <c r="T580" s="39">
        <f>IF($A580="","",COUNTIFS('Violation Log'!$B$6:$B$1005,$A580,'Violation Log'!$R$6:$R$1005,"&lt;&gt;Closed",'Violation Log'!$R$6:$R$1005,"&lt;&gt;"))</f>
        <v/>
      </c>
      <c r="U580" s="40">
        <f>IF($A580="","",IF(OR($B580="",$E580="",$F580="",$H580="",$I580="",$M580=""),"Missing required field",IF(COUNTIF($A$6:$A$1005,$A580)&gt;1,"Duplicate Inspection ID","OK")))</f>
        <v/>
      </c>
    </row>
    <row r="581">
      <c r="B581" s="62" t="n"/>
      <c r="C581" s="36" t="n"/>
      <c r="L581" s="37" t="n"/>
      <c r="N581" s="38" t="n"/>
      <c r="O581" s="39">
        <f>IF($A581="","",COUNTIF('Violation Log'!$B$6:$B$1005,$A581))</f>
        <v/>
      </c>
      <c r="P581" s="39">
        <f>IF($A581="","",COUNTIFS('Violation Log'!$B$6:$B$1005,$A581,'Violation Log'!$I$6:$I$1005,"Yes"))</f>
        <v/>
      </c>
      <c r="Q581" s="40">
        <f>IF($A581="","",IF($O581=0,"Clean",IF($P581&gt;0,"Out of Service","Violations - No OOS")))</f>
        <v/>
      </c>
      <c r="R581" s="63">
        <f>IF($A581="","",IFERROR(SUMIFS('Violation Log'!$K$6:$K$1005,'Violation Log'!$B$6:$B$1005,$A581),0))</f>
        <v/>
      </c>
      <c r="S581" s="63">
        <f>IF($A581="","",IFERROR(SUMIFS('Violation Log'!$L$6:$L$1005,'Violation Log'!$B$6:$B$1005,$A581),0))</f>
        <v/>
      </c>
      <c r="T581" s="39">
        <f>IF($A581="","",COUNTIFS('Violation Log'!$B$6:$B$1005,$A581,'Violation Log'!$R$6:$R$1005,"&lt;&gt;Closed",'Violation Log'!$R$6:$R$1005,"&lt;&gt;"))</f>
        <v/>
      </c>
      <c r="U581" s="40">
        <f>IF($A581="","",IF(OR($B581="",$E581="",$F581="",$H581="",$I581="",$M581=""),"Missing required field",IF(COUNTIF($A$6:$A$1005,$A581)&gt;1,"Duplicate Inspection ID","OK")))</f>
        <v/>
      </c>
    </row>
    <row r="582">
      <c r="B582" s="62" t="n"/>
      <c r="C582" s="36" t="n"/>
      <c r="L582" s="37" t="n"/>
      <c r="N582" s="38" t="n"/>
      <c r="O582" s="39">
        <f>IF($A582="","",COUNTIF('Violation Log'!$B$6:$B$1005,$A582))</f>
        <v/>
      </c>
      <c r="P582" s="39">
        <f>IF($A582="","",COUNTIFS('Violation Log'!$B$6:$B$1005,$A582,'Violation Log'!$I$6:$I$1005,"Yes"))</f>
        <v/>
      </c>
      <c r="Q582" s="40">
        <f>IF($A582="","",IF($O582=0,"Clean",IF($P582&gt;0,"Out of Service","Violations - No OOS")))</f>
        <v/>
      </c>
      <c r="R582" s="63">
        <f>IF($A582="","",IFERROR(SUMIFS('Violation Log'!$K$6:$K$1005,'Violation Log'!$B$6:$B$1005,$A582),0))</f>
        <v/>
      </c>
      <c r="S582" s="63">
        <f>IF($A582="","",IFERROR(SUMIFS('Violation Log'!$L$6:$L$1005,'Violation Log'!$B$6:$B$1005,$A582),0))</f>
        <v/>
      </c>
      <c r="T582" s="39">
        <f>IF($A582="","",COUNTIFS('Violation Log'!$B$6:$B$1005,$A582,'Violation Log'!$R$6:$R$1005,"&lt;&gt;Closed",'Violation Log'!$R$6:$R$1005,"&lt;&gt;"))</f>
        <v/>
      </c>
      <c r="U582" s="40">
        <f>IF($A582="","",IF(OR($B582="",$E582="",$F582="",$H582="",$I582="",$M582=""),"Missing required field",IF(COUNTIF($A$6:$A$1005,$A582)&gt;1,"Duplicate Inspection ID","OK")))</f>
        <v/>
      </c>
    </row>
    <row r="583">
      <c r="B583" s="62" t="n"/>
      <c r="C583" s="36" t="n"/>
      <c r="L583" s="37" t="n"/>
      <c r="N583" s="38" t="n"/>
      <c r="O583" s="39">
        <f>IF($A583="","",COUNTIF('Violation Log'!$B$6:$B$1005,$A583))</f>
        <v/>
      </c>
      <c r="P583" s="39">
        <f>IF($A583="","",COUNTIFS('Violation Log'!$B$6:$B$1005,$A583,'Violation Log'!$I$6:$I$1005,"Yes"))</f>
        <v/>
      </c>
      <c r="Q583" s="40">
        <f>IF($A583="","",IF($O583=0,"Clean",IF($P583&gt;0,"Out of Service","Violations - No OOS")))</f>
        <v/>
      </c>
      <c r="R583" s="63">
        <f>IF($A583="","",IFERROR(SUMIFS('Violation Log'!$K$6:$K$1005,'Violation Log'!$B$6:$B$1005,$A583),0))</f>
        <v/>
      </c>
      <c r="S583" s="63">
        <f>IF($A583="","",IFERROR(SUMIFS('Violation Log'!$L$6:$L$1005,'Violation Log'!$B$6:$B$1005,$A583),0))</f>
        <v/>
      </c>
      <c r="T583" s="39">
        <f>IF($A583="","",COUNTIFS('Violation Log'!$B$6:$B$1005,$A583,'Violation Log'!$R$6:$R$1005,"&lt;&gt;Closed",'Violation Log'!$R$6:$R$1005,"&lt;&gt;"))</f>
        <v/>
      </c>
      <c r="U583" s="40">
        <f>IF($A583="","",IF(OR($B583="",$E583="",$F583="",$H583="",$I583="",$M583=""),"Missing required field",IF(COUNTIF($A$6:$A$1005,$A583)&gt;1,"Duplicate Inspection ID","OK")))</f>
        <v/>
      </c>
    </row>
    <row r="584">
      <c r="B584" s="62" t="n"/>
      <c r="C584" s="36" t="n"/>
      <c r="L584" s="37" t="n"/>
      <c r="N584" s="38" t="n"/>
      <c r="O584" s="39">
        <f>IF($A584="","",COUNTIF('Violation Log'!$B$6:$B$1005,$A584))</f>
        <v/>
      </c>
      <c r="P584" s="39">
        <f>IF($A584="","",COUNTIFS('Violation Log'!$B$6:$B$1005,$A584,'Violation Log'!$I$6:$I$1005,"Yes"))</f>
        <v/>
      </c>
      <c r="Q584" s="40">
        <f>IF($A584="","",IF($O584=0,"Clean",IF($P584&gt;0,"Out of Service","Violations - No OOS")))</f>
        <v/>
      </c>
      <c r="R584" s="63">
        <f>IF($A584="","",IFERROR(SUMIFS('Violation Log'!$K$6:$K$1005,'Violation Log'!$B$6:$B$1005,$A584),0))</f>
        <v/>
      </c>
      <c r="S584" s="63">
        <f>IF($A584="","",IFERROR(SUMIFS('Violation Log'!$L$6:$L$1005,'Violation Log'!$B$6:$B$1005,$A584),0))</f>
        <v/>
      </c>
      <c r="T584" s="39">
        <f>IF($A584="","",COUNTIFS('Violation Log'!$B$6:$B$1005,$A584,'Violation Log'!$R$6:$R$1005,"&lt;&gt;Closed",'Violation Log'!$R$6:$R$1005,"&lt;&gt;"))</f>
        <v/>
      </c>
      <c r="U584" s="40">
        <f>IF($A584="","",IF(OR($B584="",$E584="",$F584="",$H584="",$I584="",$M584=""),"Missing required field",IF(COUNTIF($A$6:$A$1005,$A584)&gt;1,"Duplicate Inspection ID","OK")))</f>
        <v/>
      </c>
    </row>
    <row r="585">
      <c r="B585" s="62" t="n"/>
      <c r="C585" s="36" t="n"/>
      <c r="L585" s="37" t="n"/>
      <c r="N585" s="38" t="n"/>
      <c r="O585" s="39">
        <f>IF($A585="","",COUNTIF('Violation Log'!$B$6:$B$1005,$A585))</f>
        <v/>
      </c>
      <c r="P585" s="39">
        <f>IF($A585="","",COUNTIFS('Violation Log'!$B$6:$B$1005,$A585,'Violation Log'!$I$6:$I$1005,"Yes"))</f>
        <v/>
      </c>
      <c r="Q585" s="40">
        <f>IF($A585="","",IF($O585=0,"Clean",IF($P585&gt;0,"Out of Service","Violations - No OOS")))</f>
        <v/>
      </c>
      <c r="R585" s="63">
        <f>IF($A585="","",IFERROR(SUMIFS('Violation Log'!$K$6:$K$1005,'Violation Log'!$B$6:$B$1005,$A585),0))</f>
        <v/>
      </c>
      <c r="S585" s="63">
        <f>IF($A585="","",IFERROR(SUMIFS('Violation Log'!$L$6:$L$1005,'Violation Log'!$B$6:$B$1005,$A585),0))</f>
        <v/>
      </c>
      <c r="T585" s="39">
        <f>IF($A585="","",COUNTIFS('Violation Log'!$B$6:$B$1005,$A585,'Violation Log'!$R$6:$R$1005,"&lt;&gt;Closed",'Violation Log'!$R$6:$R$1005,"&lt;&gt;"))</f>
        <v/>
      </c>
      <c r="U585" s="40">
        <f>IF($A585="","",IF(OR($B585="",$E585="",$F585="",$H585="",$I585="",$M585=""),"Missing required field",IF(COUNTIF($A$6:$A$1005,$A585)&gt;1,"Duplicate Inspection ID","OK")))</f>
        <v/>
      </c>
    </row>
    <row r="586">
      <c r="B586" s="62" t="n"/>
      <c r="C586" s="36" t="n"/>
      <c r="L586" s="37" t="n"/>
      <c r="N586" s="38" t="n"/>
      <c r="O586" s="39">
        <f>IF($A586="","",COUNTIF('Violation Log'!$B$6:$B$1005,$A586))</f>
        <v/>
      </c>
      <c r="P586" s="39">
        <f>IF($A586="","",COUNTIFS('Violation Log'!$B$6:$B$1005,$A586,'Violation Log'!$I$6:$I$1005,"Yes"))</f>
        <v/>
      </c>
      <c r="Q586" s="40">
        <f>IF($A586="","",IF($O586=0,"Clean",IF($P586&gt;0,"Out of Service","Violations - No OOS")))</f>
        <v/>
      </c>
      <c r="R586" s="63">
        <f>IF($A586="","",IFERROR(SUMIFS('Violation Log'!$K$6:$K$1005,'Violation Log'!$B$6:$B$1005,$A586),0))</f>
        <v/>
      </c>
      <c r="S586" s="63">
        <f>IF($A586="","",IFERROR(SUMIFS('Violation Log'!$L$6:$L$1005,'Violation Log'!$B$6:$B$1005,$A586),0))</f>
        <v/>
      </c>
      <c r="T586" s="39">
        <f>IF($A586="","",COUNTIFS('Violation Log'!$B$6:$B$1005,$A586,'Violation Log'!$R$6:$R$1005,"&lt;&gt;Closed",'Violation Log'!$R$6:$R$1005,"&lt;&gt;"))</f>
        <v/>
      </c>
      <c r="U586" s="40">
        <f>IF($A586="","",IF(OR($B586="",$E586="",$F586="",$H586="",$I586="",$M586=""),"Missing required field",IF(COUNTIF($A$6:$A$1005,$A586)&gt;1,"Duplicate Inspection ID","OK")))</f>
        <v/>
      </c>
    </row>
    <row r="587">
      <c r="B587" s="62" t="n"/>
      <c r="C587" s="36" t="n"/>
      <c r="L587" s="37" t="n"/>
      <c r="N587" s="38" t="n"/>
      <c r="O587" s="39">
        <f>IF($A587="","",COUNTIF('Violation Log'!$B$6:$B$1005,$A587))</f>
        <v/>
      </c>
      <c r="P587" s="39">
        <f>IF($A587="","",COUNTIFS('Violation Log'!$B$6:$B$1005,$A587,'Violation Log'!$I$6:$I$1005,"Yes"))</f>
        <v/>
      </c>
      <c r="Q587" s="40">
        <f>IF($A587="","",IF($O587=0,"Clean",IF($P587&gt;0,"Out of Service","Violations - No OOS")))</f>
        <v/>
      </c>
      <c r="R587" s="63">
        <f>IF($A587="","",IFERROR(SUMIFS('Violation Log'!$K$6:$K$1005,'Violation Log'!$B$6:$B$1005,$A587),0))</f>
        <v/>
      </c>
      <c r="S587" s="63">
        <f>IF($A587="","",IFERROR(SUMIFS('Violation Log'!$L$6:$L$1005,'Violation Log'!$B$6:$B$1005,$A587),0))</f>
        <v/>
      </c>
      <c r="T587" s="39">
        <f>IF($A587="","",COUNTIFS('Violation Log'!$B$6:$B$1005,$A587,'Violation Log'!$R$6:$R$1005,"&lt;&gt;Closed",'Violation Log'!$R$6:$R$1005,"&lt;&gt;"))</f>
        <v/>
      </c>
      <c r="U587" s="40">
        <f>IF($A587="","",IF(OR($B587="",$E587="",$F587="",$H587="",$I587="",$M587=""),"Missing required field",IF(COUNTIF($A$6:$A$1005,$A587)&gt;1,"Duplicate Inspection ID","OK")))</f>
        <v/>
      </c>
    </row>
    <row r="588">
      <c r="B588" s="62" t="n"/>
      <c r="C588" s="36" t="n"/>
      <c r="L588" s="37" t="n"/>
      <c r="N588" s="38" t="n"/>
      <c r="O588" s="39">
        <f>IF($A588="","",COUNTIF('Violation Log'!$B$6:$B$1005,$A588))</f>
        <v/>
      </c>
      <c r="P588" s="39">
        <f>IF($A588="","",COUNTIFS('Violation Log'!$B$6:$B$1005,$A588,'Violation Log'!$I$6:$I$1005,"Yes"))</f>
        <v/>
      </c>
      <c r="Q588" s="40">
        <f>IF($A588="","",IF($O588=0,"Clean",IF($P588&gt;0,"Out of Service","Violations - No OOS")))</f>
        <v/>
      </c>
      <c r="R588" s="63">
        <f>IF($A588="","",IFERROR(SUMIFS('Violation Log'!$K$6:$K$1005,'Violation Log'!$B$6:$B$1005,$A588),0))</f>
        <v/>
      </c>
      <c r="S588" s="63">
        <f>IF($A588="","",IFERROR(SUMIFS('Violation Log'!$L$6:$L$1005,'Violation Log'!$B$6:$B$1005,$A588),0))</f>
        <v/>
      </c>
      <c r="T588" s="39">
        <f>IF($A588="","",COUNTIFS('Violation Log'!$B$6:$B$1005,$A588,'Violation Log'!$R$6:$R$1005,"&lt;&gt;Closed",'Violation Log'!$R$6:$R$1005,"&lt;&gt;"))</f>
        <v/>
      </c>
      <c r="U588" s="40">
        <f>IF($A588="","",IF(OR($B588="",$E588="",$F588="",$H588="",$I588="",$M588=""),"Missing required field",IF(COUNTIF($A$6:$A$1005,$A588)&gt;1,"Duplicate Inspection ID","OK")))</f>
        <v/>
      </c>
    </row>
    <row r="589">
      <c r="B589" s="62" t="n"/>
      <c r="C589" s="36" t="n"/>
      <c r="L589" s="37" t="n"/>
      <c r="N589" s="38" t="n"/>
      <c r="O589" s="39">
        <f>IF($A589="","",COUNTIF('Violation Log'!$B$6:$B$1005,$A589))</f>
        <v/>
      </c>
      <c r="P589" s="39">
        <f>IF($A589="","",COUNTIFS('Violation Log'!$B$6:$B$1005,$A589,'Violation Log'!$I$6:$I$1005,"Yes"))</f>
        <v/>
      </c>
      <c r="Q589" s="40">
        <f>IF($A589="","",IF($O589=0,"Clean",IF($P589&gt;0,"Out of Service","Violations - No OOS")))</f>
        <v/>
      </c>
      <c r="R589" s="63">
        <f>IF($A589="","",IFERROR(SUMIFS('Violation Log'!$K$6:$K$1005,'Violation Log'!$B$6:$B$1005,$A589),0))</f>
        <v/>
      </c>
      <c r="S589" s="63">
        <f>IF($A589="","",IFERROR(SUMIFS('Violation Log'!$L$6:$L$1005,'Violation Log'!$B$6:$B$1005,$A589),0))</f>
        <v/>
      </c>
      <c r="T589" s="39">
        <f>IF($A589="","",COUNTIFS('Violation Log'!$B$6:$B$1005,$A589,'Violation Log'!$R$6:$R$1005,"&lt;&gt;Closed",'Violation Log'!$R$6:$R$1005,"&lt;&gt;"))</f>
        <v/>
      </c>
      <c r="U589" s="40">
        <f>IF($A589="","",IF(OR($B589="",$E589="",$F589="",$H589="",$I589="",$M589=""),"Missing required field",IF(COUNTIF($A$6:$A$1005,$A589)&gt;1,"Duplicate Inspection ID","OK")))</f>
        <v/>
      </c>
    </row>
    <row r="590">
      <c r="B590" s="62" t="n"/>
      <c r="C590" s="36" t="n"/>
      <c r="L590" s="37" t="n"/>
      <c r="N590" s="38" t="n"/>
      <c r="O590" s="39">
        <f>IF($A590="","",COUNTIF('Violation Log'!$B$6:$B$1005,$A590))</f>
        <v/>
      </c>
      <c r="P590" s="39">
        <f>IF($A590="","",COUNTIFS('Violation Log'!$B$6:$B$1005,$A590,'Violation Log'!$I$6:$I$1005,"Yes"))</f>
        <v/>
      </c>
      <c r="Q590" s="40">
        <f>IF($A590="","",IF($O590=0,"Clean",IF($P590&gt;0,"Out of Service","Violations - No OOS")))</f>
        <v/>
      </c>
      <c r="R590" s="63">
        <f>IF($A590="","",IFERROR(SUMIFS('Violation Log'!$K$6:$K$1005,'Violation Log'!$B$6:$B$1005,$A590),0))</f>
        <v/>
      </c>
      <c r="S590" s="63">
        <f>IF($A590="","",IFERROR(SUMIFS('Violation Log'!$L$6:$L$1005,'Violation Log'!$B$6:$B$1005,$A590),0))</f>
        <v/>
      </c>
      <c r="T590" s="39">
        <f>IF($A590="","",COUNTIFS('Violation Log'!$B$6:$B$1005,$A590,'Violation Log'!$R$6:$R$1005,"&lt;&gt;Closed",'Violation Log'!$R$6:$R$1005,"&lt;&gt;"))</f>
        <v/>
      </c>
      <c r="U590" s="40">
        <f>IF($A590="","",IF(OR($B590="",$E590="",$F590="",$H590="",$I590="",$M590=""),"Missing required field",IF(COUNTIF($A$6:$A$1005,$A590)&gt;1,"Duplicate Inspection ID","OK")))</f>
        <v/>
      </c>
    </row>
    <row r="591">
      <c r="B591" s="62" t="n"/>
      <c r="C591" s="36" t="n"/>
      <c r="L591" s="37" t="n"/>
      <c r="N591" s="38" t="n"/>
      <c r="O591" s="39">
        <f>IF($A591="","",COUNTIF('Violation Log'!$B$6:$B$1005,$A591))</f>
        <v/>
      </c>
      <c r="P591" s="39">
        <f>IF($A591="","",COUNTIFS('Violation Log'!$B$6:$B$1005,$A591,'Violation Log'!$I$6:$I$1005,"Yes"))</f>
        <v/>
      </c>
      <c r="Q591" s="40">
        <f>IF($A591="","",IF($O591=0,"Clean",IF($P591&gt;0,"Out of Service","Violations - No OOS")))</f>
        <v/>
      </c>
      <c r="R591" s="63">
        <f>IF($A591="","",IFERROR(SUMIFS('Violation Log'!$K$6:$K$1005,'Violation Log'!$B$6:$B$1005,$A591),0))</f>
        <v/>
      </c>
      <c r="S591" s="63">
        <f>IF($A591="","",IFERROR(SUMIFS('Violation Log'!$L$6:$L$1005,'Violation Log'!$B$6:$B$1005,$A591),0))</f>
        <v/>
      </c>
      <c r="T591" s="39">
        <f>IF($A591="","",COUNTIFS('Violation Log'!$B$6:$B$1005,$A591,'Violation Log'!$R$6:$R$1005,"&lt;&gt;Closed",'Violation Log'!$R$6:$R$1005,"&lt;&gt;"))</f>
        <v/>
      </c>
      <c r="U591" s="40">
        <f>IF($A591="","",IF(OR($B591="",$E591="",$F591="",$H591="",$I591="",$M591=""),"Missing required field",IF(COUNTIF($A$6:$A$1005,$A591)&gt;1,"Duplicate Inspection ID","OK")))</f>
        <v/>
      </c>
    </row>
    <row r="592">
      <c r="B592" s="62" t="n"/>
      <c r="C592" s="36" t="n"/>
      <c r="L592" s="37" t="n"/>
      <c r="N592" s="38" t="n"/>
      <c r="O592" s="39">
        <f>IF($A592="","",COUNTIF('Violation Log'!$B$6:$B$1005,$A592))</f>
        <v/>
      </c>
      <c r="P592" s="39">
        <f>IF($A592="","",COUNTIFS('Violation Log'!$B$6:$B$1005,$A592,'Violation Log'!$I$6:$I$1005,"Yes"))</f>
        <v/>
      </c>
      <c r="Q592" s="40">
        <f>IF($A592="","",IF($O592=0,"Clean",IF($P592&gt;0,"Out of Service","Violations - No OOS")))</f>
        <v/>
      </c>
      <c r="R592" s="63">
        <f>IF($A592="","",IFERROR(SUMIFS('Violation Log'!$K$6:$K$1005,'Violation Log'!$B$6:$B$1005,$A592),0))</f>
        <v/>
      </c>
      <c r="S592" s="63">
        <f>IF($A592="","",IFERROR(SUMIFS('Violation Log'!$L$6:$L$1005,'Violation Log'!$B$6:$B$1005,$A592),0))</f>
        <v/>
      </c>
      <c r="T592" s="39">
        <f>IF($A592="","",COUNTIFS('Violation Log'!$B$6:$B$1005,$A592,'Violation Log'!$R$6:$R$1005,"&lt;&gt;Closed",'Violation Log'!$R$6:$R$1005,"&lt;&gt;"))</f>
        <v/>
      </c>
      <c r="U592" s="40">
        <f>IF($A592="","",IF(OR($B592="",$E592="",$F592="",$H592="",$I592="",$M592=""),"Missing required field",IF(COUNTIF($A$6:$A$1005,$A592)&gt;1,"Duplicate Inspection ID","OK")))</f>
        <v/>
      </c>
    </row>
    <row r="593">
      <c r="B593" s="62" t="n"/>
      <c r="C593" s="36" t="n"/>
      <c r="L593" s="37" t="n"/>
      <c r="N593" s="38" t="n"/>
      <c r="O593" s="39">
        <f>IF($A593="","",COUNTIF('Violation Log'!$B$6:$B$1005,$A593))</f>
        <v/>
      </c>
      <c r="P593" s="39">
        <f>IF($A593="","",COUNTIFS('Violation Log'!$B$6:$B$1005,$A593,'Violation Log'!$I$6:$I$1005,"Yes"))</f>
        <v/>
      </c>
      <c r="Q593" s="40">
        <f>IF($A593="","",IF($O593=0,"Clean",IF($P593&gt;0,"Out of Service","Violations - No OOS")))</f>
        <v/>
      </c>
      <c r="R593" s="63">
        <f>IF($A593="","",IFERROR(SUMIFS('Violation Log'!$K$6:$K$1005,'Violation Log'!$B$6:$B$1005,$A593),0))</f>
        <v/>
      </c>
      <c r="S593" s="63">
        <f>IF($A593="","",IFERROR(SUMIFS('Violation Log'!$L$6:$L$1005,'Violation Log'!$B$6:$B$1005,$A593),0))</f>
        <v/>
      </c>
      <c r="T593" s="39">
        <f>IF($A593="","",COUNTIFS('Violation Log'!$B$6:$B$1005,$A593,'Violation Log'!$R$6:$R$1005,"&lt;&gt;Closed",'Violation Log'!$R$6:$R$1005,"&lt;&gt;"))</f>
        <v/>
      </c>
      <c r="U593" s="40">
        <f>IF($A593="","",IF(OR($B593="",$E593="",$F593="",$H593="",$I593="",$M593=""),"Missing required field",IF(COUNTIF($A$6:$A$1005,$A593)&gt;1,"Duplicate Inspection ID","OK")))</f>
        <v/>
      </c>
    </row>
    <row r="594">
      <c r="B594" s="62" t="n"/>
      <c r="C594" s="36" t="n"/>
      <c r="L594" s="37" t="n"/>
      <c r="N594" s="38" t="n"/>
      <c r="O594" s="39">
        <f>IF($A594="","",COUNTIF('Violation Log'!$B$6:$B$1005,$A594))</f>
        <v/>
      </c>
      <c r="P594" s="39">
        <f>IF($A594="","",COUNTIFS('Violation Log'!$B$6:$B$1005,$A594,'Violation Log'!$I$6:$I$1005,"Yes"))</f>
        <v/>
      </c>
      <c r="Q594" s="40">
        <f>IF($A594="","",IF($O594=0,"Clean",IF($P594&gt;0,"Out of Service","Violations - No OOS")))</f>
        <v/>
      </c>
      <c r="R594" s="63">
        <f>IF($A594="","",IFERROR(SUMIFS('Violation Log'!$K$6:$K$1005,'Violation Log'!$B$6:$B$1005,$A594),0))</f>
        <v/>
      </c>
      <c r="S594" s="63">
        <f>IF($A594="","",IFERROR(SUMIFS('Violation Log'!$L$6:$L$1005,'Violation Log'!$B$6:$B$1005,$A594),0))</f>
        <v/>
      </c>
      <c r="T594" s="39">
        <f>IF($A594="","",COUNTIFS('Violation Log'!$B$6:$B$1005,$A594,'Violation Log'!$R$6:$R$1005,"&lt;&gt;Closed",'Violation Log'!$R$6:$R$1005,"&lt;&gt;"))</f>
        <v/>
      </c>
      <c r="U594" s="40">
        <f>IF($A594="","",IF(OR($B594="",$E594="",$F594="",$H594="",$I594="",$M594=""),"Missing required field",IF(COUNTIF($A$6:$A$1005,$A594)&gt;1,"Duplicate Inspection ID","OK")))</f>
        <v/>
      </c>
    </row>
    <row r="595">
      <c r="B595" s="62" t="n"/>
      <c r="C595" s="36" t="n"/>
      <c r="L595" s="37" t="n"/>
      <c r="N595" s="38" t="n"/>
      <c r="O595" s="39">
        <f>IF($A595="","",COUNTIF('Violation Log'!$B$6:$B$1005,$A595))</f>
        <v/>
      </c>
      <c r="P595" s="39">
        <f>IF($A595="","",COUNTIFS('Violation Log'!$B$6:$B$1005,$A595,'Violation Log'!$I$6:$I$1005,"Yes"))</f>
        <v/>
      </c>
      <c r="Q595" s="40">
        <f>IF($A595="","",IF($O595=0,"Clean",IF($P595&gt;0,"Out of Service","Violations - No OOS")))</f>
        <v/>
      </c>
      <c r="R595" s="63">
        <f>IF($A595="","",IFERROR(SUMIFS('Violation Log'!$K$6:$K$1005,'Violation Log'!$B$6:$B$1005,$A595),0))</f>
        <v/>
      </c>
      <c r="S595" s="63">
        <f>IF($A595="","",IFERROR(SUMIFS('Violation Log'!$L$6:$L$1005,'Violation Log'!$B$6:$B$1005,$A595),0))</f>
        <v/>
      </c>
      <c r="T595" s="39">
        <f>IF($A595="","",COUNTIFS('Violation Log'!$B$6:$B$1005,$A595,'Violation Log'!$R$6:$R$1005,"&lt;&gt;Closed",'Violation Log'!$R$6:$R$1005,"&lt;&gt;"))</f>
        <v/>
      </c>
      <c r="U595" s="40">
        <f>IF($A595="","",IF(OR($B595="",$E595="",$F595="",$H595="",$I595="",$M595=""),"Missing required field",IF(COUNTIF($A$6:$A$1005,$A595)&gt;1,"Duplicate Inspection ID","OK")))</f>
        <v/>
      </c>
    </row>
    <row r="596">
      <c r="B596" s="62" t="n"/>
      <c r="C596" s="36" t="n"/>
      <c r="L596" s="37" t="n"/>
      <c r="N596" s="38" t="n"/>
      <c r="O596" s="39">
        <f>IF($A596="","",COUNTIF('Violation Log'!$B$6:$B$1005,$A596))</f>
        <v/>
      </c>
      <c r="P596" s="39">
        <f>IF($A596="","",COUNTIFS('Violation Log'!$B$6:$B$1005,$A596,'Violation Log'!$I$6:$I$1005,"Yes"))</f>
        <v/>
      </c>
      <c r="Q596" s="40">
        <f>IF($A596="","",IF($O596=0,"Clean",IF($P596&gt;0,"Out of Service","Violations - No OOS")))</f>
        <v/>
      </c>
      <c r="R596" s="63">
        <f>IF($A596="","",IFERROR(SUMIFS('Violation Log'!$K$6:$K$1005,'Violation Log'!$B$6:$B$1005,$A596),0))</f>
        <v/>
      </c>
      <c r="S596" s="63">
        <f>IF($A596="","",IFERROR(SUMIFS('Violation Log'!$L$6:$L$1005,'Violation Log'!$B$6:$B$1005,$A596),0))</f>
        <v/>
      </c>
      <c r="T596" s="39">
        <f>IF($A596="","",COUNTIFS('Violation Log'!$B$6:$B$1005,$A596,'Violation Log'!$R$6:$R$1005,"&lt;&gt;Closed",'Violation Log'!$R$6:$R$1005,"&lt;&gt;"))</f>
        <v/>
      </c>
      <c r="U596" s="40">
        <f>IF($A596="","",IF(OR($B596="",$E596="",$F596="",$H596="",$I596="",$M596=""),"Missing required field",IF(COUNTIF($A$6:$A$1005,$A596)&gt;1,"Duplicate Inspection ID","OK")))</f>
        <v/>
      </c>
    </row>
    <row r="597">
      <c r="B597" s="62" t="n"/>
      <c r="C597" s="36" t="n"/>
      <c r="L597" s="37" t="n"/>
      <c r="N597" s="38" t="n"/>
      <c r="O597" s="39">
        <f>IF($A597="","",COUNTIF('Violation Log'!$B$6:$B$1005,$A597))</f>
        <v/>
      </c>
      <c r="P597" s="39">
        <f>IF($A597="","",COUNTIFS('Violation Log'!$B$6:$B$1005,$A597,'Violation Log'!$I$6:$I$1005,"Yes"))</f>
        <v/>
      </c>
      <c r="Q597" s="40">
        <f>IF($A597="","",IF($O597=0,"Clean",IF($P597&gt;0,"Out of Service","Violations - No OOS")))</f>
        <v/>
      </c>
      <c r="R597" s="63">
        <f>IF($A597="","",IFERROR(SUMIFS('Violation Log'!$K$6:$K$1005,'Violation Log'!$B$6:$B$1005,$A597),0))</f>
        <v/>
      </c>
      <c r="S597" s="63">
        <f>IF($A597="","",IFERROR(SUMIFS('Violation Log'!$L$6:$L$1005,'Violation Log'!$B$6:$B$1005,$A597),0))</f>
        <v/>
      </c>
      <c r="T597" s="39">
        <f>IF($A597="","",COUNTIFS('Violation Log'!$B$6:$B$1005,$A597,'Violation Log'!$R$6:$R$1005,"&lt;&gt;Closed",'Violation Log'!$R$6:$R$1005,"&lt;&gt;"))</f>
        <v/>
      </c>
      <c r="U597" s="40">
        <f>IF($A597="","",IF(OR($B597="",$E597="",$F597="",$H597="",$I597="",$M597=""),"Missing required field",IF(COUNTIF($A$6:$A$1005,$A597)&gt;1,"Duplicate Inspection ID","OK")))</f>
        <v/>
      </c>
    </row>
    <row r="598">
      <c r="B598" s="62" t="n"/>
      <c r="C598" s="36" t="n"/>
      <c r="L598" s="37" t="n"/>
      <c r="N598" s="38" t="n"/>
      <c r="O598" s="39">
        <f>IF($A598="","",COUNTIF('Violation Log'!$B$6:$B$1005,$A598))</f>
        <v/>
      </c>
      <c r="P598" s="39">
        <f>IF($A598="","",COUNTIFS('Violation Log'!$B$6:$B$1005,$A598,'Violation Log'!$I$6:$I$1005,"Yes"))</f>
        <v/>
      </c>
      <c r="Q598" s="40">
        <f>IF($A598="","",IF($O598=0,"Clean",IF($P598&gt;0,"Out of Service","Violations - No OOS")))</f>
        <v/>
      </c>
      <c r="R598" s="63">
        <f>IF($A598="","",IFERROR(SUMIFS('Violation Log'!$K$6:$K$1005,'Violation Log'!$B$6:$B$1005,$A598),0))</f>
        <v/>
      </c>
      <c r="S598" s="63">
        <f>IF($A598="","",IFERROR(SUMIFS('Violation Log'!$L$6:$L$1005,'Violation Log'!$B$6:$B$1005,$A598),0))</f>
        <v/>
      </c>
      <c r="T598" s="39">
        <f>IF($A598="","",COUNTIFS('Violation Log'!$B$6:$B$1005,$A598,'Violation Log'!$R$6:$R$1005,"&lt;&gt;Closed",'Violation Log'!$R$6:$R$1005,"&lt;&gt;"))</f>
        <v/>
      </c>
      <c r="U598" s="40">
        <f>IF($A598="","",IF(OR($B598="",$E598="",$F598="",$H598="",$I598="",$M598=""),"Missing required field",IF(COUNTIF($A$6:$A$1005,$A598)&gt;1,"Duplicate Inspection ID","OK")))</f>
        <v/>
      </c>
    </row>
    <row r="599">
      <c r="B599" s="62" t="n"/>
      <c r="C599" s="36" t="n"/>
      <c r="L599" s="37" t="n"/>
      <c r="N599" s="38" t="n"/>
      <c r="O599" s="39">
        <f>IF($A599="","",COUNTIF('Violation Log'!$B$6:$B$1005,$A599))</f>
        <v/>
      </c>
      <c r="P599" s="39">
        <f>IF($A599="","",COUNTIFS('Violation Log'!$B$6:$B$1005,$A599,'Violation Log'!$I$6:$I$1005,"Yes"))</f>
        <v/>
      </c>
      <c r="Q599" s="40">
        <f>IF($A599="","",IF($O599=0,"Clean",IF($P599&gt;0,"Out of Service","Violations - No OOS")))</f>
        <v/>
      </c>
      <c r="R599" s="63">
        <f>IF($A599="","",IFERROR(SUMIFS('Violation Log'!$K$6:$K$1005,'Violation Log'!$B$6:$B$1005,$A599),0))</f>
        <v/>
      </c>
      <c r="S599" s="63">
        <f>IF($A599="","",IFERROR(SUMIFS('Violation Log'!$L$6:$L$1005,'Violation Log'!$B$6:$B$1005,$A599),0))</f>
        <v/>
      </c>
      <c r="T599" s="39">
        <f>IF($A599="","",COUNTIFS('Violation Log'!$B$6:$B$1005,$A599,'Violation Log'!$R$6:$R$1005,"&lt;&gt;Closed",'Violation Log'!$R$6:$R$1005,"&lt;&gt;"))</f>
        <v/>
      </c>
      <c r="U599" s="40">
        <f>IF($A599="","",IF(OR($B599="",$E599="",$F599="",$H599="",$I599="",$M599=""),"Missing required field",IF(COUNTIF($A$6:$A$1005,$A599)&gt;1,"Duplicate Inspection ID","OK")))</f>
        <v/>
      </c>
    </row>
    <row r="600">
      <c r="B600" s="62" t="n"/>
      <c r="C600" s="36" t="n"/>
      <c r="L600" s="37" t="n"/>
      <c r="N600" s="38" t="n"/>
      <c r="O600" s="39">
        <f>IF($A600="","",COUNTIF('Violation Log'!$B$6:$B$1005,$A600))</f>
        <v/>
      </c>
      <c r="P600" s="39">
        <f>IF($A600="","",COUNTIFS('Violation Log'!$B$6:$B$1005,$A600,'Violation Log'!$I$6:$I$1005,"Yes"))</f>
        <v/>
      </c>
      <c r="Q600" s="40">
        <f>IF($A600="","",IF($O600=0,"Clean",IF($P600&gt;0,"Out of Service","Violations - No OOS")))</f>
        <v/>
      </c>
      <c r="R600" s="63">
        <f>IF($A600="","",IFERROR(SUMIFS('Violation Log'!$K$6:$K$1005,'Violation Log'!$B$6:$B$1005,$A600),0))</f>
        <v/>
      </c>
      <c r="S600" s="63">
        <f>IF($A600="","",IFERROR(SUMIFS('Violation Log'!$L$6:$L$1005,'Violation Log'!$B$6:$B$1005,$A600),0))</f>
        <v/>
      </c>
      <c r="T600" s="39">
        <f>IF($A600="","",COUNTIFS('Violation Log'!$B$6:$B$1005,$A600,'Violation Log'!$R$6:$R$1005,"&lt;&gt;Closed",'Violation Log'!$R$6:$R$1005,"&lt;&gt;"))</f>
        <v/>
      </c>
      <c r="U600" s="40">
        <f>IF($A600="","",IF(OR($B600="",$E600="",$F600="",$H600="",$I600="",$M600=""),"Missing required field",IF(COUNTIF($A$6:$A$1005,$A600)&gt;1,"Duplicate Inspection ID","OK")))</f>
        <v/>
      </c>
    </row>
    <row r="601">
      <c r="B601" s="62" t="n"/>
      <c r="C601" s="36" t="n"/>
      <c r="L601" s="37" t="n"/>
      <c r="N601" s="38" t="n"/>
      <c r="O601" s="39">
        <f>IF($A601="","",COUNTIF('Violation Log'!$B$6:$B$1005,$A601))</f>
        <v/>
      </c>
      <c r="P601" s="39">
        <f>IF($A601="","",COUNTIFS('Violation Log'!$B$6:$B$1005,$A601,'Violation Log'!$I$6:$I$1005,"Yes"))</f>
        <v/>
      </c>
      <c r="Q601" s="40">
        <f>IF($A601="","",IF($O601=0,"Clean",IF($P601&gt;0,"Out of Service","Violations - No OOS")))</f>
        <v/>
      </c>
      <c r="R601" s="63">
        <f>IF($A601="","",IFERROR(SUMIFS('Violation Log'!$K$6:$K$1005,'Violation Log'!$B$6:$B$1005,$A601),0))</f>
        <v/>
      </c>
      <c r="S601" s="63">
        <f>IF($A601="","",IFERROR(SUMIFS('Violation Log'!$L$6:$L$1005,'Violation Log'!$B$6:$B$1005,$A601),0))</f>
        <v/>
      </c>
      <c r="T601" s="39">
        <f>IF($A601="","",COUNTIFS('Violation Log'!$B$6:$B$1005,$A601,'Violation Log'!$R$6:$R$1005,"&lt;&gt;Closed",'Violation Log'!$R$6:$R$1005,"&lt;&gt;"))</f>
        <v/>
      </c>
      <c r="U601" s="40">
        <f>IF($A601="","",IF(OR($B601="",$E601="",$F601="",$H601="",$I601="",$M601=""),"Missing required field",IF(COUNTIF($A$6:$A$1005,$A601)&gt;1,"Duplicate Inspection ID","OK")))</f>
        <v/>
      </c>
    </row>
    <row r="602">
      <c r="B602" s="62" t="n"/>
      <c r="C602" s="36" t="n"/>
      <c r="L602" s="37" t="n"/>
      <c r="N602" s="38" t="n"/>
      <c r="O602" s="39">
        <f>IF($A602="","",COUNTIF('Violation Log'!$B$6:$B$1005,$A602))</f>
        <v/>
      </c>
      <c r="P602" s="39">
        <f>IF($A602="","",COUNTIFS('Violation Log'!$B$6:$B$1005,$A602,'Violation Log'!$I$6:$I$1005,"Yes"))</f>
        <v/>
      </c>
      <c r="Q602" s="40">
        <f>IF($A602="","",IF($O602=0,"Clean",IF($P602&gt;0,"Out of Service","Violations - No OOS")))</f>
        <v/>
      </c>
      <c r="R602" s="63">
        <f>IF($A602="","",IFERROR(SUMIFS('Violation Log'!$K$6:$K$1005,'Violation Log'!$B$6:$B$1005,$A602),0))</f>
        <v/>
      </c>
      <c r="S602" s="63">
        <f>IF($A602="","",IFERROR(SUMIFS('Violation Log'!$L$6:$L$1005,'Violation Log'!$B$6:$B$1005,$A602),0))</f>
        <v/>
      </c>
      <c r="T602" s="39">
        <f>IF($A602="","",COUNTIFS('Violation Log'!$B$6:$B$1005,$A602,'Violation Log'!$R$6:$R$1005,"&lt;&gt;Closed",'Violation Log'!$R$6:$R$1005,"&lt;&gt;"))</f>
        <v/>
      </c>
      <c r="U602" s="40">
        <f>IF($A602="","",IF(OR($B602="",$E602="",$F602="",$H602="",$I602="",$M602=""),"Missing required field",IF(COUNTIF($A$6:$A$1005,$A602)&gt;1,"Duplicate Inspection ID","OK")))</f>
        <v/>
      </c>
    </row>
    <row r="603">
      <c r="B603" s="62" t="n"/>
      <c r="C603" s="36" t="n"/>
      <c r="L603" s="37" t="n"/>
      <c r="N603" s="38" t="n"/>
      <c r="O603" s="39">
        <f>IF($A603="","",COUNTIF('Violation Log'!$B$6:$B$1005,$A603))</f>
        <v/>
      </c>
      <c r="P603" s="39">
        <f>IF($A603="","",COUNTIFS('Violation Log'!$B$6:$B$1005,$A603,'Violation Log'!$I$6:$I$1005,"Yes"))</f>
        <v/>
      </c>
      <c r="Q603" s="40">
        <f>IF($A603="","",IF($O603=0,"Clean",IF($P603&gt;0,"Out of Service","Violations - No OOS")))</f>
        <v/>
      </c>
      <c r="R603" s="63">
        <f>IF($A603="","",IFERROR(SUMIFS('Violation Log'!$K$6:$K$1005,'Violation Log'!$B$6:$B$1005,$A603),0))</f>
        <v/>
      </c>
      <c r="S603" s="63">
        <f>IF($A603="","",IFERROR(SUMIFS('Violation Log'!$L$6:$L$1005,'Violation Log'!$B$6:$B$1005,$A603),0))</f>
        <v/>
      </c>
      <c r="T603" s="39">
        <f>IF($A603="","",COUNTIFS('Violation Log'!$B$6:$B$1005,$A603,'Violation Log'!$R$6:$R$1005,"&lt;&gt;Closed",'Violation Log'!$R$6:$R$1005,"&lt;&gt;"))</f>
        <v/>
      </c>
      <c r="U603" s="40">
        <f>IF($A603="","",IF(OR($B603="",$E603="",$F603="",$H603="",$I603="",$M603=""),"Missing required field",IF(COUNTIF($A$6:$A$1005,$A603)&gt;1,"Duplicate Inspection ID","OK")))</f>
        <v/>
      </c>
    </row>
    <row r="604">
      <c r="B604" s="62" t="n"/>
      <c r="C604" s="36" t="n"/>
      <c r="L604" s="37" t="n"/>
      <c r="N604" s="38" t="n"/>
      <c r="O604" s="39">
        <f>IF($A604="","",COUNTIF('Violation Log'!$B$6:$B$1005,$A604))</f>
        <v/>
      </c>
      <c r="P604" s="39">
        <f>IF($A604="","",COUNTIFS('Violation Log'!$B$6:$B$1005,$A604,'Violation Log'!$I$6:$I$1005,"Yes"))</f>
        <v/>
      </c>
      <c r="Q604" s="40">
        <f>IF($A604="","",IF($O604=0,"Clean",IF($P604&gt;0,"Out of Service","Violations - No OOS")))</f>
        <v/>
      </c>
      <c r="R604" s="63">
        <f>IF($A604="","",IFERROR(SUMIFS('Violation Log'!$K$6:$K$1005,'Violation Log'!$B$6:$B$1005,$A604),0))</f>
        <v/>
      </c>
      <c r="S604" s="63">
        <f>IF($A604="","",IFERROR(SUMIFS('Violation Log'!$L$6:$L$1005,'Violation Log'!$B$6:$B$1005,$A604),0))</f>
        <v/>
      </c>
      <c r="T604" s="39">
        <f>IF($A604="","",COUNTIFS('Violation Log'!$B$6:$B$1005,$A604,'Violation Log'!$R$6:$R$1005,"&lt;&gt;Closed",'Violation Log'!$R$6:$R$1005,"&lt;&gt;"))</f>
        <v/>
      </c>
      <c r="U604" s="40">
        <f>IF($A604="","",IF(OR($B604="",$E604="",$F604="",$H604="",$I604="",$M604=""),"Missing required field",IF(COUNTIF($A$6:$A$1005,$A604)&gt;1,"Duplicate Inspection ID","OK")))</f>
        <v/>
      </c>
    </row>
    <row r="605">
      <c r="B605" s="62" t="n"/>
      <c r="C605" s="36" t="n"/>
      <c r="L605" s="37" t="n"/>
      <c r="N605" s="38" t="n"/>
      <c r="O605" s="39">
        <f>IF($A605="","",COUNTIF('Violation Log'!$B$6:$B$1005,$A605))</f>
        <v/>
      </c>
      <c r="P605" s="39">
        <f>IF($A605="","",COUNTIFS('Violation Log'!$B$6:$B$1005,$A605,'Violation Log'!$I$6:$I$1005,"Yes"))</f>
        <v/>
      </c>
      <c r="Q605" s="40">
        <f>IF($A605="","",IF($O605=0,"Clean",IF($P605&gt;0,"Out of Service","Violations - No OOS")))</f>
        <v/>
      </c>
      <c r="R605" s="63">
        <f>IF($A605="","",IFERROR(SUMIFS('Violation Log'!$K$6:$K$1005,'Violation Log'!$B$6:$B$1005,$A605),0))</f>
        <v/>
      </c>
      <c r="S605" s="63">
        <f>IF($A605="","",IFERROR(SUMIFS('Violation Log'!$L$6:$L$1005,'Violation Log'!$B$6:$B$1005,$A605),0))</f>
        <v/>
      </c>
      <c r="T605" s="39">
        <f>IF($A605="","",COUNTIFS('Violation Log'!$B$6:$B$1005,$A605,'Violation Log'!$R$6:$R$1005,"&lt;&gt;Closed",'Violation Log'!$R$6:$R$1005,"&lt;&gt;"))</f>
        <v/>
      </c>
      <c r="U605" s="40">
        <f>IF($A605="","",IF(OR($B605="",$E605="",$F605="",$H605="",$I605="",$M605=""),"Missing required field",IF(COUNTIF($A$6:$A$1005,$A605)&gt;1,"Duplicate Inspection ID","OK")))</f>
        <v/>
      </c>
    </row>
    <row r="606">
      <c r="B606" s="62" t="n"/>
      <c r="C606" s="36" t="n"/>
      <c r="L606" s="37" t="n"/>
      <c r="N606" s="38" t="n"/>
      <c r="O606" s="39">
        <f>IF($A606="","",COUNTIF('Violation Log'!$B$6:$B$1005,$A606))</f>
        <v/>
      </c>
      <c r="P606" s="39">
        <f>IF($A606="","",COUNTIFS('Violation Log'!$B$6:$B$1005,$A606,'Violation Log'!$I$6:$I$1005,"Yes"))</f>
        <v/>
      </c>
      <c r="Q606" s="40">
        <f>IF($A606="","",IF($O606=0,"Clean",IF($P606&gt;0,"Out of Service","Violations - No OOS")))</f>
        <v/>
      </c>
      <c r="R606" s="63">
        <f>IF($A606="","",IFERROR(SUMIFS('Violation Log'!$K$6:$K$1005,'Violation Log'!$B$6:$B$1005,$A606),0))</f>
        <v/>
      </c>
      <c r="S606" s="63">
        <f>IF($A606="","",IFERROR(SUMIFS('Violation Log'!$L$6:$L$1005,'Violation Log'!$B$6:$B$1005,$A606),0))</f>
        <v/>
      </c>
      <c r="T606" s="39">
        <f>IF($A606="","",COUNTIFS('Violation Log'!$B$6:$B$1005,$A606,'Violation Log'!$R$6:$R$1005,"&lt;&gt;Closed",'Violation Log'!$R$6:$R$1005,"&lt;&gt;"))</f>
        <v/>
      </c>
      <c r="U606" s="40">
        <f>IF($A606="","",IF(OR($B606="",$E606="",$F606="",$H606="",$I606="",$M606=""),"Missing required field",IF(COUNTIF($A$6:$A$1005,$A606)&gt;1,"Duplicate Inspection ID","OK")))</f>
        <v/>
      </c>
    </row>
    <row r="607">
      <c r="B607" s="62" t="n"/>
      <c r="C607" s="36" t="n"/>
      <c r="L607" s="37" t="n"/>
      <c r="N607" s="38" t="n"/>
      <c r="O607" s="39">
        <f>IF($A607="","",COUNTIF('Violation Log'!$B$6:$B$1005,$A607))</f>
        <v/>
      </c>
      <c r="P607" s="39">
        <f>IF($A607="","",COUNTIFS('Violation Log'!$B$6:$B$1005,$A607,'Violation Log'!$I$6:$I$1005,"Yes"))</f>
        <v/>
      </c>
      <c r="Q607" s="40">
        <f>IF($A607="","",IF($O607=0,"Clean",IF($P607&gt;0,"Out of Service","Violations - No OOS")))</f>
        <v/>
      </c>
      <c r="R607" s="63">
        <f>IF($A607="","",IFERROR(SUMIFS('Violation Log'!$K$6:$K$1005,'Violation Log'!$B$6:$B$1005,$A607),0))</f>
        <v/>
      </c>
      <c r="S607" s="63">
        <f>IF($A607="","",IFERROR(SUMIFS('Violation Log'!$L$6:$L$1005,'Violation Log'!$B$6:$B$1005,$A607),0))</f>
        <v/>
      </c>
      <c r="T607" s="39">
        <f>IF($A607="","",COUNTIFS('Violation Log'!$B$6:$B$1005,$A607,'Violation Log'!$R$6:$R$1005,"&lt;&gt;Closed",'Violation Log'!$R$6:$R$1005,"&lt;&gt;"))</f>
        <v/>
      </c>
      <c r="U607" s="40">
        <f>IF($A607="","",IF(OR($B607="",$E607="",$F607="",$H607="",$I607="",$M607=""),"Missing required field",IF(COUNTIF($A$6:$A$1005,$A607)&gt;1,"Duplicate Inspection ID","OK")))</f>
        <v/>
      </c>
    </row>
    <row r="608">
      <c r="B608" s="62" t="n"/>
      <c r="C608" s="36" t="n"/>
      <c r="L608" s="37" t="n"/>
      <c r="N608" s="38" t="n"/>
      <c r="O608" s="39">
        <f>IF($A608="","",COUNTIF('Violation Log'!$B$6:$B$1005,$A608))</f>
        <v/>
      </c>
      <c r="P608" s="39">
        <f>IF($A608="","",COUNTIFS('Violation Log'!$B$6:$B$1005,$A608,'Violation Log'!$I$6:$I$1005,"Yes"))</f>
        <v/>
      </c>
      <c r="Q608" s="40">
        <f>IF($A608="","",IF($O608=0,"Clean",IF($P608&gt;0,"Out of Service","Violations - No OOS")))</f>
        <v/>
      </c>
      <c r="R608" s="63">
        <f>IF($A608="","",IFERROR(SUMIFS('Violation Log'!$K$6:$K$1005,'Violation Log'!$B$6:$B$1005,$A608),0))</f>
        <v/>
      </c>
      <c r="S608" s="63">
        <f>IF($A608="","",IFERROR(SUMIFS('Violation Log'!$L$6:$L$1005,'Violation Log'!$B$6:$B$1005,$A608),0))</f>
        <v/>
      </c>
      <c r="T608" s="39">
        <f>IF($A608="","",COUNTIFS('Violation Log'!$B$6:$B$1005,$A608,'Violation Log'!$R$6:$R$1005,"&lt;&gt;Closed",'Violation Log'!$R$6:$R$1005,"&lt;&gt;"))</f>
        <v/>
      </c>
      <c r="U608" s="40">
        <f>IF($A608="","",IF(OR($B608="",$E608="",$F608="",$H608="",$I608="",$M608=""),"Missing required field",IF(COUNTIF($A$6:$A$1005,$A608)&gt;1,"Duplicate Inspection ID","OK")))</f>
        <v/>
      </c>
    </row>
    <row r="609">
      <c r="B609" s="62" t="n"/>
      <c r="C609" s="36" t="n"/>
      <c r="L609" s="37" t="n"/>
      <c r="N609" s="38" t="n"/>
      <c r="O609" s="39">
        <f>IF($A609="","",COUNTIF('Violation Log'!$B$6:$B$1005,$A609))</f>
        <v/>
      </c>
      <c r="P609" s="39">
        <f>IF($A609="","",COUNTIFS('Violation Log'!$B$6:$B$1005,$A609,'Violation Log'!$I$6:$I$1005,"Yes"))</f>
        <v/>
      </c>
      <c r="Q609" s="40">
        <f>IF($A609="","",IF($O609=0,"Clean",IF($P609&gt;0,"Out of Service","Violations - No OOS")))</f>
        <v/>
      </c>
      <c r="R609" s="63">
        <f>IF($A609="","",IFERROR(SUMIFS('Violation Log'!$K$6:$K$1005,'Violation Log'!$B$6:$B$1005,$A609),0))</f>
        <v/>
      </c>
      <c r="S609" s="63">
        <f>IF($A609="","",IFERROR(SUMIFS('Violation Log'!$L$6:$L$1005,'Violation Log'!$B$6:$B$1005,$A609),0))</f>
        <v/>
      </c>
      <c r="T609" s="39">
        <f>IF($A609="","",COUNTIFS('Violation Log'!$B$6:$B$1005,$A609,'Violation Log'!$R$6:$R$1005,"&lt;&gt;Closed",'Violation Log'!$R$6:$R$1005,"&lt;&gt;"))</f>
        <v/>
      </c>
      <c r="U609" s="40">
        <f>IF($A609="","",IF(OR($B609="",$E609="",$F609="",$H609="",$I609="",$M609=""),"Missing required field",IF(COUNTIF($A$6:$A$1005,$A609)&gt;1,"Duplicate Inspection ID","OK")))</f>
        <v/>
      </c>
    </row>
    <row r="610">
      <c r="B610" s="62" t="n"/>
      <c r="C610" s="36" t="n"/>
      <c r="L610" s="37" t="n"/>
      <c r="N610" s="38" t="n"/>
      <c r="O610" s="39">
        <f>IF($A610="","",COUNTIF('Violation Log'!$B$6:$B$1005,$A610))</f>
        <v/>
      </c>
      <c r="P610" s="39">
        <f>IF($A610="","",COUNTIFS('Violation Log'!$B$6:$B$1005,$A610,'Violation Log'!$I$6:$I$1005,"Yes"))</f>
        <v/>
      </c>
      <c r="Q610" s="40">
        <f>IF($A610="","",IF($O610=0,"Clean",IF($P610&gt;0,"Out of Service","Violations - No OOS")))</f>
        <v/>
      </c>
      <c r="R610" s="63">
        <f>IF($A610="","",IFERROR(SUMIFS('Violation Log'!$K$6:$K$1005,'Violation Log'!$B$6:$B$1005,$A610),0))</f>
        <v/>
      </c>
      <c r="S610" s="63">
        <f>IF($A610="","",IFERROR(SUMIFS('Violation Log'!$L$6:$L$1005,'Violation Log'!$B$6:$B$1005,$A610),0))</f>
        <v/>
      </c>
      <c r="T610" s="39">
        <f>IF($A610="","",COUNTIFS('Violation Log'!$B$6:$B$1005,$A610,'Violation Log'!$R$6:$R$1005,"&lt;&gt;Closed",'Violation Log'!$R$6:$R$1005,"&lt;&gt;"))</f>
        <v/>
      </c>
      <c r="U610" s="40">
        <f>IF($A610="","",IF(OR($B610="",$E610="",$F610="",$H610="",$I610="",$M610=""),"Missing required field",IF(COUNTIF($A$6:$A$1005,$A610)&gt;1,"Duplicate Inspection ID","OK")))</f>
        <v/>
      </c>
    </row>
    <row r="611">
      <c r="B611" s="62" t="n"/>
      <c r="C611" s="36" t="n"/>
      <c r="L611" s="37" t="n"/>
      <c r="N611" s="38" t="n"/>
      <c r="O611" s="39">
        <f>IF($A611="","",COUNTIF('Violation Log'!$B$6:$B$1005,$A611))</f>
        <v/>
      </c>
      <c r="P611" s="39">
        <f>IF($A611="","",COUNTIFS('Violation Log'!$B$6:$B$1005,$A611,'Violation Log'!$I$6:$I$1005,"Yes"))</f>
        <v/>
      </c>
      <c r="Q611" s="40">
        <f>IF($A611="","",IF($O611=0,"Clean",IF($P611&gt;0,"Out of Service","Violations - No OOS")))</f>
        <v/>
      </c>
      <c r="R611" s="63">
        <f>IF($A611="","",IFERROR(SUMIFS('Violation Log'!$K$6:$K$1005,'Violation Log'!$B$6:$B$1005,$A611),0))</f>
        <v/>
      </c>
      <c r="S611" s="63">
        <f>IF($A611="","",IFERROR(SUMIFS('Violation Log'!$L$6:$L$1005,'Violation Log'!$B$6:$B$1005,$A611),0))</f>
        <v/>
      </c>
      <c r="T611" s="39">
        <f>IF($A611="","",COUNTIFS('Violation Log'!$B$6:$B$1005,$A611,'Violation Log'!$R$6:$R$1005,"&lt;&gt;Closed",'Violation Log'!$R$6:$R$1005,"&lt;&gt;"))</f>
        <v/>
      </c>
      <c r="U611" s="40">
        <f>IF($A611="","",IF(OR($B611="",$E611="",$F611="",$H611="",$I611="",$M611=""),"Missing required field",IF(COUNTIF($A$6:$A$1005,$A611)&gt;1,"Duplicate Inspection ID","OK")))</f>
        <v/>
      </c>
    </row>
    <row r="612">
      <c r="B612" s="62" t="n"/>
      <c r="C612" s="36" t="n"/>
      <c r="L612" s="37" t="n"/>
      <c r="N612" s="38" t="n"/>
      <c r="O612" s="39">
        <f>IF($A612="","",COUNTIF('Violation Log'!$B$6:$B$1005,$A612))</f>
        <v/>
      </c>
      <c r="P612" s="39">
        <f>IF($A612="","",COUNTIFS('Violation Log'!$B$6:$B$1005,$A612,'Violation Log'!$I$6:$I$1005,"Yes"))</f>
        <v/>
      </c>
      <c r="Q612" s="40">
        <f>IF($A612="","",IF($O612=0,"Clean",IF($P612&gt;0,"Out of Service","Violations - No OOS")))</f>
        <v/>
      </c>
      <c r="R612" s="63">
        <f>IF($A612="","",IFERROR(SUMIFS('Violation Log'!$K$6:$K$1005,'Violation Log'!$B$6:$B$1005,$A612),0))</f>
        <v/>
      </c>
      <c r="S612" s="63">
        <f>IF($A612="","",IFERROR(SUMIFS('Violation Log'!$L$6:$L$1005,'Violation Log'!$B$6:$B$1005,$A612),0))</f>
        <v/>
      </c>
      <c r="T612" s="39">
        <f>IF($A612="","",COUNTIFS('Violation Log'!$B$6:$B$1005,$A612,'Violation Log'!$R$6:$R$1005,"&lt;&gt;Closed",'Violation Log'!$R$6:$R$1005,"&lt;&gt;"))</f>
        <v/>
      </c>
      <c r="U612" s="40">
        <f>IF($A612="","",IF(OR($B612="",$E612="",$F612="",$H612="",$I612="",$M612=""),"Missing required field",IF(COUNTIF($A$6:$A$1005,$A612)&gt;1,"Duplicate Inspection ID","OK")))</f>
        <v/>
      </c>
    </row>
    <row r="613">
      <c r="B613" s="62" t="n"/>
      <c r="C613" s="36" t="n"/>
      <c r="L613" s="37" t="n"/>
      <c r="N613" s="38" t="n"/>
      <c r="O613" s="39">
        <f>IF($A613="","",COUNTIF('Violation Log'!$B$6:$B$1005,$A613))</f>
        <v/>
      </c>
      <c r="P613" s="39">
        <f>IF($A613="","",COUNTIFS('Violation Log'!$B$6:$B$1005,$A613,'Violation Log'!$I$6:$I$1005,"Yes"))</f>
        <v/>
      </c>
      <c r="Q613" s="40">
        <f>IF($A613="","",IF($O613=0,"Clean",IF($P613&gt;0,"Out of Service","Violations - No OOS")))</f>
        <v/>
      </c>
      <c r="R613" s="63">
        <f>IF($A613="","",IFERROR(SUMIFS('Violation Log'!$K$6:$K$1005,'Violation Log'!$B$6:$B$1005,$A613),0))</f>
        <v/>
      </c>
      <c r="S613" s="63">
        <f>IF($A613="","",IFERROR(SUMIFS('Violation Log'!$L$6:$L$1005,'Violation Log'!$B$6:$B$1005,$A613),0))</f>
        <v/>
      </c>
      <c r="T613" s="39">
        <f>IF($A613="","",COUNTIFS('Violation Log'!$B$6:$B$1005,$A613,'Violation Log'!$R$6:$R$1005,"&lt;&gt;Closed",'Violation Log'!$R$6:$R$1005,"&lt;&gt;"))</f>
        <v/>
      </c>
      <c r="U613" s="40">
        <f>IF($A613="","",IF(OR($B613="",$E613="",$F613="",$H613="",$I613="",$M613=""),"Missing required field",IF(COUNTIF($A$6:$A$1005,$A613)&gt;1,"Duplicate Inspection ID","OK")))</f>
        <v/>
      </c>
    </row>
    <row r="614">
      <c r="B614" s="62" t="n"/>
      <c r="C614" s="36" t="n"/>
      <c r="L614" s="37" t="n"/>
      <c r="N614" s="38" t="n"/>
      <c r="O614" s="39">
        <f>IF($A614="","",COUNTIF('Violation Log'!$B$6:$B$1005,$A614))</f>
        <v/>
      </c>
      <c r="P614" s="39">
        <f>IF($A614="","",COUNTIFS('Violation Log'!$B$6:$B$1005,$A614,'Violation Log'!$I$6:$I$1005,"Yes"))</f>
        <v/>
      </c>
      <c r="Q614" s="40">
        <f>IF($A614="","",IF($O614=0,"Clean",IF($P614&gt;0,"Out of Service","Violations - No OOS")))</f>
        <v/>
      </c>
      <c r="R614" s="63">
        <f>IF($A614="","",IFERROR(SUMIFS('Violation Log'!$K$6:$K$1005,'Violation Log'!$B$6:$B$1005,$A614),0))</f>
        <v/>
      </c>
      <c r="S614" s="63">
        <f>IF($A614="","",IFERROR(SUMIFS('Violation Log'!$L$6:$L$1005,'Violation Log'!$B$6:$B$1005,$A614),0))</f>
        <v/>
      </c>
      <c r="T614" s="39">
        <f>IF($A614="","",COUNTIFS('Violation Log'!$B$6:$B$1005,$A614,'Violation Log'!$R$6:$R$1005,"&lt;&gt;Closed",'Violation Log'!$R$6:$R$1005,"&lt;&gt;"))</f>
        <v/>
      </c>
      <c r="U614" s="40">
        <f>IF($A614="","",IF(OR($B614="",$E614="",$F614="",$H614="",$I614="",$M614=""),"Missing required field",IF(COUNTIF($A$6:$A$1005,$A614)&gt;1,"Duplicate Inspection ID","OK")))</f>
        <v/>
      </c>
    </row>
    <row r="615">
      <c r="B615" s="62" t="n"/>
      <c r="C615" s="36" t="n"/>
      <c r="L615" s="37" t="n"/>
      <c r="N615" s="38" t="n"/>
      <c r="O615" s="39">
        <f>IF($A615="","",COUNTIF('Violation Log'!$B$6:$B$1005,$A615))</f>
        <v/>
      </c>
      <c r="P615" s="39">
        <f>IF($A615="","",COUNTIFS('Violation Log'!$B$6:$B$1005,$A615,'Violation Log'!$I$6:$I$1005,"Yes"))</f>
        <v/>
      </c>
      <c r="Q615" s="40">
        <f>IF($A615="","",IF($O615=0,"Clean",IF($P615&gt;0,"Out of Service","Violations - No OOS")))</f>
        <v/>
      </c>
      <c r="R615" s="63">
        <f>IF($A615="","",IFERROR(SUMIFS('Violation Log'!$K$6:$K$1005,'Violation Log'!$B$6:$B$1005,$A615),0))</f>
        <v/>
      </c>
      <c r="S615" s="63">
        <f>IF($A615="","",IFERROR(SUMIFS('Violation Log'!$L$6:$L$1005,'Violation Log'!$B$6:$B$1005,$A615),0))</f>
        <v/>
      </c>
      <c r="T615" s="39">
        <f>IF($A615="","",COUNTIFS('Violation Log'!$B$6:$B$1005,$A615,'Violation Log'!$R$6:$R$1005,"&lt;&gt;Closed",'Violation Log'!$R$6:$R$1005,"&lt;&gt;"))</f>
        <v/>
      </c>
      <c r="U615" s="40">
        <f>IF($A615="","",IF(OR($B615="",$E615="",$F615="",$H615="",$I615="",$M615=""),"Missing required field",IF(COUNTIF($A$6:$A$1005,$A615)&gt;1,"Duplicate Inspection ID","OK")))</f>
        <v/>
      </c>
    </row>
    <row r="616">
      <c r="B616" s="62" t="n"/>
      <c r="C616" s="36" t="n"/>
      <c r="L616" s="37" t="n"/>
      <c r="N616" s="38" t="n"/>
      <c r="O616" s="39">
        <f>IF($A616="","",COUNTIF('Violation Log'!$B$6:$B$1005,$A616))</f>
        <v/>
      </c>
      <c r="P616" s="39">
        <f>IF($A616="","",COUNTIFS('Violation Log'!$B$6:$B$1005,$A616,'Violation Log'!$I$6:$I$1005,"Yes"))</f>
        <v/>
      </c>
      <c r="Q616" s="40">
        <f>IF($A616="","",IF($O616=0,"Clean",IF($P616&gt;0,"Out of Service","Violations - No OOS")))</f>
        <v/>
      </c>
      <c r="R616" s="63">
        <f>IF($A616="","",IFERROR(SUMIFS('Violation Log'!$K$6:$K$1005,'Violation Log'!$B$6:$B$1005,$A616),0))</f>
        <v/>
      </c>
      <c r="S616" s="63">
        <f>IF($A616="","",IFERROR(SUMIFS('Violation Log'!$L$6:$L$1005,'Violation Log'!$B$6:$B$1005,$A616),0))</f>
        <v/>
      </c>
      <c r="T616" s="39">
        <f>IF($A616="","",COUNTIFS('Violation Log'!$B$6:$B$1005,$A616,'Violation Log'!$R$6:$R$1005,"&lt;&gt;Closed",'Violation Log'!$R$6:$R$1005,"&lt;&gt;"))</f>
        <v/>
      </c>
      <c r="U616" s="40">
        <f>IF($A616="","",IF(OR($B616="",$E616="",$F616="",$H616="",$I616="",$M616=""),"Missing required field",IF(COUNTIF($A$6:$A$1005,$A616)&gt;1,"Duplicate Inspection ID","OK")))</f>
        <v/>
      </c>
    </row>
    <row r="617">
      <c r="B617" s="62" t="n"/>
      <c r="C617" s="36" t="n"/>
      <c r="L617" s="37" t="n"/>
      <c r="N617" s="38" t="n"/>
      <c r="O617" s="39">
        <f>IF($A617="","",COUNTIF('Violation Log'!$B$6:$B$1005,$A617))</f>
        <v/>
      </c>
      <c r="P617" s="39">
        <f>IF($A617="","",COUNTIFS('Violation Log'!$B$6:$B$1005,$A617,'Violation Log'!$I$6:$I$1005,"Yes"))</f>
        <v/>
      </c>
      <c r="Q617" s="40">
        <f>IF($A617="","",IF($O617=0,"Clean",IF($P617&gt;0,"Out of Service","Violations - No OOS")))</f>
        <v/>
      </c>
      <c r="R617" s="63">
        <f>IF($A617="","",IFERROR(SUMIFS('Violation Log'!$K$6:$K$1005,'Violation Log'!$B$6:$B$1005,$A617),0))</f>
        <v/>
      </c>
      <c r="S617" s="63">
        <f>IF($A617="","",IFERROR(SUMIFS('Violation Log'!$L$6:$L$1005,'Violation Log'!$B$6:$B$1005,$A617),0))</f>
        <v/>
      </c>
      <c r="T617" s="39">
        <f>IF($A617="","",COUNTIFS('Violation Log'!$B$6:$B$1005,$A617,'Violation Log'!$R$6:$R$1005,"&lt;&gt;Closed",'Violation Log'!$R$6:$R$1005,"&lt;&gt;"))</f>
        <v/>
      </c>
      <c r="U617" s="40">
        <f>IF($A617="","",IF(OR($B617="",$E617="",$F617="",$H617="",$I617="",$M617=""),"Missing required field",IF(COUNTIF($A$6:$A$1005,$A617)&gt;1,"Duplicate Inspection ID","OK")))</f>
        <v/>
      </c>
    </row>
    <row r="618">
      <c r="B618" s="62" t="n"/>
      <c r="C618" s="36" t="n"/>
      <c r="L618" s="37" t="n"/>
      <c r="N618" s="38" t="n"/>
      <c r="O618" s="39">
        <f>IF($A618="","",COUNTIF('Violation Log'!$B$6:$B$1005,$A618))</f>
        <v/>
      </c>
      <c r="P618" s="39">
        <f>IF($A618="","",COUNTIFS('Violation Log'!$B$6:$B$1005,$A618,'Violation Log'!$I$6:$I$1005,"Yes"))</f>
        <v/>
      </c>
      <c r="Q618" s="40">
        <f>IF($A618="","",IF($O618=0,"Clean",IF($P618&gt;0,"Out of Service","Violations - No OOS")))</f>
        <v/>
      </c>
      <c r="R618" s="63">
        <f>IF($A618="","",IFERROR(SUMIFS('Violation Log'!$K$6:$K$1005,'Violation Log'!$B$6:$B$1005,$A618),0))</f>
        <v/>
      </c>
      <c r="S618" s="63">
        <f>IF($A618="","",IFERROR(SUMIFS('Violation Log'!$L$6:$L$1005,'Violation Log'!$B$6:$B$1005,$A618),0))</f>
        <v/>
      </c>
      <c r="T618" s="39">
        <f>IF($A618="","",COUNTIFS('Violation Log'!$B$6:$B$1005,$A618,'Violation Log'!$R$6:$R$1005,"&lt;&gt;Closed",'Violation Log'!$R$6:$R$1005,"&lt;&gt;"))</f>
        <v/>
      </c>
      <c r="U618" s="40">
        <f>IF($A618="","",IF(OR($B618="",$E618="",$F618="",$H618="",$I618="",$M618=""),"Missing required field",IF(COUNTIF($A$6:$A$1005,$A618)&gt;1,"Duplicate Inspection ID","OK")))</f>
        <v/>
      </c>
    </row>
    <row r="619">
      <c r="B619" s="62" t="n"/>
      <c r="C619" s="36" t="n"/>
      <c r="L619" s="37" t="n"/>
      <c r="N619" s="38" t="n"/>
      <c r="O619" s="39">
        <f>IF($A619="","",COUNTIF('Violation Log'!$B$6:$B$1005,$A619))</f>
        <v/>
      </c>
      <c r="P619" s="39">
        <f>IF($A619="","",COUNTIFS('Violation Log'!$B$6:$B$1005,$A619,'Violation Log'!$I$6:$I$1005,"Yes"))</f>
        <v/>
      </c>
      <c r="Q619" s="40">
        <f>IF($A619="","",IF($O619=0,"Clean",IF($P619&gt;0,"Out of Service","Violations - No OOS")))</f>
        <v/>
      </c>
      <c r="R619" s="63">
        <f>IF($A619="","",IFERROR(SUMIFS('Violation Log'!$K$6:$K$1005,'Violation Log'!$B$6:$B$1005,$A619),0))</f>
        <v/>
      </c>
      <c r="S619" s="63">
        <f>IF($A619="","",IFERROR(SUMIFS('Violation Log'!$L$6:$L$1005,'Violation Log'!$B$6:$B$1005,$A619),0))</f>
        <v/>
      </c>
      <c r="T619" s="39">
        <f>IF($A619="","",COUNTIFS('Violation Log'!$B$6:$B$1005,$A619,'Violation Log'!$R$6:$R$1005,"&lt;&gt;Closed",'Violation Log'!$R$6:$R$1005,"&lt;&gt;"))</f>
        <v/>
      </c>
      <c r="U619" s="40">
        <f>IF($A619="","",IF(OR($B619="",$E619="",$F619="",$H619="",$I619="",$M619=""),"Missing required field",IF(COUNTIF($A$6:$A$1005,$A619)&gt;1,"Duplicate Inspection ID","OK")))</f>
        <v/>
      </c>
    </row>
    <row r="620">
      <c r="B620" s="62" t="n"/>
      <c r="C620" s="36" t="n"/>
      <c r="L620" s="37" t="n"/>
      <c r="N620" s="38" t="n"/>
      <c r="O620" s="39">
        <f>IF($A620="","",COUNTIF('Violation Log'!$B$6:$B$1005,$A620))</f>
        <v/>
      </c>
      <c r="P620" s="39">
        <f>IF($A620="","",COUNTIFS('Violation Log'!$B$6:$B$1005,$A620,'Violation Log'!$I$6:$I$1005,"Yes"))</f>
        <v/>
      </c>
      <c r="Q620" s="40">
        <f>IF($A620="","",IF($O620=0,"Clean",IF($P620&gt;0,"Out of Service","Violations - No OOS")))</f>
        <v/>
      </c>
      <c r="R620" s="63">
        <f>IF($A620="","",IFERROR(SUMIFS('Violation Log'!$K$6:$K$1005,'Violation Log'!$B$6:$B$1005,$A620),0))</f>
        <v/>
      </c>
      <c r="S620" s="63">
        <f>IF($A620="","",IFERROR(SUMIFS('Violation Log'!$L$6:$L$1005,'Violation Log'!$B$6:$B$1005,$A620),0))</f>
        <v/>
      </c>
      <c r="T620" s="39">
        <f>IF($A620="","",COUNTIFS('Violation Log'!$B$6:$B$1005,$A620,'Violation Log'!$R$6:$R$1005,"&lt;&gt;Closed",'Violation Log'!$R$6:$R$1005,"&lt;&gt;"))</f>
        <v/>
      </c>
      <c r="U620" s="40">
        <f>IF($A620="","",IF(OR($B620="",$E620="",$F620="",$H620="",$I620="",$M620=""),"Missing required field",IF(COUNTIF($A$6:$A$1005,$A620)&gt;1,"Duplicate Inspection ID","OK")))</f>
        <v/>
      </c>
    </row>
    <row r="621">
      <c r="B621" s="62" t="n"/>
      <c r="C621" s="36" t="n"/>
      <c r="L621" s="37" t="n"/>
      <c r="N621" s="38" t="n"/>
      <c r="O621" s="39">
        <f>IF($A621="","",COUNTIF('Violation Log'!$B$6:$B$1005,$A621))</f>
        <v/>
      </c>
      <c r="P621" s="39">
        <f>IF($A621="","",COUNTIFS('Violation Log'!$B$6:$B$1005,$A621,'Violation Log'!$I$6:$I$1005,"Yes"))</f>
        <v/>
      </c>
      <c r="Q621" s="40">
        <f>IF($A621="","",IF($O621=0,"Clean",IF($P621&gt;0,"Out of Service","Violations - No OOS")))</f>
        <v/>
      </c>
      <c r="R621" s="63">
        <f>IF($A621="","",IFERROR(SUMIFS('Violation Log'!$K$6:$K$1005,'Violation Log'!$B$6:$B$1005,$A621),0))</f>
        <v/>
      </c>
      <c r="S621" s="63">
        <f>IF($A621="","",IFERROR(SUMIFS('Violation Log'!$L$6:$L$1005,'Violation Log'!$B$6:$B$1005,$A621),0))</f>
        <v/>
      </c>
      <c r="T621" s="39">
        <f>IF($A621="","",COUNTIFS('Violation Log'!$B$6:$B$1005,$A621,'Violation Log'!$R$6:$R$1005,"&lt;&gt;Closed",'Violation Log'!$R$6:$R$1005,"&lt;&gt;"))</f>
        <v/>
      </c>
      <c r="U621" s="40">
        <f>IF($A621="","",IF(OR($B621="",$E621="",$F621="",$H621="",$I621="",$M621=""),"Missing required field",IF(COUNTIF($A$6:$A$1005,$A621)&gt;1,"Duplicate Inspection ID","OK")))</f>
        <v/>
      </c>
    </row>
    <row r="622">
      <c r="B622" s="62" t="n"/>
      <c r="C622" s="36" t="n"/>
      <c r="L622" s="37" t="n"/>
      <c r="N622" s="38" t="n"/>
      <c r="O622" s="39">
        <f>IF($A622="","",COUNTIF('Violation Log'!$B$6:$B$1005,$A622))</f>
        <v/>
      </c>
      <c r="P622" s="39">
        <f>IF($A622="","",COUNTIFS('Violation Log'!$B$6:$B$1005,$A622,'Violation Log'!$I$6:$I$1005,"Yes"))</f>
        <v/>
      </c>
      <c r="Q622" s="40">
        <f>IF($A622="","",IF($O622=0,"Clean",IF($P622&gt;0,"Out of Service","Violations - No OOS")))</f>
        <v/>
      </c>
      <c r="R622" s="63">
        <f>IF($A622="","",IFERROR(SUMIFS('Violation Log'!$K$6:$K$1005,'Violation Log'!$B$6:$B$1005,$A622),0))</f>
        <v/>
      </c>
      <c r="S622" s="63">
        <f>IF($A622="","",IFERROR(SUMIFS('Violation Log'!$L$6:$L$1005,'Violation Log'!$B$6:$B$1005,$A622),0))</f>
        <v/>
      </c>
      <c r="T622" s="39">
        <f>IF($A622="","",COUNTIFS('Violation Log'!$B$6:$B$1005,$A622,'Violation Log'!$R$6:$R$1005,"&lt;&gt;Closed",'Violation Log'!$R$6:$R$1005,"&lt;&gt;"))</f>
        <v/>
      </c>
      <c r="U622" s="40">
        <f>IF($A622="","",IF(OR($B622="",$E622="",$F622="",$H622="",$I622="",$M622=""),"Missing required field",IF(COUNTIF($A$6:$A$1005,$A622)&gt;1,"Duplicate Inspection ID","OK")))</f>
        <v/>
      </c>
    </row>
    <row r="623">
      <c r="B623" s="62" t="n"/>
      <c r="C623" s="36" t="n"/>
      <c r="L623" s="37" t="n"/>
      <c r="N623" s="38" t="n"/>
      <c r="O623" s="39">
        <f>IF($A623="","",COUNTIF('Violation Log'!$B$6:$B$1005,$A623))</f>
        <v/>
      </c>
      <c r="P623" s="39">
        <f>IF($A623="","",COUNTIFS('Violation Log'!$B$6:$B$1005,$A623,'Violation Log'!$I$6:$I$1005,"Yes"))</f>
        <v/>
      </c>
      <c r="Q623" s="40">
        <f>IF($A623="","",IF($O623=0,"Clean",IF($P623&gt;0,"Out of Service","Violations - No OOS")))</f>
        <v/>
      </c>
      <c r="R623" s="63">
        <f>IF($A623="","",IFERROR(SUMIFS('Violation Log'!$K$6:$K$1005,'Violation Log'!$B$6:$B$1005,$A623),0))</f>
        <v/>
      </c>
      <c r="S623" s="63">
        <f>IF($A623="","",IFERROR(SUMIFS('Violation Log'!$L$6:$L$1005,'Violation Log'!$B$6:$B$1005,$A623),0))</f>
        <v/>
      </c>
      <c r="T623" s="39">
        <f>IF($A623="","",COUNTIFS('Violation Log'!$B$6:$B$1005,$A623,'Violation Log'!$R$6:$R$1005,"&lt;&gt;Closed",'Violation Log'!$R$6:$R$1005,"&lt;&gt;"))</f>
        <v/>
      </c>
      <c r="U623" s="40">
        <f>IF($A623="","",IF(OR($B623="",$E623="",$F623="",$H623="",$I623="",$M623=""),"Missing required field",IF(COUNTIF($A$6:$A$1005,$A623)&gt;1,"Duplicate Inspection ID","OK")))</f>
        <v/>
      </c>
    </row>
    <row r="624">
      <c r="B624" s="62" t="n"/>
      <c r="C624" s="36" t="n"/>
      <c r="L624" s="37" t="n"/>
      <c r="N624" s="38" t="n"/>
      <c r="O624" s="39">
        <f>IF($A624="","",COUNTIF('Violation Log'!$B$6:$B$1005,$A624))</f>
        <v/>
      </c>
      <c r="P624" s="39">
        <f>IF($A624="","",COUNTIFS('Violation Log'!$B$6:$B$1005,$A624,'Violation Log'!$I$6:$I$1005,"Yes"))</f>
        <v/>
      </c>
      <c r="Q624" s="40">
        <f>IF($A624="","",IF($O624=0,"Clean",IF($P624&gt;0,"Out of Service","Violations - No OOS")))</f>
        <v/>
      </c>
      <c r="R624" s="63">
        <f>IF($A624="","",IFERROR(SUMIFS('Violation Log'!$K$6:$K$1005,'Violation Log'!$B$6:$B$1005,$A624),0))</f>
        <v/>
      </c>
      <c r="S624" s="63">
        <f>IF($A624="","",IFERROR(SUMIFS('Violation Log'!$L$6:$L$1005,'Violation Log'!$B$6:$B$1005,$A624),0))</f>
        <v/>
      </c>
      <c r="T624" s="39">
        <f>IF($A624="","",COUNTIFS('Violation Log'!$B$6:$B$1005,$A624,'Violation Log'!$R$6:$R$1005,"&lt;&gt;Closed",'Violation Log'!$R$6:$R$1005,"&lt;&gt;"))</f>
        <v/>
      </c>
      <c r="U624" s="40">
        <f>IF($A624="","",IF(OR($B624="",$E624="",$F624="",$H624="",$I624="",$M624=""),"Missing required field",IF(COUNTIF($A$6:$A$1005,$A624)&gt;1,"Duplicate Inspection ID","OK")))</f>
        <v/>
      </c>
    </row>
    <row r="625">
      <c r="B625" s="62" t="n"/>
      <c r="C625" s="36" t="n"/>
      <c r="L625" s="37" t="n"/>
      <c r="N625" s="38" t="n"/>
      <c r="O625" s="39">
        <f>IF($A625="","",COUNTIF('Violation Log'!$B$6:$B$1005,$A625))</f>
        <v/>
      </c>
      <c r="P625" s="39">
        <f>IF($A625="","",COUNTIFS('Violation Log'!$B$6:$B$1005,$A625,'Violation Log'!$I$6:$I$1005,"Yes"))</f>
        <v/>
      </c>
      <c r="Q625" s="40">
        <f>IF($A625="","",IF($O625=0,"Clean",IF($P625&gt;0,"Out of Service","Violations - No OOS")))</f>
        <v/>
      </c>
      <c r="R625" s="63">
        <f>IF($A625="","",IFERROR(SUMIFS('Violation Log'!$K$6:$K$1005,'Violation Log'!$B$6:$B$1005,$A625),0))</f>
        <v/>
      </c>
      <c r="S625" s="63">
        <f>IF($A625="","",IFERROR(SUMIFS('Violation Log'!$L$6:$L$1005,'Violation Log'!$B$6:$B$1005,$A625),0))</f>
        <v/>
      </c>
      <c r="T625" s="39">
        <f>IF($A625="","",COUNTIFS('Violation Log'!$B$6:$B$1005,$A625,'Violation Log'!$R$6:$R$1005,"&lt;&gt;Closed",'Violation Log'!$R$6:$R$1005,"&lt;&gt;"))</f>
        <v/>
      </c>
      <c r="U625" s="40">
        <f>IF($A625="","",IF(OR($B625="",$E625="",$F625="",$H625="",$I625="",$M625=""),"Missing required field",IF(COUNTIF($A$6:$A$1005,$A625)&gt;1,"Duplicate Inspection ID","OK")))</f>
        <v/>
      </c>
    </row>
    <row r="626">
      <c r="B626" s="62" t="n"/>
      <c r="C626" s="36" t="n"/>
      <c r="L626" s="37" t="n"/>
      <c r="N626" s="38" t="n"/>
      <c r="O626" s="39">
        <f>IF($A626="","",COUNTIF('Violation Log'!$B$6:$B$1005,$A626))</f>
        <v/>
      </c>
      <c r="P626" s="39">
        <f>IF($A626="","",COUNTIFS('Violation Log'!$B$6:$B$1005,$A626,'Violation Log'!$I$6:$I$1005,"Yes"))</f>
        <v/>
      </c>
      <c r="Q626" s="40">
        <f>IF($A626="","",IF($O626=0,"Clean",IF($P626&gt;0,"Out of Service","Violations - No OOS")))</f>
        <v/>
      </c>
      <c r="R626" s="63">
        <f>IF($A626="","",IFERROR(SUMIFS('Violation Log'!$K$6:$K$1005,'Violation Log'!$B$6:$B$1005,$A626),0))</f>
        <v/>
      </c>
      <c r="S626" s="63">
        <f>IF($A626="","",IFERROR(SUMIFS('Violation Log'!$L$6:$L$1005,'Violation Log'!$B$6:$B$1005,$A626),0))</f>
        <v/>
      </c>
      <c r="T626" s="39">
        <f>IF($A626="","",COUNTIFS('Violation Log'!$B$6:$B$1005,$A626,'Violation Log'!$R$6:$R$1005,"&lt;&gt;Closed",'Violation Log'!$R$6:$R$1005,"&lt;&gt;"))</f>
        <v/>
      </c>
      <c r="U626" s="40">
        <f>IF($A626="","",IF(OR($B626="",$E626="",$F626="",$H626="",$I626="",$M626=""),"Missing required field",IF(COUNTIF($A$6:$A$1005,$A626)&gt;1,"Duplicate Inspection ID","OK")))</f>
        <v/>
      </c>
    </row>
    <row r="627">
      <c r="B627" s="62" t="n"/>
      <c r="C627" s="36" t="n"/>
      <c r="L627" s="37" t="n"/>
      <c r="N627" s="38" t="n"/>
      <c r="O627" s="39">
        <f>IF($A627="","",COUNTIF('Violation Log'!$B$6:$B$1005,$A627))</f>
        <v/>
      </c>
      <c r="P627" s="39">
        <f>IF($A627="","",COUNTIFS('Violation Log'!$B$6:$B$1005,$A627,'Violation Log'!$I$6:$I$1005,"Yes"))</f>
        <v/>
      </c>
      <c r="Q627" s="40">
        <f>IF($A627="","",IF($O627=0,"Clean",IF($P627&gt;0,"Out of Service","Violations - No OOS")))</f>
        <v/>
      </c>
      <c r="R627" s="63">
        <f>IF($A627="","",IFERROR(SUMIFS('Violation Log'!$K$6:$K$1005,'Violation Log'!$B$6:$B$1005,$A627),0))</f>
        <v/>
      </c>
      <c r="S627" s="63">
        <f>IF($A627="","",IFERROR(SUMIFS('Violation Log'!$L$6:$L$1005,'Violation Log'!$B$6:$B$1005,$A627),0))</f>
        <v/>
      </c>
      <c r="T627" s="39">
        <f>IF($A627="","",COUNTIFS('Violation Log'!$B$6:$B$1005,$A627,'Violation Log'!$R$6:$R$1005,"&lt;&gt;Closed",'Violation Log'!$R$6:$R$1005,"&lt;&gt;"))</f>
        <v/>
      </c>
      <c r="U627" s="40">
        <f>IF($A627="","",IF(OR($B627="",$E627="",$F627="",$H627="",$I627="",$M627=""),"Missing required field",IF(COUNTIF($A$6:$A$1005,$A627)&gt;1,"Duplicate Inspection ID","OK")))</f>
        <v/>
      </c>
    </row>
    <row r="628">
      <c r="B628" s="62" t="n"/>
      <c r="C628" s="36" t="n"/>
      <c r="L628" s="37" t="n"/>
      <c r="N628" s="38" t="n"/>
      <c r="O628" s="39">
        <f>IF($A628="","",COUNTIF('Violation Log'!$B$6:$B$1005,$A628))</f>
        <v/>
      </c>
      <c r="P628" s="39">
        <f>IF($A628="","",COUNTIFS('Violation Log'!$B$6:$B$1005,$A628,'Violation Log'!$I$6:$I$1005,"Yes"))</f>
        <v/>
      </c>
      <c r="Q628" s="40">
        <f>IF($A628="","",IF($O628=0,"Clean",IF($P628&gt;0,"Out of Service","Violations - No OOS")))</f>
        <v/>
      </c>
      <c r="R628" s="63">
        <f>IF($A628="","",IFERROR(SUMIFS('Violation Log'!$K$6:$K$1005,'Violation Log'!$B$6:$B$1005,$A628),0))</f>
        <v/>
      </c>
      <c r="S628" s="63">
        <f>IF($A628="","",IFERROR(SUMIFS('Violation Log'!$L$6:$L$1005,'Violation Log'!$B$6:$B$1005,$A628),0))</f>
        <v/>
      </c>
      <c r="T628" s="39">
        <f>IF($A628="","",COUNTIFS('Violation Log'!$B$6:$B$1005,$A628,'Violation Log'!$R$6:$R$1005,"&lt;&gt;Closed",'Violation Log'!$R$6:$R$1005,"&lt;&gt;"))</f>
        <v/>
      </c>
      <c r="U628" s="40">
        <f>IF($A628="","",IF(OR($B628="",$E628="",$F628="",$H628="",$I628="",$M628=""),"Missing required field",IF(COUNTIF($A$6:$A$1005,$A628)&gt;1,"Duplicate Inspection ID","OK")))</f>
        <v/>
      </c>
    </row>
    <row r="629">
      <c r="B629" s="62" t="n"/>
      <c r="C629" s="36" t="n"/>
      <c r="L629" s="37" t="n"/>
      <c r="N629" s="38" t="n"/>
      <c r="O629" s="39">
        <f>IF($A629="","",COUNTIF('Violation Log'!$B$6:$B$1005,$A629))</f>
        <v/>
      </c>
      <c r="P629" s="39">
        <f>IF($A629="","",COUNTIFS('Violation Log'!$B$6:$B$1005,$A629,'Violation Log'!$I$6:$I$1005,"Yes"))</f>
        <v/>
      </c>
      <c r="Q629" s="40">
        <f>IF($A629="","",IF($O629=0,"Clean",IF($P629&gt;0,"Out of Service","Violations - No OOS")))</f>
        <v/>
      </c>
      <c r="R629" s="63">
        <f>IF($A629="","",IFERROR(SUMIFS('Violation Log'!$K$6:$K$1005,'Violation Log'!$B$6:$B$1005,$A629),0))</f>
        <v/>
      </c>
      <c r="S629" s="63">
        <f>IF($A629="","",IFERROR(SUMIFS('Violation Log'!$L$6:$L$1005,'Violation Log'!$B$6:$B$1005,$A629),0))</f>
        <v/>
      </c>
      <c r="T629" s="39">
        <f>IF($A629="","",COUNTIFS('Violation Log'!$B$6:$B$1005,$A629,'Violation Log'!$R$6:$R$1005,"&lt;&gt;Closed",'Violation Log'!$R$6:$R$1005,"&lt;&gt;"))</f>
        <v/>
      </c>
      <c r="U629" s="40">
        <f>IF($A629="","",IF(OR($B629="",$E629="",$F629="",$H629="",$I629="",$M629=""),"Missing required field",IF(COUNTIF($A$6:$A$1005,$A629)&gt;1,"Duplicate Inspection ID","OK")))</f>
        <v/>
      </c>
    </row>
    <row r="630">
      <c r="B630" s="62" t="n"/>
      <c r="C630" s="36" t="n"/>
      <c r="L630" s="37" t="n"/>
      <c r="N630" s="38" t="n"/>
      <c r="O630" s="39">
        <f>IF($A630="","",COUNTIF('Violation Log'!$B$6:$B$1005,$A630))</f>
        <v/>
      </c>
      <c r="P630" s="39">
        <f>IF($A630="","",COUNTIFS('Violation Log'!$B$6:$B$1005,$A630,'Violation Log'!$I$6:$I$1005,"Yes"))</f>
        <v/>
      </c>
      <c r="Q630" s="40">
        <f>IF($A630="","",IF($O630=0,"Clean",IF($P630&gt;0,"Out of Service","Violations - No OOS")))</f>
        <v/>
      </c>
      <c r="R630" s="63">
        <f>IF($A630="","",IFERROR(SUMIFS('Violation Log'!$K$6:$K$1005,'Violation Log'!$B$6:$B$1005,$A630),0))</f>
        <v/>
      </c>
      <c r="S630" s="63">
        <f>IF($A630="","",IFERROR(SUMIFS('Violation Log'!$L$6:$L$1005,'Violation Log'!$B$6:$B$1005,$A630),0))</f>
        <v/>
      </c>
      <c r="T630" s="39">
        <f>IF($A630="","",COUNTIFS('Violation Log'!$B$6:$B$1005,$A630,'Violation Log'!$R$6:$R$1005,"&lt;&gt;Closed",'Violation Log'!$R$6:$R$1005,"&lt;&gt;"))</f>
        <v/>
      </c>
      <c r="U630" s="40">
        <f>IF($A630="","",IF(OR($B630="",$E630="",$F630="",$H630="",$I630="",$M630=""),"Missing required field",IF(COUNTIF($A$6:$A$1005,$A630)&gt;1,"Duplicate Inspection ID","OK")))</f>
        <v/>
      </c>
    </row>
    <row r="631">
      <c r="B631" s="62" t="n"/>
      <c r="C631" s="36" t="n"/>
      <c r="L631" s="37" t="n"/>
      <c r="N631" s="38" t="n"/>
      <c r="O631" s="39">
        <f>IF($A631="","",COUNTIF('Violation Log'!$B$6:$B$1005,$A631))</f>
        <v/>
      </c>
      <c r="P631" s="39">
        <f>IF($A631="","",COUNTIFS('Violation Log'!$B$6:$B$1005,$A631,'Violation Log'!$I$6:$I$1005,"Yes"))</f>
        <v/>
      </c>
      <c r="Q631" s="40">
        <f>IF($A631="","",IF($O631=0,"Clean",IF($P631&gt;0,"Out of Service","Violations - No OOS")))</f>
        <v/>
      </c>
      <c r="R631" s="63">
        <f>IF($A631="","",IFERROR(SUMIFS('Violation Log'!$K$6:$K$1005,'Violation Log'!$B$6:$B$1005,$A631),0))</f>
        <v/>
      </c>
      <c r="S631" s="63">
        <f>IF($A631="","",IFERROR(SUMIFS('Violation Log'!$L$6:$L$1005,'Violation Log'!$B$6:$B$1005,$A631),0))</f>
        <v/>
      </c>
      <c r="T631" s="39">
        <f>IF($A631="","",COUNTIFS('Violation Log'!$B$6:$B$1005,$A631,'Violation Log'!$R$6:$R$1005,"&lt;&gt;Closed",'Violation Log'!$R$6:$R$1005,"&lt;&gt;"))</f>
        <v/>
      </c>
      <c r="U631" s="40">
        <f>IF($A631="","",IF(OR($B631="",$E631="",$F631="",$H631="",$I631="",$M631=""),"Missing required field",IF(COUNTIF($A$6:$A$1005,$A631)&gt;1,"Duplicate Inspection ID","OK")))</f>
        <v/>
      </c>
    </row>
    <row r="632">
      <c r="B632" s="62" t="n"/>
      <c r="C632" s="36" t="n"/>
      <c r="L632" s="37" t="n"/>
      <c r="N632" s="38" t="n"/>
      <c r="O632" s="39">
        <f>IF($A632="","",COUNTIF('Violation Log'!$B$6:$B$1005,$A632))</f>
        <v/>
      </c>
      <c r="P632" s="39">
        <f>IF($A632="","",COUNTIFS('Violation Log'!$B$6:$B$1005,$A632,'Violation Log'!$I$6:$I$1005,"Yes"))</f>
        <v/>
      </c>
      <c r="Q632" s="40">
        <f>IF($A632="","",IF($O632=0,"Clean",IF($P632&gt;0,"Out of Service","Violations - No OOS")))</f>
        <v/>
      </c>
      <c r="R632" s="63">
        <f>IF($A632="","",IFERROR(SUMIFS('Violation Log'!$K$6:$K$1005,'Violation Log'!$B$6:$B$1005,$A632),0))</f>
        <v/>
      </c>
      <c r="S632" s="63">
        <f>IF($A632="","",IFERROR(SUMIFS('Violation Log'!$L$6:$L$1005,'Violation Log'!$B$6:$B$1005,$A632),0))</f>
        <v/>
      </c>
      <c r="T632" s="39">
        <f>IF($A632="","",COUNTIFS('Violation Log'!$B$6:$B$1005,$A632,'Violation Log'!$R$6:$R$1005,"&lt;&gt;Closed",'Violation Log'!$R$6:$R$1005,"&lt;&gt;"))</f>
        <v/>
      </c>
      <c r="U632" s="40">
        <f>IF($A632="","",IF(OR($B632="",$E632="",$F632="",$H632="",$I632="",$M632=""),"Missing required field",IF(COUNTIF($A$6:$A$1005,$A632)&gt;1,"Duplicate Inspection ID","OK")))</f>
        <v/>
      </c>
    </row>
    <row r="633">
      <c r="B633" s="62" t="n"/>
      <c r="C633" s="36" t="n"/>
      <c r="L633" s="37" t="n"/>
      <c r="N633" s="38" t="n"/>
      <c r="O633" s="39">
        <f>IF($A633="","",COUNTIF('Violation Log'!$B$6:$B$1005,$A633))</f>
        <v/>
      </c>
      <c r="P633" s="39">
        <f>IF($A633="","",COUNTIFS('Violation Log'!$B$6:$B$1005,$A633,'Violation Log'!$I$6:$I$1005,"Yes"))</f>
        <v/>
      </c>
      <c r="Q633" s="40">
        <f>IF($A633="","",IF($O633=0,"Clean",IF($P633&gt;0,"Out of Service","Violations - No OOS")))</f>
        <v/>
      </c>
      <c r="R633" s="63">
        <f>IF($A633="","",IFERROR(SUMIFS('Violation Log'!$K$6:$K$1005,'Violation Log'!$B$6:$B$1005,$A633),0))</f>
        <v/>
      </c>
      <c r="S633" s="63">
        <f>IF($A633="","",IFERROR(SUMIFS('Violation Log'!$L$6:$L$1005,'Violation Log'!$B$6:$B$1005,$A633),0))</f>
        <v/>
      </c>
      <c r="T633" s="39">
        <f>IF($A633="","",COUNTIFS('Violation Log'!$B$6:$B$1005,$A633,'Violation Log'!$R$6:$R$1005,"&lt;&gt;Closed",'Violation Log'!$R$6:$R$1005,"&lt;&gt;"))</f>
        <v/>
      </c>
      <c r="U633" s="40">
        <f>IF($A633="","",IF(OR($B633="",$E633="",$F633="",$H633="",$I633="",$M633=""),"Missing required field",IF(COUNTIF($A$6:$A$1005,$A633)&gt;1,"Duplicate Inspection ID","OK")))</f>
        <v/>
      </c>
    </row>
    <row r="634">
      <c r="B634" s="62" t="n"/>
      <c r="C634" s="36" t="n"/>
      <c r="L634" s="37" t="n"/>
      <c r="N634" s="38" t="n"/>
      <c r="O634" s="39">
        <f>IF($A634="","",COUNTIF('Violation Log'!$B$6:$B$1005,$A634))</f>
        <v/>
      </c>
      <c r="P634" s="39">
        <f>IF($A634="","",COUNTIFS('Violation Log'!$B$6:$B$1005,$A634,'Violation Log'!$I$6:$I$1005,"Yes"))</f>
        <v/>
      </c>
      <c r="Q634" s="40">
        <f>IF($A634="","",IF($O634=0,"Clean",IF($P634&gt;0,"Out of Service","Violations - No OOS")))</f>
        <v/>
      </c>
      <c r="R634" s="63">
        <f>IF($A634="","",IFERROR(SUMIFS('Violation Log'!$K$6:$K$1005,'Violation Log'!$B$6:$B$1005,$A634),0))</f>
        <v/>
      </c>
      <c r="S634" s="63">
        <f>IF($A634="","",IFERROR(SUMIFS('Violation Log'!$L$6:$L$1005,'Violation Log'!$B$6:$B$1005,$A634),0))</f>
        <v/>
      </c>
      <c r="T634" s="39">
        <f>IF($A634="","",COUNTIFS('Violation Log'!$B$6:$B$1005,$A634,'Violation Log'!$R$6:$R$1005,"&lt;&gt;Closed",'Violation Log'!$R$6:$R$1005,"&lt;&gt;"))</f>
        <v/>
      </c>
      <c r="U634" s="40">
        <f>IF($A634="","",IF(OR($B634="",$E634="",$F634="",$H634="",$I634="",$M634=""),"Missing required field",IF(COUNTIF($A$6:$A$1005,$A634)&gt;1,"Duplicate Inspection ID","OK")))</f>
        <v/>
      </c>
    </row>
    <row r="635">
      <c r="B635" s="62" t="n"/>
      <c r="C635" s="36" t="n"/>
      <c r="L635" s="37" t="n"/>
      <c r="N635" s="38" t="n"/>
      <c r="O635" s="39">
        <f>IF($A635="","",COUNTIF('Violation Log'!$B$6:$B$1005,$A635))</f>
        <v/>
      </c>
      <c r="P635" s="39">
        <f>IF($A635="","",COUNTIFS('Violation Log'!$B$6:$B$1005,$A635,'Violation Log'!$I$6:$I$1005,"Yes"))</f>
        <v/>
      </c>
      <c r="Q635" s="40">
        <f>IF($A635="","",IF($O635=0,"Clean",IF($P635&gt;0,"Out of Service","Violations - No OOS")))</f>
        <v/>
      </c>
      <c r="R635" s="63">
        <f>IF($A635="","",IFERROR(SUMIFS('Violation Log'!$K$6:$K$1005,'Violation Log'!$B$6:$B$1005,$A635),0))</f>
        <v/>
      </c>
      <c r="S635" s="63">
        <f>IF($A635="","",IFERROR(SUMIFS('Violation Log'!$L$6:$L$1005,'Violation Log'!$B$6:$B$1005,$A635),0))</f>
        <v/>
      </c>
      <c r="T635" s="39">
        <f>IF($A635="","",COUNTIFS('Violation Log'!$B$6:$B$1005,$A635,'Violation Log'!$R$6:$R$1005,"&lt;&gt;Closed",'Violation Log'!$R$6:$R$1005,"&lt;&gt;"))</f>
        <v/>
      </c>
      <c r="U635" s="40">
        <f>IF($A635="","",IF(OR($B635="",$E635="",$F635="",$H635="",$I635="",$M635=""),"Missing required field",IF(COUNTIF($A$6:$A$1005,$A635)&gt;1,"Duplicate Inspection ID","OK")))</f>
        <v/>
      </c>
    </row>
    <row r="636">
      <c r="B636" s="62" t="n"/>
      <c r="C636" s="36" t="n"/>
      <c r="L636" s="37" t="n"/>
      <c r="N636" s="38" t="n"/>
      <c r="O636" s="39">
        <f>IF($A636="","",COUNTIF('Violation Log'!$B$6:$B$1005,$A636))</f>
        <v/>
      </c>
      <c r="P636" s="39">
        <f>IF($A636="","",COUNTIFS('Violation Log'!$B$6:$B$1005,$A636,'Violation Log'!$I$6:$I$1005,"Yes"))</f>
        <v/>
      </c>
      <c r="Q636" s="40">
        <f>IF($A636="","",IF($O636=0,"Clean",IF($P636&gt;0,"Out of Service","Violations - No OOS")))</f>
        <v/>
      </c>
      <c r="R636" s="63">
        <f>IF($A636="","",IFERROR(SUMIFS('Violation Log'!$K$6:$K$1005,'Violation Log'!$B$6:$B$1005,$A636),0))</f>
        <v/>
      </c>
      <c r="S636" s="63">
        <f>IF($A636="","",IFERROR(SUMIFS('Violation Log'!$L$6:$L$1005,'Violation Log'!$B$6:$B$1005,$A636),0))</f>
        <v/>
      </c>
      <c r="T636" s="39">
        <f>IF($A636="","",COUNTIFS('Violation Log'!$B$6:$B$1005,$A636,'Violation Log'!$R$6:$R$1005,"&lt;&gt;Closed",'Violation Log'!$R$6:$R$1005,"&lt;&gt;"))</f>
        <v/>
      </c>
      <c r="U636" s="40">
        <f>IF($A636="","",IF(OR($B636="",$E636="",$F636="",$H636="",$I636="",$M636=""),"Missing required field",IF(COUNTIF($A$6:$A$1005,$A636)&gt;1,"Duplicate Inspection ID","OK")))</f>
        <v/>
      </c>
    </row>
    <row r="637">
      <c r="B637" s="62" t="n"/>
      <c r="C637" s="36" t="n"/>
      <c r="L637" s="37" t="n"/>
      <c r="N637" s="38" t="n"/>
      <c r="O637" s="39">
        <f>IF($A637="","",COUNTIF('Violation Log'!$B$6:$B$1005,$A637))</f>
        <v/>
      </c>
      <c r="P637" s="39">
        <f>IF($A637="","",COUNTIFS('Violation Log'!$B$6:$B$1005,$A637,'Violation Log'!$I$6:$I$1005,"Yes"))</f>
        <v/>
      </c>
      <c r="Q637" s="40">
        <f>IF($A637="","",IF($O637=0,"Clean",IF($P637&gt;0,"Out of Service","Violations - No OOS")))</f>
        <v/>
      </c>
      <c r="R637" s="63">
        <f>IF($A637="","",IFERROR(SUMIFS('Violation Log'!$K$6:$K$1005,'Violation Log'!$B$6:$B$1005,$A637),0))</f>
        <v/>
      </c>
      <c r="S637" s="63">
        <f>IF($A637="","",IFERROR(SUMIFS('Violation Log'!$L$6:$L$1005,'Violation Log'!$B$6:$B$1005,$A637),0))</f>
        <v/>
      </c>
      <c r="T637" s="39">
        <f>IF($A637="","",COUNTIFS('Violation Log'!$B$6:$B$1005,$A637,'Violation Log'!$R$6:$R$1005,"&lt;&gt;Closed",'Violation Log'!$R$6:$R$1005,"&lt;&gt;"))</f>
        <v/>
      </c>
      <c r="U637" s="40">
        <f>IF($A637="","",IF(OR($B637="",$E637="",$F637="",$H637="",$I637="",$M637=""),"Missing required field",IF(COUNTIF($A$6:$A$1005,$A637)&gt;1,"Duplicate Inspection ID","OK")))</f>
        <v/>
      </c>
    </row>
    <row r="638">
      <c r="B638" s="62" t="n"/>
      <c r="C638" s="36" t="n"/>
      <c r="L638" s="37" t="n"/>
      <c r="N638" s="38" t="n"/>
      <c r="O638" s="39">
        <f>IF($A638="","",COUNTIF('Violation Log'!$B$6:$B$1005,$A638))</f>
        <v/>
      </c>
      <c r="P638" s="39">
        <f>IF($A638="","",COUNTIFS('Violation Log'!$B$6:$B$1005,$A638,'Violation Log'!$I$6:$I$1005,"Yes"))</f>
        <v/>
      </c>
      <c r="Q638" s="40">
        <f>IF($A638="","",IF($O638=0,"Clean",IF($P638&gt;0,"Out of Service","Violations - No OOS")))</f>
        <v/>
      </c>
      <c r="R638" s="63">
        <f>IF($A638="","",IFERROR(SUMIFS('Violation Log'!$K$6:$K$1005,'Violation Log'!$B$6:$B$1005,$A638),0))</f>
        <v/>
      </c>
      <c r="S638" s="63">
        <f>IF($A638="","",IFERROR(SUMIFS('Violation Log'!$L$6:$L$1005,'Violation Log'!$B$6:$B$1005,$A638),0))</f>
        <v/>
      </c>
      <c r="T638" s="39">
        <f>IF($A638="","",COUNTIFS('Violation Log'!$B$6:$B$1005,$A638,'Violation Log'!$R$6:$R$1005,"&lt;&gt;Closed",'Violation Log'!$R$6:$R$1005,"&lt;&gt;"))</f>
        <v/>
      </c>
      <c r="U638" s="40">
        <f>IF($A638="","",IF(OR($B638="",$E638="",$F638="",$H638="",$I638="",$M638=""),"Missing required field",IF(COUNTIF($A$6:$A$1005,$A638)&gt;1,"Duplicate Inspection ID","OK")))</f>
        <v/>
      </c>
    </row>
    <row r="639">
      <c r="B639" s="62" t="n"/>
      <c r="C639" s="36" t="n"/>
      <c r="L639" s="37" t="n"/>
      <c r="N639" s="38" t="n"/>
      <c r="O639" s="39">
        <f>IF($A639="","",COUNTIF('Violation Log'!$B$6:$B$1005,$A639))</f>
        <v/>
      </c>
      <c r="P639" s="39">
        <f>IF($A639="","",COUNTIFS('Violation Log'!$B$6:$B$1005,$A639,'Violation Log'!$I$6:$I$1005,"Yes"))</f>
        <v/>
      </c>
      <c r="Q639" s="40">
        <f>IF($A639="","",IF($O639=0,"Clean",IF($P639&gt;0,"Out of Service","Violations - No OOS")))</f>
        <v/>
      </c>
      <c r="R639" s="63">
        <f>IF($A639="","",IFERROR(SUMIFS('Violation Log'!$K$6:$K$1005,'Violation Log'!$B$6:$B$1005,$A639),0))</f>
        <v/>
      </c>
      <c r="S639" s="63">
        <f>IF($A639="","",IFERROR(SUMIFS('Violation Log'!$L$6:$L$1005,'Violation Log'!$B$6:$B$1005,$A639),0))</f>
        <v/>
      </c>
      <c r="T639" s="39">
        <f>IF($A639="","",COUNTIFS('Violation Log'!$B$6:$B$1005,$A639,'Violation Log'!$R$6:$R$1005,"&lt;&gt;Closed",'Violation Log'!$R$6:$R$1005,"&lt;&gt;"))</f>
        <v/>
      </c>
      <c r="U639" s="40">
        <f>IF($A639="","",IF(OR($B639="",$E639="",$F639="",$H639="",$I639="",$M639=""),"Missing required field",IF(COUNTIF($A$6:$A$1005,$A639)&gt;1,"Duplicate Inspection ID","OK")))</f>
        <v/>
      </c>
    </row>
    <row r="640">
      <c r="B640" s="62" t="n"/>
      <c r="C640" s="36" t="n"/>
      <c r="L640" s="37" t="n"/>
      <c r="N640" s="38" t="n"/>
      <c r="O640" s="39">
        <f>IF($A640="","",COUNTIF('Violation Log'!$B$6:$B$1005,$A640))</f>
        <v/>
      </c>
      <c r="P640" s="39">
        <f>IF($A640="","",COUNTIFS('Violation Log'!$B$6:$B$1005,$A640,'Violation Log'!$I$6:$I$1005,"Yes"))</f>
        <v/>
      </c>
      <c r="Q640" s="40">
        <f>IF($A640="","",IF($O640=0,"Clean",IF($P640&gt;0,"Out of Service","Violations - No OOS")))</f>
        <v/>
      </c>
      <c r="R640" s="63">
        <f>IF($A640="","",IFERROR(SUMIFS('Violation Log'!$K$6:$K$1005,'Violation Log'!$B$6:$B$1005,$A640),0))</f>
        <v/>
      </c>
      <c r="S640" s="63">
        <f>IF($A640="","",IFERROR(SUMIFS('Violation Log'!$L$6:$L$1005,'Violation Log'!$B$6:$B$1005,$A640),0))</f>
        <v/>
      </c>
      <c r="T640" s="39">
        <f>IF($A640="","",COUNTIFS('Violation Log'!$B$6:$B$1005,$A640,'Violation Log'!$R$6:$R$1005,"&lt;&gt;Closed",'Violation Log'!$R$6:$R$1005,"&lt;&gt;"))</f>
        <v/>
      </c>
      <c r="U640" s="40">
        <f>IF($A640="","",IF(OR($B640="",$E640="",$F640="",$H640="",$I640="",$M640=""),"Missing required field",IF(COUNTIF($A$6:$A$1005,$A640)&gt;1,"Duplicate Inspection ID","OK")))</f>
        <v/>
      </c>
    </row>
    <row r="641">
      <c r="B641" s="62" t="n"/>
      <c r="C641" s="36" t="n"/>
      <c r="L641" s="37" t="n"/>
      <c r="N641" s="38" t="n"/>
      <c r="O641" s="39">
        <f>IF($A641="","",COUNTIF('Violation Log'!$B$6:$B$1005,$A641))</f>
        <v/>
      </c>
      <c r="P641" s="39">
        <f>IF($A641="","",COUNTIFS('Violation Log'!$B$6:$B$1005,$A641,'Violation Log'!$I$6:$I$1005,"Yes"))</f>
        <v/>
      </c>
      <c r="Q641" s="40">
        <f>IF($A641="","",IF($O641=0,"Clean",IF($P641&gt;0,"Out of Service","Violations - No OOS")))</f>
        <v/>
      </c>
      <c r="R641" s="63">
        <f>IF($A641="","",IFERROR(SUMIFS('Violation Log'!$K$6:$K$1005,'Violation Log'!$B$6:$B$1005,$A641),0))</f>
        <v/>
      </c>
      <c r="S641" s="63">
        <f>IF($A641="","",IFERROR(SUMIFS('Violation Log'!$L$6:$L$1005,'Violation Log'!$B$6:$B$1005,$A641),0))</f>
        <v/>
      </c>
      <c r="T641" s="39">
        <f>IF($A641="","",COUNTIFS('Violation Log'!$B$6:$B$1005,$A641,'Violation Log'!$R$6:$R$1005,"&lt;&gt;Closed",'Violation Log'!$R$6:$R$1005,"&lt;&gt;"))</f>
        <v/>
      </c>
      <c r="U641" s="40">
        <f>IF($A641="","",IF(OR($B641="",$E641="",$F641="",$H641="",$I641="",$M641=""),"Missing required field",IF(COUNTIF($A$6:$A$1005,$A641)&gt;1,"Duplicate Inspection ID","OK")))</f>
        <v/>
      </c>
    </row>
    <row r="642">
      <c r="B642" s="62" t="n"/>
      <c r="C642" s="36" t="n"/>
      <c r="L642" s="37" t="n"/>
      <c r="N642" s="38" t="n"/>
      <c r="O642" s="39">
        <f>IF($A642="","",COUNTIF('Violation Log'!$B$6:$B$1005,$A642))</f>
        <v/>
      </c>
      <c r="P642" s="39">
        <f>IF($A642="","",COUNTIFS('Violation Log'!$B$6:$B$1005,$A642,'Violation Log'!$I$6:$I$1005,"Yes"))</f>
        <v/>
      </c>
      <c r="Q642" s="40">
        <f>IF($A642="","",IF($O642=0,"Clean",IF($P642&gt;0,"Out of Service","Violations - No OOS")))</f>
        <v/>
      </c>
      <c r="R642" s="63">
        <f>IF($A642="","",IFERROR(SUMIFS('Violation Log'!$K$6:$K$1005,'Violation Log'!$B$6:$B$1005,$A642),0))</f>
        <v/>
      </c>
      <c r="S642" s="63">
        <f>IF($A642="","",IFERROR(SUMIFS('Violation Log'!$L$6:$L$1005,'Violation Log'!$B$6:$B$1005,$A642),0))</f>
        <v/>
      </c>
      <c r="T642" s="39">
        <f>IF($A642="","",COUNTIFS('Violation Log'!$B$6:$B$1005,$A642,'Violation Log'!$R$6:$R$1005,"&lt;&gt;Closed",'Violation Log'!$R$6:$R$1005,"&lt;&gt;"))</f>
        <v/>
      </c>
      <c r="U642" s="40">
        <f>IF($A642="","",IF(OR($B642="",$E642="",$F642="",$H642="",$I642="",$M642=""),"Missing required field",IF(COUNTIF($A$6:$A$1005,$A642)&gt;1,"Duplicate Inspection ID","OK")))</f>
        <v/>
      </c>
    </row>
    <row r="643">
      <c r="B643" s="62" t="n"/>
      <c r="C643" s="36" t="n"/>
      <c r="L643" s="37" t="n"/>
      <c r="N643" s="38" t="n"/>
      <c r="O643" s="39">
        <f>IF($A643="","",COUNTIF('Violation Log'!$B$6:$B$1005,$A643))</f>
        <v/>
      </c>
      <c r="P643" s="39">
        <f>IF($A643="","",COUNTIFS('Violation Log'!$B$6:$B$1005,$A643,'Violation Log'!$I$6:$I$1005,"Yes"))</f>
        <v/>
      </c>
      <c r="Q643" s="40">
        <f>IF($A643="","",IF($O643=0,"Clean",IF($P643&gt;0,"Out of Service","Violations - No OOS")))</f>
        <v/>
      </c>
      <c r="R643" s="63">
        <f>IF($A643="","",IFERROR(SUMIFS('Violation Log'!$K$6:$K$1005,'Violation Log'!$B$6:$B$1005,$A643),0))</f>
        <v/>
      </c>
      <c r="S643" s="63">
        <f>IF($A643="","",IFERROR(SUMIFS('Violation Log'!$L$6:$L$1005,'Violation Log'!$B$6:$B$1005,$A643),0))</f>
        <v/>
      </c>
      <c r="T643" s="39">
        <f>IF($A643="","",COUNTIFS('Violation Log'!$B$6:$B$1005,$A643,'Violation Log'!$R$6:$R$1005,"&lt;&gt;Closed",'Violation Log'!$R$6:$R$1005,"&lt;&gt;"))</f>
        <v/>
      </c>
      <c r="U643" s="40">
        <f>IF($A643="","",IF(OR($B643="",$E643="",$F643="",$H643="",$I643="",$M643=""),"Missing required field",IF(COUNTIF($A$6:$A$1005,$A643)&gt;1,"Duplicate Inspection ID","OK")))</f>
        <v/>
      </c>
    </row>
    <row r="644">
      <c r="B644" s="62" t="n"/>
      <c r="C644" s="36" t="n"/>
      <c r="L644" s="37" t="n"/>
      <c r="N644" s="38" t="n"/>
      <c r="O644" s="39">
        <f>IF($A644="","",COUNTIF('Violation Log'!$B$6:$B$1005,$A644))</f>
        <v/>
      </c>
      <c r="P644" s="39">
        <f>IF($A644="","",COUNTIFS('Violation Log'!$B$6:$B$1005,$A644,'Violation Log'!$I$6:$I$1005,"Yes"))</f>
        <v/>
      </c>
      <c r="Q644" s="40">
        <f>IF($A644="","",IF($O644=0,"Clean",IF($P644&gt;0,"Out of Service","Violations - No OOS")))</f>
        <v/>
      </c>
      <c r="R644" s="63">
        <f>IF($A644="","",IFERROR(SUMIFS('Violation Log'!$K$6:$K$1005,'Violation Log'!$B$6:$B$1005,$A644),0))</f>
        <v/>
      </c>
      <c r="S644" s="63">
        <f>IF($A644="","",IFERROR(SUMIFS('Violation Log'!$L$6:$L$1005,'Violation Log'!$B$6:$B$1005,$A644),0))</f>
        <v/>
      </c>
      <c r="T644" s="39">
        <f>IF($A644="","",COUNTIFS('Violation Log'!$B$6:$B$1005,$A644,'Violation Log'!$R$6:$R$1005,"&lt;&gt;Closed",'Violation Log'!$R$6:$R$1005,"&lt;&gt;"))</f>
        <v/>
      </c>
      <c r="U644" s="40">
        <f>IF($A644="","",IF(OR($B644="",$E644="",$F644="",$H644="",$I644="",$M644=""),"Missing required field",IF(COUNTIF($A$6:$A$1005,$A644)&gt;1,"Duplicate Inspection ID","OK")))</f>
        <v/>
      </c>
    </row>
    <row r="645">
      <c r="B645" s="62" t="n"/>
      <c r="C645" s="36" t="n"/>
      <c r="L645" s="37" t="n"/>
      <c r="N645" s="38" t="n"/>
      <c r="O645" s="39">
        <f>IF($A645="","",COUNTIF('Violation Log'!$B$6:$B$1005,$A645))</f>
        <v/>
      </c>
      <c r="P645" s="39">
        <f>IF($A645="","",COUNTIFS('Violation Log'!$B$6:$B$1005,$A645,'Violation Log'!$I$6:$I$1005,"Yes"))</f>
        <v/>
      </c>
      <c r="Q645" s="40">
        <f>IF($A645="","",IF($O645=0,"Clean",IF($P645&gt;0,"Out of Service","Violations - No OOS")))</f>
        <v/>
      </c>
      <c r="R645" s="63">
        <f>IF($A645="","",IFERROR(SUMIFS('Violation Log'!$K$6:$K$1005,'Violation Log'!$B$6:$B$1005,$A645),0))</f>
        <v/>
      </c>
      <c r="S645" s="63">
        <f>IF($A645="","",IFERROR(SUMIFS('Violation Log'!$L$6:$L$1005,'Violation Log'!$B$6:$B$1005,$A645),0))</f>
        <v/>
      </c>
      <c r="T645" s="39">
        <f>IF($A645="","",COUNTIFS('Violation Log'!$B$6:$B$1005,$A645,'Violation Log'!$R$6:$R$1005,"&lt;&gt;Closed",'Violation Log'!$R$6:$R$1005,"&lt;&gt;"))</f>
        <v/>
      </c>
      <c r="U645" s="40">
        <f>IF($A645="","",IF(OR($B645="",$E645="",$F645="",$H645="",$I645="",$M645=""),"Missing required field",IF(COUNTIF($A$6:$A$1005,$A645)&gt;1,"Duplicate Inspection ID","OK")))</f>
        <v/>
      </c>
    </row>
    <row r="646">
      <c r="B646" s="62" t="n"/>
      <c r="C646" s="36" t="n"/>
      <c r="L646" s="37" t="n"/>
      <c r="N646" s="38" t="n"/>
      <c r="O646" s="39">
        <f>IF($A646="","",COUNTIF('Violation Log'!$B$6:$B$1005,$A646))</f>
        <v/>
      </c>
      <c r="P646" s="39">
        <f>IF($A646="","",COUNTIFS('Violation Log'!$B$6:$B$1005,$A646,'Violation Log'!$I$6:$I$1005,"Yes"))</f>
        <v/>
      </c>
      <c r="Q646" s="40">
        <f>IF($A646="","",IF($O646=0,"Clean",IF($P646&gt;0,"Out of Service","Violations - No OOS")))</f>
        <v/>
      </c>
      <c r="R646" s="63">
        <f>IF($A646="","",IFERROR(SUMIFS('Violation Log'!$K$6:$K$1005,'Violation Log'!$B$6:$B$1005,$A646),0))</f>
        <v/>
      </c>
      <c r="S646" s="63">
        <f>IF($A646="","",IFERROR(SUMIFS('Violation Log'!$L$6:$L$1005,'Violation Log'!$B$6:$B$1005,$A646),0))</f>
        <v/>
      </c>
      <c r="T646" s="39">
        <f>IF($A646="","",COUNTIFS('Violation Log'!$B$6:$B$1005,$A646,'Violation Log'!$R$6:$R$1005,"&lt;&gt;Closed",'Violation Log'!$R$6:$R$1005,"&lt;&gt;"))</f>
        <v/>
      </c>
      <c r="U646" s="40">
        <f>IF($A646="","",IF(OR($B646="",$E646="",$F646="",$H646="",$I646="",$M646=""),"Missing required field",IF(COUNTIF($A$6:$A$1005,$A646)&gt;1,"Duplicate Inspection ID","OK")))</f>
        <v/>
      </c>
    </row>
    <row r="647">
      <c r="B647" s="62" t="n"/>
      <c r="C647" s="36" t="n"/>
      <c r="L647" s="37" t="n"/>
      <c r="N647" s="38" t="n"/>
      <c r="O647" s="39">
        <f>IF($A647="","",COUNTIF('Violation Log'!$B$6:$B$1005,$A647))</f>
        <v/>
      </c>
      <c r="P647" s="39">
        <f>IF($A647="","",COUNTIFS('Violation Log'!$B$6:$B$1005,$A647,'Violation Log'!$I$6:$I$1005,"Yes"))</f>
        <v/>
      </c>
      <c r="Q647" s="40">
        <f>IF($A647="","",IF($O647=0,"Clean",IF($P647&gt;0,"Out of Service","Violations - No OOS")))</f>
        <v/>
      </c>
      <c r="R647" s="63">
        <f>IF($A647="","",IFERROR(SUMIFS('Violation Log'!$K$6:$K$1005,'Violation Log'!$B$6:$B$1005,$A647),0))</f>
        <v/>
      </c>
      <c r="S647" s="63">
        <f>IF($A647="","",IFERROR(SUMIFS('Violation Log'!$L$6:$L$1005,'Violation Log'!$B$6:$B$1005,$A647),0))</f>
        <v/>
      </c>
      <c r="T647" s="39">
        <f>IF($A647="","",COUNTIFS('Violation Log'!$B$6:$B$1005,$A647,'Violation Log'!$R$6:$R$1005,"&lt;&gt;Closed",'Violation Log'!$R$6:$R$1005,"&lt;&gt;"))</f>
        <v/>
      </c>
      <c r="U647" s="40">
        <f>IF($A647="","",IF(OR($B647="",$E647="",$F647="",$H647="",$I647="",$M647=""),"Missing required field",IF(COUNTIF($A$6:$A$1005,$A647)&gt;1,"Duplicate Inspection ID","OK")))</f>
        <v/>
      </c>
    </row>
    <row r="648">
      <c r="B648" s="62" t="n"/>
      <c r="C648" s="36" t="n"/>
      <c r="L648" s="37" t="n"/>
      <c r="N648" s="38" t="n"/>
      <c r="O648" s="39">
        <f>IF($A648="","",COUNTIF('Violation Log'!$B$6:$B$1005,$A648))</f>
        <v/>
      </c>
      <c r="P648" s="39">
        <f>IF($A648="","",COUNTIFS('Violation Log'!$B$6:$B$1005,$A648,'Violation Log'!$I$6:$I$1005,"Yes"))</f>
        <v/>
      </c>
      <c r="Q648" s="40">
        <f>IF($A648="","",IF($O648=0,"Clean",IF($P648&gt;0,"Out of Service","Violations - No OOS")))</f>
        <v/>
      </c>
      <c r="R648" s="63">
        <f>IF($A648="","",IFERROR(SUMIFS('Violation Log'!$K$6:$K$1005,'Violation Log'!$B$6:$B$1005,$A648),0))</f>
        <v/>
      </c>
      <c r="S648" s="63">
        <f>IF($A648="","",IFERROR(SUMIFS('Violation Log'!$L$6:$L$1005,'Violation Log'!$B$6:$B$1005,$A648),0))</f>
        <v/>
      </c>
      <c r="T648" s="39">
        <f>IF($A648="","",COUNTIFS('Violation Log'!$B$6:$B$1005,$A648,'Violation Log'!$R$6:$R$1005,"&lt;&gt;Closed",'Violation Log'!$R$6:$R$1005,"&lt;&gt;"))</f>
        <v/>
      </c>
      <c r="U648" s="40">
        <f>IF($A648="","",IF(OR($B648="",$E648="",$F648="",$H648="",$I648="",$M648=""),"Missing required field",IF(COUNTIF($A$6:$A$1005,$A648)&gt;1,"Duplicate Inspection ID","OK")))</f>
        <v/>
      </c>
    </row>
    <row r="649">
      <c r="B649" s="62" t="n"/>
      <c r="C649" s="36" t="n"/>
      <c r="L649" s="37" t="n"/>
      <c r="N649" s="38" t="n"/>
      <c r="O649" s="39">
        <f>IF($A649="","",COUNTIF('Violation Log'!$B$6:$B$1005,$A649))</f>
        <v/>
      </c>
      <c r="P649" s="39">
        <f>IF($A649="","",COUNTIFS('Violation Log'!$B$6:$B$1005,$A649,'Violation Log'!$I$6:$I$1005,"Yes"))</f>
        <v/>
      </c>
      <c r="Q649" s="40">
        <f>IF($A649="","",IF($O649=0,"Clean",IF($P649&gt;0,"Out of Service","Violations - No OOS")))</f>
        <v/>
      </c>
      <c r="R649" s="63">
        <f>IF($A649="","",IFERROR(SUMIFS('Violation Log'!$K$6:$K$1005,'Violation Log'!$B$6:$B$1005,$A649),0))</f>
        <v/>
      </c>
      <c r="S649" s="63">
        <f>IF($A649="","",IFERROR(SUMIFS('Violation Log'!$L$6:$L$1005,'Violation Log'!$B$6:$B$1005,$A649),0))</f>
        <v/>
      </c>
      <c r="T649" s="39">
        <f>IF($A649="","",COUNTIFS('Violation Log'!$B$6:$B$1005,$A649,'Violation Log'!$R$6:$R$1005,"&lt;&gt;Closed",'Violation Log'!$R$6:$R$1005,"&lt;&gt;"))</f>
        <v/>
      </c>
      <c r="U649" s="40">
        <f>IF($A649="","",IF(OR($B649="",$E649="",$F649="",$H649="",$I649="",$M649=""),"Missing required field",IF(COUNTIF($A$6:$A$1005,$A649)&gt;1,"Duplicate Inspection ID","OK")))</f>
        <v/>
      </c>
    </row>
    <row r="650">
      <c r="B650" s="62" t="n"/>
      <c r="C650" s="36" t="n"/>
      <c r="L650" s="37" t="n"/>
      <c r="N650" s="38" t="n"/>
      <c r="O650" s="39">
        <f>IF($A650="","",COUNTIF('Violation Log'!$B$6:$B$1005,$A650))</f>
        <v/>
      </c>
      <c r="P650" s="39">
        <f>IF($A650="","",COUNTIFS('Violation Log'!$B$6:$B$1005,$A650,'Violation Log'!$I$6:$I$1005,"Yes"))</f>
        <v/>
      </c>
      <c r="Q650" s="40">
        <f>IF($A650="","",IF($O650=0,"Clean",IF($P650&gt;0,"Out of Service","Violations - No OOS")))</f>
        <v/>
      </c>
      <c r="R650" s="63">
        <f>IF($A650="","",IFERROR(SUMIFS('Violation Log'!$K$6:$K$1005,'Violation Log'!$B$6:$B$1005,$A650),0))</f>
        <v/>
      </c>
      <c r="S650" s="63">
        <f>IF($A650="","",IFERROR(SUMIFS('Violation Log'!$L$6:$L$1005,'Violation Log'!$B$6:$B$1005,$A650),0))</f>
        <v/>
      </c>
      <c r="T650" s="39">
        <f>IF($A650="","",COUNTIFS('Violation Log'!$B$6:$B$1005,$A650,'Violation Log'!$R$6:$R$1005,"&lt;&gt;Closed",'Violation Log'!$R$6:$R$1005,"&lt;&gt;"))</f>
        <v/>
      </c>
      <c r="U650" s="40">
        <f>IF($A650="","",IF(OR($B650="",$E650="",$F650="",$H650="",$I650="",$M650=""),"Missing required field",IF(COUNTIF($A$6:$A$1005,$A650)&gt;1,"Duplicate Inspection ID","OK")))</f>
        <v/>
      </c>
    </row>
    <row r="651">
      <c r="B651" s="62" t="n"/>
      <c r="C651" s="36" t="n"/>
      <c r="L651" s="37" t="n"/>
      <c r="N651" s="38" t="n"/>
      <c r="O651" s="39">
        <f>IF($A651="","",COUNTIF('Violation Log'!$B$6:$B$1005,$A651))</f>
        <v/>
      </c>
      <c r="P651" s="39">
        <f>IF($A651="","",COUNTIFS('Violation Log'!$B$6:$B$1005,$A651,'Violation Log'!$I$6:$I$1005,"Yes"))</f>
        <v/>
      </c>
      <c r="Q651" s="40">
        <f>IF($A651="","",IF($O651=0,"Clean",IF($P651&gt;0,"Out of Service","Violations - No OOS")))</f>
        <v/>
      </c>
      <c r="R651" s="63">
        <f>IF($A651="","",IFERROR(SUMIFS('Violation Log'!$K$6:$K$1005,'Violation Log'!$B$6:$B$1005,$A651),0))</f>
        <v/>
      </c>
      <c r="S651" s="63">
        <f>IF($A651="","",IFERROR(SUMIFS('Violation Log'!$L$6:$L$1005,'Violation Log'!$B$6:$B$1005,$A651),0))</f>
        <v/>
      </c>
      <c r="T651" s="39">
        <f>IF($A651="","",COUNTIFS('Violation Log'!$B$6:$B$1005,$A651,'Violation Log'!$R$6:$R$1005,"&lt;&gt;Closed",'Violation Log'!$R$6:$R$1005,"&lt;&gt;"))</f>
        <v/>
      </c>
      <c r="U651" s="40">
        <f>IF($A651="","",IF(OR($B651="",$E651="",$F651="",$H651="",$I651="",$M651=""),"Missing required field",IF(COUNTIF($A$6:$A$1005,$A651)&gt;1,"Duplicate Inspection ID","OK")))</f>
        <v/>
      </c>
    </row>
    <row r="652">
      <c r="B652" s="62" t="n"/>
      <c r="C652" s="36" t="n"/>
      <c r="L652" s="37" t="n"/>
      <c r="N652" s="38" t="n"/>
      <c r="O652" s="39">
        <f>IF($A652="","",COUNTIF('Violation Log'!$B$6:$B$1005,$A652))</f>
        <v/>
      </c>
      <c r="P652" s="39">
        <f>IF($A652="","",COUNTIFS('Violation Log'!$B$6:$B$1005,$A652,'Violation Log'!$I$6:$I$1005,"Yes"))</f>
        <v/>
      </c>
      <c r="Q652" s="40">
        <f>IF($A652="","",IF($O652=0,"Clean",IF($P652&gt;0,"Out of Service","Violations - No OOS")))</f>
        <v/>
      </c>
      <c r="R652" s="63">
        <f>IF($A652="","",IFERROR(SUMIFS('Violation Log'!$K$6:$K$1005,'Violation Log'!$B$6:$B$1005,$A652),0))</f>
        <v/>
      </c>
      <c r="S652" s="63">
        <f>IF($A652="","",IFERROR(SUMIFS('Violation Log'!$L$6:$L$1005,'Violation Log'!$B$6:$B$1005,$A652),0))</f>
        <v/>
      </c>
      <c r="T652" s="39">
        <f>IF($A652="","",COUNTIFS('Violation Log'!$B$6:$B$1005,$A652,'Violation Log'!$R$6:$R$1005,"&lt;&gt;Closed",'Violation Log'!$R$6:$R$1005,"&lt;&gt;"))</f>
        <v/>
      </c>
      <c r="U652" s="40">
        <f>IF($A652="","",IF(OR($B652="",$E652="",$F652="",$H652="",$I652="",$M652=""),"Missing required field",IF(COUNTIF($A$6:$A$1005,$A652)&gt;1,"Duplicate Inspection ID","OK")))</f>
        <v/>
      </c>
    </row>
    <row r="653">
      <c r="B653" s="62" t="n"/>
      <c r="C653" s="36" t="n"/>
      <c r="L653" s="37" t="n"/>
      <c r="N653" s="38" t="n"/>
      <c r="O653" s="39">
        <f>IF($A653="","",COUNTIF('Violation Log'!$B$6:$B$1005,$A653))</f>
        <v/>
      </c>
      <c r="P653" s="39">
        <f>IF($A653="","",COUNTIFS('Violation Log'!$B$6:$B$1005,$A653,'Violation Log'!$I$6:$I$1005,"Yes"))</f>
        <v/>
      </c>
      <c r="Q653" s="40">
        <f>IF($A653="","",IF($O653=0,"Clean",IF($P653&gt;0,"Out of Service","Violations - No OOS")))</f>
        <v/>
      </c>
      <c r="R653" s="63">
        <f>IF($A653="","",IFERROR(SUMIFS('Violation Log'!$K$6:$K$1005,'Violation Log'!$B$6:$B$1005,$A653),0))</f>
        <v/>
      </c>
      <c r="S653" s="63">
        <f>IF($A653="","",IFERROR(SUMIFS('Violation Log'!$L$6:$L$1005,'Violation Log'!$B$6:$B$1005,$A653),0))</f>
        <v/>
      </c>
      <c r="T653" s="39">
        <f>IF($A653="","",COUNTIFS('Violation Log'!$B$6:$B$1005,$A653,'Violation Log'!$R$6:$R$1005,"&lt;&gt;Closed",'Violation Log'!$R$6:$R$1005,"&lt;&gt;"))</f>
        <v/>
      </c>
      <c r="U653" s="40">
        <f>IF($A653="","",IF(OR($B653="",$E653="",$F653="",$H653="",$I653="",$M653=""),"Missing required field",IF(COUNTIF($A$6:$A$1005,$A653)&gt;1,"Duplicate Inspection ID","OK")))</f>
        <v/>
      </c>
    </row>
    <row r="654">
      <c r="B654" s="62" t="n"/>
      <c r="C654" s="36" t="n"/>
      <c r="L654" s="37" t="n"/>
      <c r="N654" s="38" t="n"/>
      <c r="O654" s="39">
        <f>IF($A654="","",COUNTIF('Violation Log'!$B$6:$B$1005,$A654))</f>
        <v/>
      </c>
      <c r="P654" s="39">
        <f>IF($A654="","",COUNTIFS('Violation Log'!$B$6:$B$1005,$A654,'Violation Log'!$I$6:$I$1005,"Yes"))</f>
        <v/>
      </c>
      <c r="Q654" s="40">
        <f>IF($A654="","",IF($O654=0,"Clean",IF($P654&gt;0,"Out of Service","Violations - No OOS")))</f>
        <v/>
      </c>
      <c r="R654" s="63">
        <f>IF($A654="","",IFERROR(SUMIFS('Violation Log'!$K$6:$K$1005,'Violation Log'!$B$6:$B$1005,$A654),0))</f>
        <v/>
      </c>
      <c r="S654" s="63">
        <f>IF($A654="","",IFERROR(SUMIFS('Violation Log'!$L$6:$L$1005,'Violation Log'!$B$6:$B$1005,$A654),0))</f>
        <v/>
      </c>
      <c r="T654" s="39">
        <f>IF($A654="","",COUNTIFS('Violation Log'!$B$6:$B$1005,$A654,'Violation Log'!$R$6:$R$1005,"&lt;&gt;Closed",'Violation Log'!$R$6:$R$1005,"&lt;&gt;"))</f>
        <v/>
      </c>
      <c r="U654" s="40">
        <f>IF($A654="","",IF(OR($B654="",$E654="",$F654="",$H654="",$I654="",$M654=""),"Missing required field",IF(COUNTIF($A$6:$A$1005,$A654)&gt;1,"Duplicate Inspection ID","OK")))</f>
        <v/>
      </c>
    </row>
    <row r="655">
      <c r="B655" s="62" t="n"/>
      <c r="C655" s="36" t="n"/>
      <c r="L655" s="37" t="n"/>
      <c r="N655" s="38" t="n"/>
      <c r="O655" s="39">
        <f>IF($A655="","",COUNTIF('Violation Log'!$B$6:$B$1005,$A655))</f>
        <v/>
      </c>
      <c r="P655" s="39">
        <f>IF($A655="","",COUNTIFS('Violation Log'!$B$6:$B$1005,$A655,'Violation Log'!$I$6:$I$1005,"Yes"))</f>
        <v/>
      </c>
      <c r="Q655" s="40">
        <f>IF($A655="","",IF($O655=0,"Clean",IF($P655&gt;0,"Out of Service","Violations - No OOS")))</f>
        <v/>
      </c>
      <c r="R655" s="63">
        <f>IF($A655="","",IFERROR(SUMIFS('Violation Log'!$K$6:$K$1005,'Violation Log'!$B$6:$B$1005,$A655),0))</f>
        <v/>
      </c>
      <c r="S655" s="63">
        <f>IF($A655="","",IFERROR(SUMIFS('Violation Log'!$L$6:$L$1005,'Violation Log'!$B$6:$B$1005,$A655),0))</f>
        <v/>
      </c>
      <c r="T655" s="39">
        <f>IF($A655="","",COUNTIFS('Violation Log'!$B$6:$B$1005,$A655,'Violation Log'!$R$6:$R$1005,"&lt;&gt;Closed",'Violation Log'!$R$6:$R$1005,"&lt;&gt;"))</f>
        <v/>
      </c>
      <c r="U655" s="40">
        <f>IF($A655="","",IF(OR($B655="",$E655="",$F655="",$H655="",$I655="",$M655=""),"Missing required field",IF(COUNTIF($A$6:$A$1005,$A655)&gt;1,"Duplicate Inspection ID","OK")))</f>
        <v/>
      </c>
    </row>
    <row r="656">
      <c r="B656" s="62" t="n"/>
      <c r="C656" s="36" t="n"/>
      <c r="L656" s="37" t="n"/>
      <c r="N656" s="38" t="n"/>
      <c r="O656" s="39">
        <f>IF($A656="","",COUNTIF('Violation Log'!$B$6:$B$1005,$A656))</f>
        <v/>
      </c>
      <c r="P656" s="39">
        <f>IF($A656="","",COUNTIFS('Violation Log'!$B$6:$B$1005,$A656,'Violation Log'!$I$6:$I$1005,"Yes"))</f>
        <v/>
      </c>
      <c r="Q656" s="40">
        <f>IF($A656="","",IF($O656=0,"Clean",IF($P656&gt;0,"Out of Service","Violations - No OOS")))</f>
        <v/>
      </c>
      <c r="R656" s="63">
        <f>IF($A656="","",IFERROR(SUMIFS('Violation Log'!$K$6:$K$1005,'Violation Log'!$B$6:$B$1005,$A656),0))</f>
        <v/>
      </c>
      <c r="S656" s="63">
        <f>IF($A656="","",IFERROR(SUMIFS('Violation Log'!$L$6:$L$1005,'Violation Log'!$B$6:$B$1005,$A656),0))</f>
        <v/>
      </c>
      <c r="T656" s="39">
        <f>IF($A656="","",COUNTIFS('Violation Log'!$B$6:$B$1005,$A656,'Violation Log'!$R$6:$R$1005,"&lt;&gt;Closed",'Violation Log'!$R$6:$R$1005,"&lt;&gt;"))</f>
        <v/>
      </c>
      <c r="U656" s="40">
        <f>IF($A656="","",IF(OR($B656="",$E656="",$F656="",$H656="",$I656="",$M656=""),"Missing required field",IF(COUNTIF($A$6:$A$1005,$A656)&gt;1,"Duplicate Inspection ID","OK")))</f>
        <v/>
      </c>
    </row>
    <row r="657">
      <c r="B657" s="62" t="n"/>
      <c r="C657" s="36" t="n"/>
      <c r="L657" s="37" t="n"/>
      <c r="N657" s="38" t="n"/>
      <c r="O657" s="39">
        <f>IF($A657="","",COUNTIF('Violation Log'!$B$6:$B$1005,$A657))</f>
        <v/>
      </c>
      <c r="P657" s="39">
        <f>IF($A657="","",COUNTIFS('Violation Log'!$B$6:$B$1005,$A657,'Violation Log'!$I$6:$I$1005,"Yes"))</f>
        <v/>
      </c>
      <c r="Q657" s="40">
        <f>IF($A657="","",IF($O657=0,"Clean",IF($P657&gt;0,"Out of Service","Violations - No OOS")))</f>
        <v/>
      </c>
      <c r="R657" s="63">
        <f>IF($A657="","",IFERROR(SUMIFS('Violation Log'!$K$6:$K$1005,'Violation Log'!$B$6:$B$1005,$A657),0))</f>
        <v/>
      </c>
      <c r="S657" s="63">
        <f>IF($A657="","",IFERROR(SUMIFS('Violation Log'!$L$6:$L$1005,'Violation Log'!$B$6:$B$1005,$A657),0))</f>
        <v/>
      </c>
      <c r="T657" s="39">
        <f>IF($A657="","",COUNTIFS('Violation Log'!$B$6:$B$1005,$A657,'Violation Log'!$R$6:$R$1005,"&lt;&gt;Closed",'Violation Log'!$R$6:$R$1005,"&lt;&gt;"))</f>
        <v/>
      </c>
      <c r="U657" s="40">
        <f>IF($A657="","",IF(OR($B657="",$E657="",$F657="",$H657="",$I657="",$M657=""),"Missing required field",IF(COUNTIF($A$6:$A$1005,$A657)&gt;1,"Duplicate Inspection ID","OK")))</f>
        <v/>
      </c>
    </row>
    <row r="658">
      <c r="B658" s="62" t="n"/>
      <c r="C658" s="36" t="n"/>
      <c r="L658" s="37" t="n"/>
      <c r="N658" s="38" t="n"/>
      <c r="O658" s="39">
        <f>IF($A658="","",COUNTIF('Violation Log'!$B$6:$B$1005,$A658))</f>
        <v/>
      </c>
      <c r="P658" s="39">
        <f>IF($A658="","",COUNTIFS('Violation Log'!$B$6:$B$1005,$A658,'Violation Log'!$I$6:$I$1005,"Yes"))</f>
        <v/>
      </c>
      <c r="Q658" s="40">
        <f>IF($A658="","",IF($O658=0,"Clean",IF($P658&gt;0,"Out of Service","Violations - No OOS")))</f>
        <v/>
      </c>
      <c r="R658" s="63">
        <f>IF($A658="","",IFERROR(SUMIFS('Violation Log'!$K$6:$K$1005,'Violation Log'!$B$6:$B$1005,$A658),0))</f>
        <v/>
      </c>
      <c r="S658" s="63">
        <f>IF($A658="","",IFERROR(SUMIFS('Violation Log'!$L$6:$L$1005,'Violation Log'!$B$6:$B$1005,$A658),0))</f>
        <v/>
      </c>
      <c r="T658" s="39">
        <f>IF($A658="","",COUNTIFS('Violation Log'!$B$6:$B$1005,$A658,'Violation Log'!$R$6:$R$1005,"&lt;&gt;Closed",'Violation Log'!$R$6:$R$1005,"&lt;&gt;"))</f>
        <v/>
      </c>
      <c r="U658" s="40">
        <f>IF($A658="","",IF(OR($B658="",$E658="",$F658="",$H658="",$I658="",$M658=""),"Missing required field",IF(COUNTIF($A$6:$A$1005,$A658)&gt;1,"Duplicate Inspection ID","OK")))</f>
        <v/>
      </c>
    </row>
    <row r="659">
      <c r="B659" s="62" t="n"/>
      <c r="C659" s="36" t="n"/>
      <c r="L659" s="37" t="n"/>
      <c r="N659" s="38" t="n"/>
      <c r="O659" s="39">
        <f>IF($A659="","",COUNTIF('Violation Log'!$B$6:$B$1005,$A659))</f>
        <v/>
      </c>
      <c r="P659" s="39">
        <f>IF($A659="","",COUNTIFS('Violation Log'!$B$6:$B$1005,$A659,'Violation Log'!$I$6:$I$1005,"Yes"))</f>
        <v/>
      </c>
      <c r="Q659" s="40">
        <f>IF($A659="","",IF($O659=0,"Clean",IF($P659&gt;0,"Out of Service","Violations - No OOS")))</f>
        <v/>
      </c>
      <c r="R659" s="63">
        <f>IF($A659="","",IFERROR(SUMIFS('Violation Log'!$K$6:$K$1005,'Violation Log'!$B$6:$B$1005,$A659),0))</f>
        <v/>
      </c>
      <c r="S659" s="63">
        <f>IF($A659="","",IFERROR(SUMIFS('Violation Log'!$L$6:$L$1005,'Violation Log'!$B$6:$B$1005,$A659),0))</f>
        <v/>
      </c>
      <c r="T659" s="39">
        <f>IF($A659="","",COUNTIFS('Violation Log'!$B$6:$B$1005,$A659,'Violation Log'!$R$6:$R$1005,"&lt;&gt;Closed",'Violation Log'!$R$6:$R$1005,"&lt;&gt;"))</f>
        <v/>
      </c>
      <c r="U659" s="40">
        <f>IF($A659="","",IF(OR($B659="",$E659="",$F659="",$H659="",$I659="",$M659=""),"Missing required field",IF(COUNTIF($A$6:$A$1005,$A659)&gt;1,"Duplicate Inspection ID","OK")))</f>
        <v/>
      </c>
    </row>
    <row r="660">
      <c r="B660" s="62" t="n"/>
      <c r="C660" s="36" t="n"/>
      <c r="L660" s="37" t="n"/>
      <c r="N660" s="38" t="n"/>
      <c r="O660" s="39">
        <f>IF($A660="","",COUNTIF('Violation Log'!$B$6:$B$1005,$A660))</f>
        <v/>
      </c>
      <c r="P660" s="39">
        <f>IF($A660="","",COUNTIFS('Violation Log'!$B$6:$B$1005,$A660,'Violation Log'!$I$6:$I$1005,"Yes"))</f>
        <v/>
      </c>
      <c r="Q660" s="40">
        <f>IF($A660="","",IF($O660=0,"Clean",IF($P660&gt;0,"Out of Service","Violations - No OOS")))</f>
        <v/>
      </c>
      <c r="R660" s="63">
        <f>IF($A660="","",IFERROR(SUMIFS('Violation Log'!$K$6:$K$1005,'Violation Log'!$B$6:$B$1005,$A660),0))</f>
        <v/>
      </c>
      <c r="S660" s="63">
        <f>IF($A660="","",IFERROR(SUMIFS('Violation Log'!$L$6:$L$1005,'Violation Log'!$B$6:$B$1005,$A660),0))</f>
        <v/>
      </c>
      <c r="T660" s="39">
        <f>IF($A660="","",COUNTIFS('Violation Log'!$B$6:$B$1005,$A660,'Violation Log'!$R$6:$R$1005,"&lt;&gt;Closed",'Violation Log'!$R$6:$R$1005,"&lt;&gt;"))</f>
        <v/>
      </c>
      <c r="U660" s="40">
        <f>IF($A660="","",IF(OR($B660="",$E660="",$F660="",$H660="",$I660="",$M660=""),"Missing required field",IF(COUNTIF($A$6:$A$1005,$A660)&gt;1,"Duplicate Inspection ID","OK")))</f>
        <v/>
      </c>
    </row>
    <row r="661">
      <c r="B661" s="62" t="n"/>
      <c r="C661" s="36" t="n"/>
      <c r="L661" s="37" t="n"/>
      <c r="N661" s="38" t="n"/>
      <c r="O661" s="39">
        <f>IF($A661="","",COUNTIF('Violation Log'!$B$6:$B$1005,$A661))</f>
        <v/>
      </c>
      <c r="P661" s="39">
        <f>IF($A661="","",COUNTIFS('Violation Log'!$B$6:$B$1005,$A661,'Violation Log'!$I$6:$I$1005,"Yes"))</f>
        <v/>
      </c>
      <c r="Q661" s="40">
        <f>IF($A661="","",IF($O661=0,"Clean",IF($P661&gt;0,"Out of Service","Violations - No OOS")))</f>
        <v/>
      </c>
      <c r="R661" s="63">
        <f>IF($A661="","",IFERROR(SUMIFS('Violation Log'!$K$6:$K$1005,'Violation Log'!$B$6:$B$1005,$A661),0))</f>
        <v/>
      </c>
      <c r="S661" s="63">
        <f>IF($A661="","",IFERROR(SUMIFS('Violation Log'!$L$6:$L$1005,'Violation Log'!$B$6:$B$1005,$A661),0))</f>
        <v/>
      </c>
      <c r="T661" s="39">
        <f>IF($A661="","",COUNTIFS('Violation Log'!$B$6:$B$1005,$A661,'Violation Log'!$R$6:$R$1005,"&lt;&gt;Closed",'Violation Log'!$R$6:$R$1005,"&lt;&gt;"))</f>
        <v/>
      </c>
      <c r="U661" s="40">
        <f>IF($A661="","",IF(OR($B661="",$E661="",$F661="",$H661="",$I661="",$M661=""),"Missing required field",IF(COUNTIF($A$6:$A$1005,$A661)&gt;1,"Duplicate Inspection ID","OK")))</f>
        <v/>
      </c>
    </row>
    <row r="662">
      <c r="B662" s="62" t="n"/>
      <c r="C662" s="36" t="n"/>
      <c r="L662" s="37" t="n"/>
      <c r="N662" s="38" t="n"/>
      <c r="O662" s="39">
        <f>IF($A662="","",COUNTIF('Violation Log'!$B$6:$B$1005,$A662))</f>
        <v/>
      </c>
      <c r="P662" s="39">
        <f>IF($A662="","",COUNTIFS('Violation Log'!$B$6:$B$1005,$A662,'Violation Log'!$I$6:$I$1005,"Yes"))</f>
        <v/>
      </c>
      <c r="Q662" s="40">
        <f>IF($A662="","",IF($O662=0,"Clean",IF($P662&gt;0,"Out of Service","Violations - No OOS")))</f>
        <v/>
      </c>
      <c r="R662" s="63">
        <f>IF($A662="","",IFERROR(SUMIFS('Violation Log'!$K$6:$K$1005,'Violation Log'!$B$6:$B$1005,$A662),0))</f>
        <v/>
      </c>
      <c r="S662" s="63">
        <f>IF($A662="","",IFERROR(SUMIFS('Violation Log'!$L$6:$L$1005,'Violation Log'!$B$6:$B$1005,$A662),0))</f>
        <v/>
      </c>
      <c r="T662" s="39">
        <f>IF($A662="","",COUNTIFS('Violation Log'!$B$6:$B$1005,$A662,'Violation Log'!$R$6:$R$1005,"&lt;&gt;Closed",'Violation Log'!$R$6:$R$1005,"&lt;&gt;"))</f>
        <v/>
      </c>
      <c r="U662" s="40">
        <f>IF($A662="","",IF(OR($B662="",$E662="",$F662="",$H662="",$I662="",$M662=""),"Missing required field",IF(COUNTIF($A$6:$A$1005,$A662)&gt;1,"Duplicate Inspection ID","OK")))</f>
        <v/>
      </c>
    </row>
    <row r="663">
      <c r="B663" s="62" t="n"/>
      <c r="C663" s="36" t="n"/>
      <c r="L663" s="37" t="n"/>
      <c r="N663" s="38" t="n"/>
      <c r="O663" s="39">
        <f>IF($A663="","",COUNTIF('Violation Log'!$B$6:$B$1005,$A663))</f>
        <v/>
      </c>
      <c r="P663" s="39">
        <f>IF($A663="","",COUNTIFS('Violation Log'!$B$6:$B$1005,$A663,'Violation Log'!$I$6:$I$1005,"Yes"))</f>
        <v/>
      </c>
      <c r="Q663" s="40">
        <f>IF($A663="","",IF($O663=0,"Clean",IF($P663&gt;0,"Out of Service","Violations - No OOS")))</f>
        <v/>
      </c>
      <c r="R663" s="63">
        <f>IF($A663="","",IFERROR(SUMIFS('Violation Log'!$K$6:$K$1005,'Violation Log'!$B$6:$B$1005,$A663),0))</f>
        <v/>
      </c>
      <c r="S663" s="63">
        <f>IF($A663="","",IFERROR(SUMIFS('Violation Log'!$L$6:$L$1005,'Violation Log'!$B$6:$B$1005,$A663),0))</f>
        <v/>
      </c>
      <c r="T663" s="39">
        <f>IF($A663="","",COUNTIFS('Violation Log'!$B$6:$B$1005,$A663,'Violation Log'!$R$6:$R$1005,"&lt;&gt;Closed",'Violation Log'!$R$6:$R$1005,"&lt;&gt;"))</f>
        <v/>
      </c>
      <c r="U663" s="40">
        <f>IF($A663="","",IF(OR($B663="",$E663="",$F663="",$H663="",$I663="",$M663=""),"Missing required field",IF(COUNTIF($A$6:$A$1005,$A663)&gt;1,"Duplicate Inspection ID","OK")))</f>
        <v/>
      </c>
    </row>
    <row r="664">
      <c r="B664" s="62" t="n"/>
      <c r="C664" s="36" t="n"/>
      <c r="L664" s="37" t="n"/>
      <c r="N664" s="38" t="n"/>
      <c r="O664" s="39">
        <f>IF($A664="","",COUNTIF('Violation Log'!$B$6:$B$1005,$A664))</f>
        <v/>
      </c>
      <c r="P664" s="39">
        <f>IF($A664="","",COUNTIFS('Violation Log'!$B$6:$B$1005,$A664,'Violation Log'!$I$6:$I$1005,"Yes"))</f>
        <v/>
      </c>
      <c r="Q664" s="40">
        <f>IF($A664="","",IF($O664=0,"Clean",IF($P664&gt;0,"Out of Service","Violations - No OOS")))</f>
        <v/>
      </c>
      <c r="R664" s="63">
        <f>IF($A664="","",IFERROR(SUMIFS('Violation Log'!$K$6:$K$1005,'Violation Log'!$B$6:$B$1005,$A664),0))</f>
        <v/>
      </c>
      <c r="S664" s="63">
        <f>IF($A664="","",IFERROR(SUMIFS('Violation Log'!$L$6:$L$1005,'Violation Log'!$B$6:$B$1005,$A664),0))</f>
        <v/>
      </c>
      <c r="T664" s="39">
        <f>IF($A664="","",COUNTIFS('Violation Log'!$B$6:$B$1005,$A664,'Violation Log'!$R$6:$R$1005,"&lt;&gt;Closed",'Violation Log'!$R$6:$R$1005,"&lt;&gt;"))</f>
        <v/>
      </c>
      <c r="U664" s="40">
        <f>IF($A664="","",IF(OR($B664="",$E664="",$F664="",$H664="",$I664="",$M664=""),"Missing required field",IF(COUNTIF($A$6:$A$1005,$A664)&gt;1,"Duplicate Inspection ID","OK")))</f>
        <v/>
      </c>
    </row>
    <row r="665">
      <c r="B665" s="62" t="n"/>
      <c r="C665" s="36" t="n"/>
      <c r="L665" s="37" t="n"/>
      <c r="N665" s="38" t="n"/>
      <c r="O665" s="39">
        <f>IF($A665="","",COUNTIF('Violation Log'!$B$6:$B$1005,$A665))</f>
        <v/>
      </c>
      <c r="P665" s="39">
        <f>IF($A665="","",COUNTIFS('Violation Log'!$B$6:$B$1005,$A665,'Violation Log'!$I$6:$I$1005,"Yes"))</f>
        <v/>
      </c>
      <c r="Q665" s="40">
        <f>IF($A665="","",IF($O665=0,"Clean",IF($P665&gt;0,"Out of Service","Violations - No OOS")))</f>
        <v/>
      </c>
      <c r="R665" s="63">
        <f>IF($A665="","",IFERROR(SUMIFS('Violation Log'!$K$6:$K$1005,'Violation Log'!$B$6:$B$1005,$A665),0))</f>
        <v/>
      </c>
      <c r="S665" s="63">
        <f>IF($A665="","",IFERROR(SUMIFS('Violation Log'!$L$6:$L$1005,'Violation Log'!$B$6:$B$1005,$A665),0))</f>
        <v/>
      </c>
      <c r="T665" s="39">
        <f>IF($A665="","",COUNTIFS('Violation Log'!$B$6:$B$1005,$A665,'Violation Log'!$R$6:$R$1005,"&lt;&gt;Closed",'Violation Log'!$R$6:$R$1005,"&lt;&gt;"))</f>
        <v/>
      </c>
      <c r="U665" s="40">
        <f>IF($A665="","",IF(OR($B665="",$E665="",$F665="",$H665="",$I665="",$M665=""),"Missing required field",IF(COUNTIF($A$6:$A$1005,$A665)&gt;1,"Duplicate Inspection ID","OK")))</f>
        <v/>
      </c>
    </row>
    <row r="666">
      <c r="B666" s="62" t="n"/>
      <c r="C666" s="36" t="n"/>
      <c r="L666" s="37" t="n"/>
      <c r="N666" s="38" t="n"/>
      <c r="O666" s="39">
        <f>IF($A666="","",COUNTIF('Violation Log'!$B$6:$B$1005,$A666))</f>
        <v/>
      </c>
      <c r="P666" s="39">
        <f>IF($A666="","",COUNTIFS('Violation Log'!$B$6:$B$1005,$A666,'Violation Log'!$I$6:$I$1005,"Yes"))</f>
        <v/>
      </c>
      <c r="Q666" s="40">
        <f>IF($A666="","",IF($O666=0,"Clean",IF($P666&gt;0,"Out of Service","Violations - No OOS")))</f>
        <v/>
      </c>
      <c r="R666" s="63">
        <f>IF($A666="","",IFERROR(SUMIFS('Violation Log'!$K$6:$K$1005,'Violation Log'!$B$6:$B$1005,$A666),0))</f>
        <v/>
      </c>
      <c r="S666" s="63">
        <f>IF($A666="","",IFERROR(SUMIFS('Violation Log'!$L$6:$L$1005,'Violation Log'!$B$6:$B$1005,$A666),0))</f>
        <v/>
      </c>
      <c r="T666" s="39">
        <f>IF($A666="","",COUNTIFS('Violation Log'!$B$6:$B$1005,$A666,'Violation Log'!$R$6:$R$1005,"&lt;&gt;Closed",'Violation Log'!$R$6:$R$1005,"&lt;&gt;"))</f>
        <v/>
      </c>
      <c r="U666" s="40">
        <f>IF($A666="","",IF(OR($B666="",$E666="",$F666="",$H666="",$I666="",$M666=""),"Missing required field",IF(COUNTIF($A$6:$A$1005,$A666)&gt;1,"Duplicate Inspection ID","OK")))</f>
        <v/>
      </c>
    </row>
    <row r="667">
      <c r="B667" s="62" t="n"/>
      <c r="C667" s="36" t="n"/>
      <c r="L667" s="37" t="n"/>
      <c r="N667" s="38" t="n"/>
      <c r="O667" s="39">
        <f>IF($A667="","",COUNTIF('Violation Log'!$B$6:$B$1005,$A667))</f>
        <v/>
      </c>
      <c r="P667" s="39">
        <f>IF($A667="","",COUNTIFS('Violation Log'!$B$6:$B$1005,$A667,'Violation Log'!$I$6:$I$1005,"Yes"))</f>
        <v/>
      </c>
      <c r="Q667" s="40">
        <f>IF($A667="","",IF($O667=0,"Clean",IF($P667&gt;0,"Out of Service","Violations - No OOS")))</f>
        <v/>
      </c>
      <c r="R667" s="63">
        <f>IF($A667="","",IFERROR(SUMIFS('Violation Log'!$K$6:$K$1005,'Violation Log'!$B$6:$B$1005,$A667),0))</f>
        <v/>
      </c>
      <c r="S667" s="63">
        <f>IF($A667="","",IFERROR(SUMIFS('Violation Log'!$L$6:$L$1005,'Violation Log'!$B$6:$B$1005,$A667),0))</f>
        <v/>
      </c>
      <c r="T667" s="39">
        <f>IF($A667="","",COUNTIFS('Violation Log'!$B$6:$B$1005,$A667,'Violation Log'!$R$6:$R$1005,"&lt;&gt;Closed",'Violation Log'!$R$6:$R$1005,"&lt;&gt;"))</f>
        <v/>
      </c>
      <c r="U667" s="40">
        <f>IF($A667="","",IF(OR($B667="",$E667="",$F667="",$H667="",$I667="",$M667=""),"Missing required field",IF(COUNTIF($A$6:$A$1005,$A667)&gt;1,"Duplicate Inspection ID","OK")))</f>
        <v/>
      </c>
    </row>
    <row r="668">
      <c r="B668" s="62" t="n"/>
      <c r="C668" s="36" t="n"/>
      <c r="L668" s="37" t="n"/>
      <c r="N668" s="38" t="n"/>
      <c r="O668" s="39">
        <f>IF($A668="","",COUNTIF('Violation Log'!$B$6:$B$1005,$A668))</f>
        <v/>
      </c>
      <c r="P668" s="39">
        <f>IF($A668="","",COUNTIFS('Violation Log'!$B$6:$B$1005,$A668,'Violation Log'!$I$6:$I$1005,"Yes"))</f>
        <v/>
      </c>
      <c r="Q668" s="40">
        <f>IF($A668="","",IF($O668=0,"Clean",IF($P668&gt;0,"Out of Service","Violations - No OOS")))</f>
        <v/>
      </c>
      <c r="R668" s="63">
        <f>IF($A668="","",IFERROR(SUMIFS('Violation Log'!$K$6:$K$1005,'Violation Log'!$B$6:$B$1005,$A668),0))</f>
        <v/>
      </c>
      <c r="S668" s="63">
        <f>IF($A668="","",IFERROR(SUMIFS('Violation Log'!$L$6:$L$1005,'Violation Log'!$B$6:$B$1005,$A668),0))</f>
        <v/>
      </c>
      <c r="T668" s="39">
        <f>IF($A668="","",COUNTIFS('Violation Log'!$B$6:$B$1005,$A668,'Violation Log'!$R$6:$R$1005,"&lt;&gt;Closed",'Violation Log'!$R$6:$R$1005,"&lt;&gt;"))</f>
        <v/>
      </c>
      <c r="U668" s="40">
        <f>IF($A668="","",IF(OR($B668="",$E668="",$F668="",$H668="",$I668="",$M668=""),"Missing required field",IF(COUNTIF($A$6:$A$1005,$A668)&gt;1,"Duplicate Inspection ID","OK")))</f>
        <v/>
      </c>
    </row>
    <row r="669">
      <c r="B669" s="62" t="n"/>
      <c r="C669" s="36" t="n"/>
      <c r="L669" s="37" t="n"/>
      <c r="N669" s="38" t="n"/>
      <c r="O669" s="39">
        <f>IF($A669="","",COUNTIF('Violation Log'!$B$6:$B$1005,$A669))</f>
        <v/>
      </c>
      <c r="P669" s="39">
        <f>IF($A669="","",COUNTIFS('Violation Log'!$B$6:$B$1005,$A669,'Violation Log'!$I$6:$I$1005,"Yes"))</f>
        <v/>
      </c>
      <c r="Q669" s="40">
        <f>IF($A669="","",IF($O669=0,"Clean",IF($P669&gt;0,"Out of Service","Violations - No OOS")))</f>
        <v/>
      </c>
      <c r="R669" s="63">
        <f>IF($A669="","",IFERROR(SUMIFS('Violation Log'!$K$6:$K$1005,'Violation Log'!$B$6:$B$1005,$A669),0))</f>
        <v/>
      </c>
      <c r="S669" s="63">
        <f>IF($A669="","",IFERROR(SUMIFS('Violation Log'!$L$6:$L$1005,'Violation Log'!$B$6:$B$1005,$A669),0))</f>
        <v/>
      </c>
      <c r="T669" s="39">
        <f>IF($A669="","",COUNTIFS('Violation Log'!$B$6:$B$1005,$A669,'Violation Log'!$R$6:$R$1005,"&lt;&gt;Closed",'Violation Log'!$R$6:$R$1005,"&lt;&gt;"))</f>
        <v/>
      </c>
      <c r="U669" s="40">
        <f>IF($A669="","",IF(OR($B669="",$E669="",$F669="",$H669="",$I669="",$M669=""),"Missing required field",IF(COUNTIF($A$6:$A$1005,$A669)&gt;1,"Duplicate Inspection ID","OK")))</f>
        <v/>
      </c>
    </row>
    <row r="670">
      <c r="B670" s="62" t="n"/>
      <c r="C670" s="36" t="n"/>
      <c r="L670" s="37" t="n"/>
      <c r="N670" s="38" t="n"/>
      <c r="O670" s="39">
        <f>IF($A670="","",COUNTIF('Violation Log'!$B$6:$B$1005,$A670))</f>
        <v/>
      </c>
      <c r="P670" s="39">
        <f>IF($A670="","",COUNTIFS('Violation Log'!$B$6:$B$1005,$A670,'Violation Log'!$I$6:$I$1005,"Yes"))</f>
        <v/>
      </c>
      <c r="Q670" s="40">
        <f>IF($A670="","",IF($O670=0,"Clean",IF($P670&gt;0,"Out of Service","Violations - No OOS")))</f>
        <v/>
      </c>
      <c r="R670" s="63">
        <f>IF($A670="","",IFERROR(SUMIFS('Violation Log'!$K$6:$K$1005,'Violation Log'!$B$6:$B$1005,$A670),0))</f>
        <v/>
      </c>
      <c r="S670" s="63">
        <f>IF($A670="","",IFERROR(SUMIFS('Violation Log'!$L$6:$L$1005,'Violation Log'!$B$6:$B$1005,$A670),0))</f>
        <v/>
      </c>
      <c r="T670" s="39">
        <f>IF($A670="","",COUNTIFS('Violation Log'!$B$6:$B$1005,$A670,'Violation Log'!$R$6:$R$1005,"&lt;&gt;Closed",'Violation Log'!$R$6:$R$1005,"&lt;&gt;"))</f>
        <v/>
      </c>
      <c r="U670" s="40">
        <f>IF($A670="","",IF(OR($B670="",$E670="",$F670="",$H670="",$I670="",$M670=""),"Missing required field",IF(COUNTIF($A$6:$A$1005,$A670)&gt;1,"Duplicate Inspection ID","OK")))</f>
        <v/>
      </c>
    </row>
    <row r="671">
      <c r="B671" s="62" t="n"/>
      <c r="C671" s="36" t="n"/>
      <c r="L671" s="37" t="n"/>
      <c r="N671" s="38" t="n"/>
      <c r="O671" s="39">
        <f>IF($A671="","",COUNTIF('Violation Log'!$B$6:$B$1005,$A671))</f>
        <v/>
      </c>
      <c r="P671" s="39">
        <f>IF($A671="","",COUNTIFS('Violation Log'!$B$6:$B$1005,$A671,'Violation Log'!$I$6:$I$1005,"Yes"))</f>
        <v/>
      </c>
      <c r="Q671" s="40">
        <f>IF($A671="","",IF($O671=0,"Clean",IF($P671&gt;0,"Out of Service","Violations - No OOS")))</f>
        <v/>
      </c>
      <c r="R671" s="63">
        <f>IF($A671="","",IFERROR(SUMIFS('Violation Log'!$K$6:$K$1005,'Violation Log'!$B$6:$B$1005,$A671),0))</f>
        <v/>
      </c>
      <c r="S671" s="63">
        <f>IF($A671="","",IFERROR(SUMIFS('Violation Log'!$L$6:$L$1005,'Violation Log'!$B$6:$B$1005,$A671),0))</f>
        <v/>
      </c>
      <c r="T671" s="39">
        <f>IF($A671="","",COUNTIFS('Violation Log'!$B$6:$B$1005,$A671,'Violation Log'!$R$6:$R$1005,"&lt;&gt;Closed",'Violation Log'!$R$6:$R$1005,"&lt;&gt;"))</f>
        <v/>
      </c>
      <c r="U671" s="40">
        <f>IF($A671="","",IF(OR($B671="",$E671="",$F671="",$H671="",$I671="",$M671=""),"Missing required field",IF(COUNTIF($A$6:$A$1005,$A671)&gt;1,"Duplicate Inspection ID","OK")))</f>
        <v/>
      </c>
    </row>
    <row r="672">
      <c r="B672" s="62" t="n"/>
      <c r="C672" s="36" t="n"/>
      <c r="L672" s="37" t="n"/>
      <c r="N672" s="38" t="n"/>
      <c r="O672" s="39">
        <f>IF($A672="","",COUNTIF('Violation Log'!$B$6:$B$1005,$A672))</f>
        <v/>
      </c>
      <c r="P672" s="39">
        <f>IF($A672="","",COUNTIFS('Violation Log'!$B$6:$B$1005,$A672,'Violation Log'!$I$6:$I$1005,"Yes"))</f>
        <v/>
      </c>
      <c r="Q672" s="40">
        <f>IF($A672="","",IF($O672=0,"Clean",IF($P672&gt;0,"Out of Service","Violations - No OOS")))</f>
        <v/>
      </c>
      <c r="R672" s="63">
        <f>IF($A672="","",IFERROR(SUMIFS('Violation Log'!$K$6:$K$1005,'Violation Log'!$B$6:$B$1005,$A672),0))</f>
        <v/>
      </c>
      <c r="S672" s="63">
        <f>IF($A672="","",IFERROR(SUMIFS('Violation Log'!$L$6:$L$1005,'Violation Log'!$B$6:$B$1005,$A672),0))</f>
        <v/>
      </c>
      <c r="T672" s="39">
        <f>IF($A672="","",COUNTIFS('Violation Log'!$B$6:$B$1005,$A672,'Violation Log'!$R$6:$R$1005,"&lt;&gt;Closed",'Violation Log'!$R$6:$R$1005,"&lt;&gt;"))</f>
        <v/>
      </c>
      <c r="U672" s="40">
        <f>IF($A672="","",IF(OR($B672="",$E672="",$F672="",$H672="",$I672="",$M672=""),"Missing required field",IF(COUNTIF($A$6:$A$1005,$A672)&gt;1,"Duplicate Inspection ID","OK")))</f>
        <v/>
      </c>
    </row>
    <row r="673">
      <c r="B673" s="62" t="n"/>
      <c r="C673" s="36" t="n"/>
      <c r="L673" s="37" t="n"/>
      <c r="N673" s="38" t="n"/>
      <c r="O673" s="39">
        <f>IF($A673="","",COUNTIF('Violation Log'!$B$6:$B$1005,$A673))</f>
        <v/>
      </c>
      <c r="P673" s="39">
        <f>IF($A673="","",COUNTIFS('Violation Log'!$B$6:$B$1005,$A673,'Violation Log'!$I$6:$I$1005,"Yes"))</f>
        <v/>
      </c>
      <c r="Q673" s="40">
        <f>IF($A673="","",IF($O673=0,"Clean",IF($P673&gt;0,"Out of Service","Violations - No OOS")))</f>
        <v/>
      </c>
      <c r="R673" s="63">
        <f>IF($A673="","",IFERROR(SUMIFS('Violation Log'!$K$6:$K$1005,'Violation Log'!$B$6:$B$1005,$A673),0))</f>
        <v/>
      </c>
      <c r="S673" s="63">
        <f>IF($A673="","",IFERROR(SUMIFS('Violation Log'!$L$6:$L$1005,'Violation Log'!$B$6:$B$1005,$A673),0))</f>
        <v/>
      </c>
      <c r="T673" s="39">
        <f>IF($A673="","",COUNTIFS('Violation Log'!$B$6:$B$1005,$A673,'Violation Log'!$R$6:$R$1005,"&lt;&gt;Closed",'Violation Log'!$R$6:$R$1005,"&lt;&gt;"))</f>
        <v/>
      </c>
      <c r="U673" s="40">
        <f>IF($A673="","",IF(OR($B673="",$E673="",$F673="",$H673="",$I673="",$M673=""),"Missing required field",IF(COUNTIF($A$6:$A$1005,$A673)&gt;1,"Duplicate Inspection ID","OK")))</f>
        <v/>
      </c>
    </row>
    <row r="674">
      <c r="B674" s="62" t="n"/>
      <c r="C674" s="36" t="n"/>
      <c r="L674" s="37" t="n"/>
      <c r="N674" s="38" t="n"/>
      <c r="O674" s="39">
        <f>IF($A674="","",COUNTIF('Violation Log'!$B$6:$B$1005,$A674))</f>
        <v/>
      </c>
      <c r="P674" s="39">
        <f>IF($A674="","",COUNTIFS('Violation Log'!$B$6:$B$1005,$A674,'Violation Log'!$I$6:$I$1005,"Yes"))</f>
        <v/>
      </c>
      <c r="Q674" s="40">
        <f>IF($A674="","",IF($O674=0,"Clean",IF($P674&gt;0,"Out of Service","Violations - No OOS")))</f>
        <v/>
      </c>
      <c r="R674" s="63">
        <f>IF($A674="","",IFERROR(SUMIFS('Violation Log'!$K$6:$K$1005,'Violation Log'!$B$6:$B$1005,$A674),0))</f>
        <v/>
      </c>
      <c r="S674" s="63">
        <f>IF($A674="","",IFERROR(SUMIFS('Violation Log'!$L$6:$L$1005,'Violation Log'!$B$6:$B$1005,$A674),0))</f>
        <v/>
      </c>
      <c r="T674" s="39">
        <f>IF($A674="","",COUNTIFS('Violation Log'!$B$6:$B$1005,$A674,'Violation Log'!$R$6:$R$1005,"&lt;&gt;Closed",'Violation Log'!$R$6:$R$1005,"&lt;&gt;"))</f>
        <v/>
      </c>
      <c r="U674" s="40">
        <f>IF($A674="","",IF(OR($B674="",$E674="",$F674="",$H674="",$I674="",$M674=""),"Missing required field",IF(COUNTIF($A$6:$A$1005,$A674)&gt;1,"Duplicate Inspection ID","OK")))</f>
        <v/>
      </c>
    </row>
    <row r="675">
      <c r="B675" s="62" t="n"/>
      <c r="C675" s="36" t="n"/>
      <c r="L675" s="37" t="n"/>
      <c r="N675" s="38" t="n"/>
      <c r="O675" s="39">
        <f>IF($A675="","",COUNTIF('Violation Log'!$B$6:$B$1005,$A675))</f>
        <v/>
      </c>
      <c r="P675" s="39">
        <f>IF($A675="","",COUNTIFS('Violation Log'!$B$6:$B$1005,$A675,'Violation Log'!$I$6:$I$1005,"Yes"))</f>
        <v/>
      </c>
      <c r="Q675" s="40">
        <f>IF($A675="","",IF($O675=0,"Clean",IF($P675&gt;0,"Out of Service","Violations - No OOS")))</f>
        <v/>
      </c>
      <c r="R675" s="63">
        <f>IF($A675="","",IFERROR(SUMIFS('Violation Log'!$K$6:$K$1005,'Violation Log'!$B$6:$B$1005,$A675),0))</f>
        <v/>
      </c>
      <c r="S675" s="63">
        <f>IF($A675="","",IFERROR(SUMIFS('Violation Log'!$L$6:$L$1005,'Violation Log'!$B$6:$B$1005,$A675),0))</f>
        <v/>
      </c>
      <c r="T675" s="39">
        <f>IF($A675="","",COUNTIFS('Violation Log'!$B$6:$B$1005,$A675,'Violation Log'!$R$6:$R$1005,"&lt;&gt;Closed",'Violation Log'!$R$6:$R$1005,"&lt;&gt;"))</f>
        <v/>
      </c>
      <c r="U675" s="40">
        <f>IF($A675="","",IF(OR($B675="",$E675="",$F675="",$H675="",$I675="",$M675=""),"Missing required field",IF(COUNTIF($A$6:$A$1005,$A675)&gt;1,"Duplicate Inspection ID","OK")))</f>
        <v/>
      </c>
    </row>
    <row r="676">
      <c r="B676" s="62" t="n"/>
      <c r="C676" s="36" t="n"/>
      <c r="L676" s="37" t="n"/>
      <c r="N676" s="38" t="n"/>
      <c r="O676" s="39">
        <f>IF($A676="","",COUNTIF('Violation Log'!$B$6:$B$1005,$A676))</f>
        <v/>
      </c>
      <c r="P676" s="39">
        <f>IF($A676="","",COUNTIFS('Violation Log'!$B$6:$B$1005,$A676,'Violation Log'!$I$6:$I$1005,"Yes"))</f>
        <v/>
      </c>
      <c r="Q676" s="40">
        <f>IF($A676="","",IF($O676=0,"Clean",IF($P676&gt;0,"Out of Service","Violations - No OOS")))</f>
        <v/>
      </c>
      <c r="R676" s="63">
        <f>IF($A676="","",IFERROR(SUMIFS('Violation Log'!$K$6:$K$1005,'Violation Log'!$B$6:$B$1005,$A676),0))</f>
        <v/>
      </c>
      <c r="S676" s="63">
        <f>IF($A676="","",IFERROR(SUMIFS('Violation Log'!$L$6:$L$1005,'Violation Log'!$B$6:$B$1005,$A676),0))</f>
        <v/>
      </c>
      <c r="T676" s="39">
        <f>IF($A676="","",COUNTIFS('Violation Log'!$B$6:$B$1005,$A676,'Violation Log'!$R$6:$R$1005,"&lt;&gt;Closed",'Violation Log'!$R$6:$R$1005,"&lt;&gt;"))</f>
        <v/>
      </c>
      <c r="U676" s="40">
        <f>IF($A676="","",IF(OR($B676="",$E676="",$F676="",$H676="",$I676="",$M676=""),"Missing required field",IF(COUNTIF($A$6:$A$1005,$A676)&gt;1,"Duplicate Inspection ID","OK")))</f>
        <v/>
      </c>
    </row>
    <row r="677">
      <c r="B677" s="62" t="n"/>
      <c r="C677" s="36" t="n"/>
      <c r="L677" s="37" t="n"/>
      <c r="N677" s="38" t="n"/>
      <c r="O677" s="39">
        <f>IF($A677="","",COUNTIF('Violation Log'!$B$6:$B$1005,$A677))</f>
        <v/>
      </c>
      <c r="P677" s="39">
        <f>IF($A677="","",COUNTIFS('Violation Log'!$B$6:$B$1005,$A677,'Violation Log'!$I$6:$I$1005,"Yes"))</f>
        <v/>
      </c>
      <c r="Q677" s="40">
        <f>IF($A677="","",IF($O677=0,"Clean",IF($P677&gt;0,"Out of Service","Violations - No OOS")))</f>
        <v/>
      </c>
      <c r="R677" s="63">
        <f>IF($A677="","",IFERROR(SUMIFS('Violation Log'!$K$6:$K$1005,'Violation Log'!$B$6:$B$1005,$A677),0))</f>
        <v/>
      </c>
      <c r="S677" s="63">
        <f>IF($A677="","",IFERROR(SUMIFS('Violation Log'!$L$6:$L$1005,'Violation Log'!$B$6:$B$1005,$A677),0))</f>
        <v/>
      </c>
      <c r="T677" s="39">
        <f>IF($A677="","",COUNTIFS('Violation Log'!$B$6:$B$1005,$A677,'Violation Log'!$R$6:$R$1005,"&lt;&gt;Closed",'Violation Log'!$R$6:$R$1005,"&lt;&gt;"))</f>
        <v/>
      </c>
      <c r="U677" s="40">
        <f>IF($A677="","",IF(OR($B677="",$E677="",$F677="",$H677="",$I677="",$M677=""),"Missing required field",IF(COUNTIF($A$6:$A$1005,$A677)&gt;1,"Duplicate Inspection ID","OK")))</f>
        <v/>
      </c>
    </row>
    <row r="678">
      <c r="B678" s="62" t="n"/>
      <c r="C678" s="36" t="n"/>
      <c r="L678" s="37" t="n"/>
      <c r="N678" s="38" t="n"/>
      <c r="O678" s="39">
        <f>IF($A678="","",COUNTIF('Violation Log'!$B$6:$B$1005,$A678))</f>
        <v/>
      </c>
      <c r="P678" s="39">
        <f>IF($A678="","",COUNTIFS('Violation Log'!$B$6:$B$1005,$A678,'Violation Log'!$I$6:$I$1005,"Yes"))</f>
        <v/>
      </c>
      <c r="Q678" s="40">
        <f>IF($A678="","",IF($O678=0,"Clean",IF($P678&gt;0,"Out of Service","Violations - No OOS")))</f>
        <v/>
      </c>
      <c r="R678" s="63">
        <f>IF($A678="","",IFERROR(SUMIFS('Violation Log'!$K$6:$K$1005,'Violation Log'!$B$6:$B$1005,$A678),0))</f>
        <v/>
      </c>
      <c r="S678" s="63">
        <f>IF($A678="","",IFERROR(SUMIFS('Violation Log'!$L$6:$L$1005,'Violation Log'!$B$6:$B$1005,$A678),0))</f>
        <v/>
      </c>
      <c r="T678" s="39">
        <f>IF($A678="","",COUNTIFS('Violation Log'!$B$6:$B$1005,$A678,'Violation Log'!$R$6:$R$1005,"&lt;&gt;Closed",'Violation Log'!$R$6:$R$1005,"&lt;&gt;"))</f>
        <v/>
      </c>
      <c r="U678" s="40">
        <f>IF($A678="","",IF(OR($B678="",$E678="",$F678="",$H678="",$I678="",$M678=""),"Missing required field",IF(COUNTIF($A$6:$A$1005,$A678)&gt;1,"Duplicate Inspection ID","OK")))</f>
        <v/>
      </c>
    </row>
    <row r="679">
      <c r="B679" s="62" t="n"/>
      <c r="C679" s="36" t="n"/>
      <c r="L679" s="37" t="n"/>
      <c r="N679" s="38" t="n"/>
      <c r="O679" s="39">
        <f>IF($A679="","",COUNTIF('Violation Log'!$B$6:$B$1005,$A679))</f>
        <v/>
      </c>
      <c r="P679" s="39">
        <f>IF($A679="","",COUNTIFS('Violation Log'!$B$6:$B$1005,$A679,'Violation Log'!$I$6:$I$1005,"Yes"))</f>
        <v/>
      </c>
      <c r="Q679" s="40">
        <f>IF($A679="","",IF($O679=0,"Clean",IF($P679&gt;0,"Out of Service","Violations - No OOS")))</f>
        <v/>
      </c>
      <c r="R679" s="63">
        <f>IF($A679="","",IFERROR(SUMIFS('Violation Log'!$K$6:$K$1005,'Violation Log'!$B$6:$B$1005,$A679),0))</f>
        <v/>
      </c>
      <c r="S679" s="63">
        <f>IF($A679="","",IFERROR(SUMIFS('Violation Log'!$L$6:$L$1005,'Violation Log'!$B$6:$B$1005,$A679),0))</f>
        <v/>
      </c>
      <c r="T679" s="39">
        <f>IF($A679="","",COUNTIFS('Violation Log'!$B$6:$B$1005,$A679,'Violation Log'!$R$6:$R$1005,"&lt;&gt;Closed",'Violation Log'!$R$6:$R$1005,"&lt;&gt;"))</f>
        <v/>
      </c>
      <c r="U679" s="40">
        <f>IF($A679="","",IF(OR($B679="",$E679="",$F679="",$H679="",$I679="",$M679=""),"Missing required field",IF(COUNTIF($A$6:$A$1005,$A679)&gt;1,"Duplicate Inspection ID","OK")))</f>
        <v/>
      </c>
    </row>
    <row r="680">
      <c r="B680" s="62" t="n"/>
      <c r="C680" s="36" t="n"/>
      <c r="L680" s="37" t="n"/>
      <c r="N680" s="38" t="n"/>
      <c r="O680" s="39">
        <f>IF($A680="","",COUNTIF('Violation Log'!$B$6:$B$1005,$A680))</f>
        <v/>
      </c>
      <c r="P680" s="39">
        <f>IF($A680="","",COUNTIFS('Violation Log'!$B$6:$B$1005,$A680,'Violation Log'!$I$6:$I$1005,"Yes"))</f>
        <v/>
      </c>
      <c r="Q680" s="40">
        <f>IF($A680="","",IF($O680=0,"Clean",IF($P680&gt;0,"Out of Service","Violations - No OOS")))</f>
        <v/>
      </c>
      <c r="R680" s="63">
        <f>IF($A680="","",IFERROR(SUMIFS('Violation Log'!$K$6:$K$1005,'Violation Log'!$B$6:$B$1005,$A680),0))</f>
        <v/>
      </c>
      <c r="S680" s="63">
        <f>IF($A680="","",IFERROR(SUMIFS('Violation Log'!$L$6:$L$1005,'Violation Log'!$B$6:$B$1005,$A680),0))</f>
        <v/>
      </c>
      <c r="T680" s="39">
        <f>IF($A680="","",COUNTIFS('Violation Log'!$B$6:$B$1005,$A680,'Violation Log'!$R$6:$R$1005,"&lt;&gt;Closed",'Violation Log'!$R$6:$R$1005,"&lt;&gt;"))</f>
        <v/>
      </c>
      <c r="U680" s="40">
        <f>IF($A680="","",IF(OR($B680="",$E680="",$F680="",$H680="",$I680="",$M680=""),"Missing required field",IF(COUNTIF($A$6:$A$1005,$A680)&gt;1,"Duplicate Inspection ID","OK")))</f>
        <v/>
      </c>
    </row>
    <row r="681">
      <c r="B681" s="62" t="n"/>
      <c r="C681" s="36" t="n"/>
      <c r="L681" s="37" t="n"/>
      <c r="N681" s="38" t="n"/>
      <c r="O681" s="39">
        <f>IF($A681="","",COUNTIF('Violation Log'!$B$6:$B$1005,$A681))</f>
        <v/>
      </c>
      <c r="P681" s="39">
        <f>IF($A681="","",COUNTIFS('Violation Log'!$B$6:$B$1005,$A681,'Violation Log'!$I$6:$I$1005,"Yes"))</f>
        <v/>
      </c>
      <c r="Q681" s="40">
        <f>IF($A681="","",IF($O681=0,"Clean",IF($P681&gt;0,"Out of Service","Violations - No OOS")))</f>
        <v/>
      </c>
      <c r="R681" s="63">
        <f>IF($A681="","",IFERROR(SUMIFS('Violation Log'!$K$6:$K$1005,'Violation Log'!$B$6:$B$1005,$A681),0))</f>
        <v/>
      </c>
      <c r="S681" s="63">
        <f>IF($A681="","",IFERROR(SUMIFS('Violation Log'!$L$6:$L$1005,'Violation Log'!$B$6:$B$1005,$A681),0))</f>
        <v/>
      </c>
      <c r="T681" s="39">
        <f>IF($A681="","",COUNTIFS('Violation Log'!$B$6:$B$1005,$A681,'Violation Log'!$R$6:$R$1005,"&lt;&gt;Closed",'Violation Log'!$R$6:$R$1005,"&lt;&gt;"))</f>
        <v/>
      </c>
      <c r="U681" s="40">
        <f>IF($A681="","",IF(OR($B681="",$E681="",$F681="",$H681="",$I681="",$M681=""),"Missing required field",IF(COUNTIF($A$6:$A$1005,$A681)&gt;1,"Duplicate Inspection ID","OK")))</f>
        <v/>
      </c>
    </row>
    <row r="682">
      <c r="B682" s="62" t="n"/>
      <c r="C682" s="36" t="n"/>
      <c r="L682" s="37" t="n"/>
      <c r="N682" s="38" t="n"/>
      <c r="O682" s="39">
        <f>IF($A682="","",COUNTIF('Violation Log'!$B$6:$B$1005,$A682))</f>
        <v/>
      </c>
      <c r="P682" s="39">
        <f>IF($A682="","",COUNTIFS('Violation Log'!$B$6:$B$1005,$A682,'Violation Log'!$I$6:$I$1005,"Yes"))</f>
        <v/>
      </c>
      <c r="Q682" s="40">
        <f>IF($A682="","",IF($O682=0,"Clean",IF($P682&gt;0,"Out of Service","Violations - No OOS")))</f>
        <v/>
      </c>
      <c r="R682" s="63">
        <f>IF($A682="","",IFERROR(SUMIFS('Violation Log'!$K$6:$K$1005,'Violation Log'!$B$6:$B$1005,$A682),0))</f>
        <v/>
      </c>
      <c r="S682" s="63">
        <f>IF($A682="","",IFERROR(SUMIFS('Violation Log'!$L$6:$L$1005,'Violation Log'!$B$6:$B$1005,$A682),0))</f>
        <v/>
      </c>
      <c r="T682" s="39">
        <f>IF($A682="","",COUNTIFS('Violation Log'!$B$6:$B$1005,$A682,'Violation Log'!$R$6:$R$1005,"&lt;&gt;Closed",'Violation Log'!$R$6:$R$1005,"&lt;&gt;"))</f>
        <v/>
      </c>
      <c r="U682" s="40">
        <f>IF($A682="","",IF(OR($B682="",$E682="",$F682="",$H682="",$I682="",$M682=""),"Missing required field",IF(COUNTIF($A$6:$A$1005,$A682)&gt;1,"Duplicate Inspection ID","OK")))</f>
        <v/>
      </c>
    </row>
    <row r="683">
      <c r="B683" s="62" t="n"/>
      <c r="C683" s="36" t="n"/>
      <c r="L683" s="37" t="n"/>
      <c r="N683" s="38" t="n"/>
      <c r="O683" s="39">
        <f>IF($A683="","",COUNTIF('Violation Log'!$B$6:$B$1005,$A683))</f>
        <v/>
      </c>
      <c r="P683" s="39">
        <f>IF($A683="","",COUNTIFS('Violation Log'!$B$6:$B$1005,$A683,'Violation Log'!$I$6:$I$1005,"Yes"))</f>
        <v/>
      </c>
      <c r="Q683" s="40">
        <f>IF($A683="","",IF($O683=0,"Clean",IF($P683&gt;0,"Out of Service","Violations - No OOS")))</f>
        <v/>
      </c>
      <c r="R683" s="63">
        <f>IF($A683="","",IFERROR(SUMIFS('Violation Log'!$K$6:$K$1005,'Violation Log'!$B$6:$B$1005,$A683),0))</f>
        <v/>
      </c>
      <c r="S683" s="63">
        <f>IF($A683="","",IFERROR(SUMIFS('Violation Log'!$L$6:$L$1005,'Violation Log'!$B$6:$B$1005,$A683),0))</f>
        <v/>
      </c>
      <c r="T683" s="39">
        <f>IF($A683="","",COUNTIFS('Violation Log'!$B$6:$B$1005,$A683,'Violation Log'!$R$6:$R$1005,"&lt;&gt;Closed",'Violation Log'!$R$6:$R$1005,"&lt;&gt;"))</f>
        <v/>
      </c>
      <c r="U683" s="40">
        <f>IF($A683="","",IF(OR($B683="",$E683="",$F683="",$H683="",$I683="",$M683=""),"Missing required field",IF(COUNTIF($A$6:$A$1005,$A683)&gt;1,"Duplicate Inspection ID","OK")))</f>
        <v/>
      </c>
    </row>
    <row r="684">
      <c r="B684" s="62" t="n"/>
      <c r="C684" s="36" t="n"/>
      <c r="L684" s="37" t="n"/>
      <c r="N684" s="38" t="n"/>
      <c r="O684" s="39">
        <f>IF($A684="","",COUNTIF('Violation Log'!$B$6:$B$1005,$A684))</f>
        <v/>
      </c>
      <c r="P684" s="39">
        <f>IF($A684="","",COUNTIFS('Violation Log'!$B$6:$B$1005,$A684,'Violation Log'!$I$6:$I$1005,"Yes"))</f>
        <v/>
      </c>
      <c r="Q684" s="40">
        <f>IF($A684="","",IF($O684=0,"Clean",IF($P684&gt;0,"Out of Service","Violations - No OOS")))</f>
        <v/>
      </c>
      <c r="R684" s="63">
        <f>IF($A684="","",IFERROR(SUMIFS('Violation Log'!$K$6:$K$1005,'Violation Log'!$B$6:$B$1005,$A684),0))</f>
        <v/>
      </c>
      <c r="S684" s="63">
        <f>IF($A684="","",IFERROR(SUMIFS('Violation Log'!$L$6:$L$1005,'Violation Log'!$B$6:$B$1005,$A684),0))</f>
        <v/>
      </c>
      <c r="T684" s="39">
        <f>IF($A684="","",COUNTIFS('Violation Log'!$B$6:$B$1005,$A684,'Violation Log'!$R$6:$R$1005,"&lt;&gt;Closed",'Violation Log'!$R$6:$R$1005,"&lt;&gt;"))</f>
        <v/>
      </c>
      <c r="U684" s="40">
        <f>IF($A684="","",IF(OR($B684="",$E684="",$F684="",$H684="",$I684="",$M684=""),"Missing required field",IF(COUNTIF($A$6:$A$1005,$A684)&gt;1,"Duplicate Inspection ID","OK")))</f>
        <v/>
      </c>
    </row>
    <row r="685">
      <c r="B685" s="62" t="n"/>
      <c r="C685" s="36" t="n"/>
      <c r="L685" s="37" t="n"/>
      <c r="N685" s="38" t="n"/>
      <c r="O685" s="39">
        <f>IF($A685="","",COUNTIF('Violation Log'!$B$6:$B$1005,$A685))</f>
        <v/>
      </c>
      <c r="P685" s="39">
        <f>IF($A685="","",COUNTIFS('Violation Log'!$B$6:$B$1005,$A685,'Violation Log'!$I$6:$I$1005,"Yes"))</f>
        <v/>
      </c>
      <c r="Q685" s="40">
        <f>IF($A685="","",IF($O685=0,"Clean",IF($P685&gt;0,"Out of Service","Violations - No OOS")))</f>
        <v/>
      </c>
      <c r="R685" s="63">
        <f>IF($A685="","",IFERROR(SUMIFS('Violation Log'!$K$6:$K$1005,'Violation Log'!$B$6:$B$1005,$A685),0))</f>
        <v/>
      </c>
      <c r="S685" s="63">
        <f>IF($A685="","",IFERROR(SUMIFS('Violation Log'!$L$6:$L$1005,'Violation Log'!$B$6:$B$1005,$A685),0))</f>
        <v/>
      </c>
      <c r="T685" s="39">
        <f>IF($A685="","",COUNTIFS('Violation Log'!$B$6:$B$1005,$A685,'Violation Log'!$R$6:$R$1005,"&lt;&gt;Closed",'Violation Log'!$R$6:$R$1005,"&lt;&gt;"))</f>
        <v/>
      </c>
      <c r="U685" s="40">
        <f>IF($A685="","",IF(OR($B685="",$E685="",$F685="",$H685="",$I685="",$M685=""),"Missing required field",IF(COUNTIF($A$6:$A$1005,$A685)&gt;1,"Duplicate Inspection ID","OK")))</f>
        <v/>
      </c>
    </row>
    <row r="686">
      <c r="B686" s="62" t="n"/>
      <c r="C686" s="36" t="n"/>
      <c r="L686" s="37" t="n"/>
      <c r="N686" s="38" t="n"/>
      <c r="O686" s="39">
        <f>IF($A686="","",COUNTIF('Violation Log'!$B$6:$B$1005,$A686))</f>
        <v/>
      </c>
      <c r="P686" s="39">
        <f>IF($A686="","",COUNTIFS('Violation Log'!$B$6:$B$1005,$A686,'Violation Log'!$I$6:$I$1005,"Yes"))</f>
        <v/>
      </c>
      <c r="Q686" s="40">
        <f>IF($A686="","",IF($O686=0,"Clean",IF($P686&gt;0,"Out of Service","Violations - No OOS")))</f>
        <v/>
      </c>
      <c r="R686" s="63">
        <f>IF($A686="","",IFERROR(SUMIFS('Violation Log'!$K$6:$K$1005,'Violation Log'!$B$6:$B$1005,$A686),0))</f>
        <v/>
      </c>
      <c r="S686" s="63">
        <f>IF($A686="","",IFERROR(SUMIFS('Violation Log'!$L$6:$L$1005,'Violation Log'!$B$6:$B$1005,$A686),0))</f>
        <v/>
      </c>
      <c r="T686" s="39">
        <f>IF($A686="","",COUNTIFS('Violation Log'!$B$6:$B$1005,$A686,'Violation Log'!$R$6:$R$1005,"&lt;&gt;Closed",'Violation Log'!$R$6:$R$1005,"&lt;&gt;"))</f>
        <v/>
      </c>
      <c r="U686" s="40">
        <f>IF($A686="","",IF(OR($B686="",$E686="",$F686="",$H686="",$I686="",$M686=""),"Missing required field",IF(COUNTIF($A$6:$A$1005,$A686)&gt;1,"Duplicate Inspection ID","OK")))</f>
        <v/>
      </c>
    </row>
    <row r="687">
      <c r="B687" s="62" t="n"/>
      <c r="C687" s="36" t="n"/>
      <c r="L687" s="37" t="n"/>
      <c r="N687" s="38" t="n"/>
      <c r="O687" s="39">
        <f>IF($A687="","",COUNTIF('Violation Log'!$B$6:$B$1005,$A687))</f>
        <v/>
      </c>
      <c r="P687" s="39">
        <f>IF($A687="","",COUNTIFS('Violation Log'!$B$6:$B$1005,$A687,'Violation Log'!$I$6:$I$1005,"Yes"))</f>
        <v/>
      </c>
      <c r="Q687" s="40">
        <f>IF($A687="","",IF($O687=0,"Clean",IF($P687&gt;0,"Out of Service","Violations - No OOS")))</f>
        <v/>
      </c>
      <c r="R687" s="63">
        <f>IF($A687="","",IFERROR(SUMIFS('Violation Log'!$K$6:$K$1005,'Violation Log'!$B$6:$B$1005,$A687),0))</f>
        <v/>
      </c>
      <c r="S687" s="63">
        <f>IF($A687="","",IFERROR(SUMIFS('Violation Log'!$L$6:$L$1005,'Violation Log'!$B$6:$B$1005,$A687),0))</f>
        <v/>
      </c>
      <c r="T687" s="39">
        <f>IF($A687="","",COUNTIFS('Violation Log'!$B$6:$B$1005,$A687,'Violation Log'!$R$6:$R$1005,"&lt;&gt;Closed",'Violation Log'!$R$6:$R$1005,"&lt;&gt;"))</f>
        <v/>
      </c>
      <c r="U687" s="40">
        <f>IF($A687="","",IF(OR($B687="",$E687="",$F687="",$H687="",$I687="",$M687=""),"Missing required field",IF(COUNTIF($A$6:$A$1005,$A687)&gt;1,"Duplicate Inspection ID","OK")))</f>
        <v/>
      </c>
    </row>
    <row r="688">
      <c r="B688" s="62" t="n"/>
      <c r="C688" s="36" t="n"/>
      <c r="L688" s="37" t="n"/>
      <c r="N688" s="38" t="n"/>
      <c r="O688" s="39">
        <f>IF($A688="","",COUNTIF('Violation Log'!$B$6:$B$1005,$A688))</f>
        <v/>
      </c>
      <c r="P688" s="39">
        <f>IF($A688="","",COUNTIFS('Violation Log'!$B$6:$B$1005,$A688,'Violation Log'!$I$6:$I$1005,"Yes"))</f>
        <v/>
      </c>
      <c r="Q688" s="40">
        <f>IF($A688="","",IF($O688=0,"Clean",IF($P688&gt;0,"Out of Service","Violations - No OOS")))</f>
        <v/>
      </c>
      <c r="R688" s="63">
        <f>IF($A688="","",IFERROR(SUMIFS('Violation Log'!$K$6:$K$1005,'Violation Log'!$B$6:$B$1005,$A688),0))</f>
        <v/>
      </c>
      <c r="S688" s="63">
        <f>IF($A688="","",IFERROR(SUMIFS('Violation Log'!$L$6:$L$1005,'Violation Log'!$B$6:$B$1005,$A688),0))</f>
        <v/>
      </c>
      <c r="T688" s="39">
        <f>IF($A688="","",COUNTIFS('Violation Log'!$B$6:$B$1005,$A688,'Violation Log'!$R$6:$R$1005,"&lt;&gt;Closed",'Violation Log'!$R$6:$R$1005,"&lt;&gt;"))</f>
        <v/>
      </c>
      <c r="U688" s="40">
        <f>IF($A688="","",IF(OR($B688="",$E688="",$F688="",$H688="",$I688="",$M688=""),"Missing required field",IF(COUNTIF($A$6:$A$1005,$A688)&gt;1,"Duplicate Inspection ID","OK")))</f>
        <v/>
      </c>
    </row>
    <row r="689">
      <c r="B689" s="62" t="n"/>
      <c r="C689" s="36" t="n"/>
      <c r="L689" s="37" t="n"/>
      <c r="N689" s="38" t="n"/>
      <c r="O689" s="39">
        <f>IF($A689="","",COUNTIF('Violation Log'!$B$6:$B$1005,$A689))</f>
        <v/>
      </c>
      <c r="P689" s="39">
        <f>IF($A689="","",COUNTIFS('Violation Log'!$B$6:$B$1005,$A689,'Violation Log'!$I$6:$I$1005,"Yes"))</f>
        <v/>
      </c>
      <c r="Q689" s="40">
        <f>IF($A689="","",IF($O689=0,"Clean",IF($P689&gt;0,"Out of Service","Violations - No OOS")))</f>
        <v/>
      </c>
      <c r="R689" s="63">
        <f>IF($A689="","",IFERROR(SUMIFS('Violation Log'!$K$6:$K$1005,'Violation Log'!$B$6:$B$1005,$A689),0))</f>
        <v/>
      </c>
      <c r="S689" s="63">
        <f>IF($A689="","",IFERROR(SUMIFS('Violation Log'!$L$6:$L$1005,'Violation Log'!$B$6:$B$1005,$A689),0))</f>
        <v/>
      </c>
      <c r="T689" s="39">
        <f>IF($A689="","",COUNTIFS('Violation Log'!$B$6:$B$1005,$A689,'Violation Log'!$R$6:$R$1005,"&lt;&gt;Closed",'Violation Log'!$R$6:$R$1005,"&lt;&gt;"))</f>
        <v/>
      </c>
      <c r="U689" s="40">
        <f>IF($A689="","",IF(OR($B689="",$E689="",$F689="",$H689="",$I689="",$M689=""),"Missing required field",IF(COUNTIF($A$6:$A$1005,$A689)&gt;1,"Duplicate Inspection ID","OK")))</f>
        <v/>
      </c>
    </row>
    <row r="690">
      <c r="B690" s="62" t="n"/>
      <c r="C690" s="36" t="n"/>
      <c r="L690" s="37" t="n"/>
      <c r="N690" s="38" t="n"/>
      <c r="O690" s="39">
        <f>IF($A690="","",COUNTIF('Violation Log'!$B$6:$B$1005,$A690))</f>
        <v/>
      </c>
      <c r="P690" s="39">
        <f>IF($A690="","",COUNTIFS('Violation Log'!$B$6:$B$1005,$A690,'Violation Log'!$I$6:$I$1005,"Yes"))</f>
        <v/>
      </c>
      <c r="Q690" s="40">
        <f>IF($A690="","",IF($O690=0,"Clean",IF($P690&gt;0,"Out of Service","Violations - No OOS")))</f>
        <v/>
      </c>
      <c r="R690" s="63">
        <f>IF($A690="","",IFERROR(SUMIFS('Violation Log'!$K$6:$K$1005,'Violation Log'!$B$6:$B$1005,$A690),0))</f>
        <v/>
      </c>
      <c r="S690" s="63">
        <f>IF($A690="","",IFERROR(SUMIFS('Violation Log'!$L$6:$L$1005,'Violation Log'!$B$6:$B$1005,$A690),0))</f>
        <v/>
      </c>
      <c r="T690" s="39">
        <f>IF($A690="","",COUNTIFS('Violation Log'!$B$6:$B$1005,$A690,'Violation Log'!$R$6:$R$1005,"&lt;&gt;Closed",'Violation Log'!$R$6:$R$1005,"&lt;&gt;"))</f>
        <v/>
      </c>
      <c r="U690" s="40">
        <f>IF($A690="","",IF(OR($B690="",$E690="",$F690="",$H690="",$I690="",$M690=""),"Missing required field",IF(COUNTIF($A$6:$A$1005,$A690)&gt;1,"Duplicate Inspection ID","OK")))</f>
        <v/>
      </c>
    </row>
    <row r="691">
      <c r="B691" s="62" t="n"/>
      <c r="C691" s="36" t="n"/>
      <c r="L691" s="37" t="n"/>
      <c r="N691" s="38" t="n"/>
      <c r="O691" s="39">
        <f>IF($A691="","",COUNTIF('Violation Log'!$B$6:$B$1005,$A691))</f>
        <v/>
      </c>
      <c r="P691" s="39">
        <f>IF($A691="","",COUNTIFS('Violation Log'!$B$6:$B$1005,$A691,'Violation Log'!$I$6:$I$1005,"Yes"))</f>
        <v/>
      </c>
      <c r="Q691" s="40">
        <f>IF($A691="","",IF($O691=0,"Clean",IF($P691&gt;0,"Out of Service","Violations - No OOS")))</f>
        <v/>
      </c>
      <c r="R691" s="63">
        <f>IF($A691="","",IFERROR(SUMIFS('Violation Log'!$K$6:$K$1005,'Violation Log'!$B$6:$B$1005,$A691),0))</f>
        <v/>
      </c>
      <c r="S691" s="63">
        <f>IF($A691="","",IFERROR(SUMIFS('Violation Log'!$L$6:$L$1005,'Violation Log'!$B$6:$B$1005,$A691),0))</f>
        <v/>
      </c>
      <c r="T691" s="39">
        <f>IF($A691="","",COUNTIFS('Violation Log'!$B$6:$B$1005,$A691,'Violation Log'!$R$6:$R$1005,"&lt;&gt;Closed",'Violation Log'!$R$6:$R$1005,"&lt;&gt;"))</f>
        <v/>
      </c>
      <c r="U691" s="40">
        <f>IF($A691="","",IF(OR($B691="",$E691="",$F691="",$H691="",$I691="",$M691=""),"Missing required field",IF(COUNTIF($A$6:$A$1005,$A691)&gt;1,"Duplicate Inspection ID","OK")))</f>
        <v/>
      </c>
    </row>
    <row r="692">
      <c r="B692" s="62" t="n"/>
      <c r="C692" s="36" t="n"/>
      <c r="L692" s="37" t="n"/>
      <c r="N692" s="38" t="n"/>
      <c r="O692" s="39">
        <f>IF($A692="","",COUNTIF('Violation Log'!$B$6:$B$1005,$A692))</f>
        <v/>
      </c>
      <c r="P692" s="39">
        <f>IF($A692="","",COUNTIFS('Violation Log'!$B$6:$B$1005,$A692,'Violation Log'!$I$6:$I$1005,"Yes"))</f>
        <v/>
      </c>
      <c r="Q692" s="40">
        <f>IF($A692="","",IF($O692=0,"Clean",IF($P692&gt;0,"Out of Service","Violations - No OOS")))</f>
        <v/>
      </c>
      <c r="R692" s="63">
        <f>IF($A692="","",IFERROR(SUMIFS('Violation Log'!$K$6:$K$1005,'Violation Log'!$B$6:$B$1005,$A692),0))</f>
        <v/>
      </c>
      <c r="S692" s="63">
        <f>IF($A692="","",IFERROR(SUMIFS('Violation Log'!$L$6:$L$1005,'Violation Log'!$B$6:$B$1005,$A692),0))</f>
        <v/>
      </c>
      <c r="T692" s="39">
        <f>IF($A692="","",COUNTIFS('Violation Log'!$B$6:$B$1005,$A692,'Violation Log'!$R$6:$R$1005,"&lt;&gt;Closed",'Violation Log'!$R$6:$R$1005,"&lt;&gt;"))</f>
        <v/>
      </c>
      <c r="U692" s="40">
        <f>IF($A692="","",IF(OR($B692="",$E692="",$F692="",$H692="",$I692="",$M692=""),"Missing required field",IF(COUNTIF($A$6:$A$1005,$A692)&gt;1,"Duplicate Inspection ID","OK")))</f>
        <v/>
      </c>
    </row>
    <row r="693">
      <c r="B693" s="62" t="n"/>
      <c r="C693" s="36" t="n"/>
      <c r="L693" s="37" t="n"/>
      <c r="N693" s="38" t="n"/>
      <c r="O693" s="39">
        <f>IF($A693="","",COUNTIF('Violation Log'!$B$6:$B$1005,$A693))</f>
        <v/>
      </c>
      <c r="P693" s="39">
        <f>IF($A693="","",COUNTIFS('Violation Log'!$B$6:$B$1005,$A693,'Violation Log'!$I$6:$I$1005,"Yes"))</f>
        <v/>
      </c>
      <c r="Q693" s="40">
        <f>IF($A693="","",IF($O693=0,"Clean",IF($P693&gt;0,"Out of Service","Violations - No OOS")))</f>
        <v/>
      </c>
      <c r="R693" s="63">
        <f>IF($A693="","",IFERROR(SUMIFS('Violation Log'!$K$6:$K$1005,'Violation Log'!$B$6:$B$1005,$A693),0))</f>
        <v/>
      </c>
      <c r="S693" s="63">
        <f>IF($A693="","",IFERROR(SUMIFS('Violation Log'!$L$6:$L$1005,'Violation Log'!$B$6:$B$1005,$A693),0))</f>
        <v/>
      </c>
      <c r="T693" s="39">
        <f>IF($A693="","",COUNTIFS('Violation Log'!$B$6:$B$1005,$A693,'Violation Log'!$R$6:$R$1005,"&lt;&gt;Closed",'Violation Log'!$R$6:$R$1005,"&lt;&gt;"))</f>
        <v/>
      </c>
      <c r="U693" s="40">
        <f>IF($A693="","",IF(OR($B693="",$E693="",$F693="",$H693="",$I693="",$M693=""),"Missing required field",IF(COUNTIF($A$6:$A$1005,$A693)&gt;1,"Duplicate Inspection ID","OK")))</f>
        <v/>
      </c>
    </row>
    <row r="694">
      <c r="B694" s="62" t="n"/>
      <c r="C694" s="36" t="n"/>
      <c r="L694" s="37" t="n"/>
      <c r="N694" s="38" t="n"/>
      <c r="O694" s="39">
        <f>IF($A694="","",COUNTIF('Violation Log'!$B$6:$B$1005,$A694))</f>
        <v/>
      </c>
      <c r="P694" s="39">
        <f>IF($A694="","",COUNTIFS('Violation Log'!$B$6:$B$1005,$A694,'Violation Log'!$I$6:$I$1005,"Yes"))</f>
        <v/>
      </c>
      <c r="Q694" s="40">
        <f>IF($A694="","",IF($O694=0,"Clean",IF($P694&gt;0,"Out of Service","Violations - No OOS")))</f>
        <v/>
      </c>
      <c r="R694" s="63">
        <f>IF($A694="","",IFERROR(SUMIFS('Violation Log'!$K$6:$K$1005,'Violation Log'!$B$6:$B$1005,$A694),0))</f>
        <v/>
      </c>
      <c r="S694" s="63">
        <f>IF($A694="","",IFERROR(SUMIFS('Violation Log'!$L$6:$L$1005,'Violation Log'!$B$6:$B$1005,$A694),0))</f>
        <v/>
      </c>
      <c r="T694" s="39">
        <f>IF($A694="","",COUNTIFS('Violation Log'!$B$6:$B$1005,$A694,'Violation Log'!$R$6:$R$1005,"&lt;&gt;Closed",'Violation Log'!$R$6:$R$1005,"&lt;&gt;"))</f>
        <v/>
      </c>
      <c r="U694" s="40">
        <f>IF($A694="","",IF(OR($B694="",$E694="",$F694="",$H694="",$I694="",$M694=""),"Missing required field",IF(COUNTIF($A$6:$A$1005,$A694)&gt;1,"Duplicate Inspection ID","OK")))</f>
        <v/>
      </c>
    </row>
    <row r="695">
      <c r="B695" s="62" t="n"/>
      <c r="C695" s="36" t="n"/>
      <c r="L695" s="37" t="n"/>
      <c r="N695" s="38" t="n"/>
      <c r="O695" s="39">
        <f>IF($A695="","",COUNTIF('Violation Log'!$B$6:$B$1005,$A695))</f>
        <v/>
      </c>
      <c r="P695" s="39">
        <f>IF($A695="","",COUNTIFS('Violation Log'!$B$6:$B$1005,$A695,'Violation Log'!$I$6:$I$1005,"Yes"))</f>
        <v/>
      </c>
      <c r="Q695" s="40">
        <f>IF($A695="","",IF($O695=0,"Clean",IF($P695&gt;0,"Out of Service","Violations - No OOS")))</f>
        <v/>
      </c>
      <c r="R695" s="63">
        <f>IF($A695="","",IFERROR(SUMIFS('Violation Log'!$K$6:$K$1005,'Violation Log'!$B$6:$B$1005,$A695),0))</f>
        <v/>
      </c>
      <c r="S695" s="63">
        <f>IF($A695="","",IFERROR(SUMIFS('Violation Log'!$L$6:$L$1005,'Violation Log'!$B$6:$B$1005,$A695),0))</f>
        <v/>
      </c>
      <c r="T695" s="39">
        <f>IF($A695="","",COUNTIFS('Violation Log'!$B$6:$B$1005,$A695,'Violation Log'!$R$6:$R$1005,"&lt;&gt;Closed",'Violation Log'!$R$6:$R$1005,"&lt;&gt;"))</f>
        <v/>
      </c>
      <c r="U695" s="40">
        <f>IF($A695="","",IF(OR($B695="",$E695="",$F695="",$H695="",$I695="",$M695=""),"Missing required field",IF(COUNTIF($A$6:$A$1005,$A695)&gt;1,"Duplicate Inspection ID","OK")))</f>
        <v/>
      </c>
    </row>
    <row r="696">
      <c r="B696" s="62" t="n"/>
      <c r="C696" s="36" t="n"/>
      <c r="L696" s="37" t="n"/>
      <c r="N696" s="38" t="n"/>
      <c r="O696" s="39">
        <f>IF($A696="","",COUNTIF('Violation Log'!$B$6:$B$1005,$A696))</f>
        <v/>
      </c>
      <c r="P696" s="39">
        <f>IF($A696="","",COUNTIFS('Violation Log'!$B$6:$B$1005,$A696,'Violation Log'!$I$6:$I$1005,"Yes"))</f>
        <v/>
      </c>
      <c r="Q696" s="40">
        <f>IF($A696="","",IF($O696=0,"Clean",IF($P696&gt;0,"Out of Service","Violations - No OOS")))</f>
        <v/>
      </c>
      <c r="R696" s="63">
        <f>IF($A696="","",IFERROR(SUMIFS('Violation Log'!$K$6:$K$1005,'Violation Log'!$B$6:$B$1005,$A696),0))</f>
        <v/>
      </c>
      <c r="S696" s="63">
        <f>IF($A696="","",IFERROR(SUMIFS('Violation Log'!$L$6:$L$1005,'Violation Log'!$B$6:$B$1005,$A696),0))</f>
        <v/>
      </c>
      <c r="T696" s="39">
        <f>IF($A696="","",COUNTIFS('Violation Log'!$B$6:$B$1005,$A696,'Violation Log'!$R$6:$R$1005,"&lt;&gt;Closed",'Violation Log'!$R$6:$R$1005,"&lt;&gt;"))</f>
        <v/>
      </c>
      <c r="U696" s="40">
        <f>IF($A696="","",IF(OR($B696="",$E696="",$F696="",$H696="",$I696="",$M696=""),"Missing required field",IF(COUNTIF($A$6:$A$1005,$A696)&gt;1,"Duplicate Inspection ID","OK")))</f>
        <v/>
      </c>
    </row>
    <row r="697">
      <c r="B697" s="62" t="n"/>
      <c r="C697" s="36" t="n"/>
      <c r="L697" s="37" t="n"/>
      <c r="N697" s="38" t="n"/>
      <c r="O697" s="39">
        <f>IF($A697="","",COUNTIF('Violation Log'!$B$6:$B$1005,$A697))</f>
        <v/>
      </c>
      <c r="P697" s="39">
        <f>IF($A697="","",COUNTIFS('Violation Log'!$B$6:$B$1005,$A697,'Violation Log'!$I$6:$I$1005,"Yes"))</f>
        <v/>
      </c>
      <c r="Q697" s="40">
        <f>IF($A697="","",IF($O697=0,"Clean",IF($P697&gt;0,"Out of Service","Violations - No OOS")))</f>
        <v/>
      </c>
      <c r="R697" s="63">
        <f>IF($A697="","",IFERROR(SUMIFS('Violation Log'!$K$6:$K$1005,'Violation Log'!$B$6:$B$1005,$A697),0))</f>
        <v/>
      </c>
      <c r="S697" s="63">
        <f>IF($A697="","",IFERROR(SUMIFS('Violation Log'!$L$6:$L$1005,'Violation Log'!$B$6:$B$1005,$A697),0))</f>
        <v/>
      </c>
      <c r="T697" s="39">
        <f>IF($A697="","",COUNTIFS('Violation Log'!$B$6:$B$1005,$A697,'Violation Log'!$R$6:$R$1005,"&lt;&gt;Closed",'Violation Log'!$R$6:$R$1005,"&lt;&gt;"))</f>
        <v/>
      </c>
      <c r="U697" s="40">
        <f>IF($A697="","",IF(OR($B697="",$E697="",$F697="",$H697="",$I697="",$M697=""),"Missing required field",IF(COUNTIF($A$6:$A$1005,$A697)&gt;1,"Duplicate Inspection ID","OK")))</f>
        <v/>
      </c>
    </row>
    <row r="698">
      <c r="B698" s="62" t="n"/>
      <c r="C698" s="36" t="n"/>
      <c r="L698" s="37" t="n"/>
      <c r="N698" s="38" t="n"/>
      <c r="O698" s="39">
        <f>IF($A698="","",COUNTIF('Violation Log'!$B$6:$B$1005,$A698))</f>
        <v/>
      </c>
      <c r="P698" s="39">
        <f>IF($A698="","",COUNTIFS('Violation Log'!$B$6:$B$1005,$A698,'Violation Log'!$I$6:$I$1005,"Yes"))</f>
        <v/>
      </c>
      <c r="Q698" s="40">
        <f>IF($A698="","",IF($O698=0,"Clean",IF($P698&gt;0,"Out of Service","Violations - No OOS")))</f>
        <v/>
      </c>
      <c r="R698" s="63">
        <f>IF($A698="","",IFERROR(SUMIFS('Violation Log'!$K$6:$K$1005,'Violation Log'!$B$6:$B$1005,$A698),0))</f>
        <v/>
      </c>
      <c r="S698" s="63">
        <f>IF($A698="","",IFERROR(SUMIFS('Violation Log'!$L$6:$L$1005,'Violation Log'!$B$6:$B$1005,$A698),0))</f>
        <v/>
      </c>
      <c r="T698" s="39">
        <f>IF($A698="","",COUNTIFS('Violation Log'!$B$6:$B$1005,$A698,'Violation Log'!$R$6:$R$1005,"&lt;&gt;Closed",'Violation Log'!$R$6:$R$1005,"&lt;&gt;"))</f>
        <v/>
      </c>
      <c r="U698" s="40">
        <f>IF($A698="","",IF(OR($B698="",$E698="",$F698="",$H698="",$I698="",$M698=""),"Missing required field",IF(COUNTIF($A$6:$A$1005,$A698)&gt;1,"Duplicate Inspection ID","OK")))</f>
        <v/>
      </c>
    </row>
    <row r="699">
      <c r="B699" s="62" t="n"/>
      <c r="C699" s="36" t="n"/>
      <c r="L699" s="37" t="n"/>
      <c r="N699" s="38" t="n"/>
      <c r="O699" s="39">
        <f>IF($A699="","",COUNTIF('Violation Log'!$B$6:$B$1005,$A699))</f>
        <v/>
      </c>
      <c r="P699" s="39">
        <f>IF($A699="","",COUNTIFS('Violation Log'!$B$6:$B$1005,$A699,'Violation Log'!$I$6:$I$1005,"Yes"))</f>
        <v/>
      </c>
      <c r="Q699" s="40">
        <f>IF($A699="","",IF($O699=0,"Clean",IF($P699&gt;0,"Out of Service","Violations - No OOS")))</f>
        <v/>
      </c>
      <c r="R699" s="63">
        <f>IF($A699="","",IFERROR(SUMIFS('Violation Log'!$K$6:$K$1005,'Violation Log'!$B$6:$B$1005,$A699),0))</f>
        <v/>
      </c>
      <c r="S699" s="63">
        <f>IF($A699="","",IFERROR(SUMIFS('Violation Log'!$L$6:$L$1005,'Violation Log'!$B$6:$B$1005,$A699),0))</f>
        <v/>
      </c>
      <c r="T699" s="39">
        <f>IF($A699="","",COUNTIFS('Violation Log'!$B$6:$B$1005,$A699,'Violation Log'!$R$6:$R$1005,"&lt;&gt;Closed",'Violation Log'!$R$6:$R$1005,"&lt;&gt;"))</f>
        <v/>
      </c>
      <c r="U699" s="40">
        <f>IF($A699="","",IF(OR($B699="",$E699="",$F699="",$H699="",$I699="",$M699=""),"Missing required field",IF(COUNTIF($A$6:$A$1005,$A699)&gt;1,"Duplicate Inspection ID","OK")))</f>
        <v/>
      </c>
    </row>
    <row r="700">
      <c r="B700" s="62" t="n"/>
      <c r="C700" s="36" t="n"/>
      <c r="L700" s="37" t="n"/>
      <c r="N700" s="38" t="n"/>
      <c r="O700" s="39">
        <f>IF($A700="","",COUNTIF('Violation Log'!$B$6:$B$1005,$A700))</f>
        <v/>
      </c>
      <c r="P700" s="39">
        <f>IF($A700="","",COUNTIFS('Violation Log'!$B$6:$B$1005,$A700,'Violation Log'!$I$6:$I$1005,"Yes"))</f>
        <v/>
      </c>
      <c r="Q700" s="40">
        <f>IF($A700="","",IF($O700=0,"Clean",IF($P700&gt;0,"Out of Service","Violations - No OOS")))</f>
        <v/>
      </c>
      <c r="R700" s="63">
        <f>IF($A700="","",IFERROR(SUMIFS('Violation Log'!$K$6:$K$1005,'Violation Log'!$B$6:$B$1005,$A700),0))</f>
        <v/>
      </c>
      <c r="S700" s="63">
        <f>IF($A700="","",IFERROR(SUMIFS('Violation Log'!$L$6:$L$1005,'Violation Log'!$B$6:$B$1005,$A700),0))</f>
        <v/>
      </c>
      <c r="T700" s="39">
        <f>IF($A700="","",COUNTIFS('Violation Log'!$B$6:$B$1005,$A700,'Violation Log'!$R$6:$R$1005,"&lt;&gt;Closed",'Violation Log'!$R$6:$R$1005,"&lt;&gt;"))</f>
        <v/>
      </c>
      <c r="U700" s="40">
        <f>IF($A700="","",IF(OR($B700="",$E700="",$F700="",$H700="",$I700="",$M700=""),"Missing required field",IF(COUNTIF($A$6:$A$1005,$A700)&gt;1,"Duplicate Inspection ID","OK")))</f>
        <v/>
      </c>
    </row>
    <row r="701">
      <c r="B701" s="62" t="n"/>
      <c r="C701" s="36" t="n"/>
      <c r="L701" s="37" t="n"/>
      <c r="N701" s="38" t="n"/>
      <c r="O701" s="39">
        <f>IF($A701="","",COUNTIF('Violation Log'!$B$6:$B$1005,$A701))</f>
        <v/>
      </c>
      <c r="P701" s="39">
        <f>IF($A701="","",COUNTIFS('Violation Log'!$B$6:$B$1005,$A701,'Violation Log'!$I$6:$I$1005,"Yes"))</f>
        <v/>
      </c>
      <c r="Q701" s="40">
        <f>IF($A701="","",IF($O701=0,"Clean",IF($P701&gt;0,"Out of Service","Violations - No OOS")))</f>
        <v/>
      </c>
      <c r="R701" s="63">
        <f>IF($A701="","",IFERROR(SUMIFS('Violation Log'!$K$6:$K$1005,'Violation Log'!$B$6:$B$1005,$A701),0))</f>
        <v/>
      </c>
      <c r="S701" s="63">
        <f>IF($A701="","",IFERROR(SUMIFS('Violation Log'!$L$6:$L$1005,'Violation Log'!$B$6:$B$1005,$A701),0))</f>
        <v/>
      </c>
      <c r="T701" s="39">
        <f>IF($A701="","",COUNTIFS('Violation Log'!$B$6:$B$1005,$A701,'Violation Log'!$R$6:$R$1005,"&lt;&gt;Closed",'Violation Log'!$R$6:$R$1005,"&lt;&gt;"))</f>
        <v/>
      </c>
      <c r="U701" s="40">
        <f>IF($A701="","",IF(OR($B701="",$E701="",$F701="",$H701="",$I701="",$M701=""),"Missing required field",IF(COUNTIF($A$6:$A$1005,$A701)&gt;1,"Duplicate Inspection ID","OK")))</f>
        <v/>
      </c>
    </row>
    <row r="702">
      <c r="B702" s="62" t="n"/>
      <c r="C702" s="36" t="n"/>
      <c r="L702" s="37" t="n"/>
      <c r="N702" s="38" t="n"/>
      <c r="O702" s="39">
        <f>IF($A702="","",COUNTIF('Violation Log'!$B$6:$B$1005,$A702))</f>
        <v/>
      </c>
      <c r="P702" s="39">
        <f>IF($A702="","",COUNTIFS('Violation Log'!$B$6:$B$1005,$A702,'Violation Log'!$I$6:$I$1005,"Yes"))</f>
        <v/>
      </c>
      <c r="Q702" s="40">
        <f>IF($A702="","",IF($O702=0,"Clean",IF($P702&gt;0,"Out of Service","Violations - No OOS")))</f>
        <v/>
      </c>
      <c r="R702" s="63">
        <f>IF($A702="","",IFERROR(SUMIFS('Violation Log'!$K$6:$K$1005,'Violation Log'!$B$6:$B$1005,$A702),0))</f>
        <v/>
      </c>
      <c r="S702" s="63">
        <f>IF($A702="","",IFERROR(SUMIFS('Violation Log'!$L$6:$L$1005,'Violation Log'!$B$6:$B$1005,$A702),0))</f>
        <v/>
      </c>
      <c r="T702" s="39">
        <f>IF($A702="","",COUNTIFS('Violation Log'!$B$6:$B$1005,$A702,'Violation Log'!$R$6:$R$1005,"&lt;&gt;Closed",'Violation Log'!$R$6:$R$1005,"&lt;&gt;"))</f>
        <v/>
      </c>
      <c r="U702" s="40">
        <f>IF($A702="","",IF(OR($B702="",$E702="",$F702="",$H702="",$I702="",$M702=""),"Missing required field",IF(COUNTIF($A$6:$A$1005,$A702)&gt;1,"Duplicate Inspection ID","OK")))</f>
        <v/>
      </c>
    </row>
    <row r="703">
      <c r="B703" s="62" t="n"/>
      <c r="C703" s="36" t="n"/>
      <c r="L703" s="37" t="n"/>
      <c r="N703" s="38" t="n"/>
      <c r="O703" s="39">
        <f>IF($A703="","",COUNTIF('Violation Log'!$B$6:$B$1005,$A703))</f>
        <v/>
      </c>
      <c r="P703" s="39">
        <f>IF($A703="","",COUNTIFS('Violation Log'!$B$6:$B$1005,$A703,'Violation Log'!$I$6:$I$1005,"Yes"))</f>
        <v/>
      </c>
      <c r="Q703" s="40">
        <f>IF($A703="","",IF($O703=0,"Clean",IF($P703&gt;0,"Out of Service","Violations - No OOS")))</f>
        <v/>
      </c>
      <c r="R703" s="63">
        <f>IF($A703="","",IFERROR(SUMIFS('Violation Log'!$K$6:$K$1005,'Violation Log'!$B$6:$B$1005,$A703),0))</f>
        <v/>
      </c>
      <c r="S703" s="63">
        <f>IF($A703="","",IFERROR(SUMIFS('Violation Log'!$L$6:$L$1005,'Violation Log'!$B$6:$B$1005,$A703),0))</f>
        <v/>
      </c>
      <c r="T703" s="39">
        <f>IF($A703="","",COUNTIFS('Violation Log'!$B$6:$B$1005,$A703,'Violation Log'!$R$6:$R$1005,"&lt;&gt;Closed",'Violation Log'!$R$6:$R$1005,"&lt;&gt;"))</f>
        <v/>
      </c>
      <c r="U703" s="40">
        <f>IF($A703="","",IF(OR($B703="",$E703="",$F703="",$H703="",$I703="",$M703=""),"Missing required field",IF(COUNTIF($A$6:$A$1005,$A703)&gt;1,"Duplicate Inspection ID","OK")))</f>
        <v/>
      </c>
    </row>
    <row r="704">
      <c r="B704" s="62" t="n"/>
      <c r="C704" s="36" t="n"/>
      <c r="L704" s="37" t="n"/>
      <c r="N704" s="38" t="n"/>
      <c r="O704" s="39">
        <f>IF($A704="","",COUNTIF('Violation Log'!$B$6:$B$1005,$A704))</f>
        <v/>
      </c>
      <c r="P704" s="39">
        <f>IF($A704="","",COUNTIFS('Violation Log'!$B$6:$B$1005,$A704,'Violation Log'!$I$6:$I$1005,"Yes"))</f>
        <v/>
      </c>
      <c r="Q704" s="40">
        <f>IF($A704="","",IF($O704=0,"Clean",IF($P704&gt;0,"Out of Service","Violations - No OOS")))</f>
        <v/>
      </c>
      <c r="R704" s="63">
        <f>IF($A704="","",IFERROR(SUMIFS('Violation Log'!$K$6:$K$1005,'Violation Log'!$B$6:$B$1005,$A704),0))</f>
        <v/>
      </c>
      <c r="S704" s="63">
        <f>IF($A704="","",IFERROR(SUMIFS('Violation Log'!$L$6:$L$1005,'Violation Log'!$B$6:$B$1005,$A704),0))</f>
        <v/>
      </c>
      <c r="T704" s="39">
        <f>IF($A704="","",COUNTIFS('Violation Log'!$B$6:$B$1005,$A704,'Violation Log'!$R$6:$R$1005,"&lt;&gt;Closed",'Violation Log'!$R$6:$R$1005,"&lt;&gt;"))</f>
        <v/>
      </c>
      <c r="U704" s="40">
        <f>IF($A704="","",IF(OR($B704="",$E704="",$F704="",$H704="",$I704="",$M704=""),"Missing required field",IF(COUNTIF($A$6:$A$1005,$A704)&gt;1,"Duplicate Inspection ID","OK")))</f>
        <v/>
      </c>
    </row>
    <row r="705">
      <c r="B705" s="62" t="n"/>
      <c r="C705" s="36" t="n"/>
      <c r="L705" s="37" t="n"/>
      <c r="N705" s="38" t="n"/>
      <c r="O705" s="39">
        <f>IF($A705="","",COUNTIF('Violation Log'!$B$6:$B$1005,$A705))</f>
        <v/>
      </c>
      <c r="P705" s="39">
        <f>IF($A705="","",COUNTIFS('Violation Log'!$B$6:$B$1005,$A705,'Violation Log'!$I$6:$I$1005,"Yes"))</f>
        <v/>
      </c>
      <c r="Q705" s="40">
        <f>IF($A705="","",IF($O705=0,"Clean",IF($P705&gt;0,"Out of Service","Violations - No OOS")))</f>
        <v/>
      </c>
      <c r="R705" s="63">
        <f>IF($A705="","",IFERROR(SUMIFS('Violation Log'!$K$6:$K$1005,'Violation Log'!$B$6:$B$1005,$A705),0))</f>
        <v/>
      </c>
      <c r="S705" s="63">
        <f>IF($A705="","",IFERROR(SUMIFS('Violation Log'!$L$6:$L$1005,'Violation Log'!$B$6:$B$1005,$A705),0))</f>
        <v/>
      </c>
      <c r="T705" s="39">
        <f>IF($A705="","",COUNTIFS('Violation Log'!$B$6:$B$1005,$A705,'Violation Log'!$R$6:$R$1005,"&lt;&gt;Closed",'Violation Log'!$R$6:$R$1005,"&lt;&gt;"))</f>
        <v/>
      </c>
      <c r="U705" s="40">
        <f>IF($A705="","",IF(OR($B705="",$E705="",$F705="",$H705="",$I705="",$M705=""),"Missing required field",IF(COUNTIF($A$6:$A$1005,$A705)&gt;1,"Duplicate Inspection ID","OK")))</f>
        <v/>
      </c>
    </row>
    <row r="706">
      <c r="B706" s="62" t="n"/>
      <c r="C706" s="36" t="n"/>
      <c r="L706" s="37" t="n"/>
      <c r="N706" s="38" t="n"/>
      <c r="O706" s="39">
        <f>IF($A706="","",COUNTIF('Violation Log'!$B$6:$B$1005,$A706))</f>
        <v/>
      </c>
      <c r="P706" s="39">
        <f>IF($A706="","",COUNTIFS('Violation Log'!$B$6:$B$1005,$A706,'Violation Log'!$I$6:$I$1005,"Yes"))</f>
        <v/>
      </c>
      <c r="Q706" s="40">
        <f>IF($A706="","",IF($O706=0,"Clean",IF($P706&gt;0,"Out of Service","Violations - No OOS")))</f>
        <v/>
      </c>
      <c r="R706" s="63">
        <f>IF($A706="","",IFERROR(SUMIFS('Violation Log'!$K$6:$K$1005,'Violation Log'!$B$6:$B$1005,$A706),0))</f>
        <v/>
      </c>
      <c r="S706" s="63">
        <f>IF($A706="","",IFERROR(SUMIFS('Violation Log'!$L$6:$L$1005,'Violation Log'!$B$6:$B$1005,$A706),0))</f>
        <v/>
      </c>
      <c r="T706" s="39">
        <f>IF($A706="","",COUNTIFS('Violation Log'!$B$6:$B$1005,$A706,'Violation Log'!$R$6:$R$1005,"&lt;&gt;Closed",'Violation Log'!$R$6:$R$1005,"&lt;&gt;"))</f>
        <v/>
      </c>
      <c r="U706" s="40">
        <f>IF($A706="","",IF(OR($B706="",$E706="",$F706="",$H706="",$I706="",$M706=""),"Missing required field",IF(COUNTIF($A$6:$A$1005,$A706)&gt;1,"Duplicate Inspection ID","OK")))</f>
        <v/>
      </c>
    </row>
    <row r="707">
      <c r="B707" s="62" t="n"/>
      <c r="C707" s="36" t="n"/>
      <c r="L707" s="37" t="n"/>
      <c r="N707" s="38" t="n"/>
      <c r="O707" s="39">
        <f>IF($A707="","",COUNTIF('Violation Log'!$B$6:$B$1005,$A707))</f>
        <v/>
      </c>
      <c r="P707" s="39">
        <f>IF($A707="","",COUNTIFS('Violation Log'!$B$6:$B$1005,$A707,'Violation Log'!$I$6:$I$1005,"Yes"))</f>
        <v/>
      </c>
      <c r="Q707" s="40">
        <f>IF($A707="","",IF($O707=0,"Clean",IF($P707&gt;0,"Out of Service","Violations - No OOS")))</f>
        <v/>
      </c>
      <c r="R707" s="63">
        <f>IF($A707="","",IFERROR(SUMIFS('Violation Log'!$K$6:$K$1005,'Violation Log'!$B$6:$B$1005,$A707),0))</f>
        <v/>
      </c>
      <c r="S707" s="63">
        <f>IF($A707="","",IFERROR(SUMIFS('Violation Log'!$L$6:$L$1005,'Violation Log'!$B$6:$B$1005,$A707),0))</f>
        <v/>
      </c>
      <c r="T707" s="39">
        <f>IF($A707="","",COUNTIFS('Violation Log'!$B$6:$B$1005,$A707,'Violation Log'!$R$6:$R$1005,"&lt;&gt;Closed",'Violation Log'!$R$6:$R$1005,"&lt;&gt;"))</f>
        <v/>
      </c>
      <c r="U707" s="40">
        <f>IF($A707="","",IF(OR($B707="",$E707="",$F707="",$H707="",$I707="",$M707=""),"Missing required field",IF(COUNTIF($A$6:$A$1005,$A707)&gt;1,"Duplicate Inspection ID","OK")))</f>
        <v/>
      </c>
    </row>
    <row r="708">
      <c r="B708" s="62" t="n"/>
      <c r="C708" s="36" t="n"/>
      <c r="L708" s="37" t="n"/>
      <c r="N708" s="38" t="n"/>
      <c r="O708" s="39">
        <f>IF($A708="","",COUNTIF('Violation Log'!$B$6:$B$1005,$A708))</f>
        <v/>
      </c>
      <c r="P708" s="39">
        <f>IF($A708="","",COUNTIFS('Violation Log'!$B$6:$B$1005,$A708,'Violation Log'!$I$6:$I$1005,"Yes"))</f>
        <v/>
      </c>
      <c r="Q708" s="40">
        <f>IF($A708="","",IF($O708=0,"Clean",IF($P708&gt;0,"Out of Service","Violations - No OOS")))</f>
        <v/>
      </c>
      <c r="R708" s="63">
        <f>IF($A708="","",IFERROR(SUMIFS('Violation Log'!$K$6:$K$1005,'Violation Log'!$B$6:$B$1005,$A708),0))</f>
        <v/>
      </c>
      <c r="S708" s="63">
        <f>IF($A708="","",IFERROR(SUMIFS('Violation Log'!$L$6:$L$1005,'Violation Log'!$B$6:$B$1005,$A708),0))</f>
        <v/>
      </c>
      <c r="T708" s="39">
        <f>IF($A708="","",COUNTIFS('Violation Log'!$B$6:$B$1005,$A708,'Violation Log'!$R$6:$R$1005,"&lt;&gt;Closed",'Violation Log'!$R$6:$R$1005,"&lt;&gt;"))</f>
        <v/>
      </c>
      <c r="U708" s="40">
        <f>IF($A708="","",IF(OR($B708="",$E708="",$F708="",$H708="",$I708="",$M708=""),"Missing required field",IF(COUNTIF($A$6:$A$1005,$A708)&gt;1,"Duplicate Inspection ID","OK")))</f>
        <v/>
      </c>
    </row>
    <row r="709">
      <c r="B709" s="62" t="n"/>
      <c r="C709" s="36" t="n"/>
      <c r="L709" s="37" t="n"/>
      <c r="N709" s="38" t="n"/>
      <c r="O709" s="39">
        <f>IF($A709="","",COUNTIF('Violation Log'!$B$6:$B$1005,$A709))</f>
        <v/>
      </c>
      <c r="P709" s="39">
        <f>IF($A709="","",COUNTIFS('Violation Log'!$B$6:$B$1005,$A709,'Violation Log'!$I$6:$I$1005,"Yes"))</f>
        <v/>
      </c>
      <c r="Q709" s="40">
        <f>IF($A709="","",IF($O709=0,"Clean",IF($P709&gt;0,"Out of Service","Violations - No OOS")))</f>
        <v/>
      </c>
      <c r="R709" s="63">
        <f>IF($A709="","",IFERROR(SUMIFS('Violation Log'!$K$6:$K$1005,'Violation Log'!$B$6:$B$1005,$A709),0))</f>
        <v/>
      </c>
      <c r="S709" s="63">
        <f>IF($A709="","",IFERROR(SUMIFS('Violation Log'!$L$6:$L$1005,'Violation Log'!$B$6:$B$1005,$A709),0))</f>
        <v/>
      </c>
      <c r="T709" s="39">
        <f>IF($A709="","",COUNTIFS('Violation Log'!$B$6:$B$1005,$A709,'Violation Log'!$R$6:$R$1005,"&lt;&gt;Closed",'Violation Log'!$R$6:$R$1005,"&lt;&gt;"))</f>
        <v/>
      </c>
      <c r="U709" s="40">
        <f>IF($A709="","",IF(OR($B709="",$E709="",$F709="",$H709="",$I709="",$M709=""),"Missing required field",IF(COUNTIF($A$6:$A$1005,$A709)&gt;1,"Duplicate Inspection ID","OK")))</f>
        <v/>
      </c>
    </row>
    <row r="710">
      <c r="B710" s="62" t="n"/>
      <c r="C710" s="36" t="n"/>
      <c r="L710" s="37" t="n"/>
      <c r="N710" s="38" t="n"/>
      <c r="O710" s="39">
        <f>IF($A710="","",COUNTIF('Violation Log'!$B$6:$B$1005,$A710))</f>
        <v/>
      </c>
      <c r="P710" s="39">
        <f>IF($A710="","",COUNTIFS('Violation Log'!$B$6:$B$1005,$A710,'Violation Log'!$I$6:$I$1005,"Yes"))</f>
        <v/>
      </c>
      <c r="Q710" s="40">
        <f>IF($A710="","",IF($O710=0,"Clean",IF($P710&gt;0,"Out of Service","Violations - No OOS")))</f>
        <v/>
      </c>
      <c r="R710" s="63">
        <f>IF($A710="","",IFERROR(SUMIFS('Violation Log'!$K$6:$K$1005,'Violation Log'!$B$6:$B$1005,$A710),0))</f>
        <v/>
      </c>
      <c r="S710" s="63">
        <f>IF($A710="","",IFERROR(SUMIFS('Violation Log'!$L$6:$L$1005,'Violation Log'!$B$6:$B$1005,$A710),0))</f>
        <v/>
      </c>
      <c r="T710" s="39">
        <f>IF($A710="","",COUNTIFS('Violation Log'!$B$6:$B$1005,$A710,'Violation Log'!$R$6:$R$1005,"&lt;&gt;Closed",'Violation Log'!$R$6:$R$1005,"&lt;&gt;"))</f>
        <v/>
      </c>
      <c r="U710" s="40">
        <f>IF($A710="","",IF(OR($B710="",$E710="",$F710="",$H710="",$I710="",$M710=""),"Missing required field",IF(COUNTIF($A$6:$A$1005,$A710)&gt;1,"Duplicate Inspection ID","OK")))</f>
        <v/>
      </c>
    </row>
    <row r="711">
      <c r="B711" s="62" t="n"/>
      <c r="C711" s="36" t="n"/>
      <c r="L711" s="37" t="n"/>
      <c r="N711" s="38" t="n"/>
      <c r="O711" s="39">
        <f>IF($A711="","",COUNTIF('Violation Log'!$B$6:$B$1005,$A711))</f>
        <v/>
      </c>
      <c r="P711" s="39">
        <f>IF($A711="","",COUNTIFS('Violation Log'!$B$6:$B$1005,$A711,'Violation Log'!$I$6:$I$1005,"Yes"))</f>
        <v/>
      </c>
      <c r="Q711" s="40">
        <f>IF($A711="","",IF($O711=0,"Clean",IF($P711&gt;0,"Out of Service","Violations - No OOS")))</f>
        <v/>
      </c>
      <c r="R711" s="63">
        <f>IF($A711="","",IFERROR(SUMIFS('Violation Log'!$K$6:$K$1005,'Violation Log'!$B$6:$B$1005,$A711),0))</f>
        <v/>
      </c>
      <c r="S711" s="63">
        <f>IF($A711="","",IFERROR(SUMIFS('Violation Log'!$L$6:$L$1005,'Violation Log'!$B$6:$B$1005,$A711),0))</f>
        <v/>
      </c>
      <c r="T711" s="39">
        <f>IF($A711="","",COUNTIFS('Violation Log'!$B$6:$B$1005,$A711,'Violation Log'!$R$6:$R$1005,"&lt;&gt;Closed",'Violation Log'!$R$6:$R$1005,"&lt;&gt;"))</f>
        <v/>
      </c>
      <c r="U711" s="40">
        <f>IF($A711="","",IF(OR($B711="",$E711="",$F711="",$H711="",$I711="",$M711=""),"Missing required field",IF(COUNTIF($A$6:$A$1005,$A711)&gt;1,"Duplicate Inspection ID","OK")))</f>
        <v/>
      </c>
    </row>
    <row r="712">
      <c r="B712" s="62" t="n"/>
      <c r="C712" s="36" t="n"/>
      <c r="L712" s="37" t="n"/>
      <c r="N712" s="38" t="n"/>
      <c r="O712" s="39">
        <f>IF($A712="","",COUNTIF('Violation Log'!$B$6:$B$1005,$A712))</f>
        <v/>
      </c>
      <c r="P712" s="39">
        <f>IF($A712="","",COUNTIFS('Violation Log'!$B$6:$B$1005,$A712,'Violation Log'!$I$6:$I$1005,"Yes"))</f>
        <v/>
      </c>
      <c r="Q712" s="40">
        <f>IF($A712="","",IF($O712=0,"Clean",IF($P712&gt;0,"Out of Service","Violations - No OOS")))</f>
        <v/>
      </c>
      <c r="R712" s="63">
        <f>IF($A712="","",IFERROR(SUMIFS('Violation Log'!$K$6:$K$1005,'Violation Log'!$B$6:$B$1005,$A712),0))</f>
        <v/>
      </c>
      <c r="S712" s="63">
        <f>IF($A712="","",IFERROR(SUMIFS('Violation Log'!$L$6:$L$1005,'Violation Log'!$B$6:$B$1005,$A712),0))</f>
        <v/>
      </c>
      <c r="T712" s="39">
        <f>IF($A712="","",COUNTIFS('Violation Log'!$B$6:$B$1005,$A712,'Violation Log'!$R$6:$R$1005,"&lt;&gt;Closed",'Violation Log'!$R$6:$R$1005,"&lt;&gt;"))</f>
        <v/>
      </c>
      <c r="U712" s="40">
        <f>IF($A712="","",IF(OR($B712="",$E712="",$F712="",$H712="",$I712="",$M712=""),"Missing required field",IF(COUNTIF($A$6:$A$1005,$A712)&gt;1,"Duplicate Inspection ID","OK")))</f>
        <v/>
      </c>
    </row>
    <row r="713">
      <c r="B713" s="62" t="n"/>
      <c r="C713" s="36" t="n"/>
      <c r="L713" s="37" t="n"/>
      <c r="N713" s="38" t="n"/>
      <c r="O713" s="39">
        <f>IF($A713="","",COUNTIF('Violation Log'!$B$6:$B$1005,$A713))</f>
        <v/>
      </c>
      <c r="P713" s="39">
        <f>IF($A713="","",COUNTIFS('Violation Log'!$B$6:$B$1005,$A713,'Violation Log'!$I$6:$I$1005,"Yes"))</f>
        <v/>
      </c>
      <c r="Q713" s="40">
        <f>IF($A713="","",IF($O713=0,"Clean",IF($P713&gt;0,"Out of Service","Violations - No OOS")))</f>
        <v/>
      </c>
      <c r="R713" s="63">
        <f>IF($A713="","",IFERROR(SUMIFS('Violation Log'!$K$6:$K$1005,'Violation Log'!$B$6:$B$1005,$A713),0))</f>
        <v/>
      </c>
      <c r="S713" s="63">
        <f>IF($A713="","",IFERROR(SUMIFS('Violation Log'!$L$6:$L$1005,'Violation Log'!$B$6:$B$1005,$A713),0))</f>
        <v/>
      </c>
      <c r="T713" s="39">
        <f>IF($A713="","",COUNTIFS('Violation Log'!$B$6:$B$1005,$A713,'Violation Log'!$R$6:$R$1005,"&lt;&gt;Closed",'Violation Log'!$R$6:$R$1005,"&lt;&gt;"))</f>
        <v/>
      </c>
      <c r="U713" s="40">
        <f>IF($A713="","",IF(OR($B713="",$E713="",$F713="",$H713="",$I713="",$M713=""),"Missing required field",IF(COUNTIF($A$6:$A$1005,$A713)&gt;1,"Duplicate Inspection ID","OK")))</f>
        <v/>
      </c>
    </row>
    <row r="714">
      <c r="B714" s="62" t="n"/>
      <c r="C714" s="36" t="n"/>
      <c r="L714" s="37" t="n"/>
      <c r="N714" s="38" t="n"/>
      <c r="O714" s="39">
        <f>IF($A714="","",COUNTIF('Violation Log'!$B$6:$B$1005,$A714))</f>
        <v/>
      </c>
      <c r="P714" s="39">
        <f>IF($A714="","",COUNTIFS('Violation Log'!$B$6:$B$1005,$A714,'Violation Log'!$I$6:$I$1005,"Yes"))</f>
        <v/>
      </c>
      <c r="Q714" s="40">
        <f>IF($A714="","",IF($O714=0,"Clean",IF($P714&gt;0,"Out of Service","Violations - No OOS")))</f>
        <v/>
      </c>
      <c r="R714" s="63">
        <f>IF($A714="","",IFERROR(SUMIFS('Violation Log'!$K$6:$K$1005,'Violation Log'!$B$6:$B$1005,$A714),0))</f>
        <v/>
      </c>
      <c r="S714" s="63">
        <f>IF($A714="","",IFERROR(SUMIFS('Violation Log'!$L$6:$L$1005,'Violation Log'!$B$6:$B$1005,$A714),0))</f>
        <v/>
      </c>
      <c r="T714" s="39">
        <f>IF($A714="","",COUNTIFS('Violation Log'!$B$6:$B$1005,$A714,'Violation Log'!$R$6:$R$1005,"&lt;&gt;Closed",'Violation Log'!$R$6:$R$1005,"&lt;&gt;"))</f>
        <v/>
      </c>
      <c r="U714" s="40">
        <f>IF($A714="","",IF(OR($B714="",$E714="",$F714="",$H714="",$I714="",$M714=""),"Missing required field",IF(COUNTIF($A$6:$A$1005,$A714)&gt;1,"Duplicate Inspection ID","OK")))</f>
        <v/>
      </c>
    </row>
    <row r="715">
      <c r="B715" s="62" t="n"/>
      <c r="C715" s="36" t="n"/>
      <c r="L715" s="37" t="n"/>
      <c r="N715" s="38" t="n"/>
      <c r="O715" s="39">
        <f>IF($A715="","",COUNTIF('Violation Log'!$B$6:$B$1005,$A715))</f>
        <v/>
      </c>
      <c r="P715" s="39">
        <f>IF($A715="","",COUNTIFS('Violation Log'!$B$6:$B$1005,$A715,'Violation Log'!$I$6:$I$1005,"Yes"))</f>
        <v/>
      </c>
      <c r="Q715" s="40">
        <f>IF($A715="","",IF($O715=0,"Clean",IF($P715&gt;0,"Out of Service","Violations - No OOS")))</f>
        <v/>
      </c>
      <c r="R715" s="63">
        <f>IF($A715="","",IFERROR(SUMIFS('Violation Log'!$K$6:$K$1005,'Violation Log'!$B$6:$B$1005,$A715),0))</f>
        <v/>
      </c>
      <c r="S715" s="63">
        <f>IF($A715="","",IFERROR(SUMIFS('Violation Log'!$L$6:$L$1005,'Violation Log'!$B$6:$B$1005,$A715),0))</f>
        <v/>
      </c>
      <c r="T715" s="39">
        <f>IF($A715="","",COUNTIFS('Violation Log'!$B$6:$B$1005,$A715,'Violation Log'!$R$6:$R$1005,"&lt;&gt;Closed",'Violation Log'!$R$6:$R$1005,"&lt;&gt;"))</f>
        <v/>
      </c>
      <c r="U715" s="40">
        <f>IF($A715="","",IF(OR($B715="",$E715="",$F715="",$H715="",$I715="",$M715=""),"Missing required field",IF(COUNTIF($A$6:$A$1005,$A715)&gt;1,"Duplicate Inspection ID","OK")))</f>
        <v/>
      </c>
    </row>
    <row r="716">
      <c r="B716" s="62" t="n"/>
      <c r="C716" s="36" t="n"/>
      <c r="L716" s="37" t="n"/>
      <c r="N716" s="38" t="n"/>
      <c r="O716" s="39">
        <f>IF($A716="","",COUNTIF('Violation Log'!$B$6:$B$1005,$A716))</f>
        <v/>
      </c>
      <c r="P716" s="39">
        <f>IF($A716="","",COUNTIFS('Violation Log'!$B$6:$B$1005,$A716,'Violation Log'!$I$6:$I$1005,"Yes"))</f>
        <v/>
      </c>
      <c r="Q716" s="40">
        <f>IF($A716="","",IF($O716=0,"Clean",IF($P716&gt;0,"Out of Service","Violations - No OOS")))</f>
        <v/>
      </c>
      <c r="R716" s="63">
        <f>IF($A716="","",IFERROR(SUMIFS('Violation Log'!$K$6:$K$1005,'Violation Log'!$B$6:$B$1005,$A716),0))</f>
        <v/>
      </c>
      <c r="S716" s="63">
        <f>IF($A716="","",IFERROR(SUMIFS('Violation Log'!$L$6:$L$1005,'Violation Log'!$B$6:$B$1005,$A716),0))</f>
        <v/>
      </c>
      <c r="T716" s="39">
        <f>IF($A716="","",COUNTIFS('Violation Log'!$B$6:$B$1005,$A716,'Violation Log'!$R$6:$R$1005,"&lt;&gt;Closed",'Violation Log'!$R$6:$R$1005,"&lt;&gt;"))</f>
        <v/>
      </c>
      <c r="U716" s="40">
        <f>IF($A716="","",IF(OR($B716="",$E716="",$F716="",$H716="",$I716="",$M716=""),"Missing required field",IF(COUNTIF($A$6:$A$1005,$A716)&gt;1,"Duplicate Inspection ID","OK")))</f>
        <v/>
      </c>
    </row>
    <row r="717">
      <c r="B717" s="62" t="n"/>
      <c r="C717" s="36" t="n"/>
      <c r="L717" s="37" t="n"/>
      <c r="N717" s="38" t="n"/>
      <c r="O717" s="39">
        <f>IF($A717="","",COUNTIF('Violation Log'!$B$6:$B$1005,$A717))</f>
        <v/>
      </c>
      <c r="P717" s="39">
        <f>IF($A717="","",COUNTIFS('Violation Log'!$B$6:$B$1005,$A717,'Violation Log'!$I$6:$I$1005,"Yes"))</f>
        <v/>
      </c>
      <c r="Q717" s="40">
        <f>IF($A717="","",IF($O717=0,"Clean",IF($P717&gt;0,"Out of Service","Violations - No OOS")))</f>
        <v/>
      </c>
      <c r="R717" s="63">
        <f>IF($A717="","",IFERROR(SUMIFS('Violation Log'!$K$6:$K$1005,'Violation Log'!$B$6:$B$1005,$A717),0))</f>
        <v/>
      </c>
      <c r="S717" s="63">
        <f>IF($A717="","",IFERROR(SUMIFS('Violation Log'!$L$6:$L$1005,'Violation Log'!$B$6:$B$1005,$A717),0))</f>
        <v/>
      </c>
      <c r="T717" s="39">
        <f>IF($A717="","",COUNTIFS('Violation Log'!$B$6:$B$1005,$A717,'Violation Log'!$R$6:$R$1005,"&lt;&gt;Closed",'Violation Log'!$R$6:$R$1005,"&lt;&gt;"))</f>
        <v/>
      </c>
      <c r="U717" s="40">
        <f>IF($A717="","",IF(OR($B717="",$E717="",$F717="",$H717="",$I717="",$M717=""),"Missing required field",IF(COUNTIF($A$6:$A$1005,$A717)&gt;1,"Duplicate Inspection ID","OK")))</f>
        <v/>
      </c>
    </row>
    <row r="718">
      <c r="B718" s="62" t="n"/>
      <c r="C718" s="36" t="n"/>
      <c r="L718" s="37" t="n"/>
      <c r="N718" s="38" t="n"/>
      <c r="O718" s="39">
        <f>IF($A718="","",COUNTIF('Violation Log'!$B$6:$B$1005,$A718))</f>
        <v/>
      </c>
      <c r="P718" s="39">
        <f>IF($A718="","",COUNTIFS('Violation Log'!$B$6:$B$1005,$A718,'Violation Log'!$I$6:$I$1005,"Yes"))</f>
        <v/>
      </c>
      <c r="Q718" s="40">
        <f>IF($A718="","",IF($O718=0,"Clean",IF($P718&gt;0,"Out of Service","Violations - No OOS")))</f>
        <v/>
      </c>
      <c r="R718" s="63">
        <f>IF($A718="","",IFERROR(SUMIFS('Violation Log'!$K$6:$K$1005,'Violation Log'!$B$6:$B$1005,$A718),0))</f>
        <v/>
      </c>
      <c r="S718" s="63">
        <f>IF($A718="","",IFERROR(SUMIFS('Violation Log'!$L$6:$L$1005,'Violation Log'!$B$6:$B$1005,$A718),0))</f>
        <v/>
      </c>
      <c r="T718" s="39">
        <f>IF($A718="","",COUNTIFS('Violation Log'!$B$6:$B$1005,$A718,'Violation Log'!$R$6:$R$1005,"&lt;&gt;Closed",'Violation Log'!$R$6:$R$1005,"&lt;&gt;"))</f>
        <v/>
      </c>
      <c r="U718" s="40">
        <f>IF($A718="","",IF(OR($B718="",$E718="",$F718="",$H718="",$I718="",$M718=""),"Missing required field",IF(COUNTIF($A$6:$A$1005,$A718)&gt;1,"Duplicate Inspection ID","OK")))</f>
        <v/>
      </c>
    </row>
    <row r="719">
      <c r="B719" s="62" t="n"/>
      <c r="C719" s="36" t="n"/>
      <c r="L719" s="37" t="n"/>
      <c r="N719" s="38" t="n"/>
      <c r="O719" s="39">
        <f>IF($A719="","",COUNTIF('Violation Log'!$B$6:$B$1005,$A719))</f>
        <v/>
      </c>
      <c r="P719" s="39">
        <f>IF($A719="","",COUNTIFS('Violation Log'!$B$6:$B$1005,$A719,'Violation Log'!$I$6:$I$1005,"Yes"))</f>
        <v/>
      </c>
      <c r="Q719" s="40">
        <f>IF($A719="","",IF($O719=0,"Clean",IF($P719&gt;0,"Out of Service","Violations - No OOS")))</f>
        <v/>
      </c>
      <c r="R719" s="63">
        <f>IF($A719="","",IFERROR(SUMIFS('Violation Log'!$K$6:$K$1005,'Violation Log'!$B$6:$B$1005,$A719),0))</f>
        <v/>
      </c>
      <c r="S719" s="63">
        <f>IF($A719="","",IFERROR(SUMIFS('Violation Log'!$L$6:$L$1005,'Violation Log'!$B$6:$B$1005,$A719),0))</f>
        <v/>
      </c>
      <c r="T719" s="39">
        <f>IF($A719="","",COUNTIFS('Violation Log'!$B$6:$B$1005,$A719,'Violation Log'!$R$6:$R$1005,"&lt;&gt;Closed",'Violation Log'!$R$6:$R$1005,"&lt;&gt;"))</f>
        <v/>
      </c>
      <c r="U719" s="40">
        <f>IF($A719="","",IF(OR($B719="",$E719="",$F719="",$H719="",$I719="",$M719=""),"Missing required field",IF(COUNTIF($A$6:$A$1005,$A719)&gt;1,"Duplicate Inspection ID","OK")))</f>
        <v/>
      </c>
    </row>
    <row r="720">
      <c r="B720" s="62" t="n"/>
      <c r="C720" s="36" t="n"/>
      <c r="L720" s="37" t="n"/>
      <c r="N720" s="38" t="n"/>
      <c r="O720" s="39">
        <f>IF($A720="","",COUNTIF('Violation Log'!$B$6:$B$1005,$A720))</f>
        <v/>
      </c>
      <c r="P720" s="39">
        <f>IF($A720="","",COUNTIFS('Violation Log'!$B$6:$B$1005,$A720,'Violation Log'!$I$6:$I$1005,"Yes"))</f>
        <v/>
      </c>
      <c r="Q720" s="40">
        <f>IF($A720="","",IF($O720=0,"Clean",IF($P720&gt;0,"Out of Service","Violations - No OOS")))</f>
        <v/>
      </c>
      <c r="R720" s="63">
        <f>IF($A720="","",IFERROR(SUMIFS('Violation Log'!$K$6:$K$1005,'Violation Log'!$B$6:$B$1005,$A720),0))</f>
        <v/>
      </c>
      <c r="S720" s="63">
        <f>IF($A720="","",IFERROR(SUMIFS('Violation Log'!$L$6:$L$1005,'Violation Log'!$B$6:$B$1005,$A720),0))</f>
        <v/>
      </c>
      <c r="T720" s="39">
        <f>IF($A720="","",COUNTIFS('Violation Log'!$B$6:$B$1005,$A720,'Violation Log'!$R$6:$R$1005,"&lt;&gt;Closed",'Violation Log'!$R$6:$R$1005,"&lt;&gt;"))</f>
        <v/>
      </c>
      <c r="U720" s="40">
        <f>IF($A720="","",IF(OR($B720="",$E720="",$F720="",$H720="",$I720="",$M720=""),"Missing required field",IF(COUNTIF($A$6:$A$1005,$A720)&gt;1,"Duplicate Inspection ID","OK")))</f>
        <v/>
      </c>
    </row>
    <row r="721">
      <c r="B721" s="62" t="n"/>
      <c r="C721" s="36" t="n"/>
      <c r="L721" s="37" t="n"/>
      <c r="N721" s="38" t="n"/>
      <c r="O721" s="39">
        <f>IF($A721="","",COUNTIF('Violation Log'!$B$6:$B$1005,$A721))</f>
        <v/>
      </c>
      <c r="P721" s="39">
        <f>IF($A721="","",COUNTIFS('Violation Log'!$B$6:$B$1005,$A721,'Violation Log'!$I$6:$I$1005,"Yes"))</f>
        <v/>
      </c>
      <c r="Q721" s="40">
        <f>IF($A721="","",IF($O721=0,"Clean",IF($P721&gt;0,"Out of Service","Violations - No OOS")))</f>
        <v/>
      </c>
      <c r="R721" s="63">
        <f>IF($A721="","",IFERROR(SUMIFS('Violation Log'!$K$6:$K$1005,'Violation Log'!$B$6:$B$1005,$A721),0))</f>
        <v/>
      </c>
      <c r="S721" s="63">
        <f>IF($A721="","",IFERROR(SUMIFS('Violation Log'!$L$6:$L$1005,'Violation Log'!$B$6:$B$1005,$A721),0))</f>
        <v/>
      </c>
      <c r="T721" s="39">
        <f>IF($A721="","",COUNTIFS('Violation Log'!$B$6:$B$1005,$A721,'Violation Log'!$R$6:$R$1005,"&lt;&gt;Closed",'Violation Log'!$R$6:$R$1005,"&lt;&gt;"))</f>
        <v/>
      </c>
      <c r="U721" s="40">
        <f>IF($A721="","",IF(OR($B721="",$E721="",$F721="",$H721="",$I721="",$M721=""),"Missing required field",IF(COUNTIF($A$6:$A$1005,$A721)&gt;1,"Duplicate Inspection ID","OK")))</f>
        <v/>
      </c>
    </row>
    <row r="722">
      <c r="B722" s="62" t="n"/>
      <c r="C722" s="36" t="n"/>
      <c r="L722" s="37" t="n"/>
      <c r="N722" s="38" t="n"/>
      <c r="O722" s="39">
        <f>IF($A722="","",COUNTIF('Violation Log'!$B$6:$B$1005,$A722))</f>
        <v/>
      </c>
      <c r="P722" s="39">
        <f>IF($A722="","",COUNTIFS('Violation Log'!$B$6:$B$1005,$A722,'Violation Log'!$I$6:$I$1005,"Yes"))</f>
        <v/>
      </c>
      <c r="Q722" s="40">
        <f>IF($A722="","",IF($O722=0,"Clean",IF($P722&gt;0,"Out of Service","Violations - No OOS")))</f>
        <v/>
      </c>
      <c r="R722" s="63">
        <f>IF($A722="","",IFERROR(SUMIFS('Violation Log'!$K$6:$K$1005,'Violation Log'!$B$6:$B$1005,$A722),0))</f>
        <v/>
      </c>
      <c r="S722" s="63">
        <f>IF($A722="","",IFERROR(SUMIFS('Violation Log'!$L$6:$L$1005,'Violation Log'!$B$6:$B$1005,$A722),0))</f>
        <v/>
      </c>
      <c r="T722" s="39">
        <f>IF($A722="","",COUNTIFS('Violation Log'!$B$6:$B$1005,$A722,'Violation Log'!$R$6:$R$1005,"&lt;&gt;Closed",'Violation Log'!$R$6:$R$1005,"&lt;&gt;"))</f>
        <v/>
      </c>
      <c r="U722" s="40">
        <f>IF($A722="","",IF(OR($B722="",$E722="",$F722="",$H722="",$I722="",$M722=""),"Missing required field",IF(COUNTIF($A$6:$A$1005,$A722)&gt;1,"Duplicate Inspection ID","OK")))</f>
        <v/>
      </c>
    </row>
    <row r="723">
      <c r="B723" s="62" t="n"/>
      <c r="C723" s="36" t="n"/>
      <c r="L723" s="37" t="n"/>
      <c r="N723" s="38" t="n"/>
      <c r="O723" s="39">
        <f>IF($A723="","",COUNTIF('Violation Log'!$B$6:$B$1005,$A723))</f>
        <v/>
      </c>
      <c r="P723" s="39">
        <f>IF($A723="","",COUNTIFS('Violation Log'!$B$6:$B$1005,$A723,'Violation Log'!$I$6:$I$1005,"Yes"))</f>
        <v/>
      </c>
      <c r="Q723" s="40">
        <f>IF($A723="","",IF($O723=0,"Clean",IF($P723&gt;0,"Out of Service","Violations - No OOS")))</f>
        <v/>
      </c>
      <c r="R723" s="63">
        <f>IF($A723="","",IFERROR(SUMIFS('Violation Log'!$K$6:$K$1005,'Violation Log'!$B$6:$B$1005,$A723),0))</f>
        <v/>
      </c>
      <c r="S723" s="63">
        <f>IF($A723="","",IFERROR(SUMIFS('Violation Log'!$L$6:$L$1005,'Violation Log'!$B$6:$B$1005,$A723),0))</f>
        <v/>
      </c>
      <c r="T723" s="39">
        <f>IF($A723="","",COUNTIFS('Violation Log'!$B$6:$B$1005,$A723,'Violation Log'!$R$6:$R$1005,"&lt;&gt;Closed",'Violation Log'!$R$6:$R$1005,"&lt;&gt;"))</f>
        <v/>
      </c>
      <c r="U723" s="40">
        <f>IF($A723="","",IF(OR($B723="",$E723="",$F723="",$H723="",$I723="",$M723=""),"Missing required field",IF(COUNTIF($A$6:$A$1005,$A723)&gt;1,"Duplicate Inspection ID","OK")))</f>
        <v/>
      </c>
    </row>
    <row r="724">
      <c r="B724" s="62" t="n"/>
      <c r="C724" s="36" t="n"/>
      <c r="L724" s="37" t="n"/>
      <c r="N724" s="38" t="n"/>
      <c r="O724" s="39">
        <f>IF($A724="","",COUNTIF('Violation Log'!$B$6:$B$1005,$A724))</f>
        <v/>
      </c>
      <c r="P724" s="39">
        <f>IF($A724="","",COUNTIFS('Violation Log'!$B$6:$B$1005,$A724,'Violation Log'!$I$6:$I$1005,"Yes"))</f>
        <v/>
      </c>
      <c r="Q724" s="40">
        <f>IF($A724="","",IF($O724=0,"Clean",IF($P724&gt;0,"Out of Service","Violations - No OOS")))</f>
        <v/>
      </c>
      <c r="R724" s="63">
        <f>IF($A724="","",IFERROR(SUMIFS('Violation Log'!$K$6:$K$1005,'Violation Log'!$B$6:$B$1005,$A724),0))</f>
        <v/>
      </c>
      <c r="S724" s="63">
        <f>IF($A724="","",IFERROR(SUMIFS('Violation Log'!$L$6:$L$1005,'Violation Log'!$B$6:$B$1005,$A724),0))</f>
        <v/>
      </c>
      <c r="T724" s="39">
        <f>IF($A724="","",COUNTIFS('Violation Log'!$B$6:$B$1005,$A724,'Violation Log'!$R$6:$R$1005,"&lt;&gt;Closed",'Violation Log'!$R$6:$R$1005,"&lt;&gt;"))</f>
        <v/>
      </c>
      <c r="U724" s="40">
        <f>IF($A724="","",IF(OR($B724="",$E724="",$F724="",$H724="",$I724="",$M724=""),"Missing required field",IF(COUNTIF($A$6:$A$1005,$A724)&gt;1,"Duplicate Inspection ID","OK")))</f>
        <v/>
      </c>
    </row>
    <row r="725">
      <c r="B725" s="62" t="n"/>
      <c r="C725" s="36" t="n"/>
      <c r="L725" s="37" t="n"/>
      <c r="N725" s="38" t="n"/>
      <c r="O725" s="39">
        <f>IF($A725="","",COUNTIF('Violation Log'!$B$6:$B$1005,$A725))</f>
        <v/>
      </c>
      <c r="P725" s="39">
        <f>IF($A725="","",COUNTIFS('Violation Log'!$B$6:$B$1005,$A725,'Violation Log'!$I$6:$I$1005,"Yes"))</f>
        <v/>
      </c>
      <c r="Q725" s="40">
        <f>IF($A725="","",IF($O725=0,"Clean",IF($P725&gt;0,"Out of Service","Violations - No OOS")))</f>
        <v/>
      </c>
      <c r="R725" s="63">
        <f>IF($A725="","",IFERROR(SUMIFS('Violation Log'!$K$6:$K$1005,'Violation Log'!$B$6:$B$1005,$A725),0))</f>
        <v/>
      </c>
      <c r="S725" s="63">
        <f>IF($A725="","",IFERROR(SUMIFS('Violation Log'!$L$6:$L$1005,'Violation Log'!$B$6:$B$1005,$A725),0))</f>
        <v/>
      </c>
      <c r="T725" s="39">
        <f>IF($A725="","",COUNTIFS('Violation Log'!$B$6:$B$1005,$A725,'Violation Log'!$R$6:$R$1005,"&lt;&gt;Closed",'Violation Log'!$R$6:$R$1005,"&lt;&gt;"))</f>
        <v/>
      </c>
      <c r="U725" s="40">
        <f>IF($A725="","",IF(OR($B725="",$E725="",$F725="",$H725="",$I725="",$M725=""),"Missing required field",IF(COUNTIF($A$6:$A$1005,$A725)&gt;1,"Duplicate Inspection ID","OK")))</f>
        <v/>
      </c>
    </row>
    <row r="726">
      <c r="B726" s="62" t="n"/>
      <c r="C726" s="36" t="n"/>
      <c r="L726" s="37" t="n"/>
      <c r="N726" s="38" t="n"/>
      <c r="O726" s="39">
        <f>IF($A726="","",COUNTIF('Violation Log'!$B$6:$B$1005,$A726))</f>
        <v/>
      </c>
      <c r="P726" s="39">
        <f>IF($A726="","",COUNTIFS('Violation Log'!$B$6:$B$1005,$A726,'Violation Log'!$I$6:$I$1005,"Yes"))</f>
        <v/>
      </c>
      <c r="Q726" s="40">
        <f>IF($A726="","",IF($O726=0,"Clean",IF($P726&gt;0,"Out of Service","Violations - No OOS")))</f>
        <v/>
      </c>
      <c r="R726" s="63">
        <f>IF($A726="","",IFERROR(SUMIFS('Violation Log'!$K$6:$K$1005,'Violation Log'!$B$6:$B$1005,$A726),0))</f>
        <v/>
      </c>
      <c r="S726" s="63">
        <f>IF($A726="","",IFERROR(SUMIFS('Violation Log'!$L$6:$L$1005,'Violation Log'!$B$6:$B$1005,$A726),0))</f>
        <v/>
      </c>
      <c r="T726" s="39">
        <f>IF($A726="","",COUNTIFS('Violation Log'!$B$6:$B$1005,$A726,'Violation Log'!$R$6:$R$1005,"&lt;&gt;Closed",'Violation Log'!$R$6:$R$1005,"&lt;&gt;"))</f>
        <v/>
      </c>
      <c r="U726" s="40">
        <f>IF($A726="","",IF(OR($B726="",$E726="",$F726="",$H726="",$I726="",$M726=""),"Missing required field",IF(COUNTIF($A$6:$A$1005,$A726)&gt;1,"Duplicate Inspection ID","OK")))</f>
        <v/>
      </c>
    </row>
    <row r="727">
      <c r="B727" s="62" t="n"/>
      <c r="C727" s="36" t="n"/>
      <c r="L727" s="37" t="n"/>
      <c r="N727" s="38" t="n"/>
      <c r="O727" s="39">
        <f>IF($A727="","",COUNTIF('Violation Log'!$B$6:$B$1005,$A727))</f>
        <v/>
      </c>
      <c r="P727" s="39">
        <f>IF($A727="","",COUNTIFS('Violation Log'!$B$6:$B$1005,$A727,'Violation Log'!$I$6:$I$1005,"Yes"))</f>
        <v/>
      </c>
      <c r="Q727" s="40">
        <f>IF($A727="","",IF($O727=0,"Clean",IF($P727&gt;0,"Out of Service","Violations - No OOS")))</f>
        <v/>
      </c>
      <c r="R727" s="63">
        <f>IF($A727="","",IFERROR(SUMIFS('Violation Log'!$K$6:$K$1005,'Violation Log'!$B$6:$B$1005,$A727),0))</f>
        <v/>
      </c>
      <c r="S727" s="63">
        <f>IF($A727="","",IFERROR(SUMIFS('Violation Log'!$L$6:$L$1005,'Violation Log'!$B$6:$B$1005,$A727),0))</f>
        <v/>
      </c>
      <c r="T727" s="39">
        <f>IF($A727="","",COUNTIFS('Violation Log'!$B$6:$B$1005,$A727,'Violation Log'!$R$6:$R$1005,"&lt;&gt;Closed",'Violation Log'!$R$6:$R$1005,"&lt;&gt;"))</f>
        <v/>
      </c>
      <c r="U727" s="40">
        <f>IF($A727="","",IF(OR($B727="",$E727="",$F727="",$H727="",$I727="",$M727=""),"Missing required field",IF(COUNTIF($A$6:$A$1005,$A727)&gt;1,"Duplicate Inspection ID","OK")))</f>
        <v/>
      </c>
    </row>
    <row r="728">
      <c r="B728" s="62" t="n"/>
      <c r="C728" s="36" t="n"/>
      <c r="L728" s="37" t="n"/>
      <c r="N728" s="38" t="n"/>
      <c r="O728" s="39">
        <f>IF($A728="","",COUNTIF('Violation Log'!$B$6:$B$1005,$A728))</f>
        <v/>
      </c>
      <c r="P728" s="39">
        <f>IF($A728="","",COUNTIFS('Violation Log'!$B$6:$B$1005,$A728,'Violation Log'!$I$6:$I$1005,"Yes"))</f>
        <v/>
      </c>
      <c r="Q728" s="40">
        <f>IF($A728="","",IF($O728=0,"Clean",IF($P728&gt;0,"Out of Service","Violations - No OOS")))</f>
        <v/>
      </c>
      <c r="R728" s="63">
        <f>IF($A728="","",IFERROR(SUMIFS('Violation Log'!$K$6:$K$1005,'Violation Log'!$B$6:$B$1005,$A728),0))</f>
        <v/>
      </c>
      <c r="S728" s="63">
        <f>IF($A728="","",IFERROR(SUMIFS('Violation Log'!$L$6:$L$1005,'Violation Log'!$B$6:$B$1005,$A728),0))</f>
        <v/>
      </c>
      <c r="T728" s="39">
        <f>IF($A728="","",COUNTIFS('Violation Log'!$B$6:$B$1005,$A728,'Violation Log'!$R$6:$R$1005,"&lt;&gt;Closed",'Violation Log'!$R$6:$R$1005,"&lt;&gt;"))</f>
        <v/>
      </c>
      <c r="U728" s="40">
        <f>IF($A728="","",IF(OR($B728="",$E728="",$F728="",$H728="",$I728="",$M728=""),"Missing required field",IF(COUNTIF($A$6:$A$1005,$A728)&gt;1,"Duplicate Inspection ID","OK")))</f>
        <v/>
      </c>
    </row>
    <row r="729">
      <c r="B729" s="62" t="n"/>
      <c r="C729" s="36" t="n"/>
      <c r="L729" s="37" t="n"/>
      <c r="N729" s="38" t="n"/>
      <c r="O729" s="39">
        <f>IF($A729="","",COUNTIF('Violation Log'!$B$6:$B$1005,$A729))</f>
        <v/>
      </c>
      <c r="P729" s="39">
        <f>IF($A729="","",COUNTIFS('Violation Log'!$B$6:$B$1005,$A729,'Violation Log'!$I$6:$I$1005,"Yes"))</f>
        <v/>
      </c>
      <c r="Q729" s="40">
        <f>IF($A729="","",IF($O729=0,"Clean",IF($P729&gt;0,"Out of Service","Violations - No OOS")))</f>
        <v/>
      </c>
      <c r="R729" s="63">
        <f>IF($A729="","",IFERROR(SUMIFS('Violation Log'!$K$6:$K$1005,'Violation Log'!$B$6:$B$1005,$A729),0))</f>
        <v/>
      </c>
      <c r="S729" s="63">
        <f>IF($A729="","",IFERROR(SUMIFS('Violation Log'!$L$6:$L$1005,'Violation Log'!$B$6:$B$1005,$A729),0))</f>
        <v/>
      </c>
      <c r="T729" s="39">
        <f>IF($A729="","",COUNTIFS('Violation Log'!$B$6:$B$1005,$A729,'Violation Log'!$R$6:$R$1005,"&lt;&gt;Closed",'Violation Log'!$R$6:$R$1005,"&lt;&gt;"))</f>
        <v/>
      </c>
      <c r="U729" s="40">
        <f>IF($A729="","",IF(OR($B729="",$E729="",$F729="",$H729="",$I729="",$M729=""),"Missing required field",IF(COUNTIF($A$6:$A$1005,$A729)&gt;1,"Duplicate Inspection ID","OK")))</f>
        <v/>
      </c>
    </row>
    <row r="730">
      <c r="B730" s="62" t="n"/>
      <c r="C730" s="36" t="n"/>
      <c r="L730" s="37" t="n"/>
      <c r="N730" s="38" t="n"/>
      <c r="O730" s="39">
        <f>IF($A730="","",COUNTIF('Violation Log'!$B$6:$B$1005,$A730))</f>
        <v/>
      </c>
      <c r="P730" s="39">
        <f>IF($A730="","",COUNTIFS('Violation Log'!$B$6:$B$1005,$A730,'Violation Log'!$I$6:$I$1005,"Yes"))</f>
        <v/>
      </c>
      <c r="Q730" s="40">
        <f>IF($A730="","",IF($O730=0,"Clean",IF($P730&gt;0,"Out of Service","Violations - No OOS")))</f>
        <v/>
      </c>
      <c r="R730" s="63">
        <f>IF($A730="","",IFERROR(SUMIFS('Violation Log'!$K$6:$K$1005,'Violation Log'!$B$6:$B$1005,$A730),0))</f>
        <v/>
      </c>
      <c r="S730" s="63">
        <f>IF($A730="","",IFERROR(SUMIFS('Violation Log'!$L$6:$L$1005,'Violation Log'!$B$6:$B$1005,$A730),0))</f>
        <v/>
      </c>
      <c r="T730" s="39">
        <f>IF($A730="","",COUNTIFS('Violation Log'!$B$6:$B$1005,$A730,'Violation Log'!$R$6:$R$1005,"&lt;&gt;Closed",'Violation Log'!$R$6:$R$1005,"&lt;&gt;"))</f>
        <v/>
      </c>
      <c r="U730" s="40">
        <f>IF($A730="","",IF(OR($B730="",$E730="",$F730="",$H730="",$I730="",$M730=""),"Missing required field",IF(COUNTIF($A$6:$A$1005,$A730)&gt;1,"Duplicate Inspection ID","OK")))</f>
        <v/>
      </c>
    </row>
    <row r="731">
      <c r="B731" s="62" t="n"/>
      <c r="C731" s="36" t="n"/>
      <c r="L731" s="37" t="n"/>
      <c r="N731" s="38" t="n"/>
      <c r="O731" s="39">
        <f>IF($A731="","",COUNTIF('Violation Log'!$B$6:$B$1005,$A731))</f>
        <v/>
      </c>
      <c r="P731" s="39">
        <f>IF($A731="","",COUNTIFS('Violation Log'!$B$6:$B$1005,$A731,'Violation Log'!$I$6:$I$1005,"Yes"))</f>
        <v/>
      </c>
      <c r="Q731" s="40">
        <f>IF($A731="","",IF($O731=0,"Clean",IF($P731&gt;0,"Out of Service","Violations - No OOS")))</f>
        <v/>
      </c>
      <c r="R731" s="63">
        <f>IF($A731="","",IFERROR(SUMIFS('Violation Log'!$K$6:$K$1005,'Violation Log'!$B$6:$B$1005,$A731),0))</f>
        <v/>
      </c>
      <c r="S731" s="63">
        <f>IF($A731="","",IFERROR(SUMIFS('Violation Log'!$L$6:$L$1005,'Violation Log'!$B$6:$B$1005,$A731),0))</f>
        <v/>
      </c>
      <c r="T731" s="39">
        <f>IF($A731="","",COUNTIFS('Violation Log'!$B$6:$B$1005,$A731,'Violation Log'!$R$6:$R$1005,"&lt;&gt;Closed",'Violation Log'!$R$6:$R$1005,"&lt;&gt;"))</f>
        <v/>
      </c>
      <c r="U731" s="40">
        <f>IF($A731="","",IF(OR($B731="",$E731="",$F731="",$H731="",$I731="",$M731=""),"Missing required field",IF(COUNTIF($A$6:$A$1005,$A731)&gt;1,"Duplicate Inspection ID","OK")))</f>
        <v/>
      </c>
    </row>
    <row r="732">
      <c r="B732" s="62" t="n"/>
      <c r="C732" s="36" t="n"/>
      <c r="L732" s="37" t="n"/>
      <c r="N732" s="38" t="n"/>
      <c r="O732" s="39">
        <f>IF($A732="","",COUNTIF('Violation Log'!$B$6:$B$1005,$A732))</f>
        <v/>
      </c>
      <c r="P732" s="39">
        <f>IF($A732="","",COUNTIFS('Violation Log'!$B$6:$B$1005,$A732,'Violation Log'!$I$6:$I$1005,"Yes"))</f>
        <v/>
      </c>
      <c r="Q732" s="40">
        <f>IF($A732="","",IF($O732=0,"Clean",IF($P732&gt;0,"Out of Service","Violations - No OOS")))</f>
        <v/>
      </c>
      <c r="R732" s="63">
        <f>IF($A732="","",IFERROR(SUMIFS('Violation Log'!$K$6:$K$1005,'Violation Log'!$B$6:$B$1005,$A732),0))</f>
        <v/>
      </c>
      <c r="S732" s="63">
        <f>IF($A732="","",IFERROR(SUMIFS('Violation Log'!$L$6:$L$1005,'Violation Log'!$B$6:$B$1005,$A732),0))</f>
        <v/>
      </c>
      <c r="T732" s="39">
        <f>IF($A732="","",COUNTIFS('Violation Log'!$B$6:$B$1005,$A732,'Violation Log'!$R$6:$R$1005,"&lt;&gt;Closed",'Violation Log'!$R$6:$R$1005,"&lt;&gt;"))</f>
        <v/>
      </c>
      <c r="U732" s="40">
        <f>IF($A732="","",IF(OR($B732="",$E732="",$F732="",$H732="",$I732="",$M732=""),"Missing required field",IF(COUNTIF($A$6:$A$1005,$A732)&gt;1,"Duplicate Inspection ID","OK")))</f>
        <v/>
      </c>
    </row>
    <row r="733">
      <c r="B733" s="62" t="n"/>
      <c r="C733" s="36" t="n"/>
      <c r="L733" s="37" t="n"/>
      <c r="N733" s="38" t="n"/>
      <c r="O733" s="39">
        <f>IF($A733="","",COUNTIF('Violation Log'!$B$6:$B$1005,$A733))</f>
        <v/>
      </c>
      <c r="P733" s="39">
        <f>IF($A733="","",COUNTIFS('Violation Log'!$B$6:$B$1005,$A733,'Violation Log'!$I$6:$I$1005,"Yes"))</f>
        <v/>
      </c>
      <c r="Q733" s="40">
        <f>IF($A733="","",IF($O733=0,"Clean",IF($P733&gt;0,"Out of Service","Violations - No OOS")))</f>
        <v/>
      </c>
      <c r="R733" s="63">
        <f>IF($A733="","",IFERROR(SUMIFS('Violation Log'!$K$6:$K$1005,'Violation Log'!$B$6:$B$1005,$A733),0))</f>
        <v/>
      </c>
      <c r="S733" s="63">
        <f>IF($A733="","",IFERROR(SUMIFS('Violation Log'!$L$6:$L$1005,'Violation Log'!$B$6:$B$1005,$A733),0))</f>
        <v/>
      </c>
      <c r="T733" s="39">
        <f>IF($A733="","",COUNTIFS('Violation Log'!$B$6:$B$1005,$A733,'Violation Log'!$R$6:$R$1005,"&lt;&gt;Closed",'Violation Log'!$R$6:$R$1005,"&lt;&gt;"))</f>
        <v/>
      </c>
      <c r="U733" s="40">
        <f>IF($A733="","",IF(OR($B733="",$E733="",$F733="",$H733="",$I733="",$M733=""),"Missing required field",IF(COUNTIF($A$6:$A$1005,$A733)&gt;1,"Duplicate Inspection ID","OK")))</f>
        <v/>
      </c>
    </row>
    <row r="734">
      <c r="B734" s="62" t="n"/>
      <c r="C734" s="36" t="n"/>
      <c r="L734" s="37" t="n"/>
      <c r="N734" s="38" t="n"/>
      <c r="O734" s="39">
        <f>IF($A734="","",COUNTIF('Violation Log'!$B$6:$B$1005,$A734))</f>
        <v/>
      </c>
      <c r="P734" s="39">
        <f>IF($A734="","",COUNTIFS('Violation Log'!$B$6:$B$1005,$A734,'Violation Log'!$I$6:$I$1005,"Yes"))</f>
        <v/>
      </c>
      <c r="Q734" s="40">
        <f>IF($A734="","",IF($O734=0,"Clean",IF($P734&gt;0,"Out of Service","Violations - No OOS")))</f>
        <v/>
      </c>
      <c r="R734" s="63">
        <f>IF($A734="","",IFERROR(SUMIFS('Violation Log'!$K$6:$K$1005,'Violation Log'!$B$6:$B$1005,$A734),0))</f>
        <v/>
      </c>
      <c r="S734" s="63">
        <f>IF($A734="","",IFERROR(SUMIFS('Violation Log'!$L$6:$L$1005,'Violation Log'!$B$6:$B$1005,$A734),0))</f>
        <v/>
      </c>
      <c r="T734" s="39">
        <f>IF($A734="","",COUNTIFS('Violation Log'!$B$6:$B$1005,$A734,'Violation Log'!$R$6:$R$1005,"&lt;&gt;Closed",'Violation Log'!$R$6:$R$1005,"&lt;&gt;"))</f>
        <v/>
      </c>
      <c r="U734" s="40">
        <f>IF($A734="","",IF(OR($B734="",$E734="",$F734="",$H734="",$I734="",$M734=""),"Missing required field",IF(COUNTIF($A$6:$A$1005,$A734)&gt;1,"Duplicate Inspection ID","OK")))</f>
        <v/>
      </c>
    </row>
    <row r="735">
      <c r="B735" s="62" t="n"/>
      <c r="C735" s="36" t="n"/>
      <c r="L735" s="37" t="n"/>
      <c r="N735" s="38" t="n"/>
      <c r="O735" s="39">
        <f>IF($A735="","",COUNTIF('Violation Log'!$B$6:$B$1005,$A735))</f>
        <v/>
      </c>
      <c r="P735" s="39">
        <f>IF($A735="","",COUNTIFS('Violation Log'!$B$6:$B$1005,$A735,'Violation Log'!$I$6:$I$1005,"Yes"))</f>
        <v/>
      </c>
      <c r="Q735" s="40">
        <f>IF($A735="","",IF($O735=0,"Clean",IF($P735&gt;0,"Out of Service","Violations - No OOS")))</f>
        <v/>
      </c>
      <c r="R735" s="63">
        <f>IF($A735="","",IFERROR(SUMIFS('Violation Log'!$K$6:$K$1005,'Violation Log'!$B$6:$B$1005,$A735),0))</f>
        <v/>
      </c>
      <c r="S735" s="63">
        <f>IF($A735="","",IFERROR(SUMIFS('Violation Log'!$L$6:$L$1005,'Violation Log'!$B$6:$B$1005,$A735),0))</f>
        <v/>
      </c>
      <c r="T735" s="39">
        <f>IF($A735="","",COUNTIFS('Violation Log'!$B$6:$B$1005,$A735,'Violation Log'!$R$6:$R$1005,"&lt;&gt;Closed",'Violation Log'!$R$6:$R$1005,"&lt;&gt;"))</f>
        <v/>
      </c>
      <c r="U735" s="40">
        <f>IF($A735="","",IF(OR($B735="",$E735="",$F735="",$H735="",$I735="",$M735=""),"Missing required field",IF(COUNTIF($A$6:$A$1005,$A735)&gt;1,"Duplicate Inspection ID","OK")))</f>
        <v/>
      </c>
    </row>
    <row r="736">
      <c r="B736" s="62" t="n"/>
      <c r="C736" s="36" t="n"/>
      <c r="L736" s="37" t="n"/>
      <c r="N736" s="38" t="n"/>
      <c r="O736" s="39">
        <f>IF($A736="","",COUNTIF('Violation Log'!$B$6:$B$1005,$A736))</f>
        <v/>
      </c>
      <c r="P736" s="39">
        <f>IF($A736="","",COUNTIFS('Violation Log'!$B$6:$B$1005,$A736,'Violation Log'!$I$6:$I$1005,"Yes"))</f>
        <v/>
      </c>
      <c r="Q736" s="40">
        <f>IF($A736="","",IF($O736=0,"Clean",IF($P736&gt;0,"Out of Service","Violations - No OOS")))</f>
        <v/>
      </c>
      <c r="R736" s="63">
        <f>IF($A736="","",IFERROR(SUMIFS('Violation Log'!$K$6:$K$1005,'Violation Log'!$B$6:$B$1005,$A736),0))</f>
        <v/>
      </c>
      <c r="S736" s="63">
        <f>IF($A736="","",IFERROR(SUMIFS('Violation Log'!$L$6:$L$1005,'Violation Log'!$B$6:$B$1005,$A736),0))</f>
        <v/>
      </c>
      <c r="T736" s="39">
        <f>IF($A736="","",COUNTIFS('Violation Log'!$B$6:$B$1005,$A736,'Violation Log'!$R$6:$R$1005,"&lt;&gt;Closed",'Violation Log'!$R$6:$R$1005,"&lt;&gt;"))</f>
        <v/>
      </c>
      <c r="U736" s="40">
        <f>IF($A736="","",IF(OR($B736="",$E736="",$F736="",$H736="",$I736="",$M736=""),"Missing required field",IF(COUNTIF($A$6:$A$1005,$A736)&gt;1,"Duplicate Inspection ID","OK")))</f>
        <v/>
      </c>
    </row>
    <row r="737">
      <c r="B737" s="62" t="n"/>
      <c r="C737" s="36" t="n"/>
      <c r="L737" s="37" t="n"/>
      <c r="N737" s="38" t="n"/>
      <c r="O737" s="39">
        <f>IF($A737="","",COUNTIF('Violation Log'!$B$6:$B$1005,$A737))</f>
        <v/>
      </c>
      <c r="P737" s="39">
        <f>IF($A737="","",COUNTIFS('Violation Log'!$B$6:$B$1005,$A737,'Violation Log'!$I$6:$I$1005,"Yes"))</f>
        <v/>
      </c>
      <c r="Q737" s="40">
        <f>IF($A737="","",IF($O737=0,"Clean",IF($P737&gt;0,"Out of Service","Violations - No OOS")))</f>
        <v/>
      </c>
      <c r="R737" s="63">
        <f>IF($A737="","",IFERROR(SUMIFS('Violation Log'!$K$6:$K$1005,'Violation Log'!$B$6:$B$1005,$A737),0))</f>
        <v/>
      </c>
      <c r="S737" s="63">
        <f>IF($A737="","",IFERROR(SUMIFS('Violation Log'!$L$6:$L$1005,'Violation Log'!$B$6:$B$1005,$A737),0))</f>
        <v/>
      </c>
      <c r="T737" s="39">
        <f>IF($A737="","",COUNTIFS('Violation Log'!$B$6:$B$1005,$A737,'Violation Log'!$R$6:$R$1005,"&lt;&gt;Closed",'Violation Log'!$R$6:$R$1005,"&lt;&gt;"))</f>
        <v/>
      </c>
      <c r="U737" s="40">
        <f>IF($A737="","",IF(OR($B737="",$E737="",$F737="",$H737="",$I737="",$M737=""),"Missing required field",IF(COUNTIF($A$6:$A$1005,$A737)&gt;1,"Duplicate Inspection ID","OK")))</f>
        <v/>
      </c>
    </row>
    <row r="738">
      <c r="B738" s="62" t="n"/>
      <c r="C738" s="36" t="n"/>
      <c r="L738" s="37" t="n"/>
      <c r="N738" s="38" t="n"/>
      <c r="O738" s="39">
        <f>IF($A738="","",COUNTIF('Violation Log'!$B$6:$B$1005,$A738))</f>
        <v/>
      </c>
      <c r="P738" s="39">
        <f>IF($A738="","",COUNTIFS('Violation Log'!$B$6:$B$1005,$A738,'Violation Log'!$I$6:$I$1005,"Yes"))</f>
        <v/>
      </c>
      <c r="Q738" s="40">
        <f>IF($A738="","",IF($O738=0,"Clean",IF($P738&gt;0,"Out of Service","Violations - No OOS")))</f>
        <v/>
      </c>
      <c r="R738" s="63">
        <f>IF($A738="","",IFERROR(SUMIFS('Violation Log'!$K$6:$K$1005,'Violation Log'!$B$6:$B$1005,$A738),0))</f>
        <v/>
      </c>
      <c r="S738" s="63">
        <f>IF($A738="","",IFERROR(SUMIFS('Violation Log'!$L$6:$L$1005,'Violation Log'!$B$6:$B$1005,$A738),0))</f>
        <v/>
      </c>
      <c r="T738" s="39">
        <f>IF($A738="","",COUNTIFS('Violation Log'!$B$6:$B$1005,$A738,'Violation Log'!$R$6:$R$1005,"&lt;&gt;Closed",'Violation Log'!$R$6:$R$1005,"&lt;&gt;"))</f>
        <v/>
      </c>
      <c r="U738" s="40">
        <f>IF($A738="","",IF(OR($B738="",$E738="",$F738="",$H738="",$I738="",$M738=""),"Missing required field",IF(COUNTIF($A$6:$A$1005,$A738)&gt;1,"Duplicate Inspection ID","OK")))</f>
        <v/>
      </c>
    </row>
    <row r="739">
      <c r="B739" s="62" t="n"/>
      <c r="C739" s="36" t="n"/>
      <c r="L739" s="37" t="n"/>
      <c r="N739" s="38" t="n"/>
      <c r="O739" s="39">
        <f>IF($A739="","",COUNTIF('Violation Log'!$B$6:$B$1005,$A739))</f>
        <v/>
      </c>
      <c r="P739" s="39">
        <f>IF($A739="","",COUNTIFS('Violation Log'!$B$6:$B$1005,$A739,'Violation Log'!$I$6:$I$1005,"Yes"))</f>
        <v/>
      </c>
      <c r="Q739" s="40">
        <f>IF($A739="","",IF($O739=0,"Clean",IF($P739&gt;0,"Out of Service","Violations - No OOS")))</f>
        <v/>
      </c>
      <c r="R739" s="63">
        <f>IF($A739="","",IFERROR(SUMIFS('Violation Log'!$K$6:$K$1005,'Violation Log'!$B$6:$B$1005,$A739),0))</f>
        <v/>
      </c>
      <c r="S739" s="63">
        <f>IF($A739="","",IFERROR(SUMIFS('Violation Log'!$L$6:$L$1005,'Violation Log'!$B$6:$B$1005,$A739),0))</f>
        <v/>
      </c>
      <c r="T739" s="39">
        <f>IF($A739="","",COUNTIFS('Violation Log'!$B$6:$B$1005,$A739,'Violation Log'!$R$6:$R$1005,"&lt;&gt;Closed",'Violation Log'!$R$6:$R$1005,"&lt;&gt;"))</f>
        <v/>
      </c>
      <c r="U739" s="40">
        <f>IF($A739="","",IF(OR($B739="",$E739="",$F739="",$H739="",$I739="",$M739=""),"Missing required field",IF(COUNTIF($A$6:$A$1005,$A739)&gt;1,"Duplicate Inspection ID","OK")))</f>
        <v/>
      </c>
    </row>
    <row r="740">
      <c r="B740" s="62" t="n"/>
      <c r="C740" s="36" t="n"/>
      <c r="L740" s="37" t="n"/>
      <c r="N740" s="38" t="n"/>
      <c r="O740" s="39">
        <f>IF($A740="","",COUNTIF('Violation Log'!$B$6:$B$1005,$A740))</f>
        <v/>
      </c>
      <c r="P740" s="39">
        <f>IF($A740="","",COUNTIFS('Violation Log'!$B$6:$B$1005,$A740,'Violation Log'!$I$6:$I$1005,"Yes"))</f>
        <v/>
      </c>
      <c r="Q740" s="40">
        <f>IF($A740="","",IF($O740=0,"Clean",IF($P740&gt;0,"Out of Service","Violations - No OOS")))</f>
        <v/>
      </c>
      <c r="R740" s="63">
        <f>IF($A740="","",IFERROR(SUMIFS('Violation Log'!$K$6:$K$1005,'Violation Log'!$B$6:$B$1005,$A740),0))</f>
        <v/>
      </c>
      <c r="S740" s="63">
        <f>IF($A740="","",IFERROR(SUMIFS('Violation Log'!$L$6:$L$1005,'Violation Log'!$B$6:$B$1005,$A740),0))</f>
        <v/>
      </c>
      <c r="T740" s="39">
        <f>IF($A740="","",COUNTIFS('Violation Log'!$B$6:$B$1005,$A740,'Violation Log'!$R$6:$R$1005,"&lt;&gt;Closed",'Violation Log'!$R$6:$R$1005,"&lt;&gt;"))</f>
        <v/>
      </c>
      <c r="U740" s="40">
        <f>IF($A740="","",IF(OR($B740="",$E740="",$F740="",$H740="",$I740="",$M740=""),"Missing required field",IF(COUNTIF($A$6:$A$1005,$A740)&gt;1,"Duplicate Inspection ID","OK")))</f>
        <v/>
      </c>
    </row>
    <row r="741">
      <c r="B741" s="62" t="n"/>
      <c r="C741" s="36" t="n"/>
      <c r="L741" s="37" t="n"/>
      <c r="N741" s="38" t="n"/>
      <c r="O741" s="39">
        <f>IF($A741="","",COUNTIF('Violation Log'!$B$6:$B$1005,$A741))</f>
        <v/>
      </c>
      <c r="P741" s="39">
        <f>IF($A741="","",COUNTIFS('Violation Log'!$B$6:$B$1005,$A741,'Violation Log'!$I$6:$I$1005,"Yes"))</f>
        <v/>
      </c>
      <c r="Q741" s="40">
        <f>IF($A741="","",IF($O741=0,"Clean",IF($P741&gt;0,"Out of Service","Violations - No OOS")))</f>
        <v/>
      </c>
      <c r="R741" s="63">
        <f>IF($A741="","",IFERROR(SUMIFS('Violation Log'!$K$6:$K$1005,'Violation Log'!$B$6:$B$1005,$A741),0))</f>
        <v/>
      </c>
      <c r="S741" s="63">
        <f>IF($A741="","",IFERROR(SUMIFS('Violation Log'!$L$6:$L$1005,'Violation Log'!$B$6:$B$1005,$A741),0))</f>
        <v/>
      </c>
      <c r="T741" s="39">
        <f>IF($A741="","",COUNTIFS('Violation Log'!$B$6:$B$1005,$A741,'Violation Log'!$R$6:$R$1005,"&lt;&gt;Closed",'Violation Log'!$R$6:$R$1005,"&lt;&gt;"))</f>
        <v/>
      </c>
      <c r="U741" s="40">
        <f>IF($A741="","",IF(OR($B741="",$E741="",$F741="",$H741="",$I741="",$M741=""),"Missing required field",IF(COUNTIF($A$6:$A$1005,$A741)&gt;1,"Duplicate Inspection ID","OK")))</f>
        <v/>
      </c>
    </row>
    <row r="742">
      <c r="B742" s="62" t="n"/>
      <c r="C742" s="36" t="n"/>
      <c r="L742" s="37" t="n"/>
      <c r="N742" s="38" t="n"/>
      <c r="O742" s="39">
        <f>IF($A742="","",COUNTIF('Violation Log'!$B$6:$B$1005,$A742))</f>
        <v/>
      </c>
      <c r="P742" s="39">
        <f>IF($A742="","",COUNTIFS('Violation Log'!$B$6:$B$1005,$A742,'Violation Log'!$I$6:$I$1005,"Yes"))</f>
        <v/>
      </c>
      <c r="Q742" s="40">
        <f>IF($A742="","",IF($O742=0,"Clean",IF($P742&gt;0,"Out of Service","Violations - No OOS")))</f>
        <v/>
      </c>
      <c r="R742" s="63">
        <f>IF($A742="","",IFERROR(SUMIFS('Violation Log'!$K$6:$K$1005,'Violation Log'!$B$6:$B$1005,$A742),0))</f>
        <v/>
      </c>
      <c r="S742" s="63">
        <f>IF($A742="","",IFERROR(SUMIFS('Violation Log'!$L$6:$L$1005,'Violation Log'!$B$6:$B$1005,$A742),0))</f>
        <v/>
      </c>
      <c r="T742" s="39">
        <f>IF($A742="","",COUNTIFS('Violation Log'!$B$6:$B$1005,$A742,'Violation Log'!$R$6:$R$1005,"&lt;&gt;Closed",'Violation Log'!$R$6:$R$1005,"&lt;&gt;"))</f>
        <v/>
      </c>
      <c r="U742" s="40">
        <f>IF($A742="","",IF(OR($B742="",$E742="",$F742="",$H742="",$I742="",$M742=""),"Missing required field",IF(COUNTIF($A$6:$A$1005,$A742)&gt;1,"Duplicate Inspection ID","OK")))</f>
        <v/>
      </c>
    </row>
    <row r="743">
      <c r="B743" s="62" t="n"/>
      <c r="C743" s="36" t="n"/>
      <c r="L743" s="37" t="n"/>
      <c r="N743" s="38" t="n"/>
      <c r="O743" s="39">
        <f>IF($A743="","",COUNTIF('Violation Log'!$B$6:$B$1005,$A743))</f>
        <v/>
      </c>
      <c r="P743" s="39">
        <f>IF($A743="","",COUNTIFS('Violation Log'!$B$6:$B$1005,$A743,'Violation Log'!$I$6:$I$1005,"Yes"))</f>
        <v/>
      </c>
      <c r="Q743" s="40">
        <f>IF($A743="","",IF($O743=0,"Clean",IF($P743&gt;0,"Out of Service","Violations - No OOS")))</f>
        <v/>
      </c>
      <c r="R743" s="63">
        <f>IF($A743="","",IFERROR(SUMIFS('Violation Log'!$K$6:$K$1005,'Violation Log'!$B$6:$B$1005,$A743),0))</f>
        <v/>
      </c>
      <c r="S743" s="63">
        <f>IF($A743="","",IFERROR(SUMIFS('Violation Log'!$L$6:$L$1005,'Violation Log'!$B$6:$B$1005,$A743),0))</f>
        <v/>
      </c>
      <c r="T743" s="39">
        <f>IF($A743="","",COUNTIFS('Violation Log'!$B$6:$B$1005,$A743,'Violation Log'!$R$6:$R$1005,"&lt;&gt;Closed",'Violation Log'!$R$6:$R$1005,"&lt;&gt;"))</f>
        <v/>
      </c>
      <c r="U743" s="40">
        <f>IF($A743="","",IF(OR($B743="",$E743="",$F743="",$H743="",$I743="",$M743=""),"Missing required field",IF(COUNTIF($A$6:$A$1005,$A743)&gt;1,"Duplicate Inspection ID","OK")))</f>
        <v/>
      </c>
    </row>
    <row r="744">
      <c r="B744" s="62" t="n"/>
      <c r="C744" s="36" t="n"/>
      <c r="L744" s="37" t="n"/>
      <c r="N744" s="38" t="n"/>
      <c r="O744" s="39">
        <f>IF($A744="","",COUNTIF('Violation Log'!$B$6:$B$1005,$A744))</f>
        <v/>
      </c>
      <c r="P744" s="39">
        <f>IF($A744="","",COUNTIFS('Violation Log'!$B$6:$B$1005,$A744,'Violation Log'!$I$6:$I$1005,"Yes"))</f>
        <v/>
      </c>
      <c r="Q744" s="40">
        <f>IF($A744="","",IF($O744=0,"Clean",IF($P744&gt;0,"Out of Service","Violations - No OOS")))</f>
        <v/>
      </c>
      <c r="R744" s="63">
        <f>IF($A744="","",IFERROR(SUMIFS('Violation Log'!$K$6:$K$1005,'Violation Log'!$B$6:$B$1005,$A744),0))</f>
        <v/>
      </c>
      <c r="S744" s="63">
        <f>IF($A744="","",IFERROR(SUMIFS('Violation Log'!$L$6:$L$1005,'Violation Log'!$B$6:$B$1005,$A744),0))</f>
        <v/>
      </c>
      <c r="T744" s="39">
        <f>IF($A744="","",COUNTIFS('Violation Log'!$B$6:$B$1005,$A744,'Violation Log'!$R$6:$R$1005,"&lt;&gt;Closed",'Violation Log'!$R$6:$R$1005,"&lt;&gt;"))</f>
        <v/>
      </c>
      <c r="U744" s="40">
        <f>IF($A744="","",IF(OR($B744="",$E744="",$F744="",$H744="",$I744="",$M744=""),"Missing required field",IF(COUNTIF($A$6:$A$1005,$A744)&gt;1,"Duplicate Inspection ID","OK")))</f>
        <v/>
      </c>
    </row>
    <row r="745">
      <c r="B745" s="62" t="n"/>
      <c r="C745" s="36" t="n"/>
      <c r="L745" s="37" t="n"/>
      <c r="N745" s="38" t="n"/>
      <c r="O745" s="39">
        <f>IF($A745="","",COUNTIF('Violation Log'!$B$6:$B$1005,$A745))</f>
        <v/>
      </c>
      <c r="P745" s="39">
        <f>IF($A745="","",COUNTIFS('Violation Log'!$B$6:$B$1005,$A745,'Violation Log'!$I$6:$I$1005,"Yes"))</f>
        <v/>
      </c>
      <c r="Q745" s="40">
        <f>IF($A745="","",IF($O745=0,"Clean",IF($P745&gt;0,"Out of Service","Violations - No OOS")))</f>
        <v/>
      </c>
      <c r="R745" s="63">
        <f>IF($A745="","",IFERROR(SUMIFS('Violation Log'!$K$6:$K$1005,'Violation Log'!$B$6:$B$1005,$A745),0))</f>
        <v/>
      </c>
      <c r="S745" s="63">
        <f>IF($A745="","",IFERROR(SUMIFS('Violation Log'!$L$6:$L$1005,'Violation Log'!$B$6:$B$1005,$A745),0))</f>
        <v/>
      </c>
      <c r="T745" s="39">
        <f>IF($A745="","",COUNTIFS('Violation Log'!$B$6:$B$1005,$A745,'Violation Log'!$R$6:$R$1005,"&lt;&gt;Closed",'Violation Log'!$R$6:$R$1005,"&lt;&gt;"))</f>
        <v/>
      </c>
      <c r="U745" s="40">
        <f>IF($A745="","",IF(OR($B745="",$E745="",$F745="",$H745="",$I745="",$M745=""),"Missing required field",IF(COUNTIF($A$6:$A$1005,$A745)&gt;1,"Duplicate Inspection ID","OK")))</f>
        <v/>
      </c>
    </row>
    <row r="746">
      <c r="B746" s="62" t="n"/>
      <c r="C746" s="36" t="n"/>
      <c r="L746" s="37" t="n"/>
      <c r="N746" s="38" t="n"/>
      <c r="O746" s="39">
        <f>IF($A746="","",COUNTIF('Violation Log'!$B$6:$B$1005,$A746))</f>
        <v/>
      </c>
      <c r="P746" s="39">
        <f>IF($A746="","",COUNTIFS('Violation Log'!$B$6:$B$1005,$A746,'Violation Log'!$I$6:$I$1005,"Yes"))</f>
        <v/>
      </c>
      <c r="Q746" s="40">
        <f>IF($A746="","",IF($O746=0,"Clean",IF($P746&gt;0,"Out of Service","Violations - No OOS")))</f>
        <v/>
      </c>
      <c r="R746" s="63">
        <f>IF($A746="","",IFERROR(SUMIFS('Violation Log'!$K$6:$K$1005,'Violation Log'!$B$6:$B$1005,$A746),0))</f>
        <v/>
      </c>
      <c r="S746" s="63">
        <f>IF($A746="","",IFERROR(SUMIFS('Violation Log'!$L$6:$L$1005,'Violation Log'!$B$6:$B$1005,$A746),0))</f>
        <v/>
      </c>
      <c r="T746" s="39">
        <f>IF($A746="","",COUNTIFS('Violation Log'!$B$6:$B$1005,$A746,'Violation Log'!$R$6:$R$1005,"&lt;&gt;Closed",'Violation Log'!$R$6:$R$1005,"&lt;&gt;"))</f>
        <v/>
      </c>
      <c r="U746" s="40">
        <f>IF($A746="","",IF(OR($B746="",$E746="",$F746="",$H746="",$I746="",$M746=""),"Missing required field",IF(COUNTIF($A$6:$A$1005,$A746)&gt;1,"Duplicate Inspection ID","OK")))</f>
        <v/>
      </c>
    </row>
    <row r="747">
      <c r="B747" s="62" t="n"/>
      <c r="C747" s="36" t="n"/>
      <c r="L747" s="37" t="n"/>
      <c r="N747" s="38" t="n"/>
      <c r="O747" s="39">
        <f>IF($A747="","",COUNTIF('Violation Log'!$B$6:$B$1005,$A747))</f>
        <v/>
      </c>
      <c r="P747" s="39">
        <f>IF($A747="","",COUNTIFS('Violation Log'!$B$6:$B$1005,$A747,'Violation Log'!$I$6:$I$1005,"Yes"))</f>
        <v/>
      </c>
      <c r="Q747" s="40">
        <f>IF($A747="","",IF($O747=0,"Clean",IF($P747&gt;0,"Out of Service","Violations - No OOS")))</f>
        <v/>
      </c>
      <c r="R747" s="63">
        <f>IF($A747="","",IFERROR(SUMIFS('Violation Log'!$K$6:$K$1005,'Violation Log'!$B$6:$B$1005,$A747),0))</f>
        <v/>
      </c>
      <c r="S747" s="63">
        <f>IF($A747="","",IFERROR(SUMIFS('Violation Log'!$L$6:$L$1005,'Violation Log'!$B$6:$B$1005,$A747),0))</f>
        <v/>
      </c>
      <c r="T747" s="39">
        <f>IF($A747="","",COUNTIFS('Violation Log'!$B$6:$B$1005,$A747,'Violation Log'!$R$6:$R$1005,"&lt;&gt;Closed",'Violation Log'!$R$6:$R$1005,"&lt;&gt;"))</f>
        <v/>
      </c>
      <c r="U747" s="40">
        <f>IF($A747="","",IF(OR($B747="",$E747="",$F747="",$H747="",$I747="",$M747=""),"Missing required field",IF(COUNTIF($A$6:$A$1005,$A747)&gt;1,"Duplicate Inspection ID","OK")))</f>
        <v/>
      </c>
    </row>
    <row r="748">
      <c r="B748" s="62" t="n"/>
      <c r="C748" s="36" t="n"/>
      <c r="L748" s="37" t="n"/>
      <c r="N748" s="38" t="n"/>
      <c r="O748" s="39">
        <f>IF($A748="","",COUNTIF('Violation Log'!$B$6:$B$1005,$A748))</f>
        <v/>
      </c>
      <c r="P748" s="39">
        <f>IF($A748="","",COUNTIFS('Violation Log'!$B$6:$B$1005,$A748,'Violation Log'!$I$6:$I$1005,"Yes"))</f>
        <v/>
      </c>
      <c r="Q748" s="40">
        <f>IF($A748="","",IF($O748=0,"Clean",IF($P748&gt;0,"Out of Service","Violations - No OOS")))</f>
        <v/>
      </c>
      <c r="R748" s="63">
        <f>IF($A748="","",IFERROR(SUMIFS('Violation Log'!$K$6:$K$1005,'Violation Log'!$B$6:$B$1005,$A748),0))</f>
        <v/>
      </c>
      <c r="S748" s="63">
        <f>IF($A748="","",IFERROR(SUMIFS('Violation Log'!$L$6:$L$1005,'Violation Log'!$B$6:$B$1005,$A748),0))</f>
        <v/>
      </c>
      <c r="T748" s="39">
        <f>IF($A748="","",COUNTIFS('Violation Log'!$B$6:$B$1005,$A748,'Violation Log'!$R$6:$R$1005,"&lt;&gt;Closed",'Violation Log'!$R$6:$R$1005,"&lt;&gt;"))</f>
        <v/>
      </c>
      <c r="U748" s="40">
        <f>IF($A748="","",IF(OR($B748="",$E748="",$F748="",$H748="",$I748="",$M748=""),"Missing required field",IF(COUNTIF($A$6:$A$1005,$A748)&gt;1,"Duplicate Inspection ID","OK")))</f>
        <v/>
      </c>
    </row>
    <row r="749">
      <c r="B749" s="62" t="n"/>
      <c r="C749" s="36" t="n"/>
      <c r="L749" s="37" t="n"/>
      <c r="N749" s="38" t="n"/>
      <c r="O749" s="39">
        <f>IF($A749="","",COUNTIF('Violation Log'!$B$6:$B$1005,$A749))</f>
        <v/>
      </c>
      <c r="P749" s="39">
        <f>IF($A749="","",COUNTIFS('Violation Log'!$B$6:$B$1005,$A749,'Violation Log'!$I$6:$I$1005,"Yes"))</f>
        <v/>
      </c>
      <c r="Q749" s="40">
        <f>IF($A749="","",IF($O749=0,"Clean",IF($P749&gt;0,"Out of Service","Violations - No OOS")))</f>
        <v/>
      </c>
      <c r="R749" s="63">
        <f>IF($A749="","",IFERROR(SUMIFS('Violation Log'!$K$6:$K$1005,'Violation Log'!$B$6:$B$1005,$A749),0))</f>
        <v/>
      </c>
      <c r="S749" s="63">
        <f>IF($A749="","",IFERROR(SUMIFS('Violation Log'!$L$6:$L$1005,'Violation Log'!$B$6:$B$1005,$A749),0))</f>
        <v/>
      </c>
      <c r="T749" s="39">
        <f>IF($A749="","",COUNTIFS('Violation Log'!$B$6:$B$1005,$A749,'Violation Log'!$R$6:$R$1005,"&lt;&gt;Closed",'Violation Log'!$R$6:$R$1005,"&lt;&gt;"))</f>
        <v/>
      </c>
      <c r="U749" s="40">
        <f>IF($A749="","",IF(OR($B749="",$E749="",$F749="",$H749="",$I749="",$M749=""),"Missing required field",IF(COUNTIF($A$6:$A$1005,$A749)&gt;1,"Duplicate Inspection ID","OK")))</f>
        <v/>
      </c>
    </row>
    <row r="750">
      <c r="B750" s="62" t="n"/>
      <c r="C750" s="36" t="n"/>
      <c r="L750" s="37" t="n"/>
      <c r="N750" s="38" t="n"/>
      <c r="O750" s="39">
        <f>IF($A750="","",COUNTIF('Violation Log'!$B$6:$B$1005,$A750))</f>
        <v/>
      </c>
      <c r="P750" s="39">
        <f>IF($A750="","",COUNTIFS('Violation Log'!$B$6:$B$1005,$A750,'Violation Log'!$I$6:$I$1005,"Yes"))</f>
        <v/>
      </c>
      <c r="Q750" s="40">
        <f>IF($A750="","",IF($O750=0,"Clean",IF($P750&gt;0,"Out of Service","Violations - No OOS")))</f>
        <v/>
      </c>
      <c r="R750" s="63">
        <f>IF($A750="","",IFERROR(SUMIFS('Violation Log'!$K$6:$K$1005,'Violation Log'!$B$6:$B$1005,$A750),0))</f>
        <v/>
      </c>
      <c r="S750" s="63">
        <f>IF($A750="","",IFERROR(SUMIFS('Violation Log'!$L$6:$L$1005,'Violation Log'!$B$6:$B$1005,$A750),0))</f>
        <v/>
      </c>
      <c r="T750" s="39">
        <f>IF($A750="","",COUNTIFS('Violation Log'!$B$6:$B$1005,$A750,'Violation Log'!$R$6:$R$1005,"&lt;&gt;Closed",'Violation Log'!$R$6:$R$1005,"&lt;&gt;"))</f>
        <v/>
      </c>
      <c r="U750" s="40">
        <f>IF($A750="","",IF(OR($B750="",$E750="",$F750="",$H750="",$I750="",$M750=""),"Missing required field",IF(COUNTIF($A$6:$A$1005,$A750)&gt;1,"Duplicate Inspection ID","OK")))</f>
        <v/>
      </c>
    </row>
    <row r="751">
      <c r="B751" s="62" t="n"/>
      <c r="C751" s="36" t="n"/>
      <c r="L751" s="37" t="n"/>
      <c r="N751" s="38" t="n"/>
      <c r="O751" s="39">
        <f>IF($A751="","",COUNTIF('Violation Log'!$B$6:$B$1005,$A751))</f>
        <v/>
      </c>
      <c r="P751" s="39">
        <f>IF($A751="","",COUNTIFS('Violation Log'!$B$6:$B$1005,$A751,'Violation Log'!$I$6:$I$1005,"Yes"))</f>
        <v/>
      </c>
      <c r="Q751" s="40">
        <f>IF($A751="","",IF($O751=0,"Clean",IF($P751&gt;0,"Out of Service","Violations - No OOS")))</f>
        <v/>
      </c>
      <c r="R751" s="63">
        <f>IF($A751="","",IFERROR(SUMIFS('Violation Log'!$K$6:$K$1005,'Violation Log'!$B$6:$B$1005,$A751),0))</f>
        <v/>
      </c>
      <c r="S751" s="63">
        <f>IF($A751="","",IFERROR(SUMIFS('Violation Log'!$L$6:$L$1005,'Violation Log'!$B$6:$B$1005,$A751),0))</f>
        <v/>
      </c>
      <c r="T751" s="39">
        <f>IF($A751="","",COUNTIFS('Violation Log'!$B$6:$B$1005,$A751,'Violation Log'!$R$6:$R$1005,"&lt;&gt;Closed",'Violation Log'!$R$6:$R$1005,"&lt;&gt;"))</f>
        <v/>
      </c>
      <c r="U751" s="40">
        <f>IF($A751="","",IF(OR($B751="",$E751="",$F751="",$H751="",$I751="",$M751=""),"Missing required field",IF(COUNTIF($A$6:$A$1005,$A751)&gt;1,"Duplicate Inspection ID","OK")))</f>
        <v/>
      </c>
    </row>
    <row r="752">
      <c r="B752" s="62" t="n"/>
      <c r="C752" s="36" t="n"/>
      <c r="L752" s="37" t="n"/>
      <c r="N752" s="38" t="n"/>
      <c r="O752" s="39">
        <f>IF($A752="","",COUNTIF('Violation Log'!$B$6:$B$1005,$A752))</f>
        <v/>
      </c>
      <c r="P752" s="39">
        <f>IF($A752="","",COUNTIFS('Violation Log'!$B$6:$B$1005,$A752,'Violation Log'!$I$6:$I$1005,"Yes"))</f>
        <v/>
      </c>
      <c r="Q752" s="40">
        <f>IF($A752="","",IF($O752=0,"Clean",IF($P752&gt;0,"Out of Service","Violations - No OOS")))</f>
        <v/>
      </c>
      <c r="R752" s="63">
        <f>IF($A752="","",IFERROR(SUMIFS('Violation Log'!$K$6:$K$1005,'Violation Log'!$B$6:$B$1005,$A752),0))</f>
        <v/>
      </c>
      <c r="S752" s="63">
        <f>IF($A752="","",IFERROR(SUMIFS('Violation Log'!$L$6:$L$1005,'Violation Log'!$B$6:$B$1005,$A752),0))</f>
        <v/>
      </c>
      <c r="T752" s="39">
        <f>IF($A752="","",COUNTIFS('Violation Log'!$B$6:$B$1005,$A752,'Violation Log'!$R$6:$R$1005,"&lt;&gt;Closed",'Violation Log'!$R$6:$R$1005,"&lt;&gt;"))</f>
        <v/>
      </c>
      <c r="U752" s="40">
        <f>IF($A752="","",IF(OR($B752="",$E752="",$F752="",$H752="",$I752="",$M752=""),"Missing required field",IF(COUNTIF($A$6:$A$1005,$A752)&gt;1,"Duplicate Inspection ID","OK")))</f>
        <v/>
      </c>
    </row>
    <row r="753">
      <c r="B753" s="62" t="n"/>
      <c r="C753" s="36" t="n"/>
      <c r="L753" s="37" t="n"/>
      <c r="N753" s="38" t="n"/>
      <c r="O753" s="39">
        <f>IF($A753="","",COUNTIF('Violation Log'!$B$6:$B$1005,$A753))</f>
        <v/>
      </c>
      <c r="P753" s="39">
        <f>IF($A753="","",COUNTIFS('Violation Log'!$B$6:$B$1005,$A753,'Violation Log'!$I$6:$I$1005,"Yes"))</f>
        <v/>
      </c>
      <c r="Q753" s="40">
        <f>IF($A753="","",IF($O753=0,"Clean",IF($P753&gt;0,"Out of Service","Violations - No OOS")))</f>
        <v/>
      </c>
      <c r="R753" s="63">
        <f>IF($A753="","",IFERROR(SUMIFS('Violation Log'!$K$6:$K$1005,'Violation Log'!$B$6:$B$1005,$A753),0))</f>
        <v/>
      </c>
      <c r="S753" s="63">
        <f>IF($A753="","",IFERROR(SUMIFS('Violation Log'!$L$6:$L$1005,'Violation Log'!$B$6:$B$1005,$A753),0))</f>
        <v/>
      </c>
      <c r="T753" s="39">
        <f>IF($A753="","",COUNTIFS('Violation Log'!$B$6:$B$1005,$A753,'Violation Log'!$R$6:$R$1005,"&lt;&gt;Closed",'Violation Log'!$R$6:$R$1005,"&lt;&gt;"))</f>
        <v/>
      </c>
      <c r="U753" s="40">
        <f>IF($A753="","",IF(OR($B753="",$E753="",$F753="",$H753="",$I753="",$M753=""),"Missing required field",IF(COUNTIF($A$6:$A$1005,$A753)&gt;1,"Duplicate Inspection ID","OK")))</f>
        <v/>
      </c>
    </row>
    <row r="754">
      <c r="B754" s="62" t="n"/>
      <c r="C754" s="36" t="n"/>
      <c r="L754" s="37" t="n"/>
      <c r="N754" s="38" t="n"/>
      <c r="O754" s="39">
        <f>IF($A754="","",COUNTIF('Violation Log'!$B$6:$B$1005,$A754))</f>
        <v/>
      </c>
      <c r="P754" s="39">
        <f>IF($A754="","",COUNTIFS('Violation Log'!$B$6:$B$1005,$A754,'Violation Log'!$I$6:$I$1005,"Yes"))</f>
        <v/>
      </c>
      <c r="Q754" s="40">
        <f>IF($A754="","",IF($O754=0,"Clean",IF($P754&gt;0,"Out of Service","Violations - No OOS")))</f>
        <v/>
      </c>
      <c r="R754" s="63">
        <f>IF($A754="","",IFERROR(SUMIFS('Violation Log'!$K$6:$K$1005,'Violation Log'!$B$6:$B$1005,$A754),0))</f>
        <v/>
      </c>
      <c r="S754" s="63">
        <f>IF($A754="","",IFERROR(SUMIFS('Violation Log'!$L$6:$L$1005,'Violation Log'!$B$6:$B$1005,$A754),0))</f>
        <v/>
      </c>
      <c r="T754" s="39">
        <f>IF($A754="","",COUNTIFS('Violation Log'!$B$6:$B$1005,$A754,'Violation Log'!$R$6:$R$1005,"&lt;&gt;Closed",'Violation Log'!$R$6:$R$1005,"&lt;&gt;"))</f>
        <v/>
      </c>
      <c r="U754" s="40">
        <f>IF($A754="","",IF(OR($B754="",$E754="",$F754="",$H754="",$I754="",$M754=""),"Missing required field",IF(COUNTIF($A$6:$A$1005,$A754)&gt;1,"Duplicate Inspection ID","OK")))</f>
        <v/>
      </c>
    </row>
    <row r="755">
      <c r="B755" s="62" t="n"/>
      <c r="C755" s="36" t="n"/>
      <c r="L755" s="37" t="n"/>
      <c r="N755" s="38" t="n"/>
      <c r="O755" s="39">
        <f>IF($A755="","",COUNTIF('Violation Log'!$B$6:$B$1005,$A755))</f>
        <v/>
      </c>
      <c r="P755" s="39">
        <f>IF($A755="","",COUNTIFS('Violation Log'!$B$6:$B$1005,$A755,'Violation Log'!$I$6:$I$1005,"Yes"))</f>
        <v/>
      </c>
      <c r="Q755" s="40">
        <f>IF($A755="","",IF($O755=0,"Clean",IF($P755&gt;0,"Out of Service","Violations - No OOS")))</f>
        <v/>
      </c>
      <c r="R755" s="63">
        <f>IF($A755="","",IFERROR(SUMIFS('Violation Log'!$K$6:$K$1005,'Violation Log'!$B$6:$B$1005,$A755),0))</f>
        <v/>
      </c>
      <c r="S755" s="63">
        <f>IF($A755="","",IFERROR(SUMIFS('Violation Log'!$L$6:$L$1005,'Violation Log'!$B$6:$B$1005,$A755),0))</f>
        <v/>
      </c>
      <c r="T755" s="39">
        <f>IF($A755="","",COUNTIFS('Violation Log'!$B$6:$B$1005,$A755,'Violation Log'!$R$6:$R$1005,"&lt;&gt;Closed",'Violation Log'!$R$6:$R$1005,"&lt;&gt;"))</f>
        <v/>
      </c>
      <c r="U755" s="40">
        <f>IF($A755="","",IF(OR($B755="",$E755="",$F755="",$H755="",$I755="",$M755=""),"Missing required field",IF(COUNTIF($A$6:$A$1005,$A755)&gt;1,"Duplicate Inspection ID","OK")))</f>
        <v/>
      </c>
    </row>
    <row r="756">
      <c r="B756" s="62" t="n"/>
      <c r="C756" s="36" t="n"/>
      <c r="L756" s="37" t="n"/>
      <c r="N756" s="38" t="n"/>
      <c r="O756" s="39">
        <f>IF($A756="","",COUNTIF('Violation Log'!$B$6:$B$1005,$A756))</f>
        <v/>
      </c>
      <c r="P756" s="39">
        <f>IF($A756="","",COUNTIFS('Violation Log'!$B$6:$B$1005,$A756,'Violation Log'!$I$6:$I$1005,"Yes"))</f>
        <v/>
      </c>
      <c r="Q756" s="40">
        <f>IF($A756="","",IF($O756=0,"Clean",IF($P756&gt;0,"Out of Service","Violations - No OOS")))</f>
        <v/>
      </c>
      <c r="R756" s="63">
        <f>IF($A756="","",IFERROR(SUMIFS('Violation Log'!$K$6:$K$1005,'Violation Log'!$B$6:$B$1005,$A756),0))</f>
        <v/>
      </c>
      <c r="S756" s="63">
        <f>IF($A756="","",IFERROR(SUMIFS('Violation Log'!$L$6:$L$1005,'Violation Log'!$B$6:$B$1005,$A756),0))</f>
        <v/>
      </c>
      <c r="T756" s="39">
        <f>IF($A756="","",COUNTIFS('Violation Log'!$B$6:$B$1005,$A756,'Violation Log'!$R$6:$R$1005,"&lt;&gt;Closed",'Violation Log'!$R$6:$R$1005,"&lt;&gt;"))</f>
        <v/>
      </c>
      <c r="U756" s="40">
        <f>IF($A756="","",IF(OR($B756="",$E756="",$F756="",$H756="",$I756="",$M756=""),"Missing required field",IF(COUNTIF($A$6:$A$1005,$A756)&gt;1,"Duplicate Inspection ID","OK")))</f>
        <v/>
      </c>
    </row>
    <row r="757">
      <c r="B757" s="62" t="n"/>
      <c r="C757" s="36" t="n"/>
      <c r="L757" s="37" t="n"/>
      <c r="N757" s="38" t="n"/>
      <c r="O757" s="39">
        <f>IF($A757="","",COUNTIF('Violation Log'!$B$6:$B$1005,$A757))</f>
        <v/>
      </c>
      <c r="P757" s="39">
        <f>IF($A757="","",COUNTIFS('Violation Log'!$B$6:$B$1005,$A757,'Violation Log'!$I$6:$I$1005,"Yes"))</f>
        <v/>
      </c>
      <c r="Q757" s="40">
        <f>IF($A757="","",IF($O757=0,"Clean",IF($P757&gt;0,"Out of Service","Violations - No OOS")))</f>
        <v/>
      </c>
      <c r="R757" s="63">
        <f>IF($A757="","",IFERROR(SUMIFS('Violation Log'!$K$6:$K$1005,'Violation Log'!$B$6:$B$1005,$A757),0))</f>
        <v/>
      </c>
      <c r="S757" s="63">
        <f>IF($A757="","",IFERROR(SUMIFS('Violation Log'!$L$6:$L$1005,'Violation Log'!$B$6:$B$1005,$A757),0))</f>
        <v/>
      </c>
      <c r="T757" s="39">
        <f>IF($A757="","",COUNTIFS('Violation Log'!$B$6:$B$1005,$A757,'Violation Log'!$R$6:$R$1005,"&lt;&gt;Closed",'Violation Log'!$R$6:$R$1005,"&lt;&gt;"))</f>
        <v/>
      </c>
      <c r="U757" s="40">
        <f>IF($A757="","",IF(OR($B757="",$E757="",$F757="",$H757="",$I757="",$M757=""),"Missing required field",IF(COUNTIF($A$6:$A$1005,$A757)&gt;1,"Duplicate Inspection ID","OK")))</f>
        <v/>
      </c>
    </row>
    <row r="758">
      <c r="B758" s="62" t="n"/>
      <c r="C758" s="36" t="n"/>
      <c r="L758" s="37" t="n"/>
      <c r="N758" s="38" t="n"/>
      <c r="O758" s="39">
        <f>IF($A758="","",COUNTIF('Violation Log'!$B$6:$B$1005,$A758))</f>
        <v/>
      </c>
      <c r="P758" s="39">
        <f>IF($A758="","",COUNTIFS('Violation Log'!$B$6:$B$1005,$A758,'Violation Log'!$I$6:$I$1005,"Yes"))</f>
        <v/>
      </c>
      <c r="Q758" s="40">
        <f>IF($A758="","",IF($O758=0,"Clean",IF($P758&gt;0,"Out of Service","Violations - No OOS")))</f>
        <v/>
      </c>
      <c r="R758" s="63">
        <f>IF($A758="","",IFERROR(SUMIFS('Violation Log'!$K$6:$K$1005,'Violation Log'!$B$6:$B$1005,$A758),0))</f>
        <v/>
      </c>
      <c r="S758" s="63">
        <f>IF($A758="","",IFERROR(SUMIFS('Violation Log'!$L$6:$L$1005,'Violation Log'!$B$6:$B$1005,$A758),0))</f>
        <v/>
      </c>
      <c r="T758" s="39">
        <f>IF($A758="","",COUNTIFS('Violation Log'!$B$6:$B$1005,$A758,'Violation Log'!$R$6:$R$1005,"&lt;&gt;Closed",'Violation Log'!$R$6:$R$1005,"&lt;&gt;"))</f>
        <v/>
      </c>
      <c r="U758" s="40">
        <f>IF($A758="","",IF(OR($B758="",$E758="",$F758="",$H758="",$I758="",$M758=""),"Missing required field",IF(COUNTIF($A$6:$A$1005,$A758)&gt;1,"Duplicate Inspection ID","OK")))</f>
        <v/>
      </c>
    </row>
    <row r="759">
      <c r="B759" s="62" t="n"/>
      <c r="C759" s="36" t="n"/>
      <c r="L759" s="37" t="n"/>
      <c r="N759" s="38" t="n"/>
      <c r="O759" s="39">
        <f>IF($A759="","",COUNTIF('Violation Log'!$B$6:$B$1005,$A759))</f>
        <v/>
      </c>
      <c r="P759" s="39">
        <f>IF($A759="","",COUNTIFS('Violation Log'!$B$6:$B$1005,$A759,'Violation Log'!$I$6:$I$1005,"Yes"))</f>
        <v/>
      </c>
      <c r="Q759" s="40">
        <f>IF($A759="","",IF($O759=0,"Clean",IF($P759&gt;0,"Out of Service","Violations - No OOS")))</f>
        <v/>
      </c>
      <c r="R759" s="63">
        <f>IF($A759="","",IFERROR(SUMIFS('Violation Log'!$K$6:$K$1005,'Violation Log'!$B$6:$B$1005,$A759),0))</f>
        <v/>
      </c>
      <c r="S759" s="63">
        <f>IF($A759="","",IFERROR(SUMIFS('Violation Log'!$L$6:$L$1005,'Violation Log'!$B$6:$B$1005,$A759),0))</f>
        <v/>
      </c>
      <c r="T759" s="39">
        <f>IF($A759="","",COUNTIFS('Violation Log'!$B$6:$B$1005,$A759,'Violation Log'!$R$6:$R$1005,"&lt;&gt;Closed",'Violation Log'!$R$6:$R$1005,"&lt;&gt;"))</f>
        <v/>
      </c>
      <c r="U759" s="40">
        <f>IF($A759="","",IF(OR($B759="",$E759="",$F759="",$H759="",$I759="",$M759=""),"Missing required field",IF(COUNTIF($A$6:$A$1005,$A759)&gt;1,"Duplicate Inspection ID","OK")))</f>
        <v/>
      </c>
    </row>
    <row r="760">
      <c r="B760" s="62" t="n"/>
      <c r="C760" s="36" t="n"/>
      <c r="L760" s="37" t="n"/>
      <c r="N760" s="38" t="n"/>
      <c r="O760" s="39">
        <f>IF($A760="","",COUNTIF('Violation Log'!$B$6:$B$1005,$A760))</f>
        <v/>
      </c>
      <c r="P760" s="39">
        <f>IF($A760="","",COUNTIFS('Violation Log'!$B$6:$B$1005,$A760,'Violation Log'!$I$6:$I$1005,"Yes"))</f>
        <v/>
      </c>
      <c r="Q760" s="40">
        <f>IF($A760="","",IF($O760=0,"Clean",IF($P760&gt;0,"Out of Service","Violations - No OOS")))</f>
        <v/>
      </c>
      <c r="R760" s="63">
        <f>IF($A760="","",IFERROR(SUMIFS('Violation Log'!$K$6:$K$1005,'Violation Log'!$B$6:$B$1005,$A760),0))</f>
        <v/>
      </c>
      <c r="S760" s="63">
        <f>IF($A760="","",IFERROR(SUMIFS('Violation Log'!$L$6:$L$1005,'Violation Log'!$B$6:$B$1005,$A760),0))</f>
        <v/>
      </c>
      <c r="T760" s="39">
        <f>IF($A760="","",COUNTIFS('Violation Log'!$B$6:$B$1005,$A760,'Violation Log'!$R$6:$R$1005,"&lt;&gt;Closed",'Violation Log'!$R$6:$R$1005,"&lt;&gt;"))</f>
        <v/>
      </c>
      <c r="U760" s="40">
        <f>IF($A760="","",IF(OR($B760="",$E760="",$F760="",$H760="",$I760="",$M760=""),"Missing required field",IF(COUNTIF($A$6:$A$1005,$A760)&gt;1,"Duplicate Inspection ID","OK")))</f>
        <v/>
      </c>
    </row>
    <row r="761">
      <c r="B761" s="62" t="n"/>
      <c r="C761" s="36" t="n"/>
      <c r="L761" s="37" t="n"/>
      <c r="N761" s="38" t="n"/>
      <c r="O761" s="39">
        <f>IF($A761="","",COUNTIF('Violation Log'!$B$6:$B$1005,$A761))</f>
        <v/>
      </c>
      <c r="P761" s="39">
        <f>IF($A761="","",COUNTIFS('Violation Log'!$B$6:$B$1005,$A761,'Violation Log'!$I$6:$I$1005,"Yes"))</f>
        <v/>
      </c>
      <c r="Q761" s="40">
        <f>IF($A761="","",IF($O761=0,"Clean",IF($P761&gt;0,"Out of Service","Violations - No OOS")))</f>
        <v/>
      </c>
      <c r="R761" s="63">
        <f>IF($A761="","",IFERROR(SUMIFS('Violation Log'!$K$6:$K$1005,'Violation Log'!$B$6:$B$1005,$A761),0))</f>
        <v/>
      </c>
      <c r="S761" s="63">
        <f>IF($A761="","",IFERROR(SUMIFS('Violation Log'!$L$6:$L$1005,'Violation Log'!$B$6:$B$1005,$A761),0))</f>
        <v/>
      </c>
      <c r="T761" s="39">
        <f>IF($A761="","",COUNTIFS('Violation Log'!$B$6:$B$1005,$A761,'Violation Log'!$R$6:$R$1005,"&lt;&gt;Closed",'Violation Log'!$R$6:$R$1005,"&lt;&gt;"))</f>
        <v/>
      </c>
      <c r="U761" s="40">
        <f>IF($A761="","",IF(OR($B761="",$E761="",$F761="",$H761="",$I761="",$M761=""),"Missing required field",IF(COUNTIF($A$6:$A$1005,$A761)&gt;1,"Duplicate Inspection ID","OK")))</f>
        <v/>
      </c>
    </row>
    <row r="762">
      <c r="B762" s="62" t="n"/>
      <c r="C762" s="36" t="n"/>
      <c r="L762" s="37" t="n"/>
      <c r="N762" s="38" t="n"/>
      <c r="O762" s="39">
        <f>IF($A762="","",COUNTIF('Violation Log'!$B$6:$B$1005,$A762))</f>
        <v/>
      </c>
      <c r="P762" s="39">
        <f>IF($A762="","",COUNTIFS('Violation Log'!$B$6:$B$1005,$A762,'Violation Log'!$I$6:$I$1005,"Yes"))</f>
        <v/>
      </c>
      <c r="Q762" s="40">
        <f>IF($A762="","",IF($O762=0,"Clean",IF($P762&gt;0,"Out of Service","Violations - No OOS")))</f>
        <v/>
      </c>
      <c r="R762" s="63">
        <f>IF($A762="","",IFERROR(SUMIFS('Violation Log'!$K$6:$K$1005,'Violation Log'!$B$6:$B$1005,$A762),0))</f>
        <v/>
      </c>
      <c r="S762" s="63">
        <f>IF($A762="","",IFERROR(SUMIFS('Violation Log'!$L$6:$L$1005,'Violation Log'!$B$6:$B$1005,$A762),0))</f>
        <v/>
      </c>
      <c r="T762" s="39">
        <f>IF($A762="","",COUNTIFS('Violation Log'!$B$6:$B$1005,$A762,'Violation Log'!$R$6:$R$1005,"&lt;&gt;Closed",'Violation Log'!$R$6:$R$1005,"&lt;&gt;"))</f>
        <v/>
      </c>
      <c r="U762" s="40">
        <f>IF($A762="","",IF(OR($B762="",$E762="",$F762="",$H762="",$I762="",$M762=""),"Missing required field",IF(COUNTIF($A$6:$A$1005,$A762)&gt;1,"Duplicate Inspection ID","OK")))</f>
        <v/>
      </c>
    </row>
    <row r="763">
      <c r="B763" s="62" t="n"/>
      <c r="C763" s="36" t="n"/>
      <c r="L763" s="37" t="n"/>
      <c r="N763" s="38" t="n"/>
      <c r="O763" s="39">
        <f>IF($A763="","",COUNTIF('Violation Log'!$B$6:$B$1005,$A763))</f>
        <v/>
      </c>
      <c r="P763" s="39">
        <f>IF($A763="","",COUNTIFS('Violation Log'!$B$6:$B$1005,$A763,'Violation Log'!$I$6:$I$1005,"Yes"))</f>
        <v/>
      </c>
      <c r="Q763" s="40">
        <f>IF($A763="","",IF($O763=0,"Clean",IF($P763&gt;0,"Out of Service","Violations - No OOS")))</f>
        <v/>
      </c>
      <c r="R763" s="63">
        <f>IF($A763="","",IFERROR(SUMIFS('Violation Log'!$K$6:$K$1005,'Violation Log'!$B$6:$B$1005,$A763),0))</f>
        <v/>
      </c>
      <c r="S763" s="63">
        <f>IF($A763="","",IFERROR(SUMIFS('Violation Log'!$L$6:$L$1005,'Violation Log'!$B$6:$B$1005,$A763),0))</f>
        <v/>
      </c>
      <c r="T763" s="39">
        <f>IF($A763="","",COUNTIFS('Violation Log'!$B$6:$B$1005,$A763,'Violation Log'!$R$6:$R$1005,"&lt;&gt;Closed",'Violation Log'!$R$6:$R$1005,"&lt;&gt;"))</f>
        <v/>
      </c>
      <c r="U763" s="40">
        <f>IF($A763="","",IF(OR($B763="",$E763="",$F763="",$H763="",$I763="",$M763=""),"Missing required field",IF(COUNTIF($A$6:$A$1005,$A763)&gt;1,"Duplicate Inspection ID","OK")))</f>
        <v/>
      </c>
    </row>
    <row r="764">
      <c r="B764" s="62" t="n"/>
      <c r="C764" s="36" t="n"/>
      <c r="L764" s="37" t="n"/>
      <c r="N764" s="38" t="n"/>
      <c r="O764" s="39">
        <f>IF($A764="","",COUNTIF('Violation Log'!$B$6:$B$1005,$A764))</f>
        <v/>
      </c>
      <c r="P764" s="39">
        <f>IF($A764="","",COUNTIFS('Violation Log'!$B$6:$B$1005,$A764,'Violation Log'!$I$6:$I$1005,"Yes"))</f>
        <v/>
      </c>
      <c r="Q764" s="40">
        <f>IF($A764="","",IF($O764=0,"Clean",IF($P764&gt;0,"Out of Service","Violations - No OOS")))</f>
        <v/>
      </c>
      <c r="R764" s="63">
        <f>IF($A764="","",IFERROR(SUMIFS('Violation Log'!$K$6:$K$1005,'Violation Log'!$B$6:$B$1005,$A764),0))</f>
        <v/>
      </c>
      <c r="S764" s="63">
        <f>IF($A764="","",IFERROR(SUMIFS('Violation Log'!$L$6:$L$1005,'Violation Log'!$B$6:$B$1005,$A764),0))</f>
        <v/>
      </c>
      <c r="T764" s="39">
        <f>IF($A764="","",COUNTIFS('Violation Log'!$B$6:$B$1005,$A764,'Violation Log'!$R$6:$R$1005,"&lt;&gt;Closed",'Violation Log'!$R$6:$R$1005,"&lt;&gt;"))</f>
        <v/>
      </c>
      <c r="U764" s="40">
        <f>IF($A764="","",IF(OR($B764="",$E764="",$F764="",$H764="",$I764="",$M764=""),"Missing required field",IF(COUNTIF($A$6:$A$1005,$A764)&gt;1,"Duplicate Inspection ID","OK")))</f>
        <v/>
      </c>
    </row>
    <row r="765">
      <c r="B765" s="62" t="n"/>
      <c r="C765" s="36" t="n"/>
      <c r="L765" s="37" t="n"/>
      <c r="N765" s="38" t="n"/>
      <c r="O765" s="39">
        <f>IF($A765="","",COUNTIF('Violation Log'!$B$6:$B$1005,$A765))</f>
        <v/>
      </c>
      <c r="P765" s="39">
        <f>IF($A765="","",COUNTIFS('Violation Log'!$B$6:$B$1005,$A765,'Violation Log'!$I$6:$I$1005,"Yes"))</f>
        <v/>
      </c>
      <c r="Q765" s="40">
        <f>IF($A765="","",IF($O765=0,"Clean",IF($P765&gt;0,"Out of Service","Violations - No OOS")))</f>
        <v/>
      </c>
      <c r="R765" s="63">
        <f>IF($A765="","",IFERROR(SUMIFS('Violation Log'!$K$6:$K$1005,'Violation Log'!$B$6:$B$1005,$A765),0))</f>
        <v/>
      </c>
      <c r="S765" s="63">
        <f>IF($A765="","",IFERROR(SUMIFS('Violation Log'!$L$6:$L$1005,'Violation Log'!$B$6:$B$1005,$A765),0))</f>
        <v/>
      </c>
      <c r="T765" s="39">
        <f>IF($A765="","",COUNTIFS('Violation Log'!$B$6:$B$1005,$A765,'Violation Log'!$R$6:$R$1005,"&lt;&gt;Closed",'Violation Log'!$R$6:$R$1005,"&lt;&gt;"))</f>
        <v/>
      </c>
      <c r="U765" s="40">
        <f>IF($A765="","",IF(OR($B765="",$E765="",$F765="",$H765="",$I765="",$M765=""),"Missing required field",IF(COUNTIF($A$6:$A$1005,$A765)&gt;1,"Duplicate Inspection ID","OK")))</f>
        <v/>
      </c>
    </row>
    <row r="766">
      <c r="B766" s="62" t="n"/>
      <c r="C766" s="36" t="n"/>
      <c r="L766" s="37" t="n"/>
      <c r="N766" s="38" t="n"/>
      <c r="O766" s="39">
        <f>IF($A766="","",COUNTIF('Violation Log'!$B$6:$B$1005,$A766))</f>
        <v/>
      </c>
      <c r="P766" s="39">
        <f>IF($A766="","",COUNTIFS('Violation Log'!$B$6:$B$1005,$A766,'Violation Log'!$I$6:$I$1005,"Yes"))</f>
        <v/>
      </c>
      <c r="Q766" s="40">
        <f>IF($A766="","",IF($O766=0,"Clean",IF($P766&gt;0,"Out of Service","Violations - No OOS")))</f>
        <v/>
      </c>
      <c r="R766" s="63">
        <f>IF($A766="","",IFERROR(SUMIFS('Violation Log'!$K$6:$K$1005,'Violation Log'!$B$6:$B$1005,$A766),0))</f>
        <v/>
      </c>
      <c r="S766" s="63">
        <f>IF($A766="","",IFERROR(SUMIFS('Violation Log'!$L$6:$L$1005,'Violation Log'!$B$6:$B$1005,$A766),0))</f>
        <v/>
      </c>
      <c r="T766" s="39">
        <f>IF($A766="","",COUNTIFS('Violation Log'!$B$6:$B$1005,$A766,'Violation Log'!$R$6:$R$1005,"&lt;&gt;Closed",'Violation Log'!$R$6:$R$1005,"&lt;&gt;"))</f>
        <v/>
      </c>
      <c r="U766" s="40">
        <f>IF($A766="","",IF(OR($B766="",$E766="",$F766="",$H766="",$I766="",$M766=""),"Missing required field",IF(COUNTIF($A$6:$A$1005,$A766)&gt;1,"Duplicate Inspection ID","OK")))</f>
        <v/>
      </c>
    </row>
    <row r="767">
      <c r="B767" s="62" t="n"/>
      <c r="C767" s="36" t="n"/>
      <c r="L767" s="37" t="n"/>
      <c r="N767" s="38" t="n"/>
      <c r="O767" s="39">
        <f>IF($A767="","",COUNTIF('Violation Log'!$B$6:$B$1005,$A767))</f>
        <v/>
      </c>
      <c r="P767" s="39">
        <f>IF($A767="","",COUNTIFS('Violation Log'!$B$6:$B$1005,$A767,'Violation Log'!$I$6:$I$1005,"Yes"))</f>
        <v/>
      </c>
      <c r="Q767" s="40">
        <f>IF($A767="","",IF($O767=0,"Clean",IF($P767&gt;0,"Out of Service","Violations - No OOS")))</f>
        <v/>
      </c>
      <c r="R767" s="63">
        <f>IF($A767="","",IFERROR(SUMIFS('Violation Log'!$K$6:$K$1005,'Violation Log'!$B$6:$B$1005,$A767),0))</f>
        <v/>
      </c>
      <c r="S767" s="63">
        <f>IF($A767="","",IFERROR(SUMIFS('Violation Log'!$L$6:$L$1005,'Violation Log'!$B$6:$B$1005,$A767),0))</f>
        <v/>
      </c>
      <c r="T767" s="39">
        <f>IF($A767="","",COUNTIFS('Violation Log'!$B$6:$B$1005,$A767,'Violation Log'!$R$6:$R$1005,"&lt;&gt;Closed",'Violation Log'!$R$6:$R$1005,"&lt;&gt;"))</f>
        <v/>
      </c>
      <c r="U767" s="40">
        <f>IF($A767="","",IF(OR($B767="",$E767="",$F767="",$H767="",$I767="",$M767=""),"Missing required field",IF(COUNTIF($A$6:$A$1005,$A767)&gt;1,"Duplicate Inspection ID","OK")))</f>
        <v/>
      </c>
    </row>
    <row r="768">
      <c r="B768" s="62" t="n"/>
      <c r="C768" s="36" t="n"/>
      <c r="L768" s="37" t="n"/>
      <c r="N768" s="38" t="n"/>
      <c r="O768" s="39">
        <f>IF($A768="","",COUNTIF('Violation Log'!$B$6:$B$1005,$A768))</f>
        <v/>
      </c>
      <c r="P768" s="39">
        <f>IF($A768="","",COUNTIFS('Violation Log'!$B$6:$B$1005,$A768,'Violation Log'!$I$6:$I$1005,"Yes"))</f>
        <v/>
      </c>
      <c r="Q768" s="40">
        <f>IF($A768="","",IF($O768=0,"Clean",IF($P768&gt;0,"Out of Service","Violations - No OOS")))</f>
        <v/>
      </c>
      <c r="R768" s="63">
        <f>IF($A768="","",IFERROR(SUMIFS('Violation Log'!$K$6:$K$1005,'Violation Log'!$B$6:$B$1005,$A768),0))</f>
        <v/>
      </c>
      <c r="S768" s="63">
        <f>IF($A768="","",IFERROR(SUMIFS('Violation Log'!$L$6:$L$1005,'Violation Log'!$B$6:$B$1005,$A768),0))</f>
        <v/>
      </c>
      <c r="T768" s="39">
        <f>IF($A768="","",COUNTIFS('Violation Log'!$B$6:$B$1005,$A768,'Violation Log'!$R$6:$R$1005,"&lt;&gt;Closed",'Violation Log'!$R$6:$R$1005,"&lt;&gt;"))</f>
        <v/>
      </c>
      <c r="U768" s="40">
        <f>IF($A768="","",IF(OR($B768="",$E768="",$F768="",$H768="",$I768="",$M768=""),"Missing required field",IF(COUNTIF($A$6:$A$1005,$A768)&gt;1,"Duplicate Inspection ID","OK")))</f>
        <v/>
      </c>
    </row>
    <row r="769">
      <c r="B769" s="62" t="n"/>
      <c r="C769" s="36" t="n"/>
      <c r="L769" s="37" t="n"/>
      <c r="N769" s="38" t="n"/>
      <c r="O769" s="39">
        <f>IF($A769="","",COUNTIF('Violation Log'!$B$6:$B$1005,$A769))</f>
        <v/>
      </c>
      <c r="P769" s="39">
        <f>IF($A769="","",COUNTIFS('Violation Log'!$B$6:$B$1005,$A769,'Violation Log'!$I$6:$I$1005,"Yes"))</f>
        <v/>
      </c>
      <c r="Q769" s="40">
        <f>IF($A769="","",IF($O769=0,"Clean",IF($P769&gt;0,"Out of Service","Violations - No OOS")))</f>
        <v/>
      </c>
      <c r="R769" s="63">
        <f>IF($A769="","",IFERROR(SUMIFS('Violation Log'!$K$6:$K$1005,'Violation Log'!$B$6:$B$1005,$A769),0))</f>
        <v/>
      </c>
      <c r="S769" s="63">
        <f>IF($A769="","",IFERROR(SUMIFS('Violation Log'!$L$6:$L$1005,'Violation Log'!$B$6:$B$1005,$A769),0))</f>
        <v/>
      </c>
      <c r="T769" s="39">
        <f>IF($A769="","",COUNTIFS('Violation Log'!$B$6:$B$1005,$A769,'Violation Log'!$R$6:$R$1005,"&lt;&gt;Closed",'Violation Log'!$R$6:$R$1005,"&lt;&gt;"))</f>
        <v/>
      </c>
      <c r="U769" s="40">
        <f>IF($A769="","",IF(OR($B769="",$E769="",$F769="",$H769="",$I769="",$M769=""),"Missing required field",IF(COUNTIF($A$6:$A$1005,$A769)&gt;1,"Duplicate Inspection ID","OK")))</f>
        <v/>
      </c>
    </row>
    <row r="770">
      <c r="B770" s="62" t="n"/>
      <c r="C770" s="36" t="n"/>
      <c r="L770" s="37" t="n"/>
      <c r="N770" s="38" t="n"/>
      <c r="O770" s="39">
        <f>IF($A770="","",COUNTIF('Violation Log'!$B$6:$B$1005,$A770))</f>
        <v/>
      </c>
      <c r="P770" s="39">
        <f>IF($A770="","",COUNTIFS('Violation Log'!$B$6:$B$1005,$A770,'Violation Log'!$I$6:$I$1005,"Yes"))</f>
        <v/>
      </c>
      <c r="Q770" s="40">
        <f>IF($A770="","",IF($O770=0,"Clean",IF($P770&gt;0,"Out of Service","Violations - No OOS")))</f>
        <v/>
      </c>
      <c r="R770" s="63">
        <f>IF($A770="","",IFERROR(SUMIFS('Violation Log'!$K$6:$K$1005,'Violation Log'!$B$6:$B$1005,$A770),0))</f>
        <v/>
      </c>
      <c r="S770" s="63">
        <f>IF($A770="","",IFERROR(SUMIFS('Violation Log'!$L$6:$L$1005,'Violation Log'!$B$6:$B$1005,$A770),0))</f>
        <v/>
      </c>
      <c r="T770" s="39">
        <f>IF($A770="","",COUNTIFS('Violation Log'!$B$6:$B$1005,$A770,'Violation Log'!$R$6:$R$1005,"&lt;&gt;Closed",'Violation Log'!$R$6:$R$1005,"&lt;&gt;"))</f>
        <v/>
      </c>
      <c r="U770" s="40">
        <f>IF($A770="","",IF(OR($B770="",$E770="",$F770="",$H770="",$I770="",$M770=""),"Missing required field",IF(COUNTIF($A$6:$A$1005,$A770)&gt;1,"Duplicate Inspection ID","OK")))</f>
        <v/>
      </c>
    </row>
    <row r="771">
      <c r="B771" s="62" t="n"/>
      <c r="C771" s="36" t="n"/>
      <c r="L771" s="37" t="n"/>
      <c r="N771" s="38" t="n"/>
      <c r="O771" s="39">
        <f>IF($A771="","",COUNTIF('Violation Log'!$B$6:$B$1005,$A771))</f>
        <v/>
      </c>
      <c r="P771" s="39">
        <f>IF($A771="","",COUNTIFS('Violation Log'!$B$6:$B$1005,$A771,'Violation Log'!$I$6:$I$1005,"Yes"))</f>
        <v/>
      </c>
      <c r="Q771" s="40">
        <f>IF($A771="","",IF($O771=0,"Clean",IF($P771&gt;0,"Out of Service","Violations - No OOS")))</f>
        <v/>
      </c>
      <c r="R771" s="63">
        <f>IF($A771="","",IFERROR(SUMIFS('Violation Log'!$K$6:$K$1005,'Violation Log'!$B$6:$B$1005,$A771),0))</f>
        <v/>
      </c>
      <c r="S771" s="63">
        <f>IF($A771="","",IFERROR(SUMIFS('Violation Log'!$L$6:$L$1005,'Violation Log'!$B$6:$B$1005,$A771),0))</f>
        <v/>
      </c>
      <c r="T771" s="39">
        <f>IF($A771="","",COUNTIFS('Violation Log'!$B$6:$B$1005,$A771,'Violation Log'!$R$6:$R$1005,"&lt;&gt;Closed",'Violation Log'!$R$6:$R$1005,"&lt;&gt;"))</f>
        <v/>
      </c>
      <c r="U771" s="40">
        <f>IF($A771="","",IF(OR($B771="",$E771="",$F771="",$H771="",$I771="",$M771=""),"Missing required field",IF(COUNTIF($A$6:$A$1005,$A771)&gt;1,"Duplicate Inspection ID","OK")))</f>
        <v/>
      </c>
    </row>
    <row r="772">
      <c r="B772" s="62" t="n"/>
      <c r="C772" s="36" t="n"/>
      <c r="L772" s="37" t="n"/>
      <c r="N772" s="38" t="n"/>
      <c r="O772" s="39">
        <f>IF($A772="","",COUNTIF('Violation Log'!$B$6:$B$1005,$A772))</f>
        <v/>
      </c>
      <c r="P772" s="39">
        <f>IF($A772="","",COUNTIFS('Violation Log'!$B$6:$B$1005,$A772,'Violation Log'!$I$6:$I$1005,"Yes"))</f>
        <v/>
      </c>
      <c r="Q772" s="40">
        <f>IF($A772="","",IF($O772=0,"Clean",IF($P772&gt;0,"Out of Service","Violations - No OOS")))</f>
        <v/>
      </c>
      <c r="R772" s="63">
        <f>IF($A772="","",IFERROR(SUMIFS('Violation Log'!$K$6:$K$1005,'Violation Log'!$B$6:$B$1005,$A772),0))</f>
        <v/>
      </c>
      <c r="S772" s="63">
        <f>IF($A772="","",IFERROR(SUMIFS('Violation Log'!$L$6:$L$1005,'Violation Log'!$B$6:$B$1005,$A772),0))</f>
        <v/>
      </c>
      <c r="T772" s="39">
        <f>IF($A772="","",COUNTIFS('Violation Log'!$B$6:$B$1005,$A772,'Violation Log'!$R$6:$R$1005,"&lt;&gt;Closed",'Violation Log'!$R$6:$R$1005,"&lt;&gt;"))</f>
        <v/>
      </c>
      <c r="U772" s="40">
        <f>IF($A772="","",IF(OR($B772="",$E772="",$F772="",$H772="",$I772="",$M772=""),"Missing required field",IF(COUNTIF($A$6:$A$1005,$A772)&gt;1,"Duplicate Inspection ID","OK")))</f>
        <v/>
      </c>
    </row>
    <row r="773">
      <c r="B773" s="62" t="n"/>
      <c r="C773" s="36" t="n"/>
      <c r="L773" s="37" t="n"/>
      <c r="N773" s="38" t="n"/>
      <c r="O773" s="39">
        <f>IF($A773="","",COUNTIF('Violation Log'!$B$6:$B$1005,$A773))</f>
        <v/>
      </c>
      <c r="P773" s="39">
        <f>IF($A773="","",COUNTIFS('Violation Log'!$B$6:$B$1005,$A773,'Violation Log'!$I$6:$I$1005,"Yes"))</f>
        <v/>
      </c>
      <c r="Q773" s="40">
        <f>IF($A773="","",IF($O773=0,"Clean",IF($P773&gt;0,"Out of Service","Violations - No OOS")))</f>
        <v/>
      </c>
      <c r="R773" s="63">
        <f>IF($A773="","",IFERROR(SUMIFS('Violation Log'!$K$6:$K$1005,'Violation Log'!$B$6:$B$1005,$A773),0))</f>
        <v/>
      </c>
      <c r="S773" s="63">
        <f>IF($A773="","",IFERROR(SUMIFS('Violation Log'!$L$6:$L$1005,'Violation Log'!$B$6:$B$1005,$A773),0))</f>
        <v/>
      </c>
      <c r="T773" s="39">
        <f>IF($A773="","",COUNTIFS('Violation Log'!$B$6:$B$1005,$A773,'Violation Log'!$R$6:$R$1005,"&lt;&gt;Closed",'Violation Log'!$R$6:$R$1005,"&lt;&gt;"))</f>
        <v/>
      </c>
      <c r="U773" s="40">
        <f>IF($A773="","",IF(OR($B773="",$E773="",$F773="",$H773="",$I773="",$M773=""),"Missing required field",IF(COUNTIF($A$6:$A$1005,$A773)&gt;1,"Duplicate Inspection ID","OK")))</f>
        <v/>
      </c>
    </row>
    <row r="774">
      <c r="B774" s="62" t="n"/>
      <c r="C774" s="36" t="n"/>
      <c r="L774" s="37" t="n"/>
      <c r="N774" s="38" t="n"/>
      <c r="O774" s="39">
        <f>IF($A774="","",COUNTIF('Violation Log'!$B$6:$B$1005,$A774))</f>
        <v/>
      </c>
      <c r="P774" s="39">
        <f>IF($A774="","",COUNTIFS('Violation Log'!$B$6:$B$1005,$A774,'Violation Log'!$I$6:$I$1005,"Yes"))</f>
        <v/>
      </c>
      <c r="Q774" s="40">
        <f>IF($A774="","",IF($O774=0,"Clean",IF($P774&gt;0,"Out of Service","Violations - No OOS")))</f>
        <v/>
      </c>
      <c r="R774" s="63">
        <f>IF($A774="","",IFERROR(SUMIFS('Violation Log'!$K$6:$K$1005,'Violation Log'!$B$6:$B$1005,$A774),0))</f>
        <v/>
      </c>
      <c r="S774" s="63">
        <f>IF($A774="","",IFERROR(SUMIFS('Violation Log'!$L$6:$L$1005,'Violation Log'!$B$6:$B$1005,$A774),0))</f>
        <v/>
      </c>
      <c r="T774" s="39">
        <f>IF($A774="","",COUNTIFS('Violation Log'!$B$6:$B$1005,$A774,'Violation Log'!$R$6:$R$1005,"&lt;&gt;Closed",'Violation Log'!$R$6:$R$1005,"&lt;&gt;"))</f>
        <v/>
      </c>
      <c r="U774" s="40">
        <f>IF($A774="","",IF(OR($B774="",$E774="",$F774="",$H774="",$I774="",$M774=""),"Missing required field",IF(COUNTIF($A$6:$A$1005,$A774)&gt;1,"Duplicate Inspection ID","OK")))</f>
        <v/>
      </c>
    </row>
    <row r="775">
      <c r="B775" s="62" t="n"/>
      <c r="C775" s="36" t="n"/>
      <c r="L775" s="37" t="n"/>
      <c r="N775" s="38" t="n"/>
      <c r="O775" s="39">
        <f>IF($A775="","",COUNTIF('Violation Log'!$B$6:$B$1005,$A775))</f>
        <v/>
      </c>
      <c r="P775" s="39">
        <f>IF($A775="","",COUNTIFS('Violation Log'!$B$6:$B$1005,$A775,'Violation Log'!$I$6:$I$1005,"Yes"))</f>
        <v/>
      </c>
      <c r="Q775" s="40">
        <f>IF($A775="","",IF($O775=0,"Clean",IF($P775&gt;0,"Out of Service","Violations - No OOS")))</f>
        <v/>
      </c>
      <c r="R775" s="63">
        <f>IF($A775="","",IFERROR(SUMIFS('Violation Log'!$K$6:$K$1005,'Violation Log'!$B$6:$B$1005,$A775),0))</f>
        <v/>
      </c>
      <c r="S775" s="63">
        <f>IF($A775="","",IFERROR(SUMIFS('Violation Log'!$L$6:$L$1005,'Violation Log'!$B$6:$B$1005,$A775),0))</f>
        <v/>
      </c>
      <c r="T775" s="39">
        <f>IF($A775="","",COUNTIFS('Violation Log'!$B$6:$B$1005,$A775,'Violation Log'!$R$6:$R$1005,"&lt;&gt;Closed",'Violation Log'!$R$6:$R$1005,"&lt;&gt;"))</f>
        <v/>
      </c>
      <c r="U775" s="40">
        <f>IF($A775="","",IF(OR($B775="",$E775="",$F775="",$H775="",$I775="",$M775=""),"Missing required field",IF(COUNTIF($A$6:$A$1005,$A775)&gt;1,"Duplicate Inspection ID","OK")))</f>
        <v/>
      </c>
    </row>
    <row r="776">
      <c r="B776" s="62" t="n"/>
      <c r="C776" s="36" t="n"/>
      <c r="L776" s="37" t="n"/>
      <c r="N776" s="38" t="n"/>
      <c r="O776" s="39">
        <f>IF($A776="","",COUNTIF('Violation Log'!$B$6:$B$1005,$A776))</f>
        <v/>
      </c>
      <c r="P776" s="39">
        <f>IF($A776="","",COUNTIFS('Violation Log'!$B$6:$B$1005,$A776,'Violation Log'!$I$6:$I$1005,"Yes"))</f>
        <v/>
      </c>
      <c r="Q776" s="40">
        <f>IF($A776="","",IF($O776=0,"Clean",IF($P776&gt;0,"Out of Service","Violations - No OOS")))</f>
        <v/>
      </c>
      <c r="R776" s="63">
        <f>IF($A776="","",IFERROR(SUMIFS('Violation Log'!$K$6:$K$1005,'Violation Log'!$B$6:$B$1005,$A776),0))</f>
        <v/>
      </c>
      <c r="S776" s="63">
        <f>IF($A776="","",IFERROR(SUMIFS('Violation Log'!$L$6:$L$1005,'Violation Log'!$B$6:$B$1005,$A776),0))</f>
        <v/>
      </c>
      <c r="T776" s="39">
        <f>IF($A776="","",COUNTIFS('Violation Log'!$B$6:$B$1005,$A776,'Violation Log'!$R$6:$R$1005,"&lt;&gt;Closed",'Violation Log'!$R$6:$R$1005,"&lt;&gt;"))</f>
        <v/>
      </c>
      <c r="U776" s="40">
        <f>IF($A776="","",IF(OR($B776="",$E776="",$F776="",$H776="",$I776="",$M776=""),"Missing required field",IF(COUNTIF($A$6:$A$1005,$A776)&gt;1,"Duplicate Inspection ID","OK")))</f>
        <v/>
      </c>
    </row>
    <row r="777">
      <c r="B777" s="62" t="n"/>
      <c r="C777" s="36" t="n"/>
      <c r="L777" s="37" t="n"/>
      <c r="N777" s="38" t="n"/>
      <c r="O777" s="39">
        <f>IF($A777="","",COUNTIF('Violation Log'!$B$6:$B$1005,$A777))</f>
        <v/>
      </c>
      <c r="P777" s="39">
        <f>IF($A777="","",COUNTIFS('Violation Log'!$B$6:$B$1005,$A777,'Violation Log'!$I$6:$I$1005,"Yes"))</f>
        <v/>
      </c>
      <c r="Q777" s="40">
        <f>IF($A777="","",IF($O777=0,"Clean",IF($P777&gt;0,"Out of Service","Violations - No OOS")))</f>
        <v/>
      </c>
      <c r="R777" s="63">
        <f>IF($A777="","",IFERROR(SUMIFS('Violation Log'!$K$6:$K$1005,'Violation Log'!$B$6:$B$1005,$A777),0))</f>
        <v/>
      </c>
      <c r="S777" s="63">
        <f>IF($A777="","",IFERROR(SUMIFS('Violation Log'!$L$6:$L$1005,'Violation Log'!$B$6:$B$1005,$A777),0))</f>
        <v/>
      </c>
      <c r="T777" s="39">
        <f>IF($A777="","",COUNTIFS('Violation Log'!$B$6:$B$1005,$A777,'Violation Log'!$R$6:$R$1005,"&lt;&gt;Closed",'Violation Log'!$R$6:$R$1005,"&lt;&gt;"))</f>
        <v/>
      </c>
      <c r="U777" s="40">
        <f>IF($A777="","",IF(OR($B777="",$E777="",$F777="",$H777="",$I777="",$M777=""),"Missing required field",IF(COUNTIF($A$6:$A$1005,$A777)&gt;1,"Duplicate Inspection ID","OK")))</f>
        <v/>
      </c>
    </row>
    <row r="778">
      <c r="B778" s="62" t="n"/>
      <c r="C778" s="36" t="n"/>
      <c r="L778" s="37" t="n"/>
      <c r="N778" s="38" t="n"/>
      <c r="O778" s="39">
        <f>IF($A778="","",COUNTIF('Violation Log'!$B$6:$B$1005,$A778))</f>
        <v/>
      </c>
      <c r="P778" s="39">
        <f>IF($A778="","",COUNTIFS('Violation Log'!$B$6:$B$1005,$A778,'Violation Log'!$I$6:$I$1005,"Yes"))</f>
        <v/>
      </c>
      <c r="Q778" s="40">
        <f>IF($A778="","",IF($O778=0,"Clean",IF($P778&gt;0,"Out of Service","Violations - No OOS")))</f>
        <v/>
      </c>
      <c r="R778" s="63">
        <f>IF($A778="","",IFERROR(SUMIFS('Violation Log'!$K$6:$K$1005,'Violation Log'!$B$6:$B$1005,$A778),0))</f>
        <v/>
      </c>
      <c r="S778" s="63">
        <f>IF($A778="","",IFERROR(SUMIFS('Violation Log'!$L$6:$L$1005,'Violation Log'!$B$6:$B$1005,$A778),0))</f>
        <v/>
      </c>
      <c r="T778" s="39">
        <f>IF($A778="","",COUNTIFS('Violation Log'!$B$6:$B$1005,$A778,'Violation Log'!$R$6:$R$1005,"&lt;&gt;Closed",'Violation Log'!$R$6:$R$1005,"&lt;&gt;"))</f>
        <v/>
      </c>
      <c r="U778" s="40">
        <f>IF($A778="","",IF(OR($B778="",$E778="",$F778="",$H778="",$I778="",$M778=""),"Missing required field",IF(COUNTIF($A$6:$A$1005,$A778)&gt;1,"Duplicate Inspection ID","OK")))</f>
        <v/>
      </c>
    </row>
    <row r="779">
      <c r="B779" s="62" t="n"/>
      <c r="C779" s="36" t="n"/>
      <c r="L779" s="37" t="n"/>
      <c r="N779" s="38" t="n"/>
      <c r="O779" s="39">
        <f>IF($A779="","",COUNTIF('Violation Log'!$B$6:$B$1005,$A779))</f>
        <v/>
      </c>
      <c r="P779" s="39">
        <f>IF($A779="","",COUNTIFS('Violation Log'!$B$6:$B$1005,$A779,'Violation Log'!$I$6:$I$1005,"Yes"))</f>
        <v/>
      </c>
      <c r="Q779" s="40">
        <f>IF($A779="","",IF($O779=0,"Clean",IF($P779&gt;0,"Out of Service","Violations - No OOS")))</f>
        <v/>
      </c>
      <c r="R779" s="63">
        <f>IF($A779="","",IFERROR(SUMIFS('Violation Log'!$K$6:$K$1005,'Violation Log'!$B$6:$B$1005,$A779),0))</f>
        <v/>
      </c>
      <c r="S779" s="63">
        <f>IF($A779="","",IFERROR(SUMIFS('Violation Log'!$L$6:$L$1005,'Violation Log'!$B$6:$B$1005,$A779),0))</f>
        <v/>
      </c>
      <c r="T779" s="39">
        <f>IF($A779="","",COUNTIFS('Violation Log'!$B$6:$B$1005,$A779,'Violation Log'!$R$6:$R$1005,"&lt;&gt;Closed",'Violation Log'!$R$6:$R$1005,"&lt;&gt;"))</f>
        <v/>
      </c>
      <c r="U779" s="40">
        <f>IF($A779="","",IF(OR($B779="",$E779="",$F779="",$H779="",$I779="",$M779=""),"Missing required field",IF(COUNTIF($A$6:$A$1005,$A779)&gt;1,"Duplicate Inspection ID","OK")))</f>
        <v/>
      </c>
    </row>
    <row r="780">
      <c r="B780" s="62" t="n"/>
      <c r="C780" s="36" t="n"/>
      <c r="L780" s="37" t="n"/>
      <c r="N780" s="38" t="n"/>
      <c r="O780" s="39">
        <f>IF($A780="","",COUNTIF('Violation Log'!$B$6:$B$1005,$A780))</f>
        <v/>
      </c>
      <c r="P780" s="39">
        <f>IF($A780="","",COUNTIFS('Violation Log'!$B$6:$B$1005,$A780,'Violation Log'!$I$6:$I$1005,"Yes"))</f>
        <v/>
      </c>
      <c r="Q780" s="40">
        <f>IF($A780="","",IF($O780=0,"Clean",IF($P780&gt;0,"Out of Service","Violations - No OOS")))</f>
        <v/>
      </c>
      <c r="R780" s="63">
        <f>IF($A780="","",IFERROR(SUMIFS('Violation Log'!$K$6:$K$1005,'Violation Log'!$B$6:$B$1005,$A780),0))</f>
        <v/>
      </c>
      <c r="S780" s="63">
        <f>IF($A780="","",IFERROR(SUMIFS('Violation Log'!$L$6:$L$1005,'Violation Log'!$B$6:$B$1005,$A780),0))</f>
        <v/>
      </c>
      <c r="T780" s="39">
        <f>IF($A780="","",COUNTIFS('Violation Log'!$B$6:$B$1005,$A780,'Violation Log'!$R$6:$R$1005,"&lt;&gt;Closed",'Violation Log'!$R$6:$R$1005,"&lt;&gt;"))</f>
        <v/>
      </c>
      <c r="U780" s="40">
        <f>IF($A780="","",IF(OR($B780="",$E780="",$F780="",$H780="",$I780="",$M780=""),"Missing required field",IF(COUNTIF($A$6:$A$1005,$A780)&gt;1,"Duplicate Inspection ID","OK")))</f>
        <v/>
      </c>
    </row>
    <row r="781">
      <c r="B781" s="62" t="n"/>
      <c r="C781" s="36" t="n"/>
      <c r="L781" s="37" t="n"/>
      <c r="N781" s="38" t="n"/>
      <c r="O781" s="39">
        <f>IF($A781="","",COUNTIF('Violation Log'!$B$6:$B$1005,$A781))</f>
        <v/>
      </c>
      <c r="P781" s="39">
        <f>IF($A781="","",COUNTIFS('Violation Log'!$B$6:$B$1005,$A781,'Violation Log'!$I$6:$I$1005,"Yes"))</f>
        <v/>
      </c>
      <c r="Q781" s="40">
        <f>IF($A781="","",IF($O781=0,"Clean",IF($P781&gt;0,"Out of Service","Violations - No OOS")))</f>
        <v/>
      </c>
      <c r="R781" s="63">
        <f>IF($A781="","",IFERROR(SUMIFS('Violation Log'!$K$6:$K$1005,'Violation Log'!$B$6:$B$1005,$A781),0))</f>
        <v/>
      </c>
      <c r="S781" s="63">
        <f>IF($A781="","",IFERROR(SUMIFS('Violation Log'!$L$6:$L$1005,'Violation Log'!$B$6:$B$1005,$A781),0))</f>
        <v/>
      </c>
      <c r="T781" s="39">
        <f>IF($A781="","",COUNTIFS('Violation Log'!$B$6:$B$1005,$A781,'Violation Log'!$R$6:$R$1005,"&lt;&gt;Closed",'Violation Log'!$R$6:$R$1005,"&lt;&gt;"))</f>
        <v/>
      </c>
      <c r="U781" s="40">
        <f>IF($A781="","",IF(OR($B781="",$E781="",$F781="",$H781="",$I781="",$M781=""),"Missing required field",IF(COUNTIF($A$6:$A$1005,$A781)&gt;1,"Duplicate Inspection ID","OK")))</f>
        <v/>
      </c>
    </row>
    <row r="782">
      <c r="B782" s="62" t="n"/>
      <c r="C782" s="36" t="n"/>
      <c r="L782" s="37" t="n"/>
      <c r="N782" s="38" t="n"/>
      <c r="O782" s="39">
        <f>IF($A782="","",COUNTIF('Violation Log'!$B$6:$B$1005,$A782))</f>
        <v/>
      </c>
      <c r="P782" s="39">
        <f>IF($A782="","",COUNTIFS('Violation Log'!$B$6:$B$1005,$A782,'Violation Log'!$I$6:$I$1005,"Yes"))</f>
        <v/>
      </c>
      <c r="Q782" s="40">
        <f>IF($A782="","",IF($O782=0,"Clean",IF($P782&gt;0,"Out of Service","Violations - No OOS")))</f>
        <v/>
      </c>
      <c r="R782" s="63">
        <f>IF($A782="","",IFERROR(SUMIFS('Violation Log'!$K$6:$K$1005,'Violation Log'!$B$6:$B$1005,$A782),0))</f>
        <v/>
      </c>
      <c r="S782" s="63">
        <f>IF($A782="","",IFERROR(SUMIFS('Violation Log'!$L$6:$L$1005,'Violation Log'!$B$6:$B$1005,$A782),0))</f>
        <v/>
      </c>
      <c r="T782" s="39">
        <f>IF($A782="","",COUNTIFS('Violation Log'!$B$6:$B$1005,$A782,'Violation Log'!$R$6:$R$1005,"&lt;&gt;Closed",'Violation Log'!$R$6:$R$1005,"&lt;&gt;"))</f>
        <v/>
      </c>
      <c r="U782" s="40">
        <f>IF($A782="","",IF(OR($B782="",$E782="",$F782="",$H782="",$I782="",$M782=""),"Missing required field",IF(COUNTIF($A$6:$A$1005,$A782)&gt;1,"Duplicate Inspection ID","OK")))</f>
        <v/>
      </c>
    </row>
    <row r="783">
      <c r="B783" s="62" t="n"/>
      <c r="C783" s="36" t="n"/>
      <c r="L783" s="37" t="n"/>
      <c r="N783" s="38" t="n"/>
      <c r="O783" s="39">
        <f>IF($A783="","",COUNTIF('Violation Log'!$B$6:$B$1005,$A783))</f>
        <v/>
      </c>
      <c r="P783" s="39">
        <f>IF($A783="","",COUNTIFS('Violation Log'!$B$6:$B$1005,$A783,'Violation Log'!$I$6:$I$1005,"Yes"))</f>
        <v/>
      </c>
      <c r="Q783" s="40">
        <f>IF($A783="","",IF($O783=0,"Clean",IF($P783&gt;0,"Out of Service","Violations - No OOS")))</f>
        <v/>
      </c>
      <c r="R783" s="63">
        <f>IF($A783="","",IFERROR(SUMIFS('Violation Log'!$K$6:$K$1005,'Violation Log'!$B$6:$B$1005,$A783),0))</f>
        <v/>
      </c>
      <c r="S783" s="63">
        <f>IF($A783="","",IFERROR(SUMIFS('Violation Log'!$L$6:$L$1005,'Violation Log'!$B$6:$B$1005,$A783),0))</f>
        <v/>
      </c>
      <c r="T783" s="39">
        <f>IF($A783="","",COUNTIFS('Violation Log'!$B$6:$B$1005,$A783,'Violation Log'!$R$6:$R$1005,"&lt;&gt;Closed",'Violation Log'!$R$6:$R$1005,"&lt;&gt;"))</f>
        <v/>
      </c>
      <c r="U783" s="40">
        <f>IF($A783="","",IF(OR($B783="",$E783="",$F783="",$H783="",$I783="",$M783=""),"Missing required field",IF(COUNTIF($A$6:$A$1005,$A783)&gt;1,"Duplicate Inspection ID","OK")))</f>
        <v/>
      </c>
    </row>
    <row r="784">
      <c r="B784" s="62" t="n"/>
      <c r="C784" s="36" t="n"/>
      <c r="L784" s="37" t="n"/>
      <c r="N784" s="38" t="n"/>
      <c r="O784" s="39">
        <f>IF($A784="","",COUNTIF('Violation Log'!$B$6:$B$1005,$A784))</f>
        <v/>
      </c>
      <c r="P784" s="39">
        <f>IF($A784="","",COUNTIFS('Violation Log'!$B$6:$B$1005,$A784,'Violation Log'!$I$6:$I$1005,"Yes"))</f>
        <v/>
      </c>
      <c r="Q784" s="40">
        <f>IF($A784="","",IF($O784=0,"Clean",IF($P784&gt;0,"Out of Service","Violations - No OOS")))</f>
        <v/>
      </c>
      <c r="R784" s="63">
        <f>IF($A784="","",IFERROR(SUMIFS('Violation Log'!$K$6:$K$1005,'Violation Log'!$B$6:$B$1005,$A784),0))</f>
        <v/>
      </c>
      <c r="S784" s="63">
        <f>IF($A784="","",IFERROR(SUMIFS('Violation Log'!$L$6:$L$1005,'Violation Log'!$B$6:$B$1005,$A784),0))</f>
        <v/>
      </c>
      <c r="T784" s="39">
        <f>IF($A784="","",COUNTIFS('Violation Log'!$B$6:$B$1005,$A784,'Violation Log'!$R$6:$R$1005,"&lt;&gt;Closed",'Violation Log'!$R$6:$R$1005,"&lt;&gt;"))</f>
        <v/>
      </c>
      <c r="U784" s="40">
        <f>IF($A784="","",IF(OR($B784="",$E784="",$F784="",$H784="",$I784="",$M784=""),"Missing required field",IF(COUNTIF($A$6:$A$1005,$A784)&gt;1,"Duplicate Inspection ID","OK")))</f>
        <v/>
      </c>
    </row>
    <row r="785">
      <c r="B785" s="62" t="n"/>
      <c r="C785" s="36" t="n"/>
      <c r="L785" s="37" t="n"/>
      <c r="N785" s="38" t="n"/>
      <c r="O785" s="39">
        <f>IF($A785="","",COUNTIF('Violation Log'!$B$6:$B$1005,$A785))</f>
        <v/>
      </c>
      <c r="P785" s="39">
        <f>IF($A785="","",COUNTIFS('Violation Log'!$B$6:$B$1005,$A785,'Violation Log'!$I$6:$I$1005,"Yes"))</f>
        <v/>
      </c>
      <c r="Q785" s="40">
        <f>IF($A785="","",IF($O785=0,"Clean",IF($P785&gt;0,"Out of Service","Violations - No OOS")))</f>
        <v/>
      </c>
      <c r="R785" s="63">
        <f>IF($A785="","",IFERROR(SUMIFS('Violation Log'!$K$6:$K$1005,'Violation Log'!$B$6:$B$1005,$A785),0))</f>
        <v/>
      </c>
      <c r="S785" s="63">
        <f>IF($A785="","",IFERROR(SUMIFS('Violation Log'!$L$6:$L$1005,'Violation Log'!$B$6:$B$1005,$A785),0))</f>
        <v/>
      </c>
      <c r="T785" s="39">
        <f>IF($A785="","",COUNTIFS('Violation Log'!$B$6:$B$1005,$A785,'Violation Log'!$R$6:$R$1005,"&lt;&gt;Closed",'Violation Log'!$R$6:$R$1005,"&lt;&gt;"))</f>
        <v/>
      </c>
      <c r="U785" s="40">
        <f>IF($A785="","",IF(OR($B785="",$E785="",$F785="",$H785="",$I785="",$M785=""),"Missing required field",IF(COUNTIF($A$6:$A$1005,$A785)&gt;1,"Duplicate Inspection ID","OK")))</f>
        <v/>
      </c>
    </row>
    <row r="786">
      <c r="B786" s="62" t="n"/>
      <c r="C786" s="36" t="n"/>
      <c r="L786" s="37" t="n"/>
      <c r="N786" s="38" t="n"/>
      <c r="O786" s="39">
        <f>IF($A786="","",COUNTIF('Violation Log'!$B$6:$B$1005,$A786))</f>
        <v/>
      </c>
      <c r="P786" s="39">
        <f>IF($A786="","",COUNTIFS('Violation Log'!$B$6:$B$1005,$A786,'Violation Log'!$I$6:$I$1005,"Yes"))</f>
        <v/>
      </c>
      <c r="Q786" s="40">
        <f>IF($A786="","",IF($O786=0,"Clean",IF($P786&gt;0,"Out of Service","Violations - No OOS")))</f>
        <v/>
      </c>
      <c r="R786" s="63">
        <f>IF($A786="","",IFERROR(SUMIFS('Violation Log'!$K$6:$K$1005,'Violation Log'!$B$6:$B$1005,$A786),0))</f>
        <v/>
      </c>
      <c r="S786" s="63">
        <f>IF($A786="","",IFERROR(SUMIFS('Violation Log'!$L$6:$L$1005,'Violation Log'!$B$6:$B$1005,$A786),0))</f>
        <v/>
      </c>
      <c r="T786" s="39">
        <f>IF($A786="","",COUNTIFS('Violation Log'!$B$6:$B$1005,$A786,'Violation Log'!$R$6:$R$1005,"&lt;&gt;Closed",'Violation Log'!$R$6:$R$1005,"&lt;&gt;"))</f>
        <v/>
      </c>
      <c r="U786" s="40">
        <f>IF($A786="","",IF(OR($B786="",$E786="",$F786="",$H786="",$I786="",$M786=""),"Missing required field",IF(COUNTIF($A$6:$A$1005,$A786)&gt;1,"Duplicate Inspection ID","OK")))</f>
        <v/>
      </c>
    </row>
    <row r="787">
      <c r="B787" s="62" t="n"/>
      <c r="C787" s="36" t="n"/>
      <c r="L787" s="37" t="n"/>
      <c r="N787" s="38" t="n"/>
      <c r="O787" s="39">
        <f>IF($A787="","",COUNTIF('Violation Log'!$B$6:$B$1005,$A787))</f>
        <v/>
      </c>
      <c r="P787" s="39">
        <f>IF($A787="","",COUNTIFS('Violation Log'!$B$6:$B$1005,$A787,'Violation Log'!$I$6:$I$1005,"Yes"))</f>
        <v/>
      </c>
      <c r="Q787" s="40">
        <f>IF($A787="","",IF($O787=0,"Clean",IF($P787&gt;0,"Out of Service","Violations - No OOS")))</f>
        <v/>
      </c>
      <c r="R787" s="63">
        <f>IF($A787="","",IFERROR(SUMIFS('Violation Log'!$K$6:$K$1005,'Violation Log'!$B$6:$B$1005,$A787),0))</f>
        <v/>
      </c>
      <c r="S787" s="63">
        <f>IF($A787="","",IFERROR(SUMIFS('Violation Log'!$L$6:$L$1005,'Violation Log'!$B$6:$B$1005,$A787),0))</f>
        <v/>
      </c>
      <c r="T787" s="39">
        <f>IF($A787="","",COUNTIFS('Violation Log'!$B$6:$B$1005,$A787,'Violation Log'!$R$6:$R$1005,"&lt;&gt;Closed",'Violation Log'!$R$6:$R$1005,"&lt;&gt;"))</f>
        <v/>
      </c>
      <c r="U787" s="40">
        <f>IF($A787="","",IF(OR($B787="",$E787="",$F787="",$H787="",$I787="",$M787=""),"Missing required field",IF(COUNTIF($A$6:$A$1005,$A787)&gt;1,"Duplicate Inspection ID","OK")))</f>
        <v/>
      </c>
    </row>
    <row r="788">
      <c r="B788" s="62" t="n"/>
      <c r="C788" s="36" t="n"/>
      <c r="L788" s="37" t="n"/>
      <c r="N788" s="38" t="n"/>
      <c r="O788" s="39">
        <f>IF($A788="","",COUNTIF('Violation Log'!$B$6:$B$1005,$A788))</f>
        <v/>
      </c>
      <c r="P788" s="39">
        <f>IF($A788="","",COUNTIFS('Violation Log'!$B$6:$B$1005,$A788,'Violation Log'!$I$6:$I$1005,"Yes"))</f>
        <v/>
      </c>
      <c r="Q788" s="40">
        <f>IF($A788="","",IF($O788=0,"Clean",IF($P788&gt;0,"Out of Service","Violations - No OOS")))</f>
        <v/>
      </c>
      <c r="R788" s="63">
        <f>IF($A788="","",IFERROR(SUMIFS('Violation Log'!$K$6:$K$1005,'Violation Log'!$B$6:$B$1005,$A788),0))</f>
        <v/>
      </c>
      <c r="S788" s="63">
        <f>IF($A788="","",IFERROR(SUMIFS('Violation Log'!$L$6:$L$1005,'Violation Log'!$B$6:$B$1005,$A788),0))</f>
        <v/>
      </c>
      <c r="T788" s="39">
        <f>IF($A788="","",COUNTIFS('Violation Log'!$B$6:$B$1005,$A788,'Violation Log'!$R$6:$R$1005,"&lt;&gt;Closed",'Violation Log'!$R$6:$R$1005,"&lt;&gt;"))</f>
        <v/>
      </c>
      <c r="U788" s="40">
        <f>IF($A788="","",IF(OR($B788="",$E788="",$F788="",$H788="",$I788="",$M788=""),"Missing required field",IF(COUNTIF($A$6:$A$1005,$A788)&gt;1,"Duplicate Inspection ID","OK")))</f>
        <v/>
      </c>
    </row>
    <row r="789">
      <c r="B789" s="62" t="n"/>
      <c r="C789" s="36" t="n"/>
      <c r="L789" s="37" t="n"/>
      <c r="N789" s="38" t="n"/>
      <c r="O789" s="39">
        <f>IF($A789="","",COUNTIF('Violation Log'!$B$6:$B$1005,$A789))</f>
        <v/>
      </c>
      <c r="P789" s="39">
        <f>IF($A789="","",COUNTIFS('Violation Log'!$B$6:$B$1005,$A789,'Violation Log'!$I$6:$I$1005,"Yes"))</f>
        <v/>
      </c>
      <c r="Q789" s="40">
        <f>IF($A789="","",IF($O789=0,"Clean",IF($P789&gt;0,"Out of Service","Violations - No OOS")))</f>
        <v/>
      </c>
      <c r="R789" s="63">
        <f>IF($A789="","",IFERROR(SUMIFS('Violation Log'!$K$6:$K$1005,'Violation Log'!$B$6:$B$1005,$A789),0))</f>
        <v/>
      </c>
      <c r="S789" s="63">
        <f>IF($A789="","",IFERROR(SUMIFS('Violation Log'!$L$6:$L$1005,'Violation Log'!$B$6:$B$1005,$A789),0))</f>
        <v/>
      </c>
      <c r="T789" s="39">
        <f>IF($A789="","",COUNTIFS('Violation Log'!$B$6:$B$1005,$A789,'Violation Log'!$R$6:$R$1005,"&lt;&gt;Closed",'Violation Log'!$R$6:$R$1005,"&lt;&gt;"))</f>
        <v/>
      </c>
      <c r="U789" s="40">
        <f>IF($A789="","",IF(OR($B789="",$E789="",$F789="",$H789="",$I789="",$M789=""),"Missing required field",IF(COUNTIF($A$6:$A$1005,$A789)&gt;1,"Duplicate Inspection ID","OK")))</f>
        <v/>
      </c>
    </row>
    <row r="790">
      <c r="B790" s="62" t="n"/>
      <c r="C790" s="36" t="n"/>
      <c r="L790" s="37" t="n"/>
      <c r="N790" s="38" t="n"/>
      <c r="O790" s="39">
        <f>IF($A790="","",COUNTIF('Violation Log'!$B$6:$B$1005,$A790))</f>
        <v/>
      </c>
      <c r="P790" s="39">
        <f>IF($A790="","",COUNTIFS('Violation Log'!$B$6:$B$1005,$A790,'Violation Log'!$I$6:$I$1005,"Yes"))</f>
        <v/>
      </c>
      <c r="Q790" s="40">
        <f>IF($A790="","",IF($O790=0,"Clean",IF($P790&gt;0,"Out of Service","Violations - No OOS")))</f>
        <v/>
      </c>
      <c r="R790" s="63">
        <f>IF($A790="","",IFERROR(SUMIFS('Violation Log'!$K$6:$K$1005,'Violation Log'!$B$6:$B$1005,$A790),0))</f>
        <v/>
      </c>
      <c r="S790" s="63">
        <f>IF($A790="","",IFERROR(SUMIFS('Violation Log'!$L$6:$L$1005,'Violation Log'!$B$6:$B$1005,$A790),0))</f>
        <v/>
      </c>
      <c r="T790" s="39">
        <f>IF($A790="","",COUNTIFS('Violation Log'!$B$6:$B$1005,$A790,'Violation Log'!$R$6:$R$1005,"&lt;&gt;Closed",'Violation Log'!$R$6:$R$1005,"&lt;&gt;"))</f>
        <v/>
      </c>
      <c r="U790" s="40">
        <f>IF($A790="","",IF(OR($B790="",$E790="",$F790="",$H790="",$I790="",$M790=""),"Missing required field",IF(COUNTIF($A$6:$A$1005,$A790)&gt;1,"Duplicate Inspection ID","OK")))</f>
        <v/>
      </c>
    </row>
    <row r="791">
      <c r="B791" s="62" t="n"/>
      <c r="C791" s="36" t="n"/>
      <c r="L791" s="37" t="n"/>
      <c r="N791" s="38" t="n"/>
      <c r="O791" s="39">
        <f>IF($A791="","",COUNTIF('Violation Log'!$B$6:$B$1005,$A791))</f>
        <v/>
      </c>
      <c r="P791" s="39">
        <f>IF($A791="","",COUNTIFS('Violation Log'!$B$6:$B$1005,$A791,'Violation Log'!$I$6:$I$1005,"Yes"))</f>
        <v/>
      </c>
      <c r="Q791" s="40">
        <f>IF($A791="","",IF($O791=0,"Clean",IF($P791&gt;0,"Out of Service","Violations - No OOS")))</f>
        <v/>
      </c>
      <c r="R791" s="63">
        <f>IF($A791="","",IFERROR(SUMIFS('Violation Log'!$K$6:$K$1005,'Violation Log'!$B$6:$B$1005,$A791),0))</f>
        <v/>
      </c>
      <c r="S791" s="63">
        <f>IF($A791="","",IFERROR(SUMIFS('Violation Log'!$L$6:$L$1005,'Violation Log'!$B$6:$B$1005,$A791),0))</f>
        <v/>
      </c>
      <c r="T791" s="39">
        <f>IF($A791="","",COUNTIFS('Violation Log'!$B$6:$B$1005,$A791,'Violation Log'!$R$6:$R$1005,"&lt;&gt;Closed",'Violation Log'!$R$6:$R$1005,"&lt;&gt;"))</f>
        <v/>
      </c>
      <c r="U791" s="40">
        <f>IF($A791="","",IF(OR($B791="",$E791="",$F791="",$H791="",$I791="",$M791=""),"Missing required field",IF(COUNTIF($A$6:$A$1005,$A791)&gt;1,"Duplicate Inspection ID","OK")))</f>
        <v/>
      </c>
    </row>
    <row r="792">
      <c r="B792" s="62" t="n"/>
      <c r="C792" s="36" t="n"/>
      <c r="L792" s="37" t="n"/>
      <c r="N792" s="38" t="n"/>
      <c r="O792" s="39">
        <f>IF($A792="","",COUNTIF('Violation Log'!$B$6:$B$1005,$A792))</f>
        <v/>
      </c>
      <c r="P792" s="39">
        <f>IF($A792="","",COUNTIFS('Violation Log'!$B$6:$B$1005,$A792,'Violation Log'!$I$6:$I$1005,"Yes"))</f>
        <v/>
      </c>
      <c r="Q792" s="40">
        <f>IF($A792="","",IF($O792=0,"Clean",IF($P792&gt;0,"Out of Service","Violations - No OOS")))</f>
        <v/>
      </c>
      <c r="R792" s="63">
        <f>IF($A792="","",IFERROR(SUMIFS('Violation Log'!$K$6:$K$1005,'Violation Log'!$B$6:$B$1005,$A792),0))</f>
        <v/>
      </c>
      <c r="S792" s="63">
        <f>IF($A792="","",IFERROR(SUMIFS('Violation Log'!$L$6:$L$1005,'Violation Log'!$B$6:$B$1005,$A792),0))</f>
        <v/>
      </c>
      <c r="T792" s="39">
        <f>IF($A792="","",COUNTIFS('Violation Log'!$B$6:$B$1005,$A792,'Violation Log'!$R$6:$R$1005,"&lt;&gt;Closed",'Violation Log'!$R$6:$R$1005,"&lt;&gt;"))</f>
        <v/>
      </c>
      <c r="U792" s="40">
        <f>IF($A792="","",IF(OR($B792="",$E792="",$F792="",$H792="",$I792="",$M792=""),"Missing required field",IF(COUNTIF($A$6:$A$1005,$A792)&gt;1,"Duplicate Inspection ID","OK")))</f>
        <v/>
      </c>
    </row>
    <row r="793">
      <c r="B793" s="62" t="n"/>
      <c r="C793" s="36" t="n"/>
      <c r="L793" s="37" t="n"/>
      <c r="N793" s="38" t="n"/>
      <c r="O793" s="39">
        <f>IF($A793="","",COUNTIF('Violation Log'!$B$6:$B$1005,$A793))</f>
        <v/>
      </c>
      <c r="P793" s="39">
        <f>IF($A793="","",COUNTIFS('Violation Log'!$B$6:$B$1005,$A793,'Violation Log'!$I$6:$I$1005,"Yes"))</f>
        <v/>
      </c>
      <c r="Q793" s="40">
        <f>IF($A793="","",IF($O793=0,"Clean",IF($P793&gt;0,"Out of Service","Violations - No OOS")))</f>
        <v/>
      </c>
      <c r="R793" s="63">
        <f>IF($A793="","",IFERROR(SUMIFS('Violation Log'!$K$6:$K$1005,'Violation Log'!$B$6:$B$1005,$A793),0))</f>
        <v/>
      </c>
      <c r="S793" s="63">
        <f>IF($A793="","",IFERROR(SUMIFS('Violation Log'!$L$6:$L$1005,'Violation Log'!$B$6:$B$1005,$A793),0))</f>
        <v/>
      </c>
      <c r="T793" s="39">
        <f>IF($A793="","",COUNTIFS('Violation Log'!$B$6:$B$1005,$A793,'Violation Log'!$R$6:$R$1005,"&lt;&gt;Closed",'Violation Log'!$R$6:$R$1005,"&lt;&gt;"))</f>
        <v/>
      </c>
      <c r="U793" s="40">
        <f>IF($A793="","",IF(OR($B793="",$E793="",$F793="",$H793="",$I793="",$M793=""),"Missing required field",IF(COUNTIF($A$6:$A$1005,$A793)&gt;1,"Duplicate Inspection ID","OK")))</f>
        <v/>
      </c>
    </row>
    <row r="794">
      <c r="B794" s="62" t="n"/>
      <c r="C794" s="36" t="n"/>
      <c r="L794" s="37" t="n"/>
      <c r="N794" s="38" t="n"/>
      <c r="O794" s="39">
        <f>IF($A794="","",COUNTIF('Violation Log'!$B$6:$B$1005,$A794))</f>
        <v/>
      </c>
      <c r="P794" s="39">
        <f>IF($A794="","",COUNTIFS('Violation Log'!$B$6:$B$1005,$A794,'Violation Log'!$I$6:$I$1005,"Yes"))</f>
        <v/>
      </c>
      <c r="Q794" s="40">
        <f>IF($A794="","",IF($O794=0,"Clean",IF($P794&gt;0,"Out of Service","Violations - No OOS")))</f>
        <v/>
      </c>
      <c r="R794" s="63">
        <f>IF($A794="","",IFERROR(SUMIFS('Violation Log'!$K$6:$K$1005,'Violation Log'!$B$6:$B$1005,$A794),0))</f>
        <v/>
      </c>
      <c r="S794" s="63">
        <f>IF($A794="","",IFERROR(SUMIFS('Violation Log'!$L$6:$L$1005,'Violation Log'!$B$6:$B$1005,$A794),0))</f>
        <v/>
      </c>
      <c r="T794" s="39">
        <f>IF($A794="","",COUNTIFS('Violation Log'!$B$6:$B$1005,$A794,'Violation Log'!$R$6:$R$1005,"&lt;&gt;Closed",'Violation Log'!$R$6:$R$1005,"&lt;&gt;"))</f>
        <v/>
      </c>
      <c r="U794" s="40">
        <f>IF($A794="","",IF(OR($B794="",$E794="",$F794="",$H794="",$I794="",$M794=""),"Missing required field",IF(COUNTIF($A$6:$A$1005,$A794)&gt;1,"Duplicate Inspection ID","OK")))</f>
        <v/>
      </c>
    </row>
    <row r="795">
      <c r="B795" s="62" t="n"/>
      <c r="C795" s="36" t="n"/>
      <c r="L795" s="37" t="n"/>
      <c r="N795" s="38" t="n"/>
      <c r="O795" s="39">
        <f>IF($A795="","",COUNTIF('Violation Log'!$B$6:$B$1005,$A795))</f>
        <v/>
      </c>
      <c r="P795" s="39">
        <f>IF($A795="","",COUNTIFS('Violation Log'!$B$6:$B$1005,$A795,'Violation Log'!$I$6:$I$1005,"Yes"))</f>
        <v/>
      </c>
      <c r="Q795" s="40">
        <f>IF($A795="","",IF($O795=0,"Clean",IF($P795&gt;0,"Out of Service","Violations - No OOS")))</f>
        <v/>
      </c>
      <c r="R795" s="63">
        <f>IF($A795="","",IFERROR(SUMIFS('Violation Log'!$K$6:$K$1005,'Violation Log'!$B$6:$B$1005,$A795),0))</f>
        <v/>
      </c>
      <c r="S795" s="63">
        <f>IF($A795="","",IFERROR(SUMIFS('Violation Log'!$L$6:$L$1005,'Violation Log'!$B$6:$B$1005,$A795),0))</f>
        <v/>
      </c>
      <c r="T795" s="39">
        <f>IF($A795="","",COUNTIFS('Violation Log'!$B$6:$B$1005,$A795,'Violation Log'!$R$6:$R$1005,"&lt;&gt;Closed",'Violation Log'!$R$6:$R$1005,"&lt;&gt;"))</f>
        <v/>
      </c>
      <c r="U795" s="40">
        <f>IF($A795="","",IF(OR($B795="",$E795="",$F795="",$H795="",$I795="",$M795=""),"Missing required field",IF(COUNTIF($A$6:$A$1005,$A795)&gt;1,"Duplicate Inspection ID","OK")))</f>
        <v/>
      </c>
    </row>
    <row r="796">
      <c r="B796" s="62" t="n"/>
      <c r="C796" s="36" t="n"/>
      <c r="L796" s="37" t="n"/>
      <c r="N796" s="38" t="n"/>
      <c r="O796" s="39">
        <f>IF($A796="","",COUNTIF('Violation Log'!$B$6:$B$1005,$A796))</f>
        <v/>
      </c>
      <c r="P796" s="39">
        <f>IF($A796="","",COUNTIFS('Violation Log'!$B$6:$B$1005,$A796,'Violation Log'!$I$6:$I$1005,"Yes"))</f>
        <v/>
      </c>
      <c r="Q796" s="40">
        <f>IF($A796="","",IF($O796=0,"Clean",IF($P796&gt;0,"Out of Service","Violations - No OOS")))</f>
        <v/>
      </c>
      <c r="R796" s="63">
        <f>IF($A796="","",IFERROR(SUMIFS('Violation Log'!$K$6:$K$1005,'Violation Log'!$B$6:$B$1005,$A796),0))</f>
        <v/>
      </c>
      <c r="S796" s="63">
        <f>IF($A796="","",IFERROR(SUMIFS('Violation Log'!$L$6:$L$1005,'Violation Log'!$B$6:$B$1005,$A796),0))</f>
        <v/>
      </c>
      <c r="T796" s="39">
        <f>IF($A796="","",COUNTIFS('Violation Log'!$B$6:$B$1005,$A796,'Violation Log'!$R$6:$R$1005,"&lt;&gt;Closed",'Violation Log'!$R$6:$R$1005,"&lt;&gt;"))</f>
        <v/>
      </c>
      <c r="U796" s="40">
        <f>IF($A796="","",IF(OR($B796="",$E796="",$F796="",$H796="",$I796="",$M796=""),"Missing required field",IF(COUNTIF($A$6:$A$1005,$A796)&gt;1,"Duplicate Inspection ID","OK")))</f>
        <v/>
      </c>
    </row>
    <row r="797">
      <c r="B797" s="62" t="n"/>
      <c r="C797" s="36" t="n"/>
      <c r="L797" s="37" t="n"/>
      <c r="N797" s="38" t="n"/>
      <c r="O797" s="39">
        <f>IF($A797="","",COUNTIF('Violation Log'!$B$6:$B$1005,$A797))</f>
        <v/>
      </c>
      <c r="P797" s="39">
        <f>IF($A797="","",COUNTIFS('Violation Log'!$B$6:$B$1005,$A797,'Violation Log'!$I$6:$I$1005,"Yes"))</f>
        <v/>
      </c>
      <c r="Q797" s="40">
        <f>IF($A797="","",IF($O797=0,"Clean",IF($P797&gt;0,"Out of Service","Violations - No OOS")))</f>
        <v/>
      </c>
      <c r="R797" s="63">
        <f>IF($A797="","",IFERROR(SUMIFS('Violation Log'!$K$6:$K$1005,'Violation Log'!$B$6:$B$1005,$A797),0))</f>
        <v/>
      </c>
      <c r="S797" s="63">
        <f>IF($A797="","",IFERROR(SUMIFS('Violation Log'!$L$6:$L$1005,'Violation Log'!$B$6:$B$1005,$A797),0))</f>
        <v/>
      </c>
      <c r="T797" s="39">
        <f>IF($A797="","",COUNTIFS('Violation Log'!$B$6:$B$1005,$A797,'Violation Log'!$R$6:$R$1005,"&lt;&gt;Closed",'Violation Log'!$R$6:$R$1005,"&lt;&gt;"))</f>
        <v/>
      </c>
      <c r="U797" s="40">
        <f>IF($A797="","",IF(OR($B797="",$E797="",$F797="",$H797="",$I797="",$M797=""),"Missing required field",IF(COUNTIF($A$6:$A$1005,$A797)&gt;1,"Duplicate Inspection ID","OK")))</f>
        <v/>
      </c>
    </row>
    <row r="798">
      <c r="B798" s="62" t="n"/>
      <c r="C798" s="36" t="n"/>
      <c r="L798" s="37" t="n"/>
      <c r="N798" s="38" t="n"/>
      <c r="O798" s="39">
        <f>IF($A798="","",COUNTIF('Violation Log'!$B$6:$B$1005,$A798))</f>
        <v/>
      </c>
      <c r="P798" s="39">
        <f>IF($A798="","",COUNTIFS('Violation Log'!$B$6:$B$1005,$A798,'Violation Log'!$I$6:$I$1005,"Yes"))</f>
        <v/>
      </c>
      <c r="Q798" s="40">
        <f>IF($A798="","",IF($O798=0,"Clean",IF($P798&gt;0,"Out of Service","Violations - No OOS")))</f>
        <v/>
      </c>
      <c r="R798" s="63">
        <f>IF($A798="","",IFERROR(SUMIFS('Violation Log'!$K$6:$K$1005,'Violation Log'!$B$6:$B$1005,$A798),0))</f>
        <v/>
      </c>
      <c r="S798" s="63">
        <f>IF($A798="","",IFERROR(SUMIFS('Violation Log'!$L$6:$L$1005,'Violation Log'!$B$6:$B$1005,$A798),0))</f>
        <v/>
      </c>
      <c r="T798" s="39">
        <f>IF($A798="","",COUNTIFS('Violation Log'!$B$6:$B$1005,$A798,'Violation Log'!$R$6:$R$1005,"&lt;&gt;Closed",'Violation Log'!$R$6:$R$1005,"&lt;&gt;"))</f>
        <v/>
      </c>
      <c r="U798" s="40">
        <f>IF($A798="","",IF(OR($B798="",$E798="",$F798="",$H798="",$I798="",$M798=""),"Missing required field",IF(COUNTIF($A$6:$A$1005,$A798)&gt;1,"Duplicate Inspection ID","OK")))</f>
        <v/>
      </c>
    </row>
    <row r="799">
      <c r="B799" s="62" t="n"/>
      <c r="C799" s="36" t="n"/>
      <c r="L799" s="37" t="n"/>
      <c r="N799" s="38" t="n"/>
      <c r="O799" s="39">
        <f>IF($A799="","",COUNTIF('Violation Log'!$B$6:$B$1005,$A799))</f>
        <v/>
      </c>
      <c r="P799" s="39">
        <f>IF($A799="","",COUNTIFS('Violation Log'!$B$6:$B$1005,$A799,'Violation Log'!$I$6:$I$1005,"Yes"))</f>
        <v/>
      </c>
      <c r="Q799" s="40">
        <f>IF($A799="","",IF($O799=0,"Clean",IF($P799&gt;0,"Out of Service","Violations - No OOS")))</f>
        <v/>
      </c>
      <c r="R799" s="63">
        <f>IF($A799="","",IFERROR(SUMIFS('Violation Log'!$K$6:$K$1005,'Violation Log'!$B$6:$B$1005,$A799),0))</f>
        <v/>
      </c>
      <c r="S799" s="63">
        <f>IF($A799="","",IFERROR(SUMIFS('Violation Log'!$L$6:$L$1005,'Violation Log'!$B$6:$B$1005,$A799),0))</f>
        <v/>
      </c>
      <c r="T799" s="39">
        <f>IF($A799="","",COUNTIFS('Violation Log'!$B$6:$B$1005,$A799,'Violation Log'!$R$6:$R$1005,"&lt;&gt;Closed",'Violation Log'!$R$6:$R$1005,"&lt;&gt;"))</f>
        <v/>
      </c>
      <c r="U799" s="40">
        <f>IF($A799="","",IF(OR($B799="",$E799="",$F799="",$H799="",$I799="",$M799=""),"Missing required field",IF(COUNTIF($A$6:$A$1005,$A799)&gt;1,"Duplicate Inspection ID","OK")))</f>
        <v/>
      </c>
    </row>
    <row r="800">
      <c r="B800" s="62" t="n"/>
      <c r="C800" s="36" t="n"/>
      <c r="L800" s="37" t="n"/>
      <c r="N800" s="38" t="n"/>
      <c r="O800" s="39">
        <f>IF($A800="","",COUNTIF('Violation Log'!$B$6:$B$1005,$A800))</f>
        <v/>
      </c>
      <c r="P800" s="39">
        <f>IF($A800="","",COUNTIFS('Violation Log'!$B$6:$B$1005,$A800,'Violation Log'!$I$6:$I$1005,"Yes"))</f>
        <v/>
      </c>
      <c r="Q800" s="40">
        <f>IF($A800="","",IF($O800=0,"Clean",IF($P800&gt;0,"Out of Service","Violations - No OOS")))</f>
        <v/>
      </c>
      <c r="R800" s="63">
        <f>IF($A800="","",IFERROR(SUMIFS('Violation Log'!$K$6:$K$1005,'Violation Log'!$B$6:$B$1005,$A800),0))</f>
        <v/>
      </c>
      <c r="S800" s="63">
        <f>IF($A800="","",IFERROR(SUMIFS('Violation Log'!$L$6:$L$1005,'Violation Log'!$B$6:$B$1005,$A800),0))</f>
        <v/>
      </c>
      <c r="T800" s="39">
        <f>IF($A800="","",COUNTIFS('Violation Log'!$B$6:$B$1005,$A800,'Violation Log'!$R$6:$R$1005,"&lt;&gt;Closed",'Violation Log'!$R$6:$R$1005,"&lt;&gt;"))</f>
        <v/>
      </c>
      <c r="U800" s="40">
        <f>IF($A800="","",IF(OR($B800="",$E800="",$F800="",$H800="",$I800="",$M800=""),"Missing required field",IF(COUNTIF($A$6:$A$1005,$A800)&gt;1,"Duplicate Inspection ID","OK")))</f>
        <v/>
      </c>
    </row>
    <row r="801">
      <c r="B801" s="62" t="n"/>
      <c r="C801" s="36" t="n"/>
      <c r="L801" s="37" t="n"/>
      <c r="N801" s="38" t="n"/>
      <c r="O801" s="39">
        <f>IF($A801="","",COUNTIF('Violation Log'!$B$6:$B$1005,$A801))</f>
        <v/>
      </c>
      <c r="P801" s="39">
        <f>IF($A801="","",COUNTIFS('Violation Log'!$B$6:$B$1005,$A801,'Violation Log'!$I$6:$I$1005,"Yes"))</f>
        <v/>
      </c>
      <c r="Q801" s="40">
        <f>IF($A801="","",IF($O801=0,"Clean",IF($P801&gt;0,"Out of Service","Violations - No OOS")))</f>
        <v/>
      </c>
      <c r="R801" s="63">
        <f>IF($A801="","",IFERROR(SUMIFS('Violation Log'!$K$6:$K$1005,'Violation Log'!$B$6:$B$1005,$A801),0))</f>
        <v/>
      </c>
      <c r="S801" s="63">
        <f>IF($A801="","",IFERROR(SUMIFS('Violation Log'!$L$6:$L$1005,'Violation Log'!$B$6:$B$1005,$A801),0))</f>
        <v/>
      </c>
      <c r="T801" s="39">
        <f>IF($A801="","",COUNTIFS('Violation Log'!$B$6:$B$1005,$A801,'Violation Log'!$R$6:$R$1005,"&lt;&gt;Closed",'Violation Log'!$R$6:$R$1005,"&lt;&gt;"))</f>
        <v/>
      </c>
      <c r="U801" s="40">
        <f>IF($A801="","",IF(OR($B801="",$E801="",$F801="",$H801="",$I801="",$M801=""),"Missing required field",IF(COUNTIF($A$6:$A$1005,$A801)&gt;1,"Duplicate Inspection ID","OK")))</f>
        <v/>
      </c>
    </row>
    <row r="802">
      <c r="B802" s="62" t="n"/>
      <c r="C802" s="36" t="n"/>
      <c r="L802" s="37" t="n"/>
      <c r="N802" s="38" t="n"/>
      <c r="O802" s="39">
        <f>IF($A802="","",COUNTIF('Violation Log'!$B$6:$B$1005,$A802))</f>
        <v/>
      </c>
      <c r="P802" s="39">
        <f>IF($A802="","",COUNTIFS('Violation Log'!$B$6:$B$1005,$A802,'Violation Log'!$I$6:$I$1005,"Yes"))</f>
        <v/>
      </c>
      <c r="Q802" s="40">
        <f>IF($A802="","",IF($O802=0,"Clean",IF($P802&gt;0,"Out of Service","Violations - No OOS")))</f>
        <v/>
      </c>
      <c r="R802" s="63">
        <f>IF($A802="","",IFERROR(SUMIFS('Violation Log'!$K$6:$K$1005,'Violation Log'!$B$6:$B$1005,$A802),0))</f>
        <v/>
      </c>
      <c r="S802" s="63">
        <f>IF($A802="","",IFERROR(SUMIFS('Violation Log'!$L$6:$L$1005,'Violation Log'!$B$6:$B$1005,$A802),0))</f>
        <v/>
      </c>
      <c r="T802" s="39">
        <f>IF($A802="","",COUNTIFS('Violation Log'!$B$6:$B$1005,$A802,'Violation Log'!$R$6:$R$1005,"&lt;&gt;Closed",'Violation Log'!$R$6:$R$1005,"&lt;&gt;"))</f>
        <v/>
      </c>
      <c r="U802" s="40">
        <f>IF($A802="","",IF(OR($B802="",$E802="",$F802="",$H802="",$I802="",$M802=""),"Missing required field",IF(COUNTIF($A$6:$A$1005,$A802)&gt;1,"Duplicate Inspection ID","OK")))</f>
        <v/>
      </c>
    </row>
    <row r="803">
      <c r="B803" s="62" t="n"/>
      <c r="C803" s="36" t="n"/>
      <c r="L803" s="37" t="n"/>
      <c r="N803" s="38" t="n"/>
      <c r="O803" s="39">
        <f>IF($A803="","",COUNTIF('Violation Log'!$B$6:$B$1005,$A803))</f>
        <v/>
      </c>
      <c r="P803" s="39">
        <f>IF($A803="","",COUNTIFS('Violation Log'!$B$6:$B$1005,$A803,'Violation Log'!$I$6:$I$1005,"Yes"))</f>
        <v/>
      </c>
      <c r="Q803" s="40">
        <f>IF($A803="","",IF($O803=0,"Clean",IF($P803&gt;0,"Out of Service","Violations - No OOS")))</f>
        <v/>
      </c>
      <c r="R803" s="63">
        <f>IF($A803="","",IFERROR(SUMIFS('Violation Log'!$K$6:$K$1005,'Violation Log'!$B$6:$B$1005,$A803),0))</f>
        <v/>
      </c>
      <c r="S803" s="63">
        <f>IF($A803="","",IFERROR(SUMIFS('Violation Log'!$L$6:$L$1005,'Violation Log'!$B$6:$B$1005,$A803),0))</f>
        <v/>
      </c>
      <c r="T803" s="39">
        <f>IF($A803="","",COUNTIFS('Violation Log'!$B$6:$B$1005,$A803,'Violation Log'!$R$6:$R$1005,"&lt;&gt;Closed",'Violation Log'!$R$6:$R$1005,"&lt;&gt;"))</f>
        <v/>
      </c>
      <c r="U803" s="40">
        <f>IF($A803="","",IF(OR($B803="",$E803="",$F803="",$H803="",$I803="",$M803=""),"Missing required field",IF(COUNTIF($A$6:$A$1005,$A803)&gt;1,"Duplicate Inspection ID","OK")))</f>
        <v/>
      </c>
    </row>
    <row r="804">
      <c r="B804" s="62" t="n"/>
      <c r="C804" s="36" t="n"/>
      <c r="L804" s="37" t="n"/>
      <c r="N804" s="38" t="n"/>
      <c r="O804" s="39">
        <f>IF($A804="","",COUNTIF('Violation Log'!$B$6:$B$1005,$A804))</f>
        <v/>
      </c>
      <c r="P804" s="39">
        <f>IF($A804="","",COUNTIFS('Violation Log'!$B$6:$B$1005,$A804,'Violation Log'!$I$6:$I$1005,"Yes"))</f>
        <v/>
      </c>
      <c r="Q804" s="40">
        <f>IF($A804="","",IF($O804=0,"Clean",IF($P804&gt;0,"Out of Service","Violations - No OOS")))</f>
        <v/>
      </c>
      <c r="R804" s="63">
        <f>IF($A804="","",IFERROR(SUMIFS('Violation Log'!$K$6:$K$1005,'Violation Log'!$B$6:$B$1005,$A804),0))</f>
        <v/>
      </c>
      <c r="S804" s="63">
        <f>IF($A804="","",IFERROR(SUMIFS('Violation Log'!$L$6:$L$1005,'Violation Log'!$B$6:$B$1005,$A804),0))</f>
        <v/>
      </c>
      <c r="T804" s="39">
        <f>IF($A804="","",COUNTIFS('Violation Log'!$B$6:$B$1005,$A804,'Violation Log'!$R$6:$R$1005,"&lt;&gt;Closed",'Violation Log'!$R$6:$R$1005,"&lt;&gt;"))</f>
        <v/>
      </c>
      <c r="U804" s="40">
        <f>IF($A804="","",IF(OR($B804="",$E804="",$F804="",$H804="",$I804="",$M804=""),"Missing required field",IF(COUNTIF($A$6:$A$1005,$A804)&gt;1,"Duplicate Inspection ID","OK")))</f>
        <v/>
      </c>
    </row>
    <row r="805">
      <c r="B805" s="62" t="n"/>
      <c r="C805" s="36" t="n"/>
      <c r="L805" s="37" t="n"/>
      <c r="N805" s="38" t="n"/>
      <c r="O805" s="39">
        <f>IF($A805="","",COUNTIF('Violation Log'!$B$6:$B$1005,$A805))</f>
        <v/>
      </c>
      <c r="P805" s="39">
        <f>IF($A805="","",COUNTIFS('Violation Log'!$B$6:$B$1005,$A805,'Violation Log'!$I$6:$I$1005,"Yes"))</f>
        <v/>
      </c>
      <c r="Q805" s="40">
        <f>IF($A805="","",IF($O805=0,"Clean",IF($P805&gt;0,"Out of Service","Violations - No OOS")))</f>
        <v/>
      </c>
      <c r="R805" s="63">
        <f>IF($A805="","",IFERROR(SUMIFS('Violation Log'!$K$6:$K$1005,'Violation Log'!$B$6:$B$1005,$A805),0))</f>
        <v/>
      </c>
      <c r="S805" s="63">
        <f>IF($A805="","",IFERROR(SUMIFS('Violation Log'!$L$6:$L$1005,'Violation Log'!$B$6:$B$1005,$A805),0))</f>
        <v/>
      </c>
      <c r="T805" s="39">
        <f>IF($A805="","",COUNTIFS('Violation Log'!$B$6:$B$1005,$A805,'Violation Log'!$R$6:$R$1005,"&lt;&gt;Closed",'Violation Log'!$R$6:$R$1005,"&lt;&gt;"))</f>
        <v/>
      </c>
      <c r="U805" s="40">
        <f>IF($A805="","",IF(OR($B805="",$E805="",$F805="",$H805="",$I805="",$M805=""),"Missing required field",IF(COUNTIF($A$6:$A$1005,$A805)&gt;1,"Duplicate Inspection ID","OK")))</f>
        <v/>
      </c>
    </row>
    <row r="806">
      <c r="B806" s="62" t="n"/>
      <c r="C806" s="36" t="n"/>
      <c r="L806" s="37" t="n"/>
      <c r="N806" s="38" t="n"/>
      <c r="O806" s="39">
        <f>IF($A806="","",COUNTIF('Violation Log'!$B$6:$B$1005,$A806))</f>
        <v/>
      </c>
      <c r="P806" s="39">
        <f>IF($A806="","",COUNTIFS('Violation Log'!$B$6:$B$1005,$A806,'Violation Log'!$I$6:$I$1005,"Yes"))</f>
        <v/>
      </c>
      <c r="Q806" s="40">
        <f>IF($A806="","",IF($O806=0,"Clean",IF($P806&gt;0,"Out of Service","Violations - No OOS")))</f>
        <v/>
      </c>
      <c r="R806" s="63">
        <f>IF($A806="","",IFERROR(SUMIFS('Violation Log'!$K$6:$K$1005,'Violation Log'!$B$6:$B$1005,$A806),0))</f>
        <v/>
      </c>
      <c r="S806" s="63">
        <f>IF($A806="","",IFERROR(SUMIFS('Violation Log'!$L$6:$L$1005,'Violation Log'!$B$6:$B$1005,$A806),0))</f>
        <v/>
      </c>
      <c r="T806" s="39">
        <f>IF($A806="","",COUNTIFS('Violation Log'!$B$6:$B$1005,$A806,'Violation Log'!$R$6:$R$1005,"&lt;&gt;Closed",'Violation Log'!$R$6:$R$1005,"&lt;&gt;"))</f>
        <v/>
      </c>
      <c r="U806" s="40">
        <f>IF($A806="","",IF(OR($B806="",$E806="",$F806="",$H806="",$I806="",$M806=""),"Missing required field",IF(COUNTIF($A$6:$A$1005,$A806)&gt;1,"Duplicate Inspection ID","OK")))</f>
        <v/>
      </c>
    </row>
    <row r="807">
      <c r="B807" s="62" t="n"/>
      <c r="C807" s="36" t="n"/>
      <c r="L807" s="37" t="n"/>
      <c r="N807" s="38" t="n"/>
      <c r="O807" s="39">
        <f>IF($A807="","",COUNTIF('Violation Log'!$B$6:$B$1005,$A807))</f>
        <v/>
      </c>
      <c r="P807" s="39">
        <f>IF($A807="","",COUNTIFS('Violation Log'!$B$6:$B$1005,$A807,'Violation Log'!$I$6:$I$1005,"Yes"))</f>
        <v/>
      </c>
      <c r="Q807" s="40">
        <f>IF($A807="","",IF($O807=0,"Clean",IF($P807&gt;0,"Out of Service","Violations - No OOS")))</f>
        <v/>
      </c>
      <c r="R807" s="63">
        <f>IF($A807="","",IFERROR(SUMIFS('Violation Log'!$K$6:$K$1005,'Violation Log'!$B$6:$B$1005,$A807),0))</f>
        <v/>
      </c>
      <c r="S807" s="63">
        <f>IF($A807="","",IFERROR(SUMIFS('Violation Log'!$L$6:$L$1005,'Violation Log'!$B$6:$B$1005,$A807),0))</f>
        <v/>
      </c>
      <c r="T807" s="39">
        <f>IF($A807="","",COUNTIFS('Violation Log'!$B$6:$B$1005,$A807,'Violation Log'!$R$6:$R$1005,"&lt;&gt;Closed",'Violation Log'!$R$6:$R$1005,"&lt;&gt;"))</f>
        <v/>
      </c>
      <c r="U807" s="40">
        <f>IF($A807="","",IF(OR($B807="",$E807="",$F807="",$H807="",$I807="",$M807=""),"Missing required field",IF(COUNTIF($A$6:$A$1005,$A807)&gt;1,"Duplicate Inspection ID","OK")))</f>
        <v/>
      </c>
    </row>
    <row r="808">
      <c r="B808" s="62" t="n"/>
      <c r="C808" s="36" t="n"/>
      <c r="L808" s="37" t="n"/>
      <c r="N808" s="38" t="n"/>
      <c r="O808" s="39">
        <f>IF($A808="","",COUNTIF('Violation Log'!$B$6:$B$1005,$A808))</f>
        <v/>
      </c>
      <c r="P808" s="39">
        <f>IF($A808="","",COUNTIFS('Violation Log'!$B$6:$B$1005,$A808,'Violation Log'!$I$6:$I$1005,"Yes"))</f>
        <v/>
      </c>
      <c r="Q808" s="40">
        <f>IF($A808="","",IF($O808=0,"Clean",IF($P808&gt;0,"Out of Service","Violations - No OOS")))</f>
        <v/>
      </c>
      <c r="R808" s="63">
        <f>IF($A808="","",IFERROR(SUMIFS('Violation Log'!$K$6:$K$1005,'Violation Log'!$B$6:$B$1005,$A808),0))</f>
        <v/>
      </c>
      <c r="S808" s="63">
        <f>IF($A808="","",IFERROR(SUMIFS('Violation Log'!$L$6:$L$1005,'Violation Log'!$B$6:$B$1005,$A808),0))</f>
        <v/>
      </c>
      <c r="T808" s="39">
        <f>IF($A808="","",COUNTIFS('Violation Log'!$B$6:$B$1005,$A808,'Violation Log'!$R$6:$R$1005,"&lt;&gt;Closed",'Violation Log'!$R$6:$R$1005,"&lt;&gt;"))</f>
        <v/>
      </c>
      <c r="U808" s="40">
        <f>IF($A808="","",IF(OR($B808="",$E808="",$F808="",$H808="",$I808="",$M808=""),"Missing required field",IF(COUNTIF($A$6:$A$1005,$A808)&gt;1,"Duplicate Inspection ID","OK")))</f>
        <v/>
      </c>
    </row>
    <row r="809">
      <c r="B809" s="62" t="n"/>
      <c r="C809" s="36" t="n"/>
      <c r="L809" s="37" t="n"/>
      <c r="N809" s="38" t="n"/>
      <c r="O809" s="39">
        <f>IF($A809="","",COUNTIF('Violation Log'!$B$6:$B$1005,$A809))</f>
        <v/>
      </c>
      <c r="P809" s="39">
        <f>IF($A809="","",COUNTIFS('Violation Log'!$B$6:$B$1005,$A809,'Violation Log'!$I$6:$I$1005,"Yes"))</f>
        <v/>
      </c>
      <c r="Q809" s="40">
        <f>IF($A809="","",IF($O809=0,"Clean",IF($P809&gt;0,"Out of Service","Violations - No OOS")))</f>
        <v/>
      </c>
      <c r="R809" s="63">
        <f>IF($A809="","",IFERROR(SUMIFS('Violation Log'!$K$6:$K$1005,'Violation Log'!$B$6:$B$1005,$A809),0))</f>
        <v/>
      </c>
      <c r="S809" s="63">
        <f>IF($A809="","",IFERROR(SUMIFS('Violation Log'!$L$6:$L$1005,'Violation Log'!$B$6:$B$1005,$A809),0))</f>
        <v/>
      </c>
      <c r="T809" s="39">
        <f>IF($A809="","",COUNTIFS('Violation Log'!$B$6:$B$1005,$A809,'Violation Log'!$R$6:$R$1005,"&lt;&gt;Closed",'Violation Log'!$R$6:$R$1005,"&lt;&gt;"))</f>
        <v/>
      </c>
      <c r="U809" s="40">
        <f>IF($A809="","",IF(OR($B809="",$E809="",$F809="",$H809="",$I809="",$M809=""),"Missing required field",IF(COUNTIF($A$6:$A$1005,$A809)&gt;1,"Duplicate Inspection ID","OK")))</f>
        <v/>
      </c>
    </row>
    <row r="810">
      <c r="B810" s="62" t="n"/>
      <c r="C810" s="36" t="n"/>
      <c r="L810" s="37" t="n"/>
      <c r="N810" s="38" t="n"/>
      <c r="O810" s="39">
        <f>IF($A810="","",COUNTIF('Violation Log'!$B$6:$B$1005,$A810))</f>
        <v/>
      </c>
      <c r="P810" s="39">
        <f>IF($A810="","",COUNTIFS('Violation Log'!$B$6:$B$1005,$A810,'Violation Log'!$I$6:$I$1005,"Yes"))</f>
        <v/>
      </c>
      <c r="Q810" s="40">
        <f>IF($A810="","",IF($O810=0,"Clean",IF($P810&gt;0,"Out of Service","Violations - No OOS")))</f>
        <v/>
      </c>
      <c r="R810" s="63">
        <f>IF($A810="","",IFERROR(SUMIFS('Violation Log'!$K$6:$K$1005,'Violation Log'!$B$6:$B$1005,$A810),0))</f>
        <v/>
      </c>
      <c r="S810" s="63">
        <f>IF($A810="","",IFERROR(SUMIFS('Violation Log'!$L$6:$L$1005,'Violation Log'!$B$6:$B$1005,$A810),0))</f>
        <v/>
      </c>
      <c r="T810" s="39">
        <f>IF($A810="","",COUNTIFS('Violation Log'!$B$6:$B$1005,$A810,'Violation Log'!$R$6:$R$1005,"&lt;&gt;Closed",'Violation Log'!$R$6:$R$1005,"&lt;&gt;"))</f>
        <v/>
      </c>
      <c r="U810" s="40">
        <f>IF($A810="","",IF(OR($B810="",$E810="",$F810="",$H810="",$I810="",$M810=""),"Missing required field",IF(COUNTIF($A$6:$A$1005,$A810)&gt;1,"Duplicate Inspection ID","OK")))</f>
        <v/>
      </c>
    </row>
    <row r="811">
      <c r="B811" s="62" t="n"/>
      <c r="C811" s="36" t="n"/>
      <c r="L811" s="37" t="n"/>
      <c r="N811" s="38" t="n"/>
      <c r="O811" s="39">
        <f>IF($A811="","",COUNTIF('Violation Log'!$B$6:$B$1005,$A811))</f>
        <v/>
      </c>
      <c r="P811" s="39">
        <f>IF($A811="","",COUNTIFS('Violation Log'!$B$6:$B$1005,$A811,'Violation Log'!$I$6:$I$1005,"Yes"))</f>
        <v/>
      </c>
      <c r="Q811" s="40">
        <f>IF($A811="","",IF($O811=0,"Clean",IF($P811&gt;0,"Out of Service","Violations - No OOS")))</f>
        <v/>
      </c>
      <c r="R811" s="63">
        <f>IF($A811="","",IFERROR(SUMIFS('Violation Log'!$K$6:$K$1005,'Violation Log'!$B$6:$B$1005,$A811),0))</f>
        <v/>
      </c>
      <c r="S811" s="63">
        <f>IF($A811="","",IFERROR(SUMIFS('Violation Log'!$L$6:$L$1005,'Violation Log'!$B$6:$B$1005,$A811),0))</f>
        <v/>
      </c>
      <c r="T811" s="39">
        <f>IF($A811="","",COUNTIFS('Violation Log'!$B$6:$B$1005,$A811,'Violation Log'!$R$6:$R$1005,"&lt;&gt;Closed",'Violation Log'!$R$6:$R$1005,"&lt;&gt;"))</f>
        <v/>
      </c>
      <c r="U811" s="40">
        <f>IF($A811="","",IF(OR($B811="",$E811="",$F811="",$H811="",$I811="",$M811=""),"Missing required field",IF(COUNTIF($A$6:$A$1005,$A811)&gt;1,"Duplicate Inspection ID","OK")))</f>
        <v/>
      </c>
    </row>
    <row r="812">
      <c r="B812" s="62" t="n"/>
      <c r="C812" s="36" t="n"/>
      <c r="L812" s="37" t="n"/>
      <c r="N812" s="38" t="n"/>
      <c r="O812" s="39">
        <f>IF($A812="","",COUNTIF('Violation Log'!$B$6:$B$1005,$A812))</f>
        <v/>
      </c>
      <c r="P812" s="39">
        <f>IF($A812="","",COUNTIFS('Violation Log'!$B$6:$B$1005,$A812,'Violation Log'!$I$6:$I$1005,"Yes"))</f>
        <v/>
      </c>
      <c r="Q812" s="40">
        <f>IF($A812="","",IF($O812=0,"Clean",IF($P812&gt;0,"Out of Service","Violations - No OOS")))</f>
        <v/>
      </c>
      <c r="R812" s="63">
        <f>IF($A812="","",IFERROR(SUMIFS('Violation Log'!$K$6:$K$1005,'Violation Log'!$B$6:$B$1005,$A812),0))</f>
        <v/>
      </c>
      <c r="S812" s="63">
        <f>IF($A812="","",IFERROR(SUMIFS('Violation Log'!$L$6:$L$1005,'Violation Log'!$B$6:$B$1005,$A812),0))</f>
        <v/>
      </c>
      <c r="T812" s="39">
        <f>IF($A812="","",COUNTIFS('Violation Log'!$B$6:$B$1005,$A812,'Violation Log'!$R$6:$R$1005,"&lt;&gt;Closed",'Violation Log'!$R$6:$R$1005,"&lt;&gt;"))</f>
        <v/>
      </c>
      <c r="U812" s="40">
        <f>IF($A812="","",IF(OR($B812="",$E812="",$F812="",$H812="",$I812="",$M812=""),"Missing required field",IF(COUNTIF($A$6:$A$1005,$A812)&gt;1,"Duplicate Inspection ID","OK")))</f>
        <v/>
      </c>
    </row>
    <row r="813">
      <c r="B813" s="62" t="n"/>
      <c r="C813" s="36" t="n"/>
      <c r="L813" s="37" t="n"/>
      <c r="N813" s="38" t="n"/>
      <c r="O813" s="39">
        <f>IF($A813="","",COUNTIF('Violation Log'!$B$6:$B$1005,$A813))</f>
        <v/>
      </c>
      <c r="P813" s="39">
        <f>IF($A813="","",COUNTIFS('Violation Log'!$B$6:$B$1005,$A813,'Violation Log'!$I$6:$I$1005,"Yes"))</f>
        <v/>
      </c>
      <c r="Q813" s="40">
        <f>IF($A813="","",IF($O813=0,"Clean",IF($P813&gt;0,"Out of Service","Violations - No OOS")))</f>
        <v/>
      </c>
      <c r="R813" s="63">
        <f>IF($A813="","",IFERROR(SUMIFS('Violation Log'!$K$6:$K$1005,'Violation Log'!$B$6:$B$1005,$A813),0))</f>
        <v/>
      </c>
      <c r="S813" s="63">
        <f>IF($A813="","",IFERROR(SUMIFS('Violation Log'!$L$6:$L$1005,'Violation Log'!$B$6:$B$1005,$A813),0))</f>
        <v/>
      </c>
      <c r="T813" s="39">
        <f>IF($A813="","",COUNTIFS('Violation Log'!$B$6:$B$1005,$A813,'Violation Log'!$R$6:$R$1005,"&lt;&gt;Closed",'Violation Log'!$R$6:$R$1005,"&lt;&gt;"))</f>
        <v/>
      </c>
      <c r="U813" s="40">
        <f>IF($A813="","",IF(OR($B813="",$E813="",$F813="",$H813="",$I813="",$M813=""),"Missing required field",IF(COUNTIF($A$6:$A$1005,$A813)&gt;1,"Duplicate Inspection ID","OK")))</f>
        <v/>
      </c>
    </row>
    <row r="814">
      <c r="B814" s="62" t="n"/>
      <c r="C814" s="36" t="n"/>
      <c r="L814" s="37" t="n"/>
      <c r="N814" s="38" t="n"/>
      <c r="O814" s="39">
        <f>IF($A814="","",COUNTIF('Violation Log'!$B$6:$B$1005,$A814))</f>
        <v/>
      </c>
      <c r="P814" s="39">
        <f>IF($A814="","",COUNTIFS('Violation Log'!$B$6:$B$1005,$A814,'Violation Log'!$I$6:$I$1005,"Yes"))</f>
        <v/>
      </c>
      <c r="Q814" s="40">
        <f>IF($A814="","",IF($O814=0,"Clean",IF($P814&gt;0,"Out of Service","Violations - No OOS")))</f>
        <v/>
      </c>
      <c r="R814" s="63">
        <f>IF($A814="","",IFERROR(SUMIFS('Violation Log'!$K$6:$K$1005,'Violation Log'!$B$6:$B$1005,$A814),0))</f>
        <v/>
      </c>
      <c r="S814" s="63">
        <f>IF($A814="","",IFERROR(SUMIFS('Violation Log'!$L$6:$L$1005,'Violation Log'!$B$6:$B$1005,$A814),0))</f>
        <v/>
      </c>
      <c r="T814" s="39">
        <f>IF($A814="","",COUNTIFS('Violation Log'!$B$6:$B$1005,$A814,'Violation Log'!$R$6:$R$1005,"&lt;&gt;Closed",'Violation Log'!$R$6:$R$1005,"&lt;&gt;"))</f>
        <v/>
      </c>
      <c r="U814" s="40">
        <f>IF($A814="","",IF(OR($B814="",$E814="",$F814="",$H814="",$I814="",$M814=""),"Missing required field",IF(COUNTIF($A$6:$A$1005,$A814)&gt;1,"Duplicate Inspection ID","OK")))</f>
        <v/>
      </c>
    </row>
    <row r="815">
      <c r="B815" s="62" t="n"/>
      <c r="C815" s="36" t="n"/>
      <c r="L815" s="37" t="n"/>
      <c r="N815" s="38" t="n"/>
      <c r="O815" s="39">
        <f>IF($A815="","",COUNTIF('Violation Log'!$B$6:$B$1005,$A815))</f>
        <v/>
      </c>
      <c r="P815" s="39">
        <f>IF($A815="","",COUNTIFS('Violation Log'!$B$6:$B$1005,$A815,'Violation Log'!$I$6:$I$1005,"Yes"))</f>
        <v/>
      </c>
      <c r="Q815" s="40">
        <f>IF($A815="","",IF($O815=0,"Clean",IF($P815&gt;0,"Out of Service","Violations - No OOS")))</f>
        <v/>
      </c>
      <c r="R815" s="63">
        <f>IF($A815="","",IFERROR(SUMIFS('Violation Log'!$K$6:$K$1005,'Violation Log'!$B$6:$B$1005,$A815),0))</f>
        <v/>
      </c>
      <c r="S815" s="63">
        <f>IF($A815="","",IFERROR(SUMIFS('Violation Log'!$L$6:$L$1005,'Violation Log'!$B$6:$B$1005,$A815),0))</f>
        <v/>
      </c>
      <c r="T815" s="39">
        <f>IF($A815="","",COUNTIFS('Violation Log'!$B$6:$B$1005,$A815,'Violation Log'!$R$6:$R$1005,"&lt;&gt;Closed",'Violation Log'!$R$6:$R$1005,"&lt;&gt;"))</f>
        <v/>
      </c>
      <c r="U815" s="40">
        <f>IF($A815="","",IF(OR($B815="",$E815="",$F815="",$H815="",$I815="",$M815=""),"Missing required field",IF(COUNTIF($A$6:$A$1005,$A815)&gt;1,"Duplicate Inspection ID","OK")))</f>
        <v/>
      </c>
    </row>
    <row r="816">
      <c r="B816" s="62" t="n"/>
      <c r="C816" s="36" t="n"/>
      <c r="L816" s="37" t="n"/>
      <c r="N816" s="38" t="n"/>
      <c r="O816" s="39">
        <f>IF($A816="","",COUNTIF('Violation Log'!$B$6:$B$1005,$A816))</f>
        <v/>
      </c>
      <c r="P816" s="39">
        <f>IF($A816="","",COUNTIFS('Violation Log'!$B$6:$B$1005,$A816,'Violation Log'!$I$6:$I$1005,"Yes"))</f>
        <v/>
      </c>
      <c r="Q816" s="40">
        <f>IF($A816="","",IF($O816=0,"Clean",IF($P816&gt;0,"Out of Service","Violations - No OOS")))</f>
        <v/>
      </c>
      <c r="R816" s="63">
        <f>IF($A816="","",IFERROR(SUMIFS('Violation Log'!$K$6:$K$1005,'Violation Log'!$B$6:$B$1005,$A816),0))</f>
        <v/>
      </c>
      <c r="S816" s="63">
        <f>IF($A816="","",IFERROR(SUMIFS('Violation Log'!$L$6:$L$1005,'Violation Log'!$B$6:$B$1005,$A816),0))</f>
        <v/>
      </c>
      <c r="T816" s="39">
        <f>IF($A816="","",COUNTIFS('Violation Log'!$B$6:$B$1005,$A816,'Violation Log'!$R$6:$R$1005,"&lt;&gt;Closed",'Violation Log'!$R$6:$R$1005,"&lt;&gt;"))</f>
        <v/>
      </c>
      <c r="U816" s="40">
        <f>IF($A816="","",IF(OR($B816="",$E816="",$F816="",$H816="",$I816="",$M816=""),"Missing required field",IF(COUNTIF($A$6:$A$1005,$A816)&gt;1,"Duplicate Inspection ID","OK")))</f>
        <v/>
      </c>
    </row>
    <row r="817">
      <c r="B817" s="62" t="n"/>
      <c r="C817" s="36" t="n"/>
      <c r="L817" s="37" t="n"/>
      <c r="N817" s="38" t="n"/>
      <c r="O817" s="39">
        <f>IF($A817="","",COUNTIF('Violation Log'!$B$6:$B$1005,$A817))</f>
        <v/>
      </c>
      <c r="P817" s="39">
        <f>IF($A817="","",COUNTIFS('Violation Log'!$B$6:$B$1005,$A817,'Violation Log'!$I$6:$I$1005,"Yes"))</f>
        <v/>
      </c>
      <c r="Q817" s="40">
        <f>IF($A817="","",IF($O817=0,"Clean",IF($P817&gt;0,"Out of Service","Violations - No OOS")))</f>
        <v/>
      </c>
      <c r="R817" s="63">
        <f>IF($A817="","",IFERROR(SUMIFS('Violation Log'!$K$6:$K$1005,'Violation Log'!$B$6:$B$1005,$A817),0))</f>
        <v/>
      </c>
      <c r="S817" s="63">
        <f>IF($A817="","",IFERROR(SUMIFS('Violation Log'!$L$6:$L$1005,'Violation Log'!$B$6:$B$1005,$A817),0))</f>
        <v/>
      </c>
      <c r="T817" s="39">
        <f>IF($A817="","",COUNTIFS('Violation Log'!$B$6:$B$1005,$A817,'Violation Log'!$R$6:$R$1005,"&lt;&gt;Closed",'Violation Log'!$R$6:$R$1005,"&lt;&gt;"))</f>
        <v/>
      </c>
      <c r="U817" s="40">
        <f>IF($A817="","",IF(OR($B817="",$E817="",$F817="",$H817="",$I817="",$M817=""),"Missing required field",IF(COUNTIF($A$6:$A$1005,$A817)&gt;1,"Duplicate Inspection ID","OK")))</f>
        <v/>
      </c>
    </row>
    <row r="818">
      <c r="B818" s="62" t="n"/>
      <c r="C818" s="36" t="n"/>
      <c r="L818" s="37" t="n"/>
      <c r="N818" s="38" t="n"/>
      <c r="O818" s="39">
        <f>IF($A818="","",COUNTIF('Violation Log'!$B$6:$B$1005,$A818))</f>
        <v/>
      </c>
      <c r="P818" s="39">
        <f>IF($A818="","",COUNTIFS('Violation Log'!$B$6:$B$1005,$A818,'Violation Log'!$I$6:$I$1005,"Yes"))</f>
        <v/>
      </c>
      <c r="Q818" s="40">
        <f>IF($A818="","",IF($O818=0,"Clean",IF($P818&gt;0,"Out of Service","Violations - No OOS")))</f>
        <v/>
      </c>
      <c r="R818" s="63">
        <f>IF($A818="","",IFERROR(SUMIFS('Violation Log'!$K$6:$K$1005,'Violation Log'!$B$6:$B$1005,$A818),0))</f>
        <v/>
      </c>
      <c r="S818" s="63">
        <f>IF($A818="","",IFERROR(SUMIFS('Violation Log'!$L$6:$L$1005,'Violation Log'!$B$6:$B$1005,$A818),0))</f>
        <v/>
      </c>
      <c r="T818" s="39">
        <f>IF($A818="","",COUNTIFS('Violation Log'!$B$6:$B$1005,$A818,'Violation Log'!$R$6:$R$1005,"&lt;&gt;Closed",'Violation Log'!$R$6:$R$1005,"&lt;&gt;"))</f>
        <v/>
      </c>
      <c r="U818" s="40">
        <f>IF($A818="","",IF(OR($B818="",$E818="",$F818="",$H818="",$I818="",$M818=""),"Missing required field",IF(COUNTIF($A$6:$A$1005,$A818)&gt;1,"Duplicate Inspection ID","OK")))</f>
        <v/>
      </c>
    </row>
    <row r="819">
      <c r="B819" s="62" t="n"/>
      <c r="C819" s="36" t="n"/>
      <c r="L819" s="37" t="n"/>
      <c r="N819" s="38" t="n"/>
      <c r="O819" s="39">
        <f>IF($A819="","",COUNTIF('Violation Log'!$B$6:$B$1005,$A819))</f>
        <v/>
      </c>
      <c r="P819" s="39">
        <f>IF($A819="","",COUNTIFS('Violation Log'!$B$6:$B$1005,$A819,'Violation Log'!$I$6:$I$1005,"Yes"))</f>
        <v/>
      </c>
      <c r="Q819" s="40">
        <f>IF($A819="","",IF($O819=0,"Clean",IF($P819&gt;0,"Out of Service","Violations - No OOS")))</f>
        <v/>
      </c>
      <c r="R819" s="63">
        <f>IF($A819="","",IFERROR(SUMIFS('Violation Log'!$K$6:$K$1005,'Violation Log'!$B$6:$B$1005,$A819),0))</f>
        <v/>
      </c>
      <c r="S819" s="63">
        <f>IF($A819="","",IFERROR(SUMIFS('Violation Log'!$L$6:$L$1005,'Violation Log'!$B$6:$B$1005,$A819),0))</f>
        <v/>
      </c>
      <c r="T819" s="39">
        <f>IF($A819="","",COUNTIFS('Violation Log'!$B$6:$B$1005,$A819,'Violation Log'!$R$6:$R$1005,"&lt;&gt;Closed",'Violation Log'!$R$6:$R$1005,"&lt;&gt;"))</f>
        <v/>
      </c>
      <c r="U819" s="40">
        <f>IF($A819="","",IF(OR($B819="",$E819="",$F819="",$H819="",$I819="",$M819=""),"Missing required field",IF(COUNTIF($A$6:$A$1005,$A819)&gt;1,"Duplicate Inspection ID","OK")))</f>
        <v/>
      </c>
    </row>
    <row r="820">
      <c r="B820" s="62" t="n"/>
      <c r="C820" s="36" t="n"/>
      <c r="L820" s="37" t="n"/>
      <c r="N820" s="38" t="n"/>
      <c r="O820" s="39">
        <f>IF($A820="","",COUNTIF('Violation Log'!$B$6:$B$1005,$A820))</f>
        <v/>
      </c>
      <c r="P820" s="39">
        <f>IF($A820="","",COUNTIFS('Violation Log'!$B$6:$B$1005,$A820,'Violation Log'!$I$6:$I$1005,"Yes"))</f>
        <v/>
      </c>
      <c r="Q820" s="40">
        <f>IF($A820="","",IF($O820=0,"Clean",IF($P820&gt;0,"Out of Service","Violations - No OOS")))</f>
        <v/>
      </c>
      <c r="R820" s="63">
        <f>IF($A820="","",IFERROR(SUMIFS('Violation Log'!$K$6:$K$1005,'Violation Log'!$B$6:$B$1005,$A820),0))</f>
        <v/>
      </c>
      <c r="S820" s="63">
        <f>IF($A820="","",IFERROR(SUMIFS('Violation Log'!$L$6:$L$1005,'Violation Log'!$B$6:$B$1005,$A820),0))</f>
        <v/>
      </c>
      <c r="T820" s="39">
        <f>IF($A820="","",COUNTIFS('Violation Log'!$B$6:$B$1005,$A820,'Violation Log'!$R$6:$R$1005,"&lt;&gt;Closed",'Violation Log'!$R$6:$R$1005,"&lt;&gt;"))</f>
        <v/>
      </c>
      <c r="U820" s="40">
        <f>IF($A820="","",IF(OR($B820="",$E820="",$F820="",$H820="",$I820="",$M820=""),"Missing required field",IF(COUNTIF($A$6:$A$1005,$A820)&gt;1,"Duplicate Inspection ID","OK")))</f>
        <v/>
      </c>
    </row>
    <row r="821">
      <c r="B821" s="62" t="n"/>
      <c r="C821" s="36" t="n"/>
      <c r="L821" s="37" t="n"/>
      <c r="N821" s="38" t="n"/>
      <c r="O821" s="39">
        <f>IF($A821="","",COUNTIF('Violation Log'!$B$6:$B$1005,$A821))</f>
        <v/>
      </c>
      <c r="P821" s="39">
        <f>IF($A821="","",COUNTIFS('Violation Log'!$B$6:$B$1005,$A821,'Violation Log'!$I$6:$I$1005,"Yes"))</f>
        <v/>
      </c>
      <c r="Q821" s="40">
        <f>IF($A821="","",IF($O821=0,"Clean",IF($P821&gt;0,"Out of Service","Violations - No OOS")))</f>
        <v/>
      </c>
      <c r="R821" s="63">
        <f>IF($A821="","",IFERROR(SUMIFS('Violation Log'!$K$6:$K$1005,'Violation Log'!$B$6:$B$1005,$A821),0))</f>
        <v/>
      </c>
      <c r="S821" s="63">
        <f>IF($A821="","",IFERROR(SUMIFS('Violation Log'!$L$6:$L$1005,'Violation Log'!$B$6:$B$1005,$A821),0))</f>
        <v/>
      </c>
      <c r="T821" s="39">
        <f>IF($A821="","",COUNTIFS('Violation Log'!$B$6:$B$1005,$A821,'Violation Log'!$R$6:$R$1005,"&lt;&gt;Closed",'Violation Log'!$R$6:$R$1005,"&lt;&gt;"))</f>
        <v/>
      </c>
      <c r="U821" s="40">
        <f>IF($A821="","",IF(OR($B821="",$E821="",$F821="",$H821="",$I821="",$M821=""),"Missing required field",IF(COUNTIF($A$6:$A$1005,$A821)&gt;1,"Duplicate Inspection ID","OK")))</f>
        <v/>
      </c>
    </row>
    <row r="822">
      <c r="B822" s="62" t="n"/>
      <c r="C822" s="36" t="n"/>
      <c r="L822" s="37" t="n"/>
      <c r="N822" s="38" t="n"/>
      <c r="O822" s="39">
        <f>IF($A822="","",COUNTIF('Violation Log'!$B$6:$B$1005,$A822))</f>
        <v/>
      </c>
      <c r="P822" s="39">
        <f>IF($A822="","",COUNTIFS('Violation Log'!$B$6:$B$1005,$A822,'Violation Log'!$I$6:$I$1005,"Yes"))</f>
        <v/>
      </c>
      <c r="Q822" s="40">
        <f>IF($A822="","",IF($O822=0,"Clean",IF($P822&gt;0,"Out of Service","Violations - No OOS")))</f>
        <v/>
      </c>
      <c r="R822" s="63">
        <f>IF($A822="","",IFERROR(SUMIFS('Violation Log'!$K$6:$K$1005,'Violation Log'!$B$6:$B$1005,$A822),0))</f>
        <v/>
      </c>
      <c r="S822" s="63">
        <f>IF($A822="","",IFERROR(SUMIFS('Violation Log'!$L$6:$L$1005,'Violation Log'!$B$6:$B$1005,$A822),0))</f>
        <v/>
      </c>
      <c r="T822" s="39">
        <f>IF($A822="","",COUNTIFS('Violation Log'!$B$6:$B$1005,$A822,'Violation Log'!$R$6:$R$1005,"&lt;&gt;Closed",'Violation Log'!$R$6:$R$1005,"&lt;&gt;"))</f>
        <v/>
      </c>
      <c r="U822" s="40">
        <f>IF($A822="","",IF(OR($B822="",$E822="",$F822="",$H822="",$I822="",$M822=""),"Missing required field",IF(COUNTIF($A$6:$A$1005,$A822)&gt;1,"Duplicate Inspection ID","OK")))</f>
        <v/>
      </c>
    </row>
    <row r="823">
      <c r="B823" s="62" t="n"/>
      <c r="C823" s="36" t="n"/>
      <c r="L823" s="37" t="n"/>
      <c r="N823" s="38" t="n"/>
      <c r="O823" s="39">
        <f>IF($A823="","",COUNTIF('Violation Log'!$B$6:$B$1005,$A823))</f>
        <v/>
      </c>
      <c r="P823" s="39">
        <f>IF($A823="","",COUNTIFS('Violation Log'!$B$6:$B$1005,$A823,'Violation Log'!$I$6:$I$1005,"Yes"))</f>
        <v/>
      </c>
      <c r="Q823" s="40">
        <f>IF($A823="","",IF($O823=0,"Clean",IF($P823&gt;0,"Out of Service","Violations - No OOS")))</f>
        <v/>
      </c>
      <c r="R823" s="63">
        <f>IF($A823="","",IFERROR(SUMIFS('Violation Log'!$K$6:$K$1005,'Violation Log'!$B$6:$B$1005,$A823),0))</f>
        <v/>
      </c>
      <c r="S823" s="63">
        <f>IF($A823="","",IFERROR(SUMIFS('Violation Log'!$L$6:$L$1005,'Violation Log'!$B$6:$B$1005,$A823),0))</f>
        <v/>
      </c>
      <c r="T823" s="39">
        <f>IF($A823="","",COUNTIFS('Violation Log'!$B$6:$B$1005,$A823,'Violation Log'!$R$6:$R$1005,"&lt;&gt;Closed",'Violation Log'!$R$6:$R$1005,"&lt;&gt;"))</f>
        <v/>
      </c>
      <c r="U823" s="40">
        <f>IF($A823="","",IF(OR($B823="",$E823="",$F823="",$H823="",$I823="",$M823=""),"Missing required field",IF(COUNTIF($A$6:$A$1005,$A823)&gt;1,"Duplicate Inspection ID","OK")))</f>
        <v/>
      </c>
    </row>
    <row r="824">
      <c r="B824" s="62" t="n"/>
      <c r="C824" s="36" t="n"/>
      <c r="L824" s="37" t="n"/>
      <c r="N824" s="38" t="n"/>
      <c r="O824" s="39">
        <f>IF($A824="","",COUNTIF('Violation Log'!$B$6:$B$1005,$A824))</f>
        <v/>
      </c>
      <c r="P824" s="39">
        <f>IF($A824="","",COUNTIFS('Violation Log'!$B$6:$B$1005,$A824,'Violation Log'!$I$6:$I$1005,"Yes"))</f>
        <v/>
      </c>
      <c r="Q824" s="40">
        <f>IF($A824="","",IF($O824=0,"Clean",IF($P824&gt;0,"Out of Service","Violations - No OOS")))</f>
        <v/>
      </c>
      <c r="R824" s="63">
        <f>IF($A824="","",IFERROR(SUMIFS('Violation Log'!$K$6:$K$1005,'Violation Log'!$B$6:$B$1005,$A824),0))</f>
        <v/>
      </c>
      <c r="S824" s="63">
        <f>IF($A824="","",IFERROR(SUMIFS('Violation Log'!$L$6:$L$1005,'Violation Log'!$B$6:$B$1005,$A824),0))</f>
        <v/>
      </c>
      <c r="T824" s="39">
        <f>IF($A824="","",COUNTIFS('Violation Log'!$B$6:$B$1005,$A824,'Violation Log'!$R$6:$R$1005,"&lt;&gt;Closed",'Violation Log'!$R$6:$R$1005,"&lt;&gt;"))</f>
        <v/>
      </c>
      <c r="U824" s="40">
        <f>IF($A824="","",IF(OR($B824="",$E824="",$F824="",$H824="",$I824="",$M824=""),"Missing required field",IF(COUNTIF($A$6:$A$1005,$A824)&gt;1,"Duplicate Inspection ID","OK")))</f>
        <v/>
      </c>
    </row>
    <row r="825">
      <c r="B825" s="62" t="n"/>
      <c r="C825" s="36" t="n"/>
      <c r="L825" s="37" t="n"/>
      <c r="N825" s="38" t="n"/>
      <c r="O825" s="39">
        <f>IF($A825="","",COUNTIF('Violation Log'!$B$6:$B$1005,$A825))</f>
        <v/>
      </c>
      <c r="P825" s="39">
        <f>IF($A825="","",COUNTIFS('Violation Log'!$B$6:$B$1005,$A825,'Violation Log'!$I$6:$I$1005,"Yes"))</f>
        <v/>
      </c>
      <c r="Q825" s="40">
        <f>IF($A825="","",IF($O825=0,"Clean",IF($P825&gt;0,"Out of Service","Violations - No OOS")))</f>
        <v/>
      </c>
      <c r="R825" s="63">
        <f>IF($A825="","",IFERROR(SUMIFS('Violation Log'!$K$6:$K$1005,'Violation Log'!$B$6:$B$1005,$A825),0))</f>
        <v/>
      </c>
      <c r="S825" s="63">
        <f>IF($A825="","",IFERROR(SUMIFS('Violation Log'!$L$6:$L$1005,'Violation Log'!$B$6:$B$1005,$A825),0))</f>
        <v/>
      </c>
      <c r="T825" s="39">
        <f>IF($A825="","",COUNTIFS('Violation Log'!$B$6:$B$1005,$A825,'Violation Log'!$R$6:$R$1005,"&lt;&gt;Closed",'Violation Log'!$R$6:$R$1005,"&lt;&gt;"))</f>
        <v/>
      </c>
      <c r="U825" s="40">
        <f>IF($A825="","",IF(OR($B825="",$E825="",$F825="",$H825="",$I825="",$M825=""),"Missing required field",IF(COUNTIF($A$6:$A$1005,$A825)&gt;1,"Duplicate Inspection ID","OK")))</f>
        <v/>
      </c>
    </row>
    <row r="826">
      <c r="B826" s="62" t="n"/>
      <c r="C826" s="36" t="n"/>
      <c r="L826" s="37" t="n"/>
      <c r="N826" s="38" t="n"/>
      <c r="O826" s="39">
        <f>IF($A826="","",COUNTIF('Violation Log'!$B$6:$B$1005,$A826))</f>
        <v/>
      </c>
      <c r="P826" s="39">
        <f>IF($A826="","",COUNTIFS('Violation Log'!$B$6:$B$1005,$A826,'Violation Log'!$I$6:$I$1005,"Yes"))</f>
        <v/>
      </c>
      <c r="Q826" s="40">
        <f>IF($A826="","",IF($O826=0,"Clean",IF($P826&gt;0,"Out of Service","Violations - No OOS")))</f>
        <v/>
      </c>
      <c r="R826" s="63">
        <f>IF($A826="","",IFERROR(SUMIFS('Violation Log'!$K$6:$K$1005,'Violation Log'!$B$6:$B$1005,$A826),0))</f>
        <v/>
      </c>
      <c r="S826" s="63">
        <f>IF($A826="","",IFERROR(SUMIFS('Violation Log'!$L$6:$L$1005,'Violation Log'!$B$6:$B$1005,$A826),0))</f>
        <v/>
      </c>
      <c r="T826" s="39">
        <f>IF($A826="","",COUNTIFS('Violation Log'!$B$6:$B$1005,$A826,'Violation Log'!$R$6:$R$1005,"&lt;&gt;Closed",'Violation Log'!$R$6:$R$1005,"&lt;&gt;"))</f>
        <v/>
      </c>
      <c r="U826" s="40">
        <f>IF($A826="","",IF(OR($B826="",$E826="",$F826="",$H826="",$I826="",$M826=""),"Missing required field",IF(COUNTIF($A$6:$A$1005,$A826)&gt;1,"Duplicate Inspection ID","OK")))</f>
        <v/>
      </c>
    </row>
    <row r="827">
      <c r="B827" s="62" t="n"/>
      <c r="C827" s="36" t="n"/>
      <c r="L827" s="37" t="n"/>
      <c r="N827" s="38" t="n"/>
      <c r="O827" s="39">
        <f>IF($A827="","",COUNTIF('Violation Log'!$B$6:$B$1005,$A827))</f>
        <v/>
      </c>
      <c r="P827" s="39">
        <f>IF($A827="","",COUNTIFS('Violation Log'!$B$6:$B$1005,$A827,'Violation Log'!$I$6:$I$1005,"Yes"))</f>
        <v/>
      </c>
      <c r="Q827" s="40">
        <f>IF($A827="","",IF($O827=0,"Clean",IF($P827&gt;0,"Out of Service","Violations - No OOS")))</f>
        <v/>
      </c>
      <c r="R827" s="63">
        <f>IF($A827="","",IFERROR(SUMIFS('Violation Log'!$K$6:$K$1005,'Violation Log'!$B$6:$B$1005,$A827),0))</f>
        <v/>
      </c>
      <c r="S827" s="63">
        <f>IF($A827="","",IFERROR(SUMIFS('Violation Log'!$L$6:$L$1005,'Violation Log'!$B$6:$B$1005,$A827),0))</f>
        <v/>
      </c>
      <c r="T827" s="39">
        <f>IF($A827="","",COUNTIFS('Violation Log'!$B$6:$B$1005,$A827,'Violation Log'!$R$6:$R$1005,"&lt;&gt;Closed",'Violation Log'!$R$6:$R$1005,"&lt;&gt;"))</f>
        <v/>
      </c>
      <c r="U827" s="40">
        <f>IF($A827="","",IF(OR($B827="",$E827="",$F827="",$H827="",$I827="",$M827=""),"Missing required field",IF(COUNTIF($A$6:$A$1005,$A827)&gt;1,"Duplicate Inspection ID","OK")))</f>
        <v/>
      </c>
    </row>
    <row r="828">
      <c r="B828" s="62" t="n"/>
      <c r="C828" s="36" t="n"/>
      <c r="L828" s="37" t="n"/>
      <c r="N828" s="38" t="n"/>
      <c r="O828" s="39">
        <f>IF($A828="","",COUNTIF('Violation Log'!$B$6:$B$1005,$A828))</f>
        <v/>
      </c>
      <c r="P828" s="39">
        <f>IF($A828="","",COUNTIFS('Violation Log'!$B$6:$B$1005,$A828,'Violation Log'!$I$6:$I$1005,"Yes"))</f>
        <v/>
      </c>
      <c r="Q828" s="40">
        <f>IF($A828="","",IF($O828=0,"Clean",IF($P828&gt;0,"Out of Service","Violations - No OOS")))</f>
        <v/>
      </c>
      <c r="R828" s="63">
        <f>IF($A828="","",IFERROR(SUMIFS('Violation Log'!$K$6:$K$1005,'Violation Log'!$B$6:$B$1005,$A828),0))</f>
        <v/>
      </c>
      <c r="S828" s="63">
        <f>IF($A828="","",IFERROR(SUMIFS('Violation Log'!$L$6:$L$1005,'Violation Log'!$B$6:$B$1005,$A828),0))</f>
        <v/>
      </c>
      <c r="T828" s="39">
        <f>IF($A828="","",COUNTIFS('Violation Log'!$B$6:$B$1005,$A828,'Violation Log'!$R$6:$R$1005,"&lt;&gt;Closed",'Violation Log'!$R$6:$R$1005,"&lt;&gt;"))</f>
        <v/>
      </c>
      <c r="U828" s="40">
        <f>IF($A828="","",IF(OR($B828="",$E828="",$F828="",$H828="",$I828="",$M828=""),"Missing required field",IF(COUNTIF($A$6:$A$1005,$A828)&gt;1,"Duplicate Inspection ID","OK")))</f>
        <v/>
      </c>
    </row>
    <row r="829">
      <c r="B829" s="62" t="n"/>
      <c r="C829" s="36" t="n"/>
      <c r="L829" s="37" t="n"/>
      <c r="N829" s="38" t="n"/>
      <c r="O829" s="39">
        <f>IF($A829="","",COUNTIF('Violation Log'!$B$6:$B$1005,$A829))</f>
        <v/>
      </c>
      <c r="P829" s="39">
        <f>IF($A829="","",COUNTIFS('Violation Log'!$B$6:$B$1005,$A829,'Violation Log'!$I$6:$I$1005,"Yes"))</f>
        <v/>
      </c>
      <c r="Q829" s="40">
        <f>IF($A829="","",IF($O829=0,"Clean",IF($P829&gt;0,"Out of Service","Violations - No OOS")))</f>
        <v/>
      </c>
      <c r="R829" s="63">
        <f>IF($A829="","",IFERROR(SUMIFS('Violation Log'!$K$6:$K$1005,'Violation Log'!$B$6:$B$1005,$A829),0))</f>
        <v/>
      </c>
      <c r="S829" s="63">
        <f>IF($A829="","",IFERROR(SUMIFS('Violation Log'!$L$6:$L$1005,'Violation Log'!$B$6:$B$1005,$A829),0))</f>
        <v/>
      </c>
      <c r="T829" s="39">
        <f>IF($A829="","",COUNTIFS('Violation Log'!$B$6:$B$1005,$A829,'Violation Log'!$R$6:$R$1005,"&lt;&gt;Closed",'Violation Log'!$R$6:$R$1005,"&lt;&gt;"))</f>
        <v/>
      </c>
      <c r="U829" s="40">
        <f>IF($A829="","",IF(OR($B829="",$E829="",$F829="",$H829="",$I829="",$M829=""),"Missing required field",IF(COUNTIF($A$6:$A$1005,$A829)&gt;1,"Duplicate Inspection ID","OK")))</f>
        <v/>
      </c>
    </row>
    <row r="830">
      <c r="B830" s="62" t="n"/>
      <c r="C830" s="36" t="n"/>
      <c r="L830" s="37" t="n"/>
      <c r="N830" s="38" t="n"/>
      <c r="O830" s="39">
        <f>IF($A830="","",COUNTIF('Violation Log'!$B$6:$B$1005,$A830))</f>
        <v/>
      </c>
      <c r="P830" s="39">
        <f>IF($A830="","",COUNTIFS('Violation Log'!$B$6:$B$1005,$A830,'Violation Log'!$I$6:$I$1005,"Yes"))</f>
        <v/>
      </c>
      <c r="Q830" s="40">
        <f>IF($A830="","",IF($O830=0,"Clean",IF($P830&gt;0,"Out of Service","Violations - No OOS")))</f>
        <v/>
      </c>
      <c r="R830" s="63">
        <f>IF($A830="","",IFERROR(SUMIFS('Violation Log'!$K$6:$K$1005,'Violation Log'!$B$6:$B$1005,$A830),0))</f>
        <v/>
      </c>
      <c r="S830" s="63">
        <f>IF($A830="","",IFERROR(SUMIFS('Violation Log'!$L$6:$L$1005,'Violation Log'!$B$6:$B$1005,$A830),0))</f>
        <v/>
      </c>
      <c r="T830" s="39">
        <f>IF($A830="","",COUNTIFS('Violation Log'!$B$6:$B$1005,$A830,'Violation Log'!$R$6:$R$1005,"&lt;&gt;Closed",'Violation Log'!$R$6:$R$1005,"&lt;&gt;"))</f>
        <v/>
      </c>
      <c r="U830" s="40">
        <f>IF($A830="","",IF(OR($B830="",$E830="",$F830="",$H830="",$I830="",$M830=""),"Missing required field",IF(COUNTIF($A$6:$A$1005,$A830)&gt;1,"Duplicate Inspection ID","OK")))</f>
        <v/>
      </c>
    </row>
    <row r="831">
      <c r="B831" s="62" t="n"/>
      <c r="C831" s="36" t="n"/>
      <c r="L831" s="37" t="n"/>
      <c r="N831" s="38" t="n"/>
      <c r="O831" s="39">
        <f>IF($A831="","",COUNTIF('Violation Log'!$B$6:$B$1005,$A831))</f>
        <v/>
      </c>
      <c r="P831" s="39">
        <f>IF($A831="","",COUNTIFS('Violation Log'!$B$6:$B$1005,$A831,'Violation Log'!$I$6:$I$1005,"Yes"))</f>
        <v/>
      </c>
      <c r="Q831" s="40">
        <f>IF($A831="","",IF($O831=0,"Clean",IF($P831&gt;0,"Out of Service","Violations - No OOS")))</f>
        <v/>
      </c>
      <c r="R831" s="63">
        <f>IF($A831="","",IFERROR(SUMIFS('Violation Log'!$K$6:$K$1005,'Violation Log'!$B$6:$B$1005,$A831),0))</f>
        <v/>
      </c>
      <c r="S831" s="63">
        <f>IF($A831="","",IFERROR(SUMIFS('Violation Log'!$L$6:$L$1005,'Violation Log'!$B$6:$B$1005,$A831),0))</f>
        <v/>
      </c>
      <c r="T831" s="39">
        <f>IF($A831="","",COUNTIFS('Violation Log'!$B$6:$B$1005,$A831,'Violation Log'!$R$6:$R$1005,"&lt;&gt;Closed",'Violation Log'!$R$6:$R$1005,"&lt;&gt;"))</f>
        <v/>
      </c>
      <c r="U831" s="40">
        <f>IF($A831="","",IF(OR($B831="",$E831="",$F831="",$H831="",$I831="",$M831=""),"Missing required field",IF(COUNTIF($A$6:$A$1005,$A831)&gt;1,"Duplicate Inspection ID","OK")))</f>
        <v/>
      </c>
    </row>
    <row r="832">
      <c r="B832" s="62" t="n"/>
      <c r="C832" s="36" t="n"/>
      <c r="L832" s="37" t="n"/>
      <c r="N832" s="38" t="n"/>
      <c r="O832" s="39">
        <f>IF($A832="","",COUNTIF('Violation Log'!$B$6:$B$1005,$A832))</f>
        <v/>
      </c>
      <c r="P832" s="39">
        <f>IF($A832="","",COUNTIFS('Violation Log'!$B$6:$B$1005,$A832,'Violation Log'!$I$6:$I$1005,"Yes"))</f>
        <v/>
      </c>
      <c r="Q832" s="40">
        <f>IF($A832="","",IF($O832=0,"Clean",IF($P832&gt;0,"Out of Service","Violations - No OOS")))</f>
        <v/>
      </c>
      <c r="R832" s="63">
        <f>IF($A832="","",IFERROR(SUMIFS('Violation Log'!$K$6:$K$1005,'Violation Log'!$B$6:$B$1005,$A832),0))</f>
        <v/>
      </c>
      <c r="S832" s="63">
        <f>IF($A832="","",IFERROR(SUMIFS('Violation Log'!$L$6:$L$1005,'Violation Log'!$B$6:$B$1005,$A832),0))</f>
        <v/>
      </c>
      <c r="T832" s="39">
        <f>IF($A832="","",COUNTIFS('Violation Log'!$B$6:$B$1005,$A832,'Violation Log'!$R$6:$R$1005,"&lt;&gt;Closed",'Violation Log'!$R$6:$R$1005,"&lt;&gt;"))</f>
        <v/>
      </c>
      <c r="U832" s="40">
        <f>IF($A832="","",IF(OR($B832="",$E832="",$F832="",$H832="",$I832="",$M832=""),"Missing required field",IF(COUNTIF($A$6:$A$1005,$A832)&gt;1,"Duplicate Inspection ID","OK")))</f>
        <v/>
      </c>
    </row>
    <row r="833">
      <c r="B833" s="62" t="n"/>
      <c r="C833" s="36" t="n"/>
      <c r="L833" s="37" t="n"/>
      <c r="N833" s="38" t="n"/>
      <c r="O833" s="39">
        <f>IF($A833="","",COUNTIF('Violation Log'!$B$6:$B$1005,$A833))</f>
        <v/>
      </c>
      <c r="P833" s="39">
        <f>IF($A833="","",COUNTIFS('Violation Log'!$B$6:$B$1005,$A833,'Violation Log'!$I$6:$I$1005,"Yes"))</f>
        <v/>
      </c>
      <c r="Q833" s="40">
        <f>IF($A833="","",IF($O833=0,"Clean",IF($P833&gt;0,"Out of Service","Violations - No OOS")))</f>
        <v/>
      </c>
      <c r="R833" s="63">
        <f>IF($A833="","",IFERROR(SUMIFS('Violation Log'!$K$6:$K$1005,'Violation Log'!$B$6:$B$1005,$A833),0))</f>
        <v/>
      </c>
      <c r="S833" s="63">
        <f>IF($A833="","",IFERROR(SUMIFS('Violation Log'!$L$6:$L$1005,'Violation Log'!$B$6:$B$1005,$A833),0))</f>
        <v/>
      </c>
      <c r="T833" s="39">
        <f>IF($A833="","",COUNTIFS('Violation Log'!$B$6:$B$1005,$A833,'Violation Log'!$R$6:$R$1005,"&lt;&gt;Closed",'Violation Log'!$R$6:$R$1005,"&lt;&gt;"))</f>
        <v/>
      </c>
      <c r="U833" s="40">
        <f>IF($A833="","",IF(OR($B833="",$E833="",$F833="",$H833="",$I833="",$M833=""),"Missing required field",IF(COUNTIF($A$6:$A$1005,$A833)&gt;1,"Duplicate Inspection ID","OK")))</f>
        <v/>
      </c>
    </row>
    <row r="834">
      <c r="B834" s="62" t="n"/>
      <c r="C834" s="36" t="n"/>
      <c r="L834" s="37" t="n"/>
      <c r="N834" s="38" t="n"/>
      <c r="O834" s="39">
        <f>IF($A834="","",COUNTIF('Violation Log'!$B$6:$B$1005,$A834))</f>
        <v/>
      </c>
      <c r="P834" s="39">
        <f>IF($A834="","",COUNTIFS('Violation Log'!$B$6:$B$1005,$A834,'Violation Log'!$I$6:$I$1005,"Yes"))</f>
        <v/>
      </c>
      <c r="Q834" s="40">
        <f>IF($A834="","",IF($O834=0,"Clean",IF($P834&gt;0,"Out of Service","Violations - No OOS")))</f>
        <v/>
      </c>
      <c r="R834" s="63">
        <f>IF($A834="","",IFERROR(SUMIFS('Violation Log'!$K$6:$K$1005,'Violation Log'!$B$6:$B$1005,$A834),0))</f>
        <v/>
      </c>
      <c r="S834" s="63">
        <f>IF($A834="","",IFERROR(SUMIFS('Violation Log'!$L$6:$L$1005,'Violation Log'!$B$6:$B$1005,$A834),0))</f>
        <v/>
      </c>
      <c r="T834" s="39">
        <f>IF($A834="","",COUNTIFS('Violation Log'!$B$6:$B$1005,$A834,'Violation Log'!$R$6:$R$1005,"&lt;&gt;Closed",'Violation Log'!$R$6:$R$1005,"&lt;&gt;"))</f>
        <v/>
      </c>
      <c r="U834" s="40">
        <f>IF($A834="","",IF(OR($B834="",$E834="",$F834="",$H834="",$I834="",$M834=""),"Missing required field",IF(COUNTIF($A$6:$A$1005,$A834)&gt;1,"Duplicate Inspection ID","OK")))</f>
        <v/>
      </c>
    </row>
    <row r="835">
      <c r="B835" s="62" t="n"/>
      <c r="C835" s="36" t="n"/>
      <c r="L835" s="37" t="n"/>
      <c r="N835" s="38" t="n"/>
      <c r="O835" s="39">
        <f>IF($A835="","",COUNTIF('Violation Log'!$B$6:$B$1005,$A835))</f>
        <v/>
      </c>
      <c r="P835" s="39">
        <f>IF($A835="","",COUNTIFS('Violation Log'!$B$6:$B$1005,$A835,'Violation Log'!$I$6:$I$1005,"Yes"))</f>
        <v/>
      </c>
      <c r="Q835" s="40">
        <f>IF($A835="","",IF($O835=0,"Clean",IF($P835&gt;0,"Out of Service","Violations - No OOS")))</f>
        <v/>
      </c>
      <c r="R835" s="63">
        <f>IF($A835="","",IFERROR(SUMIFS('Violation Log'!$K$6:$K$1005,'Violation Log'!$B$6:$B$1005,$A835),0))</f>
        <v/>
      </c>
      <c r="S835" s="63">
        <f>IF($A835="","",IFERROR(SUMIFS('Violation Log'!$L$6:$L$1005,'Violation Log'!$B$6:$B$1005,$A835),0))</f>
        <v/>
      </c>
      <c r="T835" s="39">
        <f>IF($A835="","",COUNTIFS('Violation Log'!$B$6:$B$1005,$A835,'Violation Log'!$R$6:$R$1005,"&lt;&gt;Closed",'Violation Log'!$R$6:$R$1005,"&lt;&gt;"))</f>
        <v/>
      </c>
      <c r="U835" s="40">
        <f>IF($A835="","",IF(OR($B835="",$E835="",$F835="",$H835="",$I835="",$M835=""),"Missing required field",IF(COUNTIF($A$6:$A$1005,$A835)&gt;1,"Duplicate Inspection ID","OK")))</f>
        <v/>
      </c>
    </row>
    <row r="836">
      <c r="B836" s="62" t="n"/>
      <c r="C836" s="36" t="n"/>
      <c r="L836" s="37" t="n"/>
      <c r="N836" s="38" t="n"/>
      <c r="O836" s="39">
        <f>IF($A836="","",COUNTIF('Violation Log'!$B$6:$B$1005,$A836))</f>
        <v/>
      </c>
      <c r="P836" s="39">
        <f>IF($A836="","",COUNTIFS('Violation Log'!$B$6:$B$1005,$A836,'Violation Log'!$I$6:$I$1005,"Yes"))</f>
        <v/>
      </c>
      <c r="Q836" s="40">
        <f>IF($A836="","",IF($O836=0,"Clean",IF($P836&gt;0,"Out of Service","Violations - No OOS")))</f>
        <v/>
      </c>
      <c r="R836" s="63">
        <f>IF($A836="","",IFERROR(SUMIFS('Violation Log'!$K$6:$K$1005,'Violation Log'!$B$6:$B$1005,$A836),0))</f>
        <v/>
      </c>
      <c r="S836" s="63">
        <f>IF($A836="","",IFERROR(SUMIFS('Violation Log'!$L$6:$L$1005,'Violation Log'!$B$6:$B$1005,$A836),0))</f>
        <v/>
      </c>
      <c r="T836" s="39">
        <f>IF($A836="","",COUNTIFS('Violation Log'!$B$6:$B$1005,$A836,'Violation Log'!$R$6:$R$1005,"&lt;&gt;Closed",'Violation Log'!$R$6:$R$1005,"&lt;&gt;"))</f>
        <v/>
      </c>
      <c r="U836" s="40">
        <f>IF($A836="","",IF(OR($B836="",$E836="",$F836="",$H836="",$I836="",$M836=""),"Missing required field",IF(COUNTIF($A$6:$A$1005,$A836)&gt;1,"Duplicate Inspection ID","OK")))</f>
        <v/>
      </c>
    </row>
    <row r="837">
      <c r="B837" s="62" t="n"/>
      <c r="C837" s="36" t="n"/>
      <c r="L837" s="37" t="n"/>
      <c r="N837" s="38" t="n"/>
      <c r="O837" s="39">
        <f>IF($A837="","",COUNTIF('Violation Log'!$B$6:$B$1005,$A837))</f>
        <v/>
      </c>
      <c r="P837" s="39">
        <f>IF($A837="","",COUNTIFS('Violation Log'!$B$6:$B$1005,$A837,'Violation Log'!$I$6:$I$1005,"Yes"))</f>
        <v/>
      </c>
      <c r="Q837" s="40">
        <f>IF($A837="","",IF($O837=0,"Clean",IF($P837&gt;0,"Out of Service","Violations - No OOS")))</f>
        <v/>
      </c>
      <c r="R837" s="63">
        <f>IF($A837="","",IFERROR(SUMIFS('Violation Log'!$K$6:$K$1005,'Violation Log'!$B$6:$B$1005,$A837),0))</f>
        <v/>
      </c>
      <c r="S837" s="63">
        <f>IF($A837="","",IFERROR(SUMIFS('Violation Log'!$L$6:$L$1005,'Violation Log'!$B$6:$B$1005,$A837),0))</f>
        <v/>
      </c>
      <c r="T837" s="39">
        <f>IF($A837="","",COUNTIFS('Violation Log'!$B$6:$B$1005,$A837,'Violation Log'!$R$6:$R$1005,"&lt;&gt;Closed",'Violation Log'!$R$6:$R$1005,"&lt;&gt;"))</f>
        <v/>
      </c>
      <c r="U837" s="40">
        <f>IF($A837="","",IF(OR($B837="",$E837="",$F837="",$H837="",$I837="",$M837=""),"Missing required field",IF(COUNTIF($A$6:$A$1005,$A837)&gt;1,"Duplicate Inspection ID","OK")))</f>
        <v/>
      </c>
    </row>
    <row r="838">
      <c r="B838" s="62" t="n"/>
      <c r="C838" s="36" t="n"/>
      <c r="L838" s="37" t="n"/>
      <c r="N838" s="38" t="n"/>
      <c r="O838" s="39">
        <f>IF($A838="","",COUNTIF('Violation Log'!$B$6:$B$1005,$A838))</f>
        <v/>
      </c>
      <c r="P838" s="39">
        <f>IF($A838="","",COUNTIFS('Violation Log'!$B$6:$B$1005,$A838,'Violation Log'!$I$6:$I$1005,"Yes"))</f>
        <v/>
      </c>
      <c r="Q838" s="40">
        <f>IF($A838="","",IF($O838=0,"Clean",IF($P838&gt;0,"Out of Service","Violations - No OOS")))</f>
        <v/>
      </c>
      <c r="R838" s="63">
        <f>IF($A838="","",IFERROR(SUMIFS('Violation Log'!$K$6:$K$1005,'Violation Log'!$B$6:$B$1005,$A838),0))</f>
        <v/>
      </c>
      <c r="S838" s="63">
        <f>IF($A838="","",IFERROR(SUMIFS('Violation Log'!$L$6:$L$1005,'Violation Log'!$B$6:$B$1005,$A838),0))</f>
        <v/>
      </c>
      <c r="T838" s="39">
        <f>IF($A838="","",COUNTIFS('Violation Log'!$B$6:$B$1005,$A838,'Violation Log'!$R$6:$R$1005,"&lt;&gt;Closed",'Violation Log'!$R$6:$R$1005,"&lt;&gt;"))</f>
        <v/>
      </c>
      <c r="U838" s="40">
        <f>IF($A838="","",IF(OR($B838="",$E838="",$F838="",$H838="",$I838="",$M838=""),"Missing required field",IF(COUNTIF($A$6:$A$1005,$A838)&gt;1,"Duplicate Inspection ID","OK")))</f>
        <v/>
      </c>
    </row>
    <row r="839">
      <c r="B839" s="62" t="n"/>
      <c r="C839" s="36" t="n"/>
      <c r="L839" s="37" t="n"/>
      <c r="N839" s="38" t="n"/>
      <c r="O839" s="39">
        <f>IF($A839="","",COUNTIF('Violation Log'!$B$6:$B$1005,$A839))</f>
        <v/>
      </c>
      <c r="P839" s="39">
        <f>IF($A839="","",COUNTIFS('Violation Log'!$B$6:$B$1005,$A839,'Violation Log'!$I$6:$I$1005,"Yes"))</f>
        <v/>
      </c>
      <c r="Q839" s="40">
        <f>IF($A839="","",IF($O839=0,"Clean",IF($P839&gt;0,"Out of Service","Violations - No OOS")))</f>
        <v/>
      </c>
      <c r="R839" s="63">
        <f>IF($A839="","",IFERROR(SUMIFS('Violation Log'!$K$6:$K$1005,'Violation Log'!$B$6:$B$1005,$A839),0))</f>
        <v/>
      </c>
      <c r="S839" s="63">
        <f>IF($A839="","",IFERROR(SUMIFS('Violation Log'!$L$6:$L$1005,'Violation Log'!$B$6:$B$1005,$A839),0))</f>
        <v/>
      </c>
      <c r="T839" s="39">
        <f>IF($A839="","",COUNTIFS('Violation Log'!$B$6:$B$1005,$A839,'Violation Log'!$R$6:$R$1005,"&lt;&gt;Closed",'Violation Log'!$R$6:$R$1005,"&lt;&gt;"))</f>
        <v/>
      </c>
      <c r="U839" s="40">
        <f>IF($A839="","",IF(OR($B839="",$E839="",$F839="",$H839="",$I839="",$M839=""),"Missing required field",IF(COUNTIF($A$6:$A$1005,$A839)&gt;1,"Duplicate Inspection ID","OK")))</f>
        <v/>
      </c>
    </row>
    <row r="840">
      <c r="B840" s="62" t="n"/>
      <c r="C840" s="36" t="n"/>
      <c r="L840" s="37" t="n"/>
      <c r="N840" s="38" t="n"/>
      <c r="O840" s="39">
        <f>IF($A840="","",COUNTIF('Violation Log'!$B$6:$B$1005,$A840))</f>
        <v/>
      </c>
      <c r="P840" s="39">
        <f>IF($A840="","",COUNTIFS('Violation Log'!$B$6:$B$1005,$A840,'Violation Log'!$I$6:$I$1005,"Yes"))</f>
        <v/>
      </c>
      <c r="Q840" s="40">
        <f>IF($A840="","",IF($O840=0,"Clean",IF($P840&gt;0,"Out of Service","Violations - No OOS")))</f>
        <v/>
      </c>
      <c r="R840" s="63">
        <f>IF($A840="","",IFERROR(SUMIFS('Violation Log'!$K$6:$K$1005,'Violation Log'!$B$6:$B$1005,$A840),0))</f>
        <v/>
      </c>
      <c r="S840" s="63">
        <f>IF($A840="","",IFERROR(SUMIFS('Violation Log'!$L$6:$L$1005,'Violation Log'!$B$6:$B$1005,$A840),0))</f>
        <v/>
      </c>
      <c r="T840" s="39">
        <f>IF($A840="","",COUNTIFS('Violation Log'!$B$6:$B$1005,$A840,'Violation Log'!$R$6:$R$1005,"&lt;&gt;Closed",'Violation Log'!$R$6:$R$1005,"&lt;&gt;"))</f>
        <v/>
      </c>
      <c r="U840" s="40">
        <f>IF($A840="","",IF(OR($B840="",$E840="",$F840="",$H840="",$I840="",$M840=""),"Missing required field",IF(COUNTIF($A$6:$A$1005,$A840)&gt;1,"Duplicate Inspection ID","OK")))</f>
        <v/>
      </c>
    </row>
    <row r="841">
      <c r="B841" s="62" t="n"/>
      <c r="C841" s="36" t="n"/>
      <c r="L841" s="37" t="n"/>
      <c r="N841" s="38" t="n"/>
      <c r="O841" s="39">
        <f>IF($A841="","",COUNTIF('Violation Log'!$B$6:$B$1005,$A841))</f>
        <v/>
      </c>
      <c r="P841" s="39">
        <f>IF($A841="","",COUNTIFS('Violation Log'!$B$6:$B$1005,$A841,'Violation Log'!$I$6:$I$1005,"Yes"))</f>
        <v/>
      </c>
      <c r="Q841" s="40">
        <f>IF($A841="","",IF($O841=0,"Clean",IF($P841&gt;0,"Out of Service","Violations - No OOS")))</f>
        <v/>
      </c>
      <c r="R841" s="63">
        <f>IF($A841="","",IFERROR(SUMIFS('Violation Log'!$K$6:$K$1005,'Violation Log'!$B$6:$B$1005,$A841),0))</f>
        <v/>
      </c>
      <c r="S841" s="63">
        <f>IF($A841="","",IFERROR(SUMIFS('Violation Log'!$L$6:$L$1005,'Violation Log'!$B$6:$B$1005,$A841),0))</f>
        <v/>
      </c>
      <c r="T841" s="39">
        <f>IF($A841="","",COUNTIFS('Violation Log'!$B$6:$B$1005,$A841,'Violation Log'!$R$6:$R$1005,"&lt;&gt;Closed",'Violation Log'!$R$6:$R$1005,"&lt;&gt;"))</f>
        <v/>
      </c>
      <c r="U841" s="40">
        <f>IF($A841="","",IF(OR($B841="",$E841="",$F841="",$H841="",$I841="",$M841=""),"Missing required field",IF(COUNTIF($A$6:$A$1005,$A841)&gt;1,"Duplicate Inspection ID","OK")))</f>
        <v/>
      </c>
    </row>
    <row r="842">
      <c r="B842" s="62" t="n"/>
      <c r="C842" s="36" t="n"/>
      <c r="L842" s="37" t="n"/>
      <c r="N842" s="38" t="n"/>
      <c r="O842" s="39">
        <f>IF($A842="","",COUNTIF('Violation Log'!$B$6:$B$1005,$A842))</f>
        <v/>
      </c>
      <c r="P842" s="39">
        <f>IF($A842="","",COUNTIFS('Violation Log'!$B$6:$B$1005,$A842,'Violation Log'!$I$6:$I$1005,"Yes"))</f>
        <v/>
      </c>
      <c r="Q842" s="40">
        <f>IF($A842="","",IF($O842=0,"Clean",IF($P842&gt;0,"Out of Service","Violations - No OOS")))</f>
        <v/>
      </c>
      <c r="R842" s="63">
        <f>IF($A842="","",IFERROR(SUMIFS('Violation Log'!$K$6:$K$1005,'Violation Log'!$B$6:$B$1005,$A842),0))</f>
        <v/>
      </c>
      <c r="S842" s="63">
        <f>IF($A842="","",IFERROR(SUMIFS('Violation Log'!$L$6:$L$1005,'Violation Log'!$B$6:$B$1005,$A842),0))</f>
        <v/>
      </c>
      <c r="T842" s="39">
        <f>IF($A842="","",COUNTIFS('Violation Log'!$B$6:$B$1005,$A842,'Violation Log'!$R$6:$R$1005,"&lt;&gt;Closed",'Violation Log'!$R$6:$R$1005,"&lt;&gt;"))</f>
        <v/>
      </c>
      <c r="U842" s="40">
        <f>IF($A842="","",IF(OR($B842="",$E842="",$F842="",$H842="",$I842="",$M842=""),"Missing required field",IF(COUNTIF($A$6:$A$1005,$A842)&gt;1,"Duplicate Inspection ID","OK")))</f>
        <v/>
      </c>
    </row>
    <row r="843">
      <c r="B843" s="62" t="n"/>
      <c r="C843" s="36" t="n"/>
      <c r="L843" s="37" t="n"/>
      <c r="N843" s="38" t="n"/>
      <c r="O843" s="39">
        <f>IF($A843="","",COUNTIF('Violation Log'!$B$6:$B$1005,$A843))</f>
        <v/>
      </c>
      <c r="P843" s="39">
        <f>IF($A843="","",COUNTIFS('Violation Log'!$B$6:$B$1005,$A843,'Violation Log'!$I$6:$I$1005,"Yes"))</f>
        <v/>
      </c>
      <c r="Q843" s="40">
        <f>IF($A843="","",IF($O843=0,"Clean",IF($P843&gt;0,"Out of Service","Violations - No OOS")))</f>
        <v/>
      </c>
      <c r="R843" s="63">
        <f>IF($A843="","",IFERROR(SUMIFS('Violation Log'!$K$6:$K$1005,'Violation Log'!$B$6:$B$1005,$A843),0))</f>
        <v/>
      </c>
      <c r="S843" s="63">
        <f>IF($A843="","",IFERROR(SUMIFS('Violation Log'!$L$6:$L$1005,'Violation Log'!$B$6:$B$1005,$A843),0))</f>
        <v/>
      </c>
      <c r="T843" s="39">
        <f>IF($A843="","",COUNTIFS('Violation Log'!$B$6:$B$1005,$A843,'Violation Log'!$R$6:$R$1005,"&lt;&gt;Closed",'Violation Log'!$R$6:$R$1005,"&lt;&gt;"))</f>
        <v/>
      </c>
      <c r="U843" s="40">
        <f>IF($A843="","",IF(OR($B843="",$E843="",$F843="",$H843="",$I843="",$M843=""),"Missing required field",IF(COUNTIF($A$6:$A$1005,$A843)&gt;1,"Duplicate Inspection ID","OK")))</f>
        <v/>
      </c>
    </row>
    <row r="844">
      <c r="B844" s="62" t="n"/>
      <c r="C844" s="36" t="n"/>
      <c r="L844" s="37" t="n"/>
      <c r="N844" s="38" t="n"/>
      <c r="O844" s="39">
        <f>IF($A844="","",COUNTIF('Violation Log'!$B$6:$B$1005,$A844))</f>
        <v/>
      </c>
      <c r="P844" s="39">
        <f>IF($A844="","",COUNTIFS('Violation Log'!$B$6:$B$1005,$A844,'Violation Log'!$I$6:$I$1005,"Yes"))</f>
        <v/>
      </c>
      <c r="Q844" s="40">
        <f>IF($A844="","",IF($O844=0,"Clean",IF($P844&gt;0,"Out of Service","Violations - No OOS")))</f>
        <v/>
      </c>
      <c r="R844" s="63">
        <f>IF($A844="","",IFERROR(SUMIFS('Violation Log'!$K$6:$K$1005,'Violation Log'!$B$6:$B$1005,$A844),0))</f>
        <v/>
      </c>
      <c r="S844" s="63">
        <f>IF($A844="","",IFERROR(SUMIFS('Violation Log'!$L$6:$L$1005,'Violation Log'!$B$6:$B$1005,$A844),0))</f>
        <v/>
      </c>
      <c r="T844" s="39">
        <f>IF($A844="","",COUNTIFS('Violation Log'!$B$6:$B$1005,$A844,'Violation Log'!$R$6:$R$1005,"&lt;&gt;Closed",'Violation Log'!$R$6:$R$1005,"&lt;&gt;"))</f>
        <v/>
      </c>
      <c r="U844" s="40">
        <f>IF($A844="","",IF(OR($B844="",$E844="",$F844="",$H844="",$I844="",$M844=""),"Missing required field",IF(COUNTIF($A$6:$A$1005,$A844)&gt;1,"Duplicate Inspection ID","OK")))</f>
        <v/>
      </c>
    </row>
    <row r="845">
      <c r="B845" s="62" t="n"/>
      <c r="C845" s="36" t="n"/>
      <c r="L845" s="37" t="n"/>
      <c r="N845" s="38" t="n"/>
      <c r="O845" s="39">
        <f>IF($A845="","",COUNTIF('Violation Log'!$B$6:$B$1005,$A845))</f>
        <v/>
      </c>
      <c r="P845" s="39">
        <f>IF($A845="","",COUNTIFS('Violation Log'!$B$6:$B$1005,$A845,'Violation Log'!$I$6:$I$1005,"Yes"))</f>
        <v/>
      </c>
      <c r="Q845" s="40">
        <f>IF($A845="","",IF($O845=0,"Clean",IF($P845&gt;0,"Out of Service","Violations - No OOS")))</f>
        <v/>
      </c>
      <c r="R845" s="63">
        <f>IF($A845="","",IFERROR(SUMIFS('Violation Log'!$K$6:$K$1005,'Violation Log'!$B$6:$B$1005,$A845),0))</f>
        <v/>
      </c>
      <c r="S845" s="63">
        <f>IF($A845="","",IFERROR(SUMIFS('Violation Log'!$L$6:$L$1005,'Violation Log'!$B$6:$B$1005,$A845),0))</f>
        <v/>
      </c>
      <c r="T845" s="39">
        <f>IF($A845="","",COUNTIFS('Violation Log'!$B$6:$B$1005,$A845,'Violation Log'!$R$6:$R$1005,"&lt;&gt;Closed",'Violation Log'!$R$6:$R$1005,"&lt;&gt;"))</f>
        <v/>
      </c>
      <c r="U845" s="40">
        <f>IF($A845="","",IF(OR($B845="",$E845="",$F845="",$H845="",$I845="",$M845=""),"Missing required field",IF(COUNTIF($A$6:$A$1005,$A845)&gt;1,"Duplicate Inspection ID","OK")))</f>
        <v/>
      </c>
    </row>
    <row r="846">
      <c r="B846" s="62" t="n"/>
      <c r="C846" s="36" t="n"/>
      <c r="L846" s="37" t="n"/>
      <c r="N846" s="38" t="n"/>
      <c r="O846" s="39">
        <f>IF($A846="","",COUNTIF('Violation Log'!$B$6:$B$1005,$A846))</f>
        <v/>
      </c>
      <c r="P846" s="39">
        <f>IF($A846="","",COUNTIFS('Violation Log'!$B$6:$B$1005,$A846,'Violation Log'!$I$6:$I$1005,"Yes"))</f>
        <v/>
      </c>
      <c r="Q846" s="40">
        <f>IF($A846="","",IF($O846=0,"Clean",IF($P846&gt;0,"Out of Service","Violations - No OOS")))</f>
        <v/>
      </c>
      <c r="R846" s="63">
        <f>IF($A846="","",IFERROR(SUMIFS('Violation Log'!$K$6:$K$1005,'Violation Log'!$B$6:$B$1005,$A846),0))</f>
        <v/>
      </c>
      <c r="S846" s="63">
        <f>IF($A846="","",IFERROR(SUMIFS('Violation Log'!$L$6:$L$1005,'Violation Log'!$B$6:$B$1005,$A846),0))</f>
        <v/>
      </c>
      <c r="T846" s="39">
        <f>IF($A846="","",COUNTIFS('Violation Log'!$B$6:$B$1005,$A846,'Violation Log'!$R$6:$R$1005,"&lt;&gt;Closed",'Violation Log'!$R$6:$R$1005,"&lt;&gt;"))</f>
        <v/>
      </c>
      <c r="U846" s="40">
        <f>IF($A846="","",IF(OR($B846="",$E846="",$F846="",$H846="",$I846="",$M846=""),"Missing required field",IF(COUNTIF($A$6:$A$1005,$A846)&gt;1,"Duplicate Inspection ID","OK")))</f>
        <v/>
      </c>
    </row>
    <row r="847">
      <c r="B847" s="62" t="n"/>
      <c r="C847" s="36" t="n"/>
      <c r="L847" s="37" t="n"/>
      <c r="N847" s="38" t="n"/>
      <c r="O847" s="39">
        <f>IF($A847="","",COUNTIF('Violation Log'!$B$6:$B$1005,$A847))</f>
        <v/>
      </c>
      <c r="P847" s="39">
        <f>IF($A847="","",COUNTIFS('Violation Log'!$B$6:$B$1005,$A847,'Violation Log'!$I$6:$I$1005,"Yes"))</f>
        <v/>
      </c>
      <c r="Q847" s="40">
        <f>IF($A847="","",IF($O847=0,"Clean",IF($P847&gt;0,"Out of Service","Violations - No OOS")))</f>
        <v/>
      </c>
      <c r="R847" s="63">
        <f>IF($A847="","",IFERROR(SUMIFS('Violation Log'!$K$6:$K$1005,'Violation Log'!$B$6:$B$1005,$A847),0))</f>
        <v/>
      </c>
      <c r="S847" s="63">
        <f>IF($A847="","",IFERROR(SUMIFS('Violation Log'!$L$6:$L$1005,'Violation Log'!$B$6:$B$1005,$A847),0))</f>
        <v/>
      </c>
      <c r="T847" s="39">
        <f>IF($A847="","",COUNTIFS('Violation Log'!$B$6:$B$1005,$A847,'Violation Log'!$R$6:$R$1005,"&lt;&gt;Closed",'Violation Log'!$R$6:$R$1005,"&lt;&gt;"))</f>
        <v/>
      </c>
      <c r="U847" s="40">
        <f>IF($A847="","",IF(OR($B847="",$E847="",$F847="",$H847="",$I847="",$M847=""),"Missing required field",IF(COUNTIF($A$6:$A$1005,$A847)&gt;1,"Duplicate Inspection ID","OK")))</f>
        <v/>
      </c>
    </row>
    <row r="848">
      <c r="B848" s="62" t="n"/>
      <c r="C848" s="36" t="n"/>
      <c r="L848" s="37" t="n"/>
      <c r="N848" s="38" t="n"/>
      <c r="O848" s="39">
        <f>IF($A848="","",COUNTIF('Violation Log'!$B$6:$B$1005,$A848))</f>
        <v/>
      </c>
      <c r="P848" s="39">
        <f>IF($A848="","",COUNTIFS('Violation Log'!$B$6:$B$1005,$A848,'Violation Log'!$I$6:$I$1005,"Yes"))</f>
        <v/>
      </c>
      <c r="Q848" s="40">
        <f>IF($A848="","",IF($O848=0,"Clean",IF($P848&gt;0,"Out of Service","Violations - No OOS")))</f>
        <v/>
      </c>
      <c r="R848" s="63">
        <f>IF($A848="","",IFERROR(SUMIFS('Violation Log'!$K$6:$K$1005,'Violation Log'!$B$6:$B$1005,$A848),0))</f>
        <v/>
      </c>
      <c r="S848" s="63">
        <f>IF($A848="","",IFERROR(SUMIFS('Violation Log'!$L$6:$L$1005,'Violation Log'!$B$6:$B$1005,$A848),0))</f>
        <v/>
      </c>
      <c r="T848" s="39">
        <f>IF($A848="","",COUNTIFS('Violation Log'!$B$6:$B$1005,$A848,'Violation Log'!$R$6:$R$1005,"&lt;&gt;Closed",'Violation Log'!$R$6:$R$1005,"&lt;&gt;"))</f>
        <v/>
      </c>
      <c r="U848" s="40">
        <f>IF($A848="","",IF(OR($B848="",$E848="",$F848="",$H848="",$I848="",$M848=""),"Missing required field",IF(COUNTIF($A$6:$A$1005,$A848)&gt;1,"Duplicate Inspection ID","OK")))</f>
        <v/>
      </c>
    </row>
    <row r="849">
      <c r="B849" s="62" t="n"/>
      <c r="C849" s="36" t="n"/>
      <c r="L849" s="37" t="n"/>
      <c r="N849" s="38" t="n"/>
      <c r="O849" s="39">
        <f>IF($A849="","",COUNTIF('Violation Log'!$B$6:$B$1005,$A849))</f>
        <v/>
      </c>
      <c r="P849" s="39">
        <f>IF($A849="","",COUNTIFS('Violation Log'!$B$6:$B$1005,$A849,'Violation Log'!$I$6:$I$1005,"Yes"))</f>
        <v/>
      </c>
      <c r="Q849" s="40">
        <f>IF($A849="","",IF($O849=0,"Clean",IF($P849&gt;0,"Out of Service","Violations - No OOS")))</f>
        <v/>
      </c>
      <c r="R849" s="63">
        <f>IF($A849="","",IFERROR(SUMIFS('Violation Log'!$K$6:$K$1005,'Violation Log'!$B$6:$B$1005,$A849),0))</f>
        <v/>
      </c>
      <c r="S849" s="63">
        <f>IF($A849="","",IFERROR(SUMIFS('Violation Log'!$L$6:$L$1005,'Violation Log'!$B$6:$B$1005,$A849),0))</f>
        <v/>
      </c>
      <c r="T849" s="39">
        <f>IF($A849="","",COUNTIFS('Violation Log'!$B$6:$B$1005,$A849,'Violation Log'!$R$6:$R$1005,"&lt;&gt;Closed",'Violation Log'!$R$6:$R$1005,"&lt;&gt;"))</f>
        <v/>
      </c>
      <c r="U849" s="40">
        <f>IF($A849="","",IF(OR($B849="",$E849="",$F849="",$H849="",$I849="",$M849=""),"Missing required field",IF(COUNTIF($A$6:$A$1005,$A849)&gt;1,"Duplicate Inspection ID","OK")))</f>
        <v/>
      </c>
    </row>
    <row r="850">
      <c r="B850" s="62" t="n"/>
      <c r="C850" s="36" t="n"/>
      <c r="L850" s="37" t="n"/>
      <c r="N850" s="38" t="n"/>
      <c r="O850" s="39">
        <f>IF($A850="","",COUNTIF('Violation Log'!$B$6:$B$1005,$A850))</f>
        <v/>
      </c>
      <c r="P850" s="39">
        <f>IF($A850="","",COUNTIFS('Violation Log'!$B$6:$B$1005,$A850,'Violation Log'!$I$6:$I$1005,"Yes"))</f>
        <v/>
      </c>
      <c r="Q850" s="40">
        <f>IF($A850="","",IF($O850=0,"Clean",IF($P850&gt;0,"Out of Service","Violations - No OOS")))</f>
        <v/>
      </c>
      <c r="R850" s="63">
        <f>IF($A850="","",IFERROR(SUMIFS('Violation Log'!$K$6:$K$1005,'Violation Log'!$B$6:$B$1005,$A850),0))</f>
        <v/>
      </c>
      <c r="S850" s="63">
        <f>IF($A850="","",IFERROR(SUMIFS('Violation Log'!$L$6:$L$1005,'Violation Log'!$B$6:$B$1005,$A850),0))</f>
        <v/>
      </c>
      <c r="T850" s="39">
        <f>IF($A850="","",COUNTIFS('Violation Log'!$B$6:$B$1005,$A850,'Violation Log'!$R$6:$R$1005,"&lt;&gt;Closed",'Violation Log'!$R$6:$R$1005,"&lt;&gt;"))</f>
        <v/>
      </c>
      <c r="U850" s="40">
        <f>IF($A850="","",IF(OR($B850="",$E850="",$F850="",$H850="",$I850="",$M850=""),"Missing required field",IF(COUNTIF($A$6:$A$1005,$A850)&gt;1,"Duplicate Inspection ID","OK")))</f>
        <v/>
      </c>
    </row>
    <row r="851">
      <c r="B851" s="62" t="n"/>
      <c r="C851" s="36" t="n"/>
      <c r="L851" s="37" t="n"/>
      <c r="N851" s="38" t="n"/>
      <c r="O851" s="39">
        <f>IF($A851="","",COUNTIF('Violation Log'!$B$6:$B$1005,$A851))</f>
        <v/>
      </c>
      <c r="P851" s="39">
        <f>IF($A851="","",COUNTIFS('Violation Log'!$B$6:$B$1005,$A851,'Violation Log'!$I$6:$I$1005,"Yes"))</f>
        <v/>
      </c>
      <c r="Q851" s="40">
        <f>IF($A851="","",IF($O851=0,"Clean",IF($P851&gt;0,"Out of Service","Violations - No OOS")))</f>
        <v/>
      </c>
      <c r="R851" s="63">
        <f>IF($A851="","",IFERROR(SUMIFS('Violation Log'!$K$6:$K$1005,'Violation Log'!$B$6:$B$1005,$A851),0))</f>
        <v/>
      </c>
      <c r="S851" s="63">
        <f>IF($A851="","",IFERROR(SUMIFS('Violation Log'!$L$6:$L$1005,'Violation Log'!$B$6:$B$1005,$A851),0))</f>
        <v/>
      </c>
      <c r="T851" s="39">
        <f>IF($A851="","",COUNTIFS('Violation Log'!$B$6:$B$1005,$A851,'Violation Log'!$R$6:$R$1005,"&lt;&gt;Closed",'Violation Log'!$R$6:$R$1005,"&lt;&gt;"))</f>
        <v/>
      </c>
      <c r="U851" s="40">
        <f>IF($A851="","",IF(OR($B851="",$E851="",$F851="",$H851="",$I851="",$M851=""),"Missing required field",IF(COUNTIF($A$6:$A$1005,$A851)&gt;1,"Duplicate Inspection ID","OK")))</f>
        <v/>
      </c>
    </row>
    <row r="852">
      <c r="B852" s="62" t="n"/>
      <c r="C852" s="36" t="n"/>
      <c r="L852" s="37" t="n"/>
      <c r="N852" s="38" t="n"/>
      <c r="O852" s="39">
        <f>IF($A852="","",COUNTIF('Violation Log'!$B$6:$B$1005,$A852))</f>
        <v/>
      </c>
      <c r="P852" s="39">
        <f>IF($A852="","",COUNTIFS('Violation Log'!$B$6:$B$1005,$A852,'Violation Log'!$I$6:$I$1005,"Yes"))</f>
        <v/>
      </c>
      <c r="Q852" s="40">
        <f>IF($A852="","",IF($O852=0,"Clean",IF($P852&gt;0,"Out of Service","Violations - No OOS")))</f>
        <v/>
      </c>
      <c r="R852" s="63">
        <f>IF($A852="","",IFERROR(SUMIFS('Violation Log'!$K$6:$K$1005,'Violation Log'!$B$6:$B$1005,$A852),0))</f>
        <v/>
      </c>
      <c r="S852" s="63">
        <f>IF($A852="","",IFERROR(SUMIFS('Violation Log'!$L$6:$L$1005,'Violation Log'!$B$6:$B$1005,$A852),0))</f>
        <v/>
      </c>
      <c r="T852" s="39">
        <f>IF($A852="","",COUNTIFS('Violation Log'!$B$6:$B$1005,$A852,'Violation Log'!$R$6:$R$1005,"&lt;&gt;Closed",'Violation Log'!$R$6:$R$1005,"&lt;&gt;"))</f>
        <v/>
      </c>
      <c r="U852" s="40">
        <f>IF($A852="","",IF(OR($B852="",$E852="",$F852="",$H852="",$I852="",$M852=""),"Missing required field",IF(COUNTIF($A$6:$A$1005,$A852)&gt;1,"Duplicate Inspection ID","OK")))</f>
        <v/>
      </c>
    </row>
    <row r="853">
      <c r="B853" s="62" t="n"/>
      <c r="C853" s="36" t="n"/>
      <c r="L853" s="37" t="n"/>
      <c r="N853" s="38" t="n"/>
      <c r="O853" s="39">
        <f>IF($A853="","",COUNTIF('Violation Log'!$B$6:$B$1005,$A853))</f>
        <v/>
      </c>
      <c r="P853" s="39">
        <f>IF($A853="","",COUNTIFS('Violation Log'!$B$6:$B$1005,$A853,'Violation Log'!$I$6:$I$1005,"Yes"))</f>
        <v/>
      </c>
      <c r="Q853" s="40">
        <f>IF($A853="","",IF($O853=0,"Clean",IF($P853&gt;0,"Out of Service","Violations - No OOS")))</f>
        <v/>
      </c>
      <c r="R853" s="63">
        <f>IF($A853="","",IFERROR(SUMIFS('Violation Log'!$K$6:$K$1005,'Violation Log'!$B$6:$B$1005,$A853),0))</f>
        <v/>
      </c>
      <c r="S853" s="63">
        <f>IF($A853="","",IFERROR(SUMIFS('Violation Log'!$L$6:$L$1005,'Violation Log'!$B$6:$B$1005,$A853),0))</f>
        <v/>
      </c>
      <c r="T853" s="39">
        <f>IF($A853="","",COUNTIFS('Violation Log'!$B$6:$B$1005,$A853,'Violation Log'!$R$6:$R$1005,"&lt;&gt;Closed",'Violation Log'!$R$6:$R$1005,"&lt;&gt;"))</f>
        <v/>
      </c>
      <c r="U853" s="40">
        <f>IF($A853="","",IF(OR($B853="",$E853="",$F853="",$H853="",$I853="",$M853=""),"Missing required field",IF(COUNTIF($A$6:$A$1005,$A853)&gt;1,"Duplicate Inspection ID","OK")))</f>
        <v/>
      </c>
    </row>
    <row r="854">
      <c r="B854" s="62" t="n"/>
      <c r="C854" s="36" t="n"/>
      <c r="L854" s="37" t="n"/>
      <c r="N854" s="38" t="n"/>
      <c r="O854" s="39">
        <f>IF($A854="","",COUNTIF('Violation Log'!$B$6:$B$1005,$A854))</f>
        <v/>
      </c>
      <c r="P854" s="39">
        <f>IF($A854="","",COUNTIFS('Violation Log'!$B$6:$B$1005,$A854,'Violation Log'!$I$6:$I$1005,"Yes"))</f>
        <v/>
      </c>
      <c r="Q854" s="40">
        <f>IF($A854="","",IF($O854=0,"Clean",IF($P854&gt;0,"Out of Service","Violations - No OOS")))</f>
        <v/>
      </c>
      <c r="R854" s="63">
        <f>IF($A854="","",IFERROR(SUMIFS('Violation Log'!$K$6:$K$1005,'Violation Log'!$B$6:$B$1005,$A854),0))</f>
        <v/>
      </c>
      <c r="S854" s="63">
        <f>IF($A854="","",IFERROR(SUMIFS('Violation Log'!$L$6:$L$1005,'Violation Log'!$B$6:$B$1005,$A854),0))</f>
        <v/>
      </c>
      <c r="T854" s="39">
        <f>IF($A854="","",COUNTIFS('Violation Log'!$B$6:$B$1005,$A854,'Violation Log'!$R$6:$R$1005,"&lt;&gt;Closed",'Violation Log'!$R$6:$R$1005,"&lt;&gt;"))</f>
        <v/>
      </c>
      <c r="U854" s="40">
        <f>IF($A854="","",IF(OR($B854="",$E854="",$F854="",$H854="",$I854="",$M854=""),"Missing required field",IF(COUNTIF($A$6:$A$1005,$A854)&gt;1,"Duplicate Inspection ID","OK")))</f>
        <v/>
      </c>
    </row>
    <row r="855">
      <c r="B855" s="62" t="n"/>
      <c r="C855" s="36" t="n"/>
      <c r="L855" s="37" t="n"/>
      <c r="N855" s="38" t="n"/>
      <c r="O855" s="39">
        <f>IF($A855="","",COUNTIF('Violation Log'!$B$6:$B$1005,$A855))</f>
        <v/>
      </c>
      <c r="P855" s="39">
        <f>IF($A855="","",COUNTIFS('Violation Log'!$B$6:$B$1005,$A855,'Violation Log'!$I$6:$I$1005,"Yes"))</f>
        <v/>
      </c>
      <c r="Q855" s="40">
        <f>IF($A855="","",IF($O855=0,"Clean",IF($P855&gt;0,"Out of Service","Violations - No OOS")))</f>
        <v/>
      </c>
      <c r="R855" s="63">
        <f>IF($A855="","",IFERROR(SUMIFS('Violation Log'!$K$6:$K$1005,'Violation Log'!$B$6:$B$1005,$A855),0))</f>
        <v/>
      </c>
      <c r="S855" s="63">
        <f>IF($A855="","",IFERROR(SUMIFS('Violation Log'!$L$6:$L$1005,'Violation Log'!$B$6:$B$1005,$A855),0))</f>
        <v/>
      </c>
      <c r="T855" s="39">
        <f>IF($A855="","",COUNTIFS('Violation Log'!$B$6:$B$1005,$A855,'Violation Log'!$R$6:$R$1005,"&lt;&gt;Closed",'Violation Log'!$R$6:$R$1005,"&lt;&gt;"))</f>
        <v/>
      </c>
      <c r="U855" s="40">
        <f>IF($A855="","",IF(OR($B855="",$E855="",$F855="",$H855="",$I855="",$M855=""),"Missing required field",IF(COUNTIF($A$6:$A$1005,$A855)&gt;1,"Duplicate Inspection ID","OK")))</f>
        <v/>
      </c>
    </row>
    <row r="856">
      <c r="B856" s="62" t="n"/>
      <c r="C856" s="36" t="n"/>
      <c r="L856" s="37" t="n"/>
      <c r="N856" s="38" t="n"/>
      <c r="O856" s="39">
        <f>IF($A856="","",COUNTIF('Violation Log'!$B$6:$B$1005,$A856))</f>
        <v/>
      </c>
      <c r="P856" s="39">
        <f>IF($A856="","",COUNTIFS('Violation Log'!$B$6:$B$1005,$A856,'Violation Log'!$I$6:$I$1005,"Yes"))</f>
        <v/>
      </c>
      <c r="Q856" s="40">
        <f>IF($A856="","",IF($O856=0,"Clean",IF($P856&gt;0,"Out of Service","Violations - No OOS")))</f>
        <v/>
      </c>
      <c r="R856" s="63">
        <f>IF($A856="","",IFERROR(SUMIFS('Violation Log'!$K$6:$K$1005,'Violation Log'!$B$6:$B$1005,$A856),0))</f>
        <v/>
      </c>
      <c r="S856" s="63">
        <f>IF($A856="","",IFERROR(SUMIFS('Violation Log'!$L$6:$L$1005,'Violation Log'!$B$6:$B$1005,$A856),0))</f>
        <v/>
      </c>
      <c r="T856" s="39">
        <f>IF($A856="","",COUNTIFS('Violation Log'!$B$6:$B$1005,$A856,'Violation Log'!$R$6:$R$1005,"&lt;&gt;Closed",'Violation Log'!$R$6:$R$1005,"&lt;&gt;"))</f>
        <v/>
      </c>
      <c r="U856" s="40">
        <f>IF($A856="","",IF(OR($B856="",$E856="",$F856="",$H856="",$I856="",$M856=""),"Missing required field",IF(COUNTIF($A$6:$A$1005,$A856)&gt;1,"Duplicate Inspection ID","OK")))</f>
        <v/>
      </c>
    </row>
    <row r="857">
      <c r="B857" s="62" t="n"/>
      <c r="C857" s="36" t="n"/>
      <c r="L857" s="37" t="n"/>
      <c r="N857" s="38" t="n"/>
      <c r="O857" s="39">
        <f>IF($A857="","",COUNTIF('Violation Log'!$B$6:$B$1005,$A857))</f>
        <v/>
      </c>
      <c r="P857" s="39">
        <f>IF($A857="","",COUNTIFS('Violation Log'!$B$6:$B$1005,$A857,'Violation Log'!$I$6:$I$1005,"Yes"))</f>
        <v/>
      </c>
      <c r="Q857" s="40">
        <f>IF($A857="","",IF($O857=0,"Clean",IF($P857&gt;0,"Out of Service","Violations - No OOS")))</f>
        <v/>
      </c>
      <c r="R857" s="63">
        <f>IF($A857="","",IFERROR(SUMIFS('Violation Log'!$K$6:$K$1005,'Violation Log'!$B$6:$B$1005,$A857),0))</f>
        <v/>
      </c>
      <c r="S857" s="63">
        <f>IF($A857="","",IFERROR(SUMIFS('Violation Log'!$L$6:$L$1005,'Violation Log'!$B$6:$B$1005,$A857),0))</f>
        <v/>
      </c>
      <c r="T857" s="39">
        <f>IF($A857="","",COUNTIFS('Violation Log'!$B$6:$B$1005,$A857,'Violation Log'!$R$6:$R$1005,"&lt;&gt;Closed",'Violation Log'!$R$6:$R$1005,"&lt;&gt;"))</f>
        <v/>
      </c>
      <c r="U857" s="40">
        <f>IF($A857="","",IF(OR($B857="",$E857="",$F857="",$H857="",$I857="",$M857=""),"Missing required field",IF(COUNTIF($A$6:$A$1005,$A857)&gt;1,"Duplicate Inspection ID","OK")))</f>
        <v/>
      </c>
    </row>
    <row r="858">
      <c r="B858" s="62" t="n"/>
      <c r="C858" s="36" t="n"/>
      <c r="L858" s="37" t="n"/>
      <c r="N858" s="38" t="n"/>
      <c r="O858" s="39">
        <f>IF($A858="","",COUNTIF('Violation Log'!$B$6:$B$1005,$A858))</f>
        <v/>
      </c>
      <c r="P858" s="39">
        <f>IF($A858="","",COUNTIFS('Violation Log'!$B$6:$B$1005,$A858,'Violation Log'!$I$6:$I$1005,"Yes"))</f>
        <v/>
      </c>
      <c r="Q858" s="40">
        <f>IF($A858="","",IF($O858=0,"Clean",IF($P858&gt;0,"Out of Service","Violations - No OOS")))</f>
        <v/>
      </c>
      <c r="R858" s="63">
        <f>IF($A858="","",IFERROR(SUMIFS('Violation Log'!$K$6:$K$1005,'Violation Log'!$B$6:$B$1005,$A858),0))</f>
        <v/>
      </c>
      <c r="S858" s="63">
        <f>IF($A858="","",IFERROR(SUMIFS('Violation Log'!$L$6:$L$1005,'Violation Log'!$B$6:$B$1005,$A858),0))</f>
        <v/>
      </c>
      <c r="T858" s="39">
        <f>IF($A858="","",COUNTIFS('Violation Log'!$B$6:$B$1005,$A858,'Violation Log'!$R$6:$R$1005,"&lt;&gt;Closed",'Violation Log'!$R$6:$R$1005,"&lt;&gt;"))</f>
        <v/>
      </c>
      <c r="U858" s="40">
        <f>IF($A858="","",IF(OR($B858="",$E858="",$F858="",$H858="",$I858="",$M858=""),"Missing required field",IF(COUNTIF($A$6:$A$1005,$A858)&gt;1,"Duplicate Inspection ID","OK")))</f>
        <v/>
      </c>
    </row>
    <row r="859">
      <c r="B859" s="62" t="n"/>
      <c r="C859" s="36" t="n"/>
      <c r="L859" s="37" t="n"/>
      <c r="N859" s="38" t="n"/>
      <c r="O859" s="39">
        <f>IF($A859="","",COUNTIF('Violation Log'!$B$6:$B$1005,$A859))</f>
        <v/>
      </c>
      <c r="P859" s="39">
        <f>IF($A859="","",COUNTIFS('Violation Log'!$B$6:$B$1005,$A859,'Violation Log'!$I$6:$I$1005,"Yes"))</f>
        <v/>
      </c>
      <c r="Q859" s="40">
        <f>IF($A859="","",IF($O859=0,"Clean",IF($P859&gt;0,"Out of Service","Violations - No OOS")))</f>
        <v/>
      </c>
      <c r="R859" s="63">
        <f>IF($A859="","",IFERROR(SUMIFS('Violation Log'!$K$6:$K$1005,'Violation Log'!$B$6:$B$1005,$A859),0))</f>
        <v/>
      </c>
      <c r="S859" s="63">
        <f>IF($A859="","",IFERROR(SUMIFS('Violation Log'!$L$6:$L$1005,'Violation Log'!$B$6:$B$1005,$A859),0))</f>
        <v/>
      </c>
      <c r="T859" s="39">
        <f>IF($A859="","",COUNTIFS('Violation Log'!$B$6:$B$1005,$A859,'Violation Log'!$R$6:$R$1005,"&lt;&gt;Closed",'Violation Log'!$R$6:$R$1005,"&lt;&gt;"))</f>
        <v/>
      </c>
      <c r="U859" s="40">
        <f>IF($A859="","",IF(OR($B859="",$E859="",$F859="",$H859="",$I859="",$M859=""),"Missing required field",IF(COUNTIF($A$6:$A$1005,$A859)&gt;1,"Duplicate Inspection ID","OK")))</f>
        <v/>
      </c>
    </row>
    <row r="860">
      <c r="B860" s="62" t="n"/>
      <c r="C860" s="36" t="n"/>
      <c r="L860" s="37" t="n"/>
      <c r="N860" s="38" t="n"/>
      <c r="O860" s="39">
        <f>IF($A860="","",COUNTIF('Violation Log'!$B$6:$B$1005,$A860))</f>
        <v/>
      </c>
      <c r="P860" s="39">
        <f>IF($A860="","",COUNTIFS('Violation Log'!$B$6:$B$1005,$A860,'Violation Log'!$I$6:$I$1005,"Yes"))</f>
        <v/>
      </c>
      <c r="Q860" s="40">
        <f>IF($A860="","",IF($O860=0,"Clean",IF($P860&gt;0,"Out of Service","Violations - No OOS")))</f>
        <v/>
      </c>
      <c r="R860" s="63">
        <f>IF($A860="","",IFERROR(SUMIFS('Violation Log'!$K$6:$K$1005,'Violation Log'!$B$6:$B$1005,$A860),0))</f>
        <v/>
      </c>
      <c r="S860" s="63">
        <f>IF($A860="","",IFERROR(SUMIFS('Violation Log'!$L$6:$L$1005,'Violation Log'!$B$6:$B$1005,$A860),0))</f>
        <v/>
      </c>
      <c r="T860" s="39">
        <f>IF($A860="","",COUNTIFS('Violation Log'!$B$6:$B$1005,$A860,'Violation Log'!$R$6:$R$1005,"&lt;&gt;Closed",'Violation Log'!$R$6:$R$1005,"&lt;&gt;"))</f>
        <v/>
      </c>
      <c r="U860" s="40">
        <f>IF($A860="","",IF(OR($B860="",$E860="",$F860="",$H860="",$I860="",$M860=""),"Missing required field",IF(COUNTIF($A$6:$A$1005,$A860)&gt;1,"Duplicate Inspection ID","OK")))</f>
        <v/>
      </c>
    </row>
    <row r="861">
      <c r="B861" s="62" t="n"/>
      <c r="C861" s="36" t="n"/>
      <c r="L861" s="37" t="n"/>
      <c r="N861" s="38" t="n"/>
      <c r="O861" s="39">
        <f>IF($A861="","",COUNTIF('Violation Log'!$B$6:$B$1005,$A861))</f>
        <v/>
      </c>
      <c r="P861" s="39">
        <f>IF($A861="","",COUNTIFS('Violation Log'!$B$6:$B$1005,$A861,'Violation Log'!$I$6:$I$1005,"Yes"))</f>
        <v/>
      </c>
      <c r="Q861" s="40">
        <f>IF($A861="","",IF($O861=0,"Clean",IF($P861&gt;0,"Out of Service","Violations - No OOS")))</f>
        <v/>
      </c>
      <c r="R861" s="63">
        <f>IF($A861="","",IFERROR(SUMIFS('Violation Log'!$K$6:$K$1005,'Violation Log'!$B$6:$B$1005,$A861),0))</f>
        <v/>
      </c>
      <c r="S861" s="63">
        <f>IF($A861="","",IFERROR(SUMIFS('Violation Log'!$L$6:$L$1005,'Violation Log'!$B$6:$B$1005,$A861),0))</f>
        <v/>
      </c>
      <c r="T861" s="39">
        <f>IF($A861="","",COUNTIFS('Violation Log'!$B$6:$B$1005,$A861,'Violation Log'!$R$6:$R$1005,"&lt;&gt;Closed",'Violation Log'!$R$6:$R$1005,"&lt;&gt;"))</f>
        <v/>
      </c>
      <c r="U861" s="40">
        <f>IF($A861="","",IF(OR($B861="",$E861="",$F861="",$H861="",$I861="",$M861=""),"Missing required field",IF(COUNTIF($A$6:$A$1005,$A861)&gt;1,"Duplicate Inspection ID","OK")))</f>
        <v/>
      </c>
    </row>
    <row r="862">
      <c r="B862" s="62" t="n"/>
      <c r="C862" s="36" t="n"/>
      <c r="L862" s="37" t="n"/>
      <c r="N862" s="38" t="n"/>
      <c r="O862" s="39">
        <f>IF($A862="","",COUNTIF('Violation Log'!$B$6:$B$1005,$A862))</f>
        <v/>
      </c>
      <c r="P862" s="39">
        <f>IF($A862="","",COUNTIFS('Violation Log'!$B$6:$B$1005,$A862,'Violation Log'!$I$6:$I$1005,"Yes"))</f>
        <v/>
      </c>
      <c r="Q862" s="40">
        <f>IF($A862="","",IF($O862=0,"Clean",IF($P862&gt;0,"Out of Service","Violations - No OOS")))</f>
        <v/>
      </c>
      <c r="R862" s="63">
        <f>IF($A862="","",IFERROR(SUMIFS('Violation Log'!$K$6:$K$1005,'Violation Log'!$B$6:$B$1005,$A862),0))</f>
        <v/>
      </c>
      <c r="S862" s="63">
        <f>IF($A862="","",IFERROR(SUMIFS('Violation Log'!$L$6:$L$1005,'Violation Log'!$B$6:$B$1005,$A862),0))</f>
        <v/>
      </c>
      <c r="T862" s="39">
        <f>IF($A862="","",COUNTIFS('Violation Log'!$B$6:$B$1005,$A862,'Violation Log'!$R$6:$R$1005,"&lt;&gt;Closed",'Violation Log'!$R$6:$R$1005,"&lt;&gt;"))</f>
        <v/>
      </c>
      <c r="U862" s="40">
        <f>IF($A862="","",IF(OR($B862="",$E862="",$F862="",$H862="",$I862="",$M862=""),"Missing required field",IF(COUNTIF($A$6:$A$1005,$A862)&gt;1,"Duplicate Inspection ID","OK")))</f>
        <v/>
      </c>
    </row>
    <row r="863">
      <c r="B863" s="62" t="n"/>
      <c r="C863" s="36" t="n"/>
      <c r="L863" s="37" t="n"/>
      <c r="N863" s="38" t="n"/>
      <c r="O863" s="39">
        <f>IF($A863="","",COUNTIF('Violation Log'!$B$6:$B$1005,$A863))</f>
        <v/>
      </c>
      <c r="P863" s="39">
        <f>IF($A863="","",COUNTIFS('Violation Log'!$B$6:$B$1005,$A863,'Violation Log'!$I$6:$I$1005,"Yes"))</f>
        <v/>
      </c>
      <c r="Q863" s="40">
        <f>IF($A863="","",IF($O863=0,"Clean",IF($P863&gt;0,"Out of Service","Violations - No OOS")))</f>
        <v/>
      </c>
      <c r="R863" s="63">
        <f>IF($A863="","",IFERROR(SUMIFS('Violation Log'!$K$6:$K$1005,'Violation Log'!$B$6:$B$1005,$A863),0))</f>
        <v/>
      </c>
      <c r="S863" s="63">
        <f>IF($A863="","",IFERROR(SUMIFS('Violation Log'!$L$6:$L$1005,'Violation Log'!$B$6:$B$1005,$A863),0))</f>
        <v/>
      </c>
      <c r="T863" s="39">
        <f>IF($A863="","",COUNTIFS('Violation Log'!$B$6:$B$1005,$A863,'Violation Log'!$R$6:$R$1005,"&lt;&gt;Closed",'Violation Log'!$R$6:$R$1005,"&lt;&gt;"))</f>
        <v/>
      </c>
      <c r="U863" s="40">
        <f>IF($A863="","",IF(OR($B863="",$E863="",$F863="",$H863="",$I863="",$M863=""),"Missing required field",IF(COUNTIF($A$6:$A$1005,$A863)&gt;1,"Duplicate Inspection ID","OK")))</f>
        <v/>
      </c>
    </row>
    <row r="864">
      <c r="B864" s="62" t="n"/>
      <c r="C864" s="36" t="n"/>
      <c r="L864" s="37" t="n"/>
      <c r="N864" s="38" t="n"/>
      <c r="O864" s="39">
        <f>IF($A864="","",COUNTIF('Violation Log'!$B$6:$B$1005,$A864))</f>
        <v/>
      </c>
      <c r="P864" s="39">
        <f>IF($A864="","",COUNTIFS('Violation Log'!$B$6:$B$1005,$A864,'Violation Log'!$I$6:$I$1005,"Yes"))</f>
        <v/>
      </c>
      <c r="Q864" s="40">
        <f>IF($A864="","",IF($O864=0,"Clean",IF($P864&gt;0,"Out of Service","Violations - No OOS")))</f>
        <v/>
      </c>
      <c r="R864" s="63">
        <f>IF($A864="","",IFERROR(SUMIFS('Violation Log'!$K$6:$K$1005,'Violation Log'!$B$6:$B$1005,$A864),0))</f>
        <v/>
      </c>
      <c r="S864" s="63">
        <f>IF($A864="","",IFERROR(SUMIFS('Violation Log'!$L$6:$L$1005,'Violation Log'!$B$6:$B$1005,$A864),0))</f>
        <v/>
      </c>
      <c r="T864" s="39">
        <f>IF($A864="","",COUNTIFS('Violation Log'!$B$6:$B$1005,$A864,'Violation Log'!$R$6:$R$1005,"&lt;&gt;Closed",'Violation Log'!$R$6:$R$1005,"&lt;&gt;"))</f>
        <v/>
      </c>
      <c r="U864" s="40">
        <f>IF($A864="","",IF(OR($B864="",$E864="",$F864="",$H864="",$I864="",$M864=""),"Missing required field",IF(COUNTIF($A$6:$A$1005,$A864)&gt;1,"Duplicate Inspection ID","OK")))</f>
        <v/>
      </c>
    </row>
    <row r="865">
      <c r="B865" s="62" t="n"/>
      <c r="C865" s="36" t="n"/>
      <c r="L865" s="37" t="n"/>
      <c r="N865" s="38" t="n"/>
      <c r="O865" s="39">
        <f>IF($A865="","",COUNTIF('Violation Log'!$B$6:$B$1005,$A865))</f>
        <v/>
      </c>
      <c r="P865" s="39">
        <f>IF($A865="","",COUNTIFS('Violation Log'!$B$6:$B$1005,$A865,'Violation Log'!$I$6:$I$1005,"Yes"))</f>
        <v/>
      </c>
      <c r="Q865" s="40">
        <f>IF($A865="","",IF($O865=0,"Clean",IF($P865&gt;0,"Out of Service","Violations - No OOS")))</f>
        <v/>
      </c>
      <c r="R865" s="63">
        <f>IF($A865="","",IFERROR(SUMIFS('Violation Log'!$K$6:$K$1005,'Violation Log'!$B$6:$B$1005,$A865),0))</f>
        <v/>
      </c>
      <c r="S865" s="63">
        <f>IF($A865="","",IFERROR(SUMIFS('Violation Log'!$L$6:$L$1005,'Violation Log'!$B$6:$B$1005,$A865),0))</f>
        <v/>
      </c>
      <c r="T865" s="39">
        <f>IF($A865="","",COUNTIFS('Violation Log'!$B$6:$B$1005,$A865,'Violation Log'!$R$6:$R$1005,"&lt;&gt;Closed",'Violation Log'!$R$6:$R$1005,"&lt;&gt;"))</f>
        <v/>
      </c>
      <c r="U865" s="40">
        <f>IF($A865="","",IF(OR($B865="",$E865="",$F865="",$H865="",$I865="",$M865=""),"Missing required field",IF(COUNTIF($A$6:$A$1005,$A865)&gt;1,"Duplicate Inspection ID","OK")))</f>
        <v/>
      </c>
    </row>
    <row r="866">
      <c r="B866" s="62" t="n"/>
      <c r="C866" s="36" t="n"/>
      <c r="L866" s="37" t="n"/>
      <c r="N866" s="38" t="n"/>
      <c r="O866" s="39">
        <f>IF($A866="","",COUNTIF('Violation Log'!$B$6:$B$1005,$A866))</f>
        <v/>
      </c>
      <c r="P866" s="39">
        <f>IF($A866="","",COUNTIFS('Violation Log'!$B$6:$B$1005,$A866,'Violation Log'!$I$6:$I$1005,"Yes"))</f>
        <v/>
      </c>
      <c r="Q866" s="40">
        <f>IF($A866="","",IF($O866=0,"Clean",IF($P866&gt;0,"Out of Service","Violations - No OOS")))</f>
        <v/>
      </c>
      <c r="R866" s="63">
        <f>IF($A866="","",IFERROR(SUMIFS('Violation Log'!$K$6:$K$1005,'Violation Log'!$B$6:$B$1005,$A866),0))</f>
        <v/>
      </c>
      <c r="S866" s="63">
        <f>IF($A866="","",IFERROR(SUMIFS('Violation Log'!$L$6:$L$1005,'Violation Log'!$B$6:$B$1005,$A866),0))</f>
        <v/>
      </c>
      <c r="T866" s="39">
        <f>IF($A866="","",COUNTIFS('Violation Log'!$B$6:$B$1005,$A866,'Violation Log'!$R$6:$R$1005,"&lt;&gt;Closed",'Violation Log'!$R$6:$R$1005,"&lt;&gt;"))</f>
        <v/>
      </c>
      <c r="U866" s="40">
        <f>IF($A866="","",IF(OR($B866="",$E866="",$F866="",$H866="",$I866="",$M866=""),"Missing required field",IF(COUNTIF($A$6:$A$1005,$A866)&gt;1,"Duplicate Inspection ID","OK")))</f>
        <v/>
      </c>
    </row>
    <row r="867">
      <c r="B867" s="62" t="n"/>
      <c r="C867" s="36" t="n"/>
      <c r="L867" s="37" t="n"/>
      <c r="N867" s="38" t="n"/>
      <c r="O867" s="39">
        <f>IF($A867="","",COUNTIF('Violation Log'!$B$6:$B$1005,$A867))</f>
        <v/>
      </c>
      <c r="P867" s="39">
        <f>IF($A867="","",COUNTIFS('Violation Log'!$B$6:$B$1005,$A867,'Violation Log'!$I$6:$I$1005,"Yes"))</f>
        <v/>
      </c>
      <c r="Q867" s="40">
        <f>IF($A867="","",IF($O867=0,"Clean",IF($P867&gt;0,"Out of Service","Violations - No OOS")))</f>
        <v/>
      </c>
      <c r="R867" s="63">
        <f>IF($A867="","",IFERROR(SUMIFS('Violation Log'!$K$6:$K$1005,'Violation Log'!$B$6:$B$1005,$A867),0))</f>
        <v/>
      </c>
      <c r="S867" s="63">
        <f>IF($A867="","",IFERROR(SUMIFS('Violation Log'!$L$6:$L$1005,'Violation Log'!$B$6:$B$1005,$A867),0))</f>
        <v/>
      </c>
      <c r="T867" s="39">
        <f>IF($A867="","",COUNTIFS('Violation Log'!$B$6:$B$1005,$A867,'Violation Log'!$R$6:$R$1005,"&lt;&gt;Closed",'Violation Log'!$R$6:$R$1005,"&lt;&gt;"))</f>
        <v/>
      </c>
      <c r="U867" s="40">
        <f>IF($A867="","",IF(OR($B867="",$E867="",$F867="",$H867="",$I867="",$M867=""),"Missing required field",IF(COUNTIF($A$6:$A$1005,$A867)&gt;1,"Duplicate Inspection ID","OK")))</f>
        <v/>
      </c>
    </row>
    <row r="868">
      <c r="B868" s="62" t="n"/>
      <c r="C868" s="36" t="n"/>
      <c r="L868" s="37" t="n"/>
      <c r="N868" s="38" t="n"/>
      <c r="O868" s="39">
        <f>IF($A868="","",COUNTIF('Violation Log'!$B$6:$B$1005,$A868))</f>
        <v/>
      </c>
      <c r="P868" s="39">
        <f>IF($A868="","",COUNTIFS('Violation Log'!$B$6:$B$1005,$A868,'Violation Log'!$I$6:$I$1005,"Yes"))</f>
        <v/>
      </c>
      <c r="Q868" s="40">
        <f>IF($A868="","",IF($O868=0,"Clean",IF($P868&gt;0,"Out of Service","Violations - No OOS")))</f>
        <v/>
      </c>
      <c r="R868" s="63">
        <f>IF($A868="","",IFERROR(SUMIFS('Violation Log'!$K$6:$K$1005,'Violation Log'!$B$6:$B$1005,$A868),0))</f>
        <v/>
      </c>
      <c r="S868" s="63">
        <f>IF($A868="","",IFERROR(SUMIFS('Violation Log'!$L$6:$L$1005,'Violation Log'!$B$6:$B$1005,$A868),0))</f>
        <v/>
      </c>
      <c r="T868" s="39">
        <f>IF($A868="","",COUNTIFS('Violation Log'!$B$6:$B$1005,$A868,'Violation Log'!$R$6:$R$1005,"&lt;&gt;Closed",'Violation Log'!$R$6:$R$1005,"&lt;&gt;"))</f>
        <v/>
      </c>
      <c r="U868" s="40">
        <f>IF($A868="","",IF(OR($B868="",$E868="",$F868="",$H868="",$I868="",$M868=""),"Missing required field",IF(COUNTIF($A$6:$A$1005,$A868)&gt;1,"Duplicate Inspection ID","OK")))</f>
        <v/>
      </c>
    </row>
    <row r="869">
      <c r="B869" s="62" t="n"/>
      <c r="C869" s="36" t="n"/>
      <c r="L869" s="37" t="n"/>
      <c r="N869" s="38" t="n"/>
      <c r="O869" s="39">
        <f>IF($A869="","",COUNTIF('Violation Log'!$B$6:$B$1005,$A869))</f>
        <v/>
      </c>
      <c r="P869" s="39">
        <f>IF($A869="","",COUNTIFS('Violation Log'!$B$6:$B$1005,$A869,'Violation Log'!$I$6:$I$1005,"Yes"))</f>
        <v/>
      </c>
      <c r="Q869" s="40">
        <f>IF($A869="","",IF($O869=0,"Clean",IF($P869&gt;0,"Out of Service","Violations - No OOS")))</f>
        <v/>
      </c>
      <c r="R869" s="63">
        <f>IF($A869="","",IFERROR(SUMIFS('Violation Log'!$K$6:$K$1005,'Violation Log'!$B$6:$B$1005,$A869),0))</f>
        <v/>
      </c>
      <c r="S869" s="63">
        <f>IF($A869="","",IFERROR(SUMIFS('Violation Log'!$L$6:$L$1005,'Violation Log'!$B$6:$B$1005,$A869),0))</f>
        <v/>
      </c>
      <c r="T869" s="39">
        <f>IF($A869="","",COUNTIFS('Violation Log'!$B$6:$B$1005,$A869,'Violation Log'!$R$6:$R$1005,"&lt;&gt;Closed",'Violation Log'!$R$6:$R$1005,"&lt;&gt;"))</f>
        <v/>
      </c>
      <c r="U869" s="40">
        <f>IF($A869="","",IF(OR($B869="",$E869="",$F869="",$H869="",$I869="",$M869=""),"Missing required field",IF(COUNTIF($A$6:$A$1005,$A869)&gt;1,"Duplicate Inspection ID","OK")))</f>
        <v/>
      </c>
    </row>
    <row r="870">
      <c r="B870" s="62" t="n"/>
      <c r="C870" s="36" t="n"/>
      <c r="L870" s="37" t="n"/>
      <c r="N870" s="38" t="n"/>
      <c r="O870" s="39">
        <f>IF($A870="","",COUNTIF('Violation Log'!$B$6:$B$1005,$A870))</f>
        <v/>
      </c>
      <c r="P870" s="39">
        <f>IF($A870="","",COUNTIFS('Violation Log'!$B$6:$B$1005,$A870,'Violation Log'!$I$6:$I$1005,"Yes"))</f>
        <v/>
      </c>
      <c r="Q870" s="40">
        <f>IF($A870="","",IF($O870=0,"Clean",IF($P870&gt;0,"Out of Service","Violations - No OOS")))</f>
        <v/>
      </c>
      <c r="R870" s="63">
        <f>IF($A870="","",IFERROR(SUMIFS('Violation Log'!$K$6:$K$1005,'Violation Log'!$B$6:$B$1005,$A870),0))</f>
        <v/>
      </c>
      <c r="S870" s="63">
        <f>IF($A870="","",IFERROR(SUMIFS('Violation Log'!$L$6:$L$1005,'Violation Log'!$B$6:$B$1005,$A870),0))</f>
        <v/>
      </c>
      <c r="T870" s="39">
        <f>IF($A870="","",COUNTIFS('Violation Log'!$B$6:$B$1005,$A870,'Violation Log'!$R$6:$R$1005,"&lt;&gt;Closed",'Violation Log'!$R$6:$R$1005,"&lt;&gt;"))</f>
        <v/>
      </c>
      <c r="U870" s="40">
        <f>IF($A870="","",IF(OR($B870="",$E870="",$F870="",$H870="",$I870="",$M870=""),"Missing required field",IF(COUNTIF($A$6:$A$1005,$A870)&gt;1,"Duplicate Inspection ID","OK")))</f>
        <v/>
      </c>
    </row>
    <row r="871">
      <c r="B871" s="62" t="n"/>
      <c r="C871" s="36" t="n"/>
      <c r="L871" s="37" t="n"/>
      <c r="N871" s="38" t="n"/>
      <c r="O871" s="39">
        <f>IF($A871="","",COUNTIF('Violation Log'!$B$6:$B$1005,$A871))</f>
        <v/>
      </c>
      <c r="P871" s="39">
        <f>IF($A871="","",COUNTIFS('Violation Log'!$B$6:$B$1005,$A871,'Violation Log'!$I$6:$I$1005,"Yes"))</f>
        <v/>
      </c>
      <c r="Q871" s="40">
        <f>IF($A871="","",IF($O871=0,"Clean",IF($P871&gt;0,"Out of Service","Violations - No OOS")))</f>
        <v/>
      </c>
      <c r="R871" s="63">
        <f>IF($A871="","",IFERROR(SUMIFS('Violation Log'!$K$6:$K$1005,'Violation Log'!$B$6:$B$1005,$A871),0))</f>
        <v/>
      </c>
      <c r="S871" s="63">
        <f>IF($A871="","",IFERROR(SUMIFS('Violation Log'!$L$6:$L$1005,'Violation Log'!$B$6:$B$1005,$A871),0))</f>
        <v/>
      </c>
      <c r="T871" s="39">
        <f>IF($A871="","",COUNTIFS('Violation Log'!$B$6:$B$1005,$A871,'Violation Log'!$R$6:$R$1005,"&lt;&gt;Closed",'Violation Log'!$R$6:$R$1005,"&lt;&gt;"))</f>
        <v/>
      </c>
      <c r="U871" s="40">
        <f>IF($A871="","",IF(OR($B871="",$E871="",$F871="",$H871="",$I871="",$M871=""),"Missing required field",IF(COUNTIF($A$6:$A$1005,$A871)&gt;1,"Duplicate Inspection ID","OK")))</f>
        <v/>
      </c>
    </row>
    <row r="872">
      <c r="B872" s="62" t="n"/>
      <c r="C872" s="36" t="n"/>
      <c r="L872" s="37" t="n"/>
      <c r="N872" s="38" t="n"/>
      <c r="O872" s="39">
        <f>IF($A872="","",COUNTIF('Violation Log'!$B$6:$B$1005,$A872))</f>
        <v/>
      </c>
      <c r="P872" s="39">
        <f>IF($A872="","",COUNTIFS('Violation Log'!$B$6:$B$1005,$A872,'Violation Log'!$I$6:$I$1005,"Yes"))</f>
        <v/>
      </c>
      <c r="Q872" s="40">
        <f>IF($A872="","",IF($O872=0,"Clean",IF($P872&gt;0,"Out of Service","Violations - No OOS")))</f>
        <v/>
      </c>
      <c r="R872" s="63">
        <f>IF($A872="","",IFERROR(SUMIFS('Violation Log'!$K$6:$K$1005,'Violation Log'!$B$6:$B$1005,$A872),0))</f>
        <v/>
      </c>
      <c r="S872" s="63">
        <f>IF($A872="","",IFERROR(SUMIFS('Violation Log'!$L$6:$L$1005,'Violation Log'!$B$6:$B$1005,$A872),0))</f>
        <v/>
      </c>
      <c r="T872" s="39">
        <f>IF($A872="","",COUNTIFS('Violation Log'!$B$6:$B$1005,$A872,'Violation Log'!$R$6:$R$1005,"&lt;&gt;Closed",'Violation Log'!$R$6:$R$1005,"&lt;&gt;"))</f>
        <v/>
      </c>
      <c r="U872" s="40">
        <f>IF($A872="","",IF(OR($B872="",$E872="",$F872="",$H872="",$I872="",$M872=""),"Missing required field",IF(COUNTIF($A$6:$A$1005,$A872)&gt;1,"Duplicate Inspection ID","OK")))</f>
        <v/>
      </c>
    </row>
    <row r="873">
      <c r="B873" s="62" t="n"/>
      <c r="C873" s="36" t="n"/>
      <c r="L873" s="37" t="n"/>
      <c r="N873" s="38" t="n"/>
      <c r="O873" s="39">
        <f>IF($A873="","",COUNTIF('Violation Log'!$B$6:$B$1005,$A873))</f>
        <v/>
      </c>
      <c r="P873" s="39">
        <f>IF($A873="","",COUNTIFS('Violation Log'!$B$6:$B$1005,$A873,'Violation Log'!$I$6:$I$1005,"Yes"))</f>
        <v/>
      </c>
      <c r="Q873" s="40">
        <f>IF($A873="","",IF($O873=0,"Clean",IF($P873&gt;0,"Out of Service","Violations - No OOS")))</f>
        <v/>
      </c>
      <c r="R873" s="63">
        <f>IF($A873="","",IFERROR(SUMIFS('Violation Log'!$K$6:$K$1005,'Violation Log'!$B$6:$B$1005,$A873),0))</f>
        <v/>
      </c>
      <c r="S873" s="63">
        <f>IF($A873="","",IFERROR(SUMIFS('Violation Log'!$L$6:$L$1005,'Violation Log'!$B$6:$B$1005,$A873),0))</f>
        <v/>
      </c>
      <c r="T873" s="39">
        <f>IF($A873="","",COUNTIFS('Violation Log'!$B$6:$B$1005,$A873,'Violation Log'!$R$6:$R$1005,"&lt;&gt;Closed",'Violation Log'!$R$6:$R$1005,"&lt;&gt;"))</f>
        <v/>
      </c>
      <c r="U873" s="40">
        <f>IF($A873="","",IF(OR($B873="",$E873="",$F873="",$H873="",$I873="",$M873=""),"Missing required field",IF(COUNTIF($A$6:$A$1005,$A873)&gt;1,"Duplicate Inspection ID","OK")))</f>
        <v/>
      </c>
    </row>
    <row r="874">
      <c r="B874" s="62" t="n"/>
      <c r="C874" s="36" t="n"/>
      <c r="L874" s="37" t="n"/>
      <c r="N874" s="38" t="n"/>
      <c r="O874" s="39">
        <f>IF($A874="","",COUNTIF('Violation Log'!$B$6:$B$1005,$A874))</f>
        <v/>
      </c>
      <c r="P874" s="39">
        <f>IF($A874="","",COUNTIFS('Violation Log'!$B$6:$B$1005,$A874,'Violation Log'!$I$6:$I$1005,"Yes"))</f>
        <v/>
      </c>
      <c r="Q874" s="40">
        <f>IF($A874="","",IF($O874=0,"Clean",IF($P874&gt;0,"Out of Service","Violations - No OOS")))</f>
        <v/>
      </c>
      <c r="R874" s="63">
        <f>IF($A874="","",IFERROR(SUMIFS('Violation Log'!$K$6:$K$1005,'Violation Log'!$B$6:$B$1005,$A874),0))</f>
        <v/>
      </c>
      <c r="S874" s="63">
        <f>IF($A874="","",IFERROR(SUMIFS('Violation Log'!$L$6:$L$1005,'Violation Log'!$B$6:$B$1005,$A874),0))</f>
        <v/>
      </c>
      <c r="T874" s="39">
        <f>IF($A874="","",COUNTIFS('Violation Log'!$B$6:$B$1005,$A874,'Violation Log'!$R$6:$R$1005,"&lt;&gt;Closed",'Violation Log'!$R$6:$R$1005,"&lt;&gt;"))</f>
        <v/>
      </c>
      <c r="U874" s="40">
        <f>IF($A874="","",IF(OR($B874="",$E874="",$F874="",$H874="",$I874="",$M874=""),"Missing required field",IF(COUNTIF($A$6:$A$1005,$A874)&gt;1,"Duplicate Inspection ID","OK")))</f>
        <v/>
      </c>
    </row>
    <row r="875">
      <c r="B875" s="62" t="n"/>
      <c r="C875" s="36" t="n"/>
      <c r="L875" s="37" t="n"/>
      <c r="N875" s="38" t="n"/>
      <c r="O875" s="39">
        <f>IF($A875="","",COUNTIF('Violation Log'!$B$6:$B$1005,$A875))</f>
        <v/>
      </c>
      <c r="P875" s="39">
        <f>IF($A875="","",COUNTIFS('Violation Log'!$B$6:$B$1005,$A875,'Violation Log'!$I$6:$I$1005,"Yes"))</f>
        <v/>
      </c>
      <c r="Q875" s="40">
        <f>IF($A875="","",IF($O875=0,"Clean",IF($P875&gt;0,"Out of Service","Violations - No OOS")))</f>
        <v/>
      </c>
      <c r="R875" s="63">
        <f>IF($A875="","",IFERROR(SUMIFS('Violation Log'!$K$6:$K$1005,'Violation Log'!$B$6:$B$1005,$A875),0))</f>
        <v/>
      </c>
      <c r="S875" s="63">
        <f>IF($A875="","",IFERROR(SUMIFS('Violation Log'!$L$6:$L$1005,'Violation Log'!$B$6:$B$1005,$A875),0))</f>
        <v/>
      </c>
      <c r="T875" s="39">
        <f>IF($A875="","",COUNTIFS('Violation Log'!$B$6:$B$1005,$A875,'Violation Log'!$R$6:$R$1005,"&lt;&gt;Closed",'Violation Log'!$R$6:$R$1005,"&lt;&gt;"))</f>
        <v/>
      </c>
      <c r="U875" s="40">
        <f>IF($A875="","",IF(OR($B875="",$E875="",$F875="",$H875="",$I875="",$M875=""),"Missing required field",IF(COUNTIF($A$6:$A$1005,$A875)&gt;1,"Duplicate Inspection ID","OK")))</f>
        <v/>
      </c>
    </row>
    <row r="876">
      <c r="B876" s="62" t="n"/>
      <c r="C876" s="36" t="n"/>
      <c r="L876" s="37" t="n"/>
      <c r="N876" s="38" t="n"/>
      <c r="O876" s="39">
        <f>IF($A876="","",COUNTIF('Violation Log'!$B$6:$B$1005,$A876))</f>
        <v/>
      </c>
      <c r="P876" s="39">
        <f>IF($A876="","",COUNTIFS('Violation Log'!$B$6:$B$1005,$A876,'Violation Log'!$I$6:$I$1005,"Yes"))</f>
        <v/>
      </c>
      <c r="Q876" s="40">
        <f>IF($A876="","",IF($O876=0,"Clean",IF($P876&gt;0,"Out of Service","Violations - No OOS")))</f>
        <v/>
      </c>
      <c r="R876" s="63">
        <f>IF($A876="","",IFERROR(SUMIFS('Violation Log'!$K$6:$K$1005,'Violation Log'!$B$6:$B$1005,$A876),0))</f>
        <v/>
      </c>
      <c r="S876" s="63">
        <f>IF($A876="","",IFERROR(SUMIFS('Violation Log'!$L$6:$L$1005,'Violation Log'!$B$6:$B$1005,$A876),0))</f>
        <v/>
      </c>
      <c r="T876" s="39">
        <f>IF($A876="","",COUNTIFS('Violation Log'!$B$6:$B$1005,$A876,'Violation Log'!$R$6:$R$1005,"&lt;&gt;Closed",'Violation Log'!$R$6:$R$1005,"&lt;&gt;"))</f>
        <v/>
      </c>
      <c r="U876" s="40">
        <f>IF($A876="","",IF(OR($B876="",$E876="",$F876="",$H876="",$I876="",$M876=""),"Missing required field",IF(COUNTIF($A$6:$A$1005,$A876)&gt;1,"Duplicate Inspection ID","OK")))</f>
        <v/>
      </c>
    </row>
    <row r="877">
      <c r="B877" s="62" t="n"/>
      <c r="C877" s="36" t="n"/>
      <c r="L877" s="37" t="n"/>
      <c r="N877" s="38" t="n"/>
      <c r="O877" s="39">
        <f>IF($A877="","",COUNTIF('Violation Log'!$B$6:$B$1005,$A877))</f>
        <v/>
      </c>
      <c r="P877" s="39">
        <f>IF($A877="","",COUNTIFS('Violation Log'!$B$6:$B$1005,$A877,'Violation Log'!$I$6:$I$1005,"Yes"))</f>
        <v/>
      </c>
      <c r="Q877" s="40">
        <f>IF($A877="","",IF($O877=0,"Clean",IF($P877&gt;0,"Out of Service","Violations - No OOS")))</f>
        <v/>
      </c>
      <c r="R877" s="63">
        <f>IF($A877="","",IFERROR(SUMIFS('Violation Log'!$K$6:$K$1005,'Violation Log'!$B$6:$B$1005,$A877),0))</f>
        <v/>
      </c>
      <c r="S877" s="63">
        <f>IF($A877="","",IFERROR(SUMIFS('Violation Log'!$L$6:$L$1005,'Violation Log'!$B$6:$B$1005,$A877),0))</f>
        <v/>
      </c>
      <c r="T877" s="39">
        <f>IF($A877="","",COUNTIFS('Violation Log'!$B$6:$B$1005,$A877,'Violation Log'!$R$6:$R$1005,"&lt;&gt;Closed",'Violation Log'!$R$6:$R$1005,"&lt;&gt;"))</f>
        <v/>
      </c>
      <c r="U877" s="40">
        <f>IF($A877="","",IF(OR($B877="",$E877="",$F877="",$H877="",$I877="",$M877=""),"Missing required field",IF(COUNTIF($A$6:$A$1005,$A877)&gt;1,"Duplicate Inspection ID","OK")))</f>
        <v/>
      </c>
    </row>
    <row r="878">
      <c r="B878" s="62" t="n"/>
      <c r="C878" s="36" t="n"/>
      <c r="L878" s="37" t="n"/>
      <c r="N878" s="38" t="n"/>
      <c r="O878" s="39">
        <f>IF($A878="","",COUNTIF('Violation Log'!$B$6:$B$1005,$A878))</f>
        <v/>
      </c>
      <c r="P878" s="39">
        <f>IF($A878="","",COUNTIFS('Violation Log'!$B$6:$B$1005,$A878,'Violation Log'!$I$6:$I$1005,"Yes"))</f>
        <v/>
      </c>
      <c r="Q878" s="40">
        <f>IF($A878="","",IF($O878=0,"Clean",IF($P878&gt;0,"Out of Service","Violations - No OOS")))</f>
        <v/>
      </c>
      <c r="R878" s="63">
        <f>IF($A878="","",IFERROR(SUMIFS('Violation Log'!$K$6:$K$1005,'Violation Log'!$B$6:$B$1005,$A878),0))</f>
        <v/>
      </c>
      <c r="S878" s="63">
        <f>IF($A878="","",IFERROR(SUMIFS('Violation Log'!$L$6:$L$1005,'Violation Log'!$B$6:$B$1005,$A878),0))</f>
        <v/>
      </c>
      <c r="T878" s="39">
        <f>IF($A878="","",COUNTIFS('Violation Log'!$B$6:$B$1005,$A878,'Violation Log'!$R$6:$R$1005,"&lt;&gt;Closed",'Violation Log'!$R$6:$R$1005,"&lt;&gt;"))</f>
        <v/>
      </c>
      <c r="U878" s="40">
        <f>IF($A878="","",IF(OR($B878="",$E878="",$F878="",$H878="",$I878="",$M878=""),"Missing required field",IF(COUNTIF($A$6:$A$1005,$A878)&gt;1,"Duplicate Inspection ID","OK")))</f>
        <v/>
      </c>
    </row>
    <row r="879">
      <c r="B879" s="62" t="n"/>
      <c r="C879" s="36" t="n"/>
      <c r="L879" s="37" t="n"/>
      <c r="N879" s="38" t="n"/>
      <c r="O879" s="39">
        <f>IF($A879="","",COUNTIF('Violation Log'!$B$6:$B$1005,$A879))</f>
        <v/>
      </c>
      <c r="P879" s="39">
        <f>IF($A879="","",COUNTIFS('Violation Log'!$B$6:$B$1005,$A879,'Violation Log'!$I$6:$I$1005,"Yes"))</f>
        <v/>
      </c>
      <c r="Q879" s="40">
        <f>IF($A879="","",IF($O879=0,"Clean",IF($P879&gt;0,"Out of Service","Violations - No OOS")))</f>
        <v/>
      </c>
      <c r="R879" s="63">
        <f>IF($A879="","",IFERROR(SUMIFS('Violation Log'!$K$6:$K$1005,'Violation Log'!$B$6:$B$1005,$A879),0))</f>
        <v/>
      </c>
      <c r="S879" s="63">
        <f>IF($A879="","",IFERROR(SUMIFS('Violation Log'!$L$6:$L$1005,'Violation Log'!$B$6:$B$1005,$A879),0))</f>
        <v/>
      </c>
      <c r="T879" s="39">
        <f>IF($A879="","",COUNTIFS('Violation Log'!$B$6:$B$1005,$A879,'Violation Log'!$R$6:$R$1005,"&lt;&gt;Closed",'Violation Log'!$R$6:$R$1005,"&lt;&gt;"))</f>
        <v/>
      </c>
      <c r="U879" s="40">
        <f>IF($A879="","",IF(OR($B879="",$E879="",$F879="",$H879="",$I879="",$M879=""),"Missing required field",IF(COUNTIF($A$6:$A$1005,$A879)&gt;1,"Duplicate Inspection ID","OK")))</f>
        <v/>
      </c>
    </row>
    <row r="880">
      <c r="B880" s="62" t="n"/>
      <c r="C880" s="36" t="n"/>
      <c r="L880" s="37" t="n"/>
      <c r="N880" s="38" t="n"/>
      <c r="O880" s="39">
        <f>IF($A880="","",COUNTIF('Violation Log'!$B$6:$B$1005,$A880))</f>
        <v/>
      </c>
      <c r="P880" s="39">
        <f>IF($A880="","",COUNTIFS('Violation Log'!$B$6:$B$1005,$A880,'Violation Log'!$I$6:$I$1005,"Yes"))</f>
        <v/>
      </c>
      <c r="Q880" s="40">
        <f>IF($A880="","",IF($O880=0,"Clean",IF($P880&gt;0,"Out of Service","Violations - No OOS")))</f>
        <v/>
      </c>
      <c r="R880" s="63">
        <f>IF($A880="","",IFERROR(SUMIFS('Violation Log'!$K$6:$K$1005,'Violation Log'!$B$6:$B$1005,$A880),0))</f>
        <v/>
      </c>
      <c r="S880" s="63">
        <f>IF($A880="","",IFERROR(SUMIFS('Violation Log'!$L$6:$L$1005,'Violation Log'!$B$6:$B$1005,$A880),0))</f>
        <v/>
      </c>
      <c r="T880" s="39">
        <f>IF($A880="","",COUNTIFS('Violation Log'!$B$6:$B$1005,$A880,'Violation Log'!$R$6:$R$1005,"&lt;&gt;Closed",'Violation Log'!$R$6:$R$1005,"&lt;&gt;"))</f>
        <v/>
      </c>
      <c r="U880" s="40">
        <f>IF($A880="","",IF(OR($B880="",$E880="",$F880="",$H880="",$I880="",$M880=""),"Missing required field",IF(COUNTIF($A$6:$A$1005,$A880)&gt;1,"Duplicate Inspection ID","OK")))</f>
        <v/>
      </c>
    </row>
    <row r="881">
      <c r="B881" s="62" t="n"/>
      <c r="C881" s="36" t="n"/>
      <c r="L881" s="37" t="n"/>
      <c r="N881" s="38" t="n"/>
      <c r="O881" s="39">
        <f>IF($A881="","",COUNTIF('Violation Log'!$B$6:$B$1005,$A881))</f>
        <v/>
      </c>
      <c r="P881" s="39">
        <f>IF($A881="","",COUNTIFS('Violation Log'!$B$6:$B$1005,$A881,'Violation Log'!$I$6:$I$1005,"Yes"))</f>
        <v/>
      </c>
      <c r="Q881" s="40">
        <f>IF($A881="","",IF($O881=0,"Clean",IF($P881&gt;0,"Out of Service","Violations - No OOS")))</f>
        <v/>
      </c>
      <c r="R881" s="63">
        <f>IF($A881="","",IFERROR(SUMIFS('Violation Log'!$K$6:$K$1005,'Violation Log'!$B$6:$B$1005,$A881),0))</f>
        <v/>
      </c>
      <c r="S881" s="63">
        <f>IF($A881="","",IFERROR(SUMIFS('Violation Log'!$L$6:$L$1005,'Violation Log'!$B$6:$B$1005,$A881),0))</f>
        <v/>
      </c>
      <c r="T881" s="39">
        <f>IF($A881="","",COUNTIFS('Violation Log'!$B$6:$B$1005,$A881,'Violation Log'!$R$6:$R$1005,"&lt;&gt;Closed",'Violation Log'!$R$6:$R$1005,"&lt;&gt;"))</f>
        <v/>
      </c>
      <c r="U881" s="40">
        <f>IF($A881="","",IF(OR($B881="",$E881="",$F881="",$H881="",$I881="",$M881=""),"Missing required field",IF(COUNTIF($A$6:$A$1005,$A881)&gt;1,"Duplicate Inspection ID","OK")))</f>
        <v/>
      </c>
    </row>
    <row r="882">
      <c r="B882" s="62" t="n"/>
      <c r="C882" s="36" t="n"/>
      <c r="L882" s="37" t="n"/>
      <c r="N882" s="38" t="n"/>
      <c r="O882" s="39">
        <f>IF($A882="","",COUNTIF('Violation Log'!$B$6:$B$1005,$A882))</f>
        <v/>
      </c>
      <c r="P882" s="39">
        <f>IF($A882="","",COUNTIFS('Violation Log'!$B$6:$B$1005,$A882,'Violation Log'!$I$6:$I$1005,"Yes"))</f>
        <v/>
      </c>
      <c r="Q882" s="40">
        <f>IF($A882="","",IF($O882=0,"Clean",IF($P882&gt;0,"Out of Service","Violations - No OOS")))</f>
        <v/>
      </c>
      <c r="R882" s="63">
        <f>IF($A882="","",IFERROR(SUMIFS('Violation Log'!$K$6:$K$1005,'Violation Log'!$B$6:$B$1005,$A882),0))</f>
        <v/>
      </c>
      <c r="S882" s="63">
        <f>IF($A882="","",IFERROR(SUMIFS('Violation Log'!$L$6:$L$1005,'Violation Log'!$B$6:$B$1005,$A882),0))</f>
        <v/>
      </c>
      <c r="T882" s="39">
        <f>IF($A882="","",COUNTIFS('Violation Log'!$B$6:$B$1005,$A882,'Violation Log'!$R$6:$R$1005,"&lt;&gt;Closed",'Violation Log'!$R$6:$R$1005,"&lt;&gt;"))</f>
        <v/>
      </c>
      <c r="U882" s="40">
        <f>IF($A882="","",IF(OR($B882="",$E882="",$F882="",$H882="",$I882="",$M882=""),"Missing required field",IF(COUNTIF($A$6:$A$1005,$A882)&gt;1,"Duplicate Inspection ID","OK")))</f>
        <v/>
      </c>
    </row>
    <row r="883">
      <c r="B883" s="62" t="n"/>
      <c r="C883" s="36" t="n"/>
      <c r="L883" s="37" t="n"/>
      <c r="N883" s="38" t="n"/>
      <c r="O883" s="39">
        <f>IF($A883="","",COUNTIF('Violation Log'!$B$6:$B$1005,$A883))</f>
        <v/>
      </c>
      <c r="P883" s="39">
        <f>IF($A883="","",COUNTIFS('Violation Log'!$B$6:$B$1005,$A883,'Violation Log'!$I$6:$I$1005,"Yes"))</f>
        <v/>
      </c>
      <c r="Q883" s="40">
        <f>IF($A883="","",IF($O883=0,"Clean",IF($P883&gt;0,"Out of Service","Violations - No OOS")))</f>
        <v/>
      </c>
      <c r="R883" s="63">
        <f>IF($A883="","",IFERROR(SUMIFS('Violation Log'!$K$6:$K$1005,'Violation Log'!$B$6:$B$1005,$A883),0))</f>
        <v/>
      </c>
      <c r="S883" s="63">
        <f>IF($A883="","",IFERROR(SUMIFS('Violation Log'!$L$6:$L$1005,'Violation Log'!$B$6:$B$1005,$A883),0))</f>
        <v/>
      </c>
      <c r="T883" s="39">
        <f>IF($A883="","",COUNTIFS('Violation Log'!$B$6:$B$1005,$A883,'Violation Log'!$R$6:$R$1005,"&lt;&gt;Closed",'Violation Log'!$R$6:$R$1005,"&lt;&gt;"))</f>
        <v/>
      </c>
      <c r="U883" s="40">
        <f>IF($A883="","",IF(OR($B883="",$E883="",$F883="",$H883="",$I883="",$M883=""),"Missing required field",IF(COUNTIF($A$6:$A$1005,$A883)&gt;1,"Duplicate Inspection ID","OK")))</f>
        <v/>
      </c>
    </row>
    <row r="884">
      <c r="B884" s="62" t="n"/>
      <c r="C884" s="36" t="n"/>
      <c r="L884" s="37" t="n"/>
      <c r="N884" s="38" t="n"/>
      <c r="O884" s="39">
        <f>IF($A884="","",COUNTIF('Violation Log'!$B$6:$B$1005,$A884))</f>
        <v/>
      </c>
      <c r="P884" s="39">
        <f>IF($A884="","",COUNTIFS('Violation Log'!$B$6:$B$1005,$A884,'Violation Log'!$I$6:$I$1005,"Yes"))</f>
        <v/>
      </c>
      <c r="Q884" s="40">
        <f>IF($A884="","",IF($O884=0,"Clean",IF($P884&gt;0,"Out of Service","Violations - No OOS")))</f>
        <v/>
      </c>
      <c r="R884" s="63">
        <f>IF($A884="","",IFERROR(SUMIFS('Violation Log'!$K$6:$K$1005,'Violation Log'!$B$6:$B$1005,$A884),0))</f>
        <v/>
      </c>
      <c r="S884" s="63">
        <f>IF($A884="","",IFERROR(SUMIFS('Violation Log'!$L$6:$L$1005,'Violation Log'!$B$6:$B$1005,$A884),0))</f>
        <v/>
      </c>
      <c r="T884" s="39">
        <f>IF($A884="","",COUNTIFS('Violation Log'!$B$6:$B$1005,$A884,'Violation Log'!$R$6:$R$1005,"&lt;&gt;Closed",'Violation Log'!$R$6:$R$1005,"&lt;&gt;"))</f>
        <v/>
      </c>
      <c r="U884" s="40">
        <f>IF($A884="","",IF(OR($B884="",$E884="",$F884="",$H884="",$I884="",$M884=""),"Missing required field",IF(COUNTIF($A$6:$A$1005,$A884)&gt;1,"Duplicate Inspection ID","OK")))</f>
        <v/>
      </c>
    </row>
    <row r="885">
      <c r="B885" s="62" t="n"/>
      <c r="C885" s="36" t="n"/>
      <c r="L885" s="37" t="n"/>
      <c r="N885" s="38" t="n"/>
      <c r="O885" s="39">
        <f>IF($A885="","",COUNTIF('Violation Log'!$B$6:$B$1005,$A885))</f>
        <v/>
      </c>
      <c r="P885" s="39">
        <f>IF($A885="","",COUNTIFS('Violation Log'!$B$6:$B$1005,$A885,'Violation Log'!$I$6:$I$1005,"Yes"))</f>
        <v/>
      </c>
      <c r="Q885" s="40">
        <f>IF($A885="","",IF($O885=0,"Clean",IF($P885&gt;0,"Out of Service","Violations - No OOS")))</f>
        <v/>
      </c>
      <c r="R885" s="63">
        <f>IF($A885="","",IFERROR(SUMIFS('Violation Log'!$K$6:$K$1005,'Violation Log'!$B$6:$B$1005,$A885),0))</f>
        <v/>
      </c>
      <c r="S885" s="63">
        <f>IF($A885="","",IFERROR(SUMIFS('Violation Log'!$L$6:$L$1005,'Violation Log'!$B$6:$B$1005,$A885),0))</f>
        <v/>
      </c>
      <c r="T885" s="39">
        <f>IF($A885="","",COUNTIFS('Violation Log'!$B$6:$B$1005,$A885,'Violation Log'!$R$6:$R$1005,"&lt;&gt;Closed",'Violation Log'!$R$6:$R$1005,"&lt;&gt;"))</f>
        <v/>
      </c>
      <c r="U885" s="40">
        <f>IF($A885="","",IF(OR($B885="",$E885="",$F885="",$H885="",$I885="",$M885=""),"Missing required field",IF(COUNTIF($A$6:$A$1005,$A885)&gt;1,"Duplicate Inspection ID","OK")))</f>
        <v/>
      </c>
    </row>
    <row r="886">
      <c r="B886" s="62" t="n"/>
      <c r="C886" s="36" t="n"/>
      <c r="L886" s="37" t="n"/>
      <c r="N886" s="38" t="n"/>
      <c r="O886" s="39">
        <f>IF($A886="","",COUNTIF('Violation Log'!$B$6:$B$1005,$A886))</f>
        <v/>
      </c>
      <c r="P886" s="39">
        <f>IF($A886="","",COUNTIFS('Violation Log'!$B$6:$B$1005,$A886,'Violation Log'!$I$6:$I$1005,"Yes"))</f>
        <v/>
      </c>
      <c r="Q886" s="40">
        <f>IF($A886="","",IF($O886=0,"Clean",IF($P886&gt;0,"Out of Service","Violations - No OOS")))</f>
        <v/>
      </c>
      <c r="R886" s="63">
        <f>IF($A886="","",IFERROR(SUMIFS('Violation Log'!$K$6:$K$1005,'Violation Log'!$B$6:$B$1005,$A886),0))</f>
        <v/>
      </c>
      <c r="S886" s="63">
        <f>IF($A886="","",IFERROR(SUMIFS('Violation Log'!$L$6:$L$1005,'Violation Log'!$B$6:$B$1005,$A886),0))</f>
        <v/>
      </c>
      <c r="T886" s="39">
        <f>IF($A886="","",COUNTIFS('Violation Log'!$B$6:$B$1005,$A886,'Violation Log'!$R$6:$R$1005,"&lt;&gt;Closed",'Violation Log'!$R$6:$R$1005,"&lt;&gt;"))</f>
        <v/>
      </c>
      <c r="U886" s="40">
        <f>IF($A886="","",IF(OR($B886="",$E886="",$F886="",$H886="",$I886="",$M886=""),"Missing required field",IF(COUNTIF($A$6:$A$1005,$A886)&gt;1,"Duplicate Inspection ID","OK")))</f>
        <v/>
      </c>
    </row>
    <row r="887">
      <c r="B887" s="62" t="n"/>
      <c r="C887" s="36" t="n"/>
      <c r="L887" s="37" t="n"/>
      <c r="N887" s="38" t="n"/>
      <c r="O887" s="39">
        <f>IF($A887="","",COUNTIF('Violation Log'!$B$6:$B$1005,$A887))</f>
        <v/>
      </c>
      <c r="P887" s="39">
        <f>IF($A887="","",COUNTIFS('Violation Log'!$B$6:$B$1005,$A887,'Violation Log'!$I$6:$I$1005,"Yes"))</f>
        <v/>
      </c>
      <c r="Q887" s="40">
        <f>IF($A887="","",IF($O887=0,"Clean",IF($P887&gt;0,"Out of Service","Violations - No OOS")))</f>
        <v/>
      </c>
      <c r="R887" s="63">
        <f>IF($A887="","",IFERROR(SUMIFS('Violation Log'!$K$6:$K$1005,'Violation Log'!$B$6:$B$1005,$A887),0))</f>
        <v/>
      </c>
      <c r="S887" s="63">
        <f>IF($A887="","",IFERROR(SUMIFS('Violation Log'!$L$6:$L$1005,'Violation Log'!$B$6:$B$1005,$A887),0))</f>
        <v/>
      </c>
      <c r="T887" s="39">
        <f>IF($A887="","",COUNTIFS('Violation Log'!$B$6:$B$1005,$A887,'Violation Log'!$R$6:$R$1005,"&lt;&gt;Closed",'Violation Log'!$R$6:$R$1005,"&lt;&gt;"))</f>
        <v/>
      </c>
      <c r="U887" s="40">
        <f>IF($A887="","",IF(OR($B887="",$E887="",$F887="",$H887="",$I887="",$M887=""),"Missing required field",IF(COUNTIF($A$6:$A$1005,$A887)&gt;1,"Duplicate Inspection ID","OK")))</f>
        <v/>
      </c>
    </row>
    <row r="888">
      <c r="B888" s="62" t="n"/>
      <c r="C888" s="36" t="n"/>
      <c r="L888" s="37" t="n"/>
      <c r="N888" s="38" t="n"/>
      <c r="O888" s="39">
        <f>IF($A888="","",COUNTIF('Violation Log'!$B$6:$B$1005,$A888))</f>
        <v/>
      </c>
      <c r="P888" s="39">
        <f>IF($A888="","",COUNTIFS('Violation Log'!$B$6:$B$1005,$A888,'Violation Log'!$I$6:$I$1005,"Yes"))</f>
        <v/>
      </c>
      <c r="Q888" s="40">
        <f>IF($A888="","",IF($O888=0,"Clean",IF($P888&gt;0,"Out of Service","Violations - No OOS")))</f>
        <v/>
      </c>
      <c r="R888" s="63">
        <f>IF($A888="","",IFERROR(SUMIFS('Violation Log'!$K$6:$K$1005,'Violation Log'!$B$6:$B$1005,$A888),0))</f>
        <v/>
      </c>
      <c r="S888" s="63">
        <f>IF($A888="","",IFERROR(SUMIFS('Violation Log'!$L$6:$L$1005,'Violation Log'!$B$6:$B$1005,$A888),0))</f>
        <v/>
      </c>
      <c r="T888" s="39">
        <f>IF($A888="","",COUNTIFS('Violation Log'!$B$6:$B$1005,$A888,'Violation Log'!$R$6:$R$1005,"&lt;&gt;Closed",'Violation Log'!$R$6:$R$1005,"&lt;&gt;"))</f>
        <v/>
      </c>
      <c r="U888" s="40">
        <f>IF($A888="","",IF(OR($B888="",$E888="",$F888="",$H888="",$I888="",$M888=""),"Missing required field",IF(COUNTIF($A$6:$A$1005,$A888)&gt;1,"Duplicate Inspection ID","OK")))</f>
        <v/>
      </c>
    </row>
    <row r="889">
      <c r="B889" s="62" t="n"/>
      <c r="C889" s="36" t="n"/>
      <c r="L889" s="37" t="n"/>
      <c r="N889" s="38" t="n"/>
      <c r="O889" s="39">
        <f>IF($A889="","",COUNTIF('Violation Log'!$B$6:$B$1005,$A889))</f>
        <v/>
      </c>
      <c r="P889" s="39">
        <f>IF($A889="","",COUNTIFS('Violation Log'!$B$6:$B$1005,$A889,'Violation Log'!$I$6:$I$1005,"Yes"))</f>
        <v/>
      </c>
      <c r="Q889" s="40">
        <f>IF($A889="","",IF($O889=0,"Clean",IF($P889&gt;0,"Out of Service","Violations - No OOS")))</f>
        <v/>
      </c>
      <c r="R889" s="63">
        <f>IF($A889="","",IFERROR(SUMIFS('Violation Log'!$K$6:$K$1005,'Violation Log'!$B$6:$B$1005,$A889),0))</f>
        <v/>
      </c>
      <c r="S889" s="63">
        <f>IF($A889="","",IFERROR(SUMIFS('Violation Log'!$L$6:$L$1005,'Violation Log'!$B$6:$B$1005,$A889),0))</f>
        <v/>
      </c>
      <c r="T889" s="39">
        <f>IF($A889="","",COUNTIFS('Violation Log'!$B$6:$B$1005,$A889,'Violation Log'!$R$6:$R$1005,"&lt;&gt;Closed",'Violation Log'!$R$6:$R$1005,"&lt;&gt;"))</f>
        <v/>
      </c>
      <c r="U889" s="40">
        <f>IF($A889="","",IF(OR($B889="",$E889="",$F889="",$H889="",$I889="",$M889=""),"Missing required field",IF(COUNTIF($A$6:$A$1005,$A889)&gt;1,"Duplicate Inspection ID","OK")))</f>
        <v/>
      </c>
    </row>
    <row r="890">
      <c r="B890" s="62" t="n"/>
      <c r="C890" s="36" t="n"/>
      <c r="L890" s="37" t="n"/>
      <c r="N890" s="38" t="n"/>
      <c r="O890" s="39">
        <f>IF($A890="","",COUNTIF('Violation Log'!$B$6:$B$1005,$A890))</f>
        <v/>
      </c>
      <c r="P890" s="39">
        <f>IF($A890="","",COUNTIFS('Violation Log'!$B$6:$B$1005,$A890,'Violation Log'!$I$6:$I$1005,"Yes"))</f>
        <v/>
      </c>
      <c r="Q890" s="40">
        <f>IF($A890="","",IF($O890=0,"Clean",IF($P890&gt;0,"Out of Service","Violations - No OOS")))</f>
        <v/>
      </c>
      <c r="R890" s="63">
        <f>IF($A890="","",IFERROR(SUMIFS('Violation Log'!$K$6:$K$1005,'Violation Log'!$B$6:$B$1005,$A890),0))</f>
        <v/>
      </c>
      <c r="S890" s="63">
        <f>IF($A890="","",IFERROR(SUMIFS('Violation Log'!$L$6:$L$1005,'Violation Log'!$B$6:$B$1005,$A890),0))</f>
        <v/>
      </c>
      <c r="T890" s="39">
        <f>IF($A890="","",COUNTIFS('Violation Log'!$B$6:$B$1005,$A890,'Violation Log'!$R$6:$R$1005,"&lt;&gt;Closed",'Violation Log'!$R$6:$R$1005,"&lt;&gt;"))</f>
        <v/>
      </c>
      <c r="U890" s="40">
        <f>IF($A890="","",IF(OR($B890="",$E890="",$F890="",$H890="",$I890="",$M890=""),"Missing required field",IF(COUNTIF($A$6:$A$1005,$A890)&gt;1,"Duplicate Inspection ID","OK")))</f>
        <v/>
      </c>
    </row>
    <row r="891">
      <c r="B891" s="62" t="n"/>
      <c r="C891" s="36" t="n"/>
      <c r="L891" s="37" t="n"/>
      <c r="N891" s="38" t="n"/>
      <c r="O891" s="39">
        <f>IF($A891="","",COUNTIF('Violation Log'!$B$6:$B$1005,$A891))</f>
        <v/>
      </c>
      <c r="P891" s="39">
        <f>IF($A891="","",COUNTIFS('Violation Log'!$B$6:$B$1005,$A891,'Violation Log'!$I$6:$I$1005,"Yes"))</f>
        <v/>
      </c>
      <c r="Q891" s="40">
        <f>IF($A891="","",IF($O891=0,"Clean",IF($P891&gt;0,"Out of Service","Violations - No OOS")))</f>
        <v/>
      </c>
      <c r="R891" s="63">
        <f>IF($A891="","",IFERROR(SUMIFS('Violation Log'!$K$6:$K$1005,'Violation Log'!$B$6:$B$1005,$A891),0))</f>
        <v/>
      </c>
      <c r="S891" s="63">
        <f>IF($A891="","",IFERROR(SUMIFS('Violation Log'!$L$6:$L$1005,'Violation Log'!$B$6:$B$1005,$A891),0))</f>
        <v/>
      </c>
      <c r="T891" s="39">
        <f>IF($A891="","",COUNTIFS('Violation Log'!$B$6:$B$1005,$A891,'Violation Log'!$R$6:$R$1005,"&lt;&gt;Closed",'Violation Log'!$R$6:$R$1005,"&lt;&gt;"))</f>
        <v/>
      </c>
      <c r="U891" s="40">
        <f>IF($A891="","",IF(OR($B891="",$E891="",$F891="",$H891="",$I891="",$M891=""),"Missing required field",IF(COUNTIF($A$6:$A$1005,$A891)&gt;1,"Duplicate Inspection ID","OK")))</f>
        <v/>
      </c>
    </row>
    <row r="892">
      <c r="B892" s="62" t="n"/>
      <c r="C892" s="36" t="n"/>
      <c r="L892" s="37" t="n"/>
      <c r="N892" s="38" t="n"/>
      <c r="O892" s="39">
        <f>IF($A892="","",COUNTIF('Violation Log'!$B$6:$B$1005,$A892))</f>
        <v/>
      </c>
      <c r="P892" s="39">
        <f>IF($A892="","",COUNTIFS('Violation Log'!$B$6:$B$1005,$A892,'Violation Log'!$I$6:$I$1005,"Yes"))</f>
        <v/>
      </c>
      <c r="Q892" s="40">
        <f>IF($A892="","",IF($O892=0,"Clean",IF($P892&gt;0,"Out of Service","Violations - No OOS")))</f>
        <v/>
      </c>
      <c r="R892" s="63">
        <f>IF($A892="","",IFERROR(SUMIFS('Violation Log'!$K$6:$K$1005,'Violation Log'!$B$6:$B$1005,$A892),0))</f>
        <v/>
      </c>
      <c r="S892" s="63">
        <f>IF($A892="","",IFERROR(SUMIFS('Violation Log'!$L$6:$L$1005,'Violation Log'!$B$6:$B$1005,$A892),0))</f>
        <v/>
      </c>
      <c r="T892" s="39">
        <f>IF($A892="","",COUNTIFS('Violation Log'!$B$6:$B$1005,$A892,'Violation Log'!$R$6:$R$1005,"&lt;&gt;Closed",'Violation Log'!$R$6:$R$1005,"&lt;&gt;"))</f>
        <v/>
      </c>
      <c r="U892" s="40">
        <f>IF($A892="","",IF(OR($B892="",$E892="",$F892="",$H892="",$I892="",$M892=""),"Missing required field",IF(COUNTIF($A$6:$A$1005,$A892)&gt;1,"Duplicate Inspection ID","OK")))</f>
        <v/>
      </c>
    </row>
    <row r="893">
      <c r="B893" s="62" t="n"/>
      <c r="C893" s="36" t="n"/>
      <c r="L893" s="37" t="n"/>
      <c r="N893" s="38" t="n"/>
      <c r="O893" s="39">
        <f>IF($A893="","",COUNTIF('Violation Log'!$B$6:$B$1005,$A893))</f>
        <v/>
      </c>
      <c r="P893" s="39">
        <f>IF($A893="","",COUNTIFS('Violation Log'!$B$6:$B$1005,$A893,'Violation Log'!$I$6:$I$1005,"Yes"))</f>
        <v/>
      </c>
      <c r="Q893" s="40">
        <f>IF($A893="","",IF($O893=0,"Clean",IF($P893&gt;0,"Out of Service","Violations - No OOS")))</f>
        <v/>
      </c>
      <c r="R893" s="63">
        <f>IF($A893="","",IFERROR(SUMIFS('Violation Log'!$K$6:$K$1005,'Violation Log'!$B$6:$B$1005,$A893),0))</f>
        <v/>
      </c>
      <c r="S893" s="63">
        <f>IF($A893="","",IFERROR(SUMIFS('Violation Log'!$L$6:$L$1005,'Violation Log'!$B$6:$B$1005,$A893),0))</f>
        <v/>
      </c>
      <c r="T893" s="39">
        <f>IF($A893="","",COUNTIFS('Violation Log'!$B$6:$B$1005,$A893,'Violation Log'!$R$6:$R$1005,"&lt;&gt;Closed",'Violation Log'!$R$6:$R$1005,"&lt;&gt;"))</f>
        <v/>
      </c>
      <c r="U893" s="40">
        <f>IF($A893="","",IF(OR($B893="",$E893="",$F893="",$H893="",$I893="",$M893=""),"Missing required field",IF(COUNTIF($A$6:$A$1005,$A893)&gt;1,"Duplicate Inspection ID","OK")))</f>
        <v/>
      </c>
    </row>
    <row r="894">
      <c r="B894" s="62" t="n"/>
      <c r="C894" s="36" t="n"/>
      <c r="L894" s="37" t="n"/>
      <c r="N894" s="38" t="n"/>
      <c r="O894" s="39">
        <f>IF($A894="","",COUNTIF('Violation Log'!$B$6:$B$1005,$A894))</f>
        <v/>
      </c>
      <c r="P894" s="39">
        <f>IF($A894="","",COUNTIFS('Violation Log'!$B$6:$B$1005,$A894,'Violation Log'!$I$6:$I$1005,"Yes"))</f>
        <v/>
      </c>
      <c r="Q894" s="40">
        <f>IF($A894="","",IF($O894=0,"Clean",IF($P894&gt;0,"Out of Service","Violations - No OOS")))</f>
        <v/>
      </c>
      <c r="R894" s="63">
        <f>IF($A894="","",IFERROR(SUMIFS('Violation Log'!$K$6:$K$1005,'Violation Log'!$B$6:$B$1005,$A894),0))</f>
        <v/>
      </c>
      <c r="S894" s="63">
        <f>IF($A894="","",IFERROR(SUMIFS('Violation Log'!$L$6:$L$1005,'Violation Log'!$B$6:$B$1005,$A894),0))</f>
        <v/>
      </c>
      <c r="T894" s="39">
        <f>IF($A894="","",COUNTIFS('Violation Log'!$B$6:$B$1005,$A894,'Violation Log'!$R$6:$R$1005,"&lt;&gt;Closed",'Violation Log'!$R$6:$R$1005,"&lt;&gt;"))</f>
        <v/>
      </c>
      <c r="U894" s="40">
        <f>IF($A894="","",IF(OR($B894="",$E894="",$F894="",$H894="",$I894="",$M894=""),"Missing required field",IF(COUNTIF($A$6:$A$1005,$A894)&gt;1,"Duplicate Inspection ID","OK")))</f>
        <v/>
      </c>
    </row>
    <row r="895">
      <c r="B895" s="62" t="n"/>
      <c r="C895" s="36" t="n"/>
      <c r="L895" s="37" t="n"/>
      <c r="N895" s="38" t="n"/>
      <c r="O895" s="39">
        <f>IF($A895="","",COUNTIF('Violation Log'!$B$6:$B$1005,$A895))</f>
        <v/>
      </c>
      <c r="P895" s="39">
        <f>IF($A895="","",COUNTIFS('Violation Log'!$B$6:$B$1005,$A895,'Violation Log'!$I$6:$I$1005,"Yes"))</f>
        <v/>
      </c>
      <c r="Q895" s="40">
        <f>IF($A895="","",IF($O895=0,"Clean",IF($P895&gt;0,"Out of Service","Violations - No OOS")))</f>
        <v/>
      </c>
      <c r="R895" s="63">
        <f>IF($A895="","",IFERROR(SUMIFS('Violation Log'!$K$6:$K$1005,'Violation Log'!$B$6:$B$1005,$A895),0))</f>
        <v/>
      </c>
      <c r="S895" s="63">
        <f>IF($A895="","",IFERROR(SUMIFS('Violation Log'!$L$6:$L$1005,'Violation Log'!$B$6:$B$1005,$A895),0))</f>
        <v/>
      </c>
      <c r="T895" s="39">
        <f>IF($A895="","",COUNTIFS('Violation Log'!$B$6:$B$1005,$A895,'Violation Log'!$R$6:$R$1005,"&lt;&gt;Closed",'Violation Log'!$R$6:$R$1005,"&lt;&gt;"))</f>
        <v/>
      </c>
      <c r="U895" s="40">
        <f>IF($A895="","",IF(OR($B895="",$E895="",$F895="",$H895="",$I895="",$M895=""),"Missing required field",IF(COUNTIF($A$6:$A$1005,$A895)&gt;1,"Duplicate Inspection ID","OK")))</f>
        <v/>
      </c>
    </row>
    <row r="896">
      <c r="B896" s="62" t="n"/>
      <c r="C896" s="36" t="n"/>
      <c r="L896" s="37" t="n"/>
      <c r="N896" s="38" t="n"/>
      <c r="O896" s="39">
        <f>IF($A896="","",COUNTIF('Violation Log'!$B$6:$B$1005,$A896))</f>
        <v/>
      </c>
      <c r="P896" s="39">
        <f>IF($A896="","",COUNTIFS('Violation Log'!$B$6:$B$1005,$A896,'Violation Log'!$I$6:$I$1005,"Yes"))</f>
        <v/>
      </c>
      <c r="Q896" s="40">
        <f>IF($A896="","",IF($O896=0,"Clean",IF($P896&gt;0,"Out of Service","Violations - No OOS")))</f>
        <v/>
      </c>
      <c r="R896" s="63">
        <f>IF($A896="","",IFERROR(SUMIFS('Violation Log'!$K$6:$K$1005,'Violation Log'!$B$6:$B$1005,$A896),0))</f>
        <v/>
      </c>
      <c r="S896" s="63">
        <f>IF($A896="","",IFERROR(SUMIFS('Violation Log'!$L$6:$L$1005,'Violation Log'!$B$6:$B$1005,$A896),0))</f>
        <v/>
      </c>
      <c r="T896" s="39">
        <f>IF($A896="","",COUNTIFS('Violation Log'!$B$6:$B$1005,$A896,'Violation Log'!$R$6:$R$1005,"&lt;&gt;Closed",'Violation Log'!$R$6:$R$1005,"&lt;&gt;"))</f>
        <v/>
      </c>
      <c r="U896" s="40">
        <f>IF($A896="","",IF(OR($B896="",$E896="",$F896="",$H896="",$I896="",$M896=""),"Missing required field",IF(COUNTIF($A$6:$A$1005,$A896)&gt;1,"Duplicate Inspection ID","OK")))</f>
        <v/>
      </c>
    </row>
    <row r="897">
      <c r="B897" s="62" t="n"/>
      <c r="C897" s="36" t="n"/>
      <c r="L897" s="37" t="n"/>
      <c r="N897" s="38" t="n"/>
      <c r="O897" s="39">
        <f>IF($A897="","",COUNTIF('Violation Log'!$B$6:$B$1005,$A897))</f>
        <v/>
      </c>
      <c r="P897" s="39">
        <f>IF($A897="","",COUNTIFS('Violation Log'!$B$6:$B$1005,$A897,'Violation Log'!$I$6:$I$1005,"Yes"))</f>
        <v/>
      </c>
      <c r="Q897" s="40">
        <f>IF($A897="","",IF($O897=0,"Clean",IF($P897&gt;0,"Out of Service","Violations - No OOS")))</f>
        <v/>
      </c>
      <c r="R897" s="63">
        <f>IF($A897="","",IFERROR(SUMIFS('Violation Log'!$K$6:$K$1005,'Violation Log'!$B$6:$B$1005,$A897),0))</f>
        <v/>
      </c>
      <c r="S897" s="63">
        <f>IF($A897="","",IFERROR(SUMIFS('Violation Log'!$L$6:$L$1005,'Violation Log'!$B$6:$B$1005,$A897),0))</f>
        <v/>
      </c>
      <c r="T897" s="39">
        <f>IF($A897="","",COUNTIFS('Violation Log'!$B$6:$B$1005,$A897,'Violation Log'!$R$6:$R$1005,"&lt;&gt;Closed",'Violation Log'!$R$6:$R$1005,"&lt;&gt;"))</f>
        <v/>
      </c>
      <c r="U897" s="40">
        <f>IF($A897="","",IF(OR($B897="",$E897="",$F897="",$H897="",$I897="",$M897=""),"Missing required field",IF(COUNTIF($A$6:$A$1005,$A897)&gt;1,"Duplicate Inspection ID","OK")))</f>
        <v/>
      </c>
    </row>
    <row r="898">
      <c r="B898" s="62" t="n"/>
      <c r="C898" s="36" t="n"/>
      <c r="L898" s="37" t="n"/>
      <c r="N898" s="38" t="n"/>
      <c r="O898" s="39">
        <f>IF($A898="","",COUNTIF('Violation Log'!$B$6:$B$1005,$A898))</f>
        <v/>
      </c>
      <c r="P898" s="39">
        <f>IF($A898="","",COUNTIFS('Violation Log'!$B$6:$B$1005,$A898,'Violation Log'!$I$6:$I$1005,"Yes"))</f>
        <v/>
      </c>
      <c r="Q898" s="40">
        <f>IF($A898="","",IF($O898=0,"Clean",IF($P898&gt;0,"Out of Service","Violations - No OOS")))</f>
        <v/>
      </c>
      <c r="R898" s="63">
        <f>IF($A898="","",IFERROR(SUMIFS('Violation Log'!$K$6:$K$1005,'Violation Log'!$B$6:$B$1005,$A898),0))</f>
        <v/>
      </c>
      <c r="S898" s="63">
        <f>IF($A898="","",IFERROR(SUMIFS('Violation Log'!$L$6:$L$1005,'Violation Log'!$B$6:$B$1005,$A898),0))</f>
        <v/>
      </c>
      <c r="T898" s="39">
        <f>IF($A898="","",COUNTIFS('Violation Log'!$B$6:$B$1005,$A898,'Violation Log'!$R$6:$R$1005,"&lt;&gt;Closed",'Violation Log'!$R$6:$R$1005,"&lt;&gt;"))</f>
        <v/>
      </c>
      <c r="U898" s="40">
        <f>IF($A898="","",IF(OR($B898="",$E898="",$F898="",$H898="",$I898="",$M898=""),"Missing required field",IF(COUNTIF($A$6:$A$1005,$A898)&gt;1,"Duplicate Inspection ID","OK")))</f>
        <v/>
      </c>
    </row>
    <row r="899">
      <c r="B899" s="62" t="n"/>
      <c r="C899" s="36" t="n"/>
      <c r="L899" s="37" t="n"/>
      <c r="N899" s="38" t="n"/>
      <c r="O899" s="39">
        <f>IF($A899="","",COUNTIF('Violation Log'!$B$6:$B$1005,$A899))</f>
        <v/>
      </c>
      <c r="P899" s="39">
        <f>IF($A899="","",COUNTIFS('Violation Log'!$B$6:$B$1005,$A899,'Violation Log'!$I$6:$I$1005,"Yes"))</f>
        <v/>
      </c>
      <c r="Q899" s="40">
        <f>IF($A899="","",IF($O899=0,"Clean",IF($P899&gt;0,"Out of Service","Violations - No OOS")))</f>
        <v/>
      </c>
      <c r="R899" s="63">
        <f>IF($A899="","",IFERROR(SUMIFS('Violation Log'!$K$6:$K$1005,'Violation Log'!$B$6:$B$1005,$A899),0))</f>
        <v/>
      </c>
      <c r="S899" s="63">
        <f>IF($A899="","",IFERROR(SUMIFS('Violation Log'!$L$6:$L$1005,'Violation Log'!$B$6:$B$1005,$A899),0))</f>
        <v/>
      </c>
      <c r="T899" s="39">
        <f>IF($A899="","",COUNTIFS('Violation Log'!$B$6:$B$1005,$A899,'Violation Log'!$R$6:$R$1005,"&lt;&gt;Closed",'Violation Log'!$R$6:$R$1005,"&lt;&gt;"))</f>
        <v/>
      </c>
      <c r="U899" s="40">
        <f>IF($A899="","",IF(OR($B899="",$E899="",$F899="",$H899="",$I899="",$M899=""),"Missing required field",IF(COUNTIF($A$6:$A$1005,$A899)&gt;1,"Duplicate Inspection ID","OK")))</f>
        <v/>
      </c>
    </row>
    <row r="900">
      <c r="B900" s="62" t="n"/>
      <c r="C900" s="36" t="n"/>
      <c r="L900" s="37" t="n"/>
      <c r="N900" s="38" t="n"/>
      <c r="O900" s="39">
        <f>IF($A900="","",COUNTIF('Violation Log'!$B$6:$B$1005,$A900))</f>
        <v/>
      </c>
      <c r="P900" s="39">
        <f>IF($A900="","",COUNTIFS('Violation Log'!$B$6:$B$1005,$A900,'Violation Log'!$I$6:$I$1005,"Yes"))</f>
        <v/>
      </c>
      <c r="Q900" s="40">
        <f>IF($A900="","",IF($O900=0,"Clean",IF($P900&gt;0,"Out of Service","Violations - No OOS")))</f>
        <v/>
      </c>
      <c r="R900" s="63">
        <f>IF($A900="","",IFERROR(SUMIFS('Violation Log'!$K$6:$K$1005,'Violation Log'!$B$6:$B$1005,$A900),0))</f>
        <v/>
      </c>
      <c r="S900" s="63">
        <f>IF($A900="","",IFERROR(SUMIFS('Violation Log'!$L$6:$L$1005,'Violation Log'!$B$6:$B$1005,$A900),0))</f>
        <v/>
      </c>
      <c r="T900" s="39">
        <f>IF($A900="","",COUNTIFS('Violation Log'!$B$6:$B$1005,$A900,'Violation Log'!$R$6:$R$1005,"&lt;&gt;Closed",'Violation Log'!$R$6:$R$1005,"&lt;&gt;"))</f>
        <v/>
      </c>
      <c r="U900" s="40">
        <f>IF($A900="","",IF(OR($B900="",$E900="",$F900="",$H900="",$I900="",$M900=""),"Missing required field",IF(COUNTIF($A$6:$A$1005,$A900)&gt;1,"Duplicate Inspection ID","OK")))</f>
        <v/>
      </c>
    </row>
    <row r="901">
      <c r="B901" s="62" t="n"/>
      <c r="C901" s="36" t="n"/>
      <c r="L901" s="37" t="n"/>
      <c r="N901" s="38" t="n"/>
      <c r="O901" s="39">
        <f>IF($A901="","",COUNTIF('Violation Log'!$B$6:$B$1005,$A901))</f>
        <v/>
      </c>
      <c r="P901" s="39">
        <f>IF($A901="","",COUNTIFS('Violation Log'!$B$6:$B$1005,$A901,'Violation Log'!$I$6:$I$1005,"Yes"))</f>
        <v/>
      </c>
      <c r="Q901" s="40">
        <f>IF($A901="","",IF($O901=0,"Clean",IF($P901&gt;0,"Out of Service","Violations - No OOS")))</f>
        <v/>
      </c>
      <c r="R901" s="63">
        <f>IF($A901="","",IFERROR(SUMIFS('Violation Log'!$K$6:$K$1005,'Violation Log'!$B$6:$B$1005,$A901),0))</f>
        <v/>
      </c>
      <c r="S901" s="63">
        <f>IF($A901="","",IFERROR(SUMIFS('Violation Log'!$L$6:$L$1005,'Violation Log'!$B$6:$B$1005,$A901),0))</f>
        <v/>
      </c>
      <c r="T901" s="39">
        <f>IF($A901="","",COUNTIFS('Violation Log'!$B$6:$B$1005,$A901,'Violation Log'!$R$6:$R$1005,"&lt;&gt;Closed",'Violation Log'!$R$6:$R$1005,"&lt;&gt;"))</f>
        <v/>
      </c>
      <c r="U901" s="40">
        <f>IF($A901="","",IF(OR($B901="",$E901="",$F901="",$H901="",$I901="",$M901=""),"Missing required field",IF(COUNTIF($A$6:$A$1005,$A901)&gt;1,"Duplicate Inspection ID","OK")))</f>
        <v/>
      </c>
    </row>
    <row r="902">
      <c r="B902" s="62" t="n"/>
      <c r="C902" s="36" t="n"/>
      <c r="L902" s="37" t="n"/>
      <c r="N902" s="38" t="n"/>
      <c r="O902" s="39">
        <f>IF($A902="","",COUNTIF('Violation Log'!$B$6:$B$1005,$A902))</f>
        <v/>
      </c>
      <c r="P902" s="39">
        <f>IF($A902="","",COUNTIFS('Violation Log'!$B$6:$B$1005,$A902,'Violation Log'!$I$6:$I$1005,"Yes"))</f>
        <v/>
      </c>
      <c r="Q902" s="40">
        <f>IF($A902="","",IF($O902=0,"Clean",IF($P902&gt;0,"Out of Service","Violations - No OOS")))</f>
        <v/>
      </c>
      <c r="R902" s="63">
        <f>IF($A902="","",IFERROR(SUMIFS('Violation Log'!$K$6:$K$1005,'Violation Log'!$B$6:$B$1005,$A902),0))</f>
        <v/>
      </c>
      <c r="S902" s="63">
        <f>IF($A902="","",IFERROR(SUMIFS('Violation Log'!$L$6:$L$1005,'Violation Log'!$B$6:$B$1005,$A902),0))</f>
        <v/>
      </c>
      <c r="T902" s="39">
        <f>IF($A902="","",COUNTIFS('Violation Log'!$B$6:$B$1005,$A902,'Violation Log'!$R$6:$R$1005,"&lt;&gt;Closed",'Violation Log'!$R$6:$R$1005,"&lt;&gt;"))</f>
        <v/>
      </c>
      <c r="U902" s="40">
        <f>IF($A902="","",IF(OR($B902="",$E902="",$F902="",$H902="",$I902="",$M902=""),"Missing required field",IF(COUNTIF($A$6:$A$1005,$A902)&gt;1,"Duplicate Inspection ID","OK")))</f>
        <v/>
      </c>
    </row>
    <row r="903">
      <c r="B903" s="62" t="n"/>
      <c r="C903" s="36" t="n"/>
      <c r="L903" s="37" t="n"/>
      <c r="N903" s="38" t="n"/>
      <c r="O903" s="39">
        <f>IF($A903="","",COUNTIF('Violation Log'!$B$6:$B$1005,$A903))</f>
        <v/>
      </c>
      <c r="P903" s="39">
        <f>IF($A903="","",COUNTIFS('Violation Log'!$B$6:$B$1005,$A903,'Violation Log'!$I$6:$I$1005,"Yes"))</f>
        <v/>
      </c>
      <c r="Q903" s="40">
        <f>IF($A903="","",IF($O903=0,"Clean",IF($P903&gt;0,"Out of Service","Violations - No OOS")))</f>
        <v/>
      </c>
      <c r="R903" s="63">
        <f>IF($A903="","",IFERROR(SUMIFS('Violation Log'!$K$6:$K$1005,'Violation Log'!$B$6:$B$1005,$A903),0))</f>
        <v/>
      </c>
      <c r="S903" s="63">
        <f>IF($A903="","",IFERROR(SUMIFS('Violation Log'!$L$6:$L$1005,'Violation Log'!$B$6:$B$1005,$A903),0))</f>
        <v/>
      </c>
      <c r="T903" s="39">
        <f>IF($A903="","",COUNTIFS('Violation Log'!$B$6:$B$1005,$A903,'Violation Log'!$R$6:$R$1005,"&lt;&gt;Closed",'Violation Log'!$R$6:$R$1005,"&lt;&gt;"))</f>
        <v/>
      </c>
      <c r="U903" s="40">
        <f>IF($A903="","",IF(OR($B903="",$E903="",$F903="",$H903="",$I903="",$M903=""),"Missing required field",IF(COUNTIF($A$6:$A$1005,$A903)&gt;1,"Duplicate Inspection ID","OK")))</f>
        <v/>
      </c>
    </row>
    <row r="904">
      <c r="B904" s="62" t="n"/>
      <c r="C904" s="36" t="n"/>
      <c r="L904" s="37" t="n"/>
      <c r="N904" s="38" t="n"/>
      <c r="O904" s="39">
        <f>IF($A904="","",COUNTIF('Violation Log'!$B$6:$B$1005,$A904))</f>
        <v/>
      </c>
      <c r="P904" s="39">
        <f>IF($A904="","",COUNTIFS('Violation Log'!$B$6:$B$1005,$A904,'Violation Log'!$I$6:$I$1005,"Yes"))</f>
        <v/>
      </c>
      <c r="Q904" s="40">
        <f>IF($A904="","",IF($O904=0,"Clean",IF($P904&gt;0,"Out of Service","Violations - No OOS")))</f>
        <v/>
      </c>
      <c r="R904" s="63">
        <f>IF($A904="","",IFERROR(SUMIFS('Violation Log'!$K$6:$K$1005,'Violation Log'!$B$6:$B$1005,$A904),0))</f>
        <v/>
      </c>
      <c r="S904" s="63">
        <f>IF($A904="","",IFERROR(SUMIFS('Violation Log'!$L$6:$L$1005,'Violation Log'!$B$6:$B$1005,$A904),0))</f>
        <v/>
      </c>
      <c r="T904" s="39">
        <f>IF($A904="","",COUNTIFS('Violation Log'!$B$6:$B$1005,$A904,'Violation Log'!$R$6:$R$1005,"&lt;&gt;Closed",'Violation Log'!$R$6:$R$1005,"&lt;&gt;"))</f>
        <v/>
      </c>
      <c r="U904" s="40">
        <f>IF($A904="","",IF(OR($B904="",$E904="",$F904="",$H904="",$I904="",$M904=""),"Missing required field",IF(COUNTIF($A$6:$A$1005,$A904)&gt;1,"Duplicate Inspection ID","OK")))</f>
        <v/>
      </c>
    </row>
    <row r="905">
      <c r="B905" s="62" t="n"/>
      <c r="C905" s="36" t="n"/>
      <c r="L905" s="37" t="n"/>
      <c r="N905" s="38" t="n"/>
      <c r="O905" s="39">
        <f>IF($A905="","",COUNTIF('Violation Log'!$B$6:$B$1005,$A905))</f>
        <v/>
      </c>
      <c r="P905" s="39">
        <f>IF($A905="","",COUNTIFS('Violation Log'!$B$6:$B$1005,$A905,'Violation Log'!$I$6:$I$1005,"Yes"))</f>
        <v/>
      </c>
      <c r="Q905" s="40">
        <f>IF($A905="","",IF($O905=0,"Clean",IF($P905&gt;0,"Out of Service","Violations - No OOS")))</f>
        <v/>
      </c>
      <c r="R905" s="63">
        <f>IF($A905="","",IFERROR(SUMIFS('Violation Log'!$K$6:$K$1005,'Violation Log'!$B$6:$B$1005,$A905),0))</f>
        <v/>
      </c>
      <c r="S905" s="63">
        <f>IF($A905="","",IFERROR(SUMIFS('Violation Log'!$L$6:$L$1005,'Violation Log'!$B$6:$B$1005,$A905),0))</f>
        <v/>
      </c>
      <c r="T905" s="39">
        <f>IF($A905="","",COUNTIFS('Violation Log'!$B$6:$B$1005,$A905,'Violation Log'!$R$6:$R$1005,"&lt;&gt;Closed",'Violation Log'!$R$6:$R$1005,"&lt;&gt;"))</f>
        <v/>
      </c>
      <c r="U905" s="40">
        <f>IF($A905="","",IF(OR($B905="",$E905="",$F905="",$H905="",$I905="",$M905=""),"Missing required field",IF(COUNTIF($A$6:$A$1005,$A905)&gt;1,"Duplicate Inspection ID","OK")))</f>
        <v/>
      </c>
    </row>
    <row r="906">
      <c r="B906" s="62" t="n"/>
      <c r="C906" s="36" t="n"/>
      <c r="L906" s="37" t="n"/>
      <c r="N906" s="38" t="n"/>
      <c r="O906" s="39">
        <f>IF($A906="","",COUNTIF('Violation Log'!$B$6:$B$1005,$A906))</f>
        <v/>
      </c>
      <c r="P906" s="39">
        <f>IF($A906="","",COUNTIFS('Violation Log'!$B$6:$B$1005,$A906,'Violation Log'!$I$6:$I$1005,"Yes"))</f>
        <v/>
      </c>
      <c r="Q906" s="40">
        <f>IF($A906="","",IF($O906=0,"Clean",IF($P906&gt;0,"Out of Service","Violations - No OOS")))</f>
        <v/>
      </c>
      <c r="R906" s="63">
        <f>IF($A906="","",IFERROR(SUMIFS('Violation Log'!$K$6:$K$1005,'Violation Log'!$B$6:$B$1005,$A906),0))</f>
        <v/>
      </c>
      <c r="S906" s="63">
        <f>IF($A906="","",IFERROR(SUMIFS('Violation Log'!$L$6:$L$1005,'Violation Log'!$B$6:$B$1005,$A906),0))</f>
        <v/>
      </c>
      <c r="T906" s="39">
        <f>IF($A906="","",COUNTIFS('Violation Log'!$B$6:$B$1005,$A906,'Violation Log'!$R$6:$R$1005,"&lt;&gt;Closed",'Violation Log'!$R$6:$R$1005,"&lt;&gt;"))</f>
        <v/>
      </c>
      <c r="U906" s="40">
        <f>IF($A906="","",IF(OR($B906="",$E906="",$F906="",$H906="",$I906="",$M906=""),"Missing required field",IF(COUNTIF($A$6:$A$1005,$A906)&gt;1,"Duplicate Inspection ID","OK")))</f>
        <v/>
      </c>
    </row>
    <row r="907">
      <c r="B907" s="62" t="n"/>
      <c r="C907" s="36" t="n"/>
      <c r="L907" s="37" t="n"/>
      <c r="N907" s="38" t="n"/>
      <c r="O907" s="39">
        <f>IF($A907="","",COUNTIF('Violation Log'!$B$6:$B$1005,$A907))</f>
        <v/>
      </c>
      <c r="P907" s="39">
        <f>IF($A907="","",COUNTIFS('Violation Log'!$B$6:$B$1005,$A907,'Violation Log'!$I$6:$I$1005,"Yes"))</f>
        <v/>
      </c>
      <c r="Q907" s="40">
        <f>IF($A907="","",IF($O907=0,"Clean",IF($P907&gt;0,"Out of Service","Violations - No OOS")))</f>
        <v/>
      </c>
      <c r="R907" s="63">
        <f>IF($A907="","",IFERROR(SUMIFS('Violation Log'!$K$6:$K$1005,'Violation Log'!$B$6:$B$1005,$A907),0))</f>
        <v/>
      </c>
      <c r="S907" s="63">
        <f>IF($A907="","",IFERROR(SUMIFS('Violation Log'!$L$6:$L$1005,'Violation Log'!$B$6:$B$1005,$A907),0))</f>
        <v/>
      </c>
      <c r="T907" s="39">
        <f>IF($A907="","",COUNTIFS('Violation Log'!$B$6:$B$1005,$A907,'Violation Log'!$R$6:$R$1005,"&lt;&gt;Closed",'Violation Log'!$R$6:$R$1005,"&lt;&gt;"))</f>
        <v/>
      </c>
      <c r="U907" s="40">
        <f>IF($A907="","",IF(OR($B907="",$E907="",$F907="",$H907="",$I907="",$M907=""),"Missing required field",IF(COUNTIF($A$6:$A$1005,$A907)&gt;1,"Duplicate Inspection ID","OK")))</f>
        <v/>
      </c>
    </row>
    <row r="908">
      <c r="B908" s="62" t="n"/>
      <c r="C908" s="36" t="n"/>
      <c r="L908" s="37" t="n"/>
      <c r="N908" s="38" t="n"/>
      <c r="O908" s="39">
        <f>IF($A908="","",COUNTIF('Violation Log'!$B$6:$B$1005,$A908))</f>
        <v/>
      </c>
      <c r="P908" s="39">
        <f>IF($A908="","",COUNTIFS('Violation Log'!$B$6:$B$1005,$A908,'Violation Log'!$I$6:$I$1005,"Yes"))</f>
        <v/>
      </c>
      <c r="Q908" s="40">
        <f>IF($A908="","",IF($O908=0,"Clean",IF($P908&gt;0,"Out of Service","Violations - No OOS")))</f>
        <v/>
      </c>
      <c r="R908" s="63">
        <f>IF($A908="","",IFERROR(SUMIFS('Violation Log'!$K$6:$K$1005,'Violation Log'!$B$6:$B$1005,$A908),0))</f>
        <v/>
      </c>
      <c r="S908" s="63">
        <f>IF($A908="","",IFERROR(SUMIFS('Violation Log'!$L$6:$L$1005,'Violation Log'!$B$6:$B$1005,$A908),0))</f>
        <v/>
      </c>
      <c r="T908" s="39">
        <f>IF($A908="","",COUNTIFS('Violation Log'!$B$6:$B$1005,$A908,'Violation Log'!$R$6:$R$1005,"&lt;&gt;Closed",'Violation Log'!$R$6:$R$1005,"&lt;&gt;"))</f>
        <v/>
      </c>
      <c r="U908" s="40">
        <f>IF($A908="","",IF(OR($B908="",$E908="",$F908="",$H908="",$I908="",$M908=""),"Missing required field",IF(COUNTIF($A$6:$A$1005,$A908)&gt;1,"Duplicate Inspection ID","OK")))</f>
        <v/>
      </c>
    </row>
    <row r="909">
      <c r="B909" s="62" t="n"/>
      <c r="C909" s="36" t="n"/>
      <c r="L909" s="37" t="n"/>
      <c r="N909" s="38" t="n"/>
      <c r="O909" s="39">
        <f>IF($A909="","",COUNTIF('Violation Log'!$B$6:$B$1005,$A909))</f>
        <v/>
      </c>
      <c r="P909" s="39">
        <f>IF($A909="","",COUNTIFS('Violation Log'!$B$6:$B$1005,$A909,'Violation Log'!$I$6:$I$1005,"Yes"))</f>
        <v/>
      </c>
      <c r="Q909" s="40">
        <f>IF($A909="","",IF($O909=0,"Clean",IF($P909&gt;0,"Out of Service","Violations - No OOS")))</f>
        <v/>
      </c>
      <c r="R909" s="63">
        <f>IF($A909="","",IFERROR(SUMIFS('Violation Log'!$K$6:$K$1005,'Violation Log'!$B$6:$B$1005,$A909),0))</f>
        <v/>
      </c>
      <c r="S909" s="63">
        <f>IF($A909="","",IFERROR(SUMIFS('Violation Log'!$L$6:$L$1005,'Violation Log'!$B$6:$B$1005,$A909),0))</f>
        <v/>
      </c>
      <c r="T909" s="39">
        <f>IF($A909="","",COUNTIFS('Violation Log'!$B$6:$B$1005,$A909,'Violation Log'!$R$6:$R$1005,"&lt;&gt;Closed",'Violation Log'!$R$6:$R$1005,"&lt;&gt;"))</f>
        <v/>
      </c>
      <c r="U909" s="40">
        <f>IF($A909="","",IF(OR($B909="",$E909="",$F909="",$H909="",$I909="",$M909=""),"Missing required field",IF(COUNTIF($A$6:$A$1005,$A909)&gt;1,"Duplicate Inspection ID","OK")))</f>
        <v/>
      </c>
    </row>
    <row r="910">
      <c r="B910" s="62" t="n"/>
      <c r="C910" s="36" t="n"/>
      <c r="L910" s="37" t="n"/>
      <c r="N910" s="38" t="n"/>
      <c r="O910" s="39">
        <f>IF($A910="","",COUNTIF('Violation Log'!$B$6:$B$1005,$A910))</f>
        <v/>
      </c>
      <c r="P910" s="39">
        <f>IF($A910="","",COUNTIFS('Violation Log'!$B$6:$B$1005,$A910,'Violation Log'!$I$6:$I$1005,"Yes"))</f>
        <v/>
      </c>
      <c r="Q910" s="40">
        <f>IF($A910="","",IF($O910=0,"Clean",IF($P910&gt;0,"Out of Service","Violations - No OOS")))</f>
        <v/>
      </c>
      <c r="R910" s="63">
        <f>IF($A910="","",IFERROR(SUMIFS('Violation Log'!$K$6:$K$1005,'Violation Log'!$B$6:$B$1005,$A910),0))</f>
        <v/>
      </c>
      <c r="S910" s="63">
        <f>IF($A910="","",IFERROR(SUMIFS('Violation Log'!$L$6:$L$1005,'Violation Log'!$B$6:$B$1005,$A910),0))</f>
        <v/>
      </c>
      <c r="T910" s="39">
        <f>IF($A910="","",COUNTIFS('Violation Log'!$B$6:$B$1005,$A910,'Violation Log'!$R$6:$R$1005,"&lt;&gt;Closed",'Violation Log'!$R$6:$R$1005,"&lt;&gt;"))</f>
        <v/>
      </c>
      <c r="U910" s="40">
        <f>IF($A910="","",IF(OR($B910="",$E910="",$F910="",$H910="",$I910="",$M910=""),"Missing required field",IF(COUNTIF($A$6:$A$1005,$A910)&gt;1,"Duplicate Inspection ID","OK")))</f>
        <v/>
      </c>
    </row>
    <row r="911">
      <c r="B911" s="62" t="n"/>
      <c r="C911" s="36" t="n"/>
      <c r="L911" s="37" t="n"/>
      <c r="N911" s="38" t="n"/>
      <c r="O911" s="39">
        <f>IF($A911="","",COUNTIF('Violation Log'!$B$6:$B$1005,$A911))</f>
        <v/>
      </c>
      <c r="P911" s="39">
        <f>IF($A911="","",COUNTIFS('Violation Log'!$B$6:$B$1005,$A911,'Violation Log'!$I$6:$I$1005,"Yes"))</f>
        <v/>
      </c>
      <c r="Q911" s="40">
        <f>IF($A911="","",IF($O911=0,"Clean",IF($P911&gt;0,"Out of Service","Violations - No OOS")))</f>
        <v/>
      </c>
      <c r="R911" s="63">
        <f>IF($A911="","",IFERROR(SUMIFS('Violation Log'!$K$6:$K$1005,'Violation Log'!$B$6:$B$1005,$A911),0))</f>
        <v/>
      </c>
      <c r="S911" s="63">
        <f>IF($A911="","",IFERROR(SUMIFS('Violation Log'!$L$6:$L$1005,'Violation Log'!$B$6:$B$1005,$A911),0))</f>
        <v/>
      </c>
      <c r="T911" s="39">
        <f>IF($A911="","",COUNTIFS('Violation Log'!$B$6:$B$1005,$A911,'Violation Log'!$R$6:$R$1005,"&lt;&gt;Closed",'Violation Log'!$R$6:$R$1005,"&lt;&gt;"))</f>
        <v/>
      </c>
      <c r="U911" s="40">
        <f>IF($A911="","",IF(OR($B911="",$E911="",$F911="",$H911="",$I911="",$M911=""),"Missing required field",IF(COUNTIF($A$6:$A$1005,$A911)&gt;1,"Duplicate Inspection ID","OK")))</f>
        <v/>
      </c>
    </row>
    <row r="912">
      <c r="B912" s="62" t="n"/>
      <c r="C912" s="36" t="n"/>
      <c r="L912" s="37" t="n"/>
      <c r="N912" s="38" t="n"/>
      <c r="O912" s="39">
        <f>IF($A912="","",COUNTIF('Violation Log'!$B$6:$B$1005,$A912))</f>
        <v/>
      </c>
      <c r="P912" s="39">
        <f>IF($A912="","",COUNTIFS('Violation Log'!$B$6:$B$1005,$A912,'Violation Log'!$I$6:$I$1005,"Yes"))</f>
        <v/>
      </c>
      <c r="Q912" s="40">
        <f>IF($A912="","",IF($O912=0,"Clean",IF($P912&gt;0,"Out of Service","Violations - No OOS")))</f>
        <v/>
      </c>
      <c r="R912" s="63">
        <f>IF($A912="","",IFERROR(SUMIFS('Violation Log'!$K$6:$K$1005,'Violation Log'!$B$6:$B$1005,$A912),0))</f>
        <v/>
      </c>
      <c r="S912" s="63">
        <f>IF($A912="","",IFERROR(SUMIFS('Violation Log'!$L$6:$L$1005,'Violation Log'!$B$6:$B$1005,$A912),0))</f>
        <v/>
      </c>
      <c r="T912" s="39">
        <f>IF($A912="","",COUNTIFS('Violation Log'!$B$6:$B$1005,$A912,'Violation Log'!$R$6:$R$1005,"&lt;&gt;Closed",'Violation Log'!$R$6:$R$1005,"&lt;&gt;"))</f>
        <v/>
      </c>
      <c r="U912" s="40">
        <f>IF($A912="","",IF(OR($B912="",$E912="",$F912="",$H912="",$I912="",$M912=""),"Missing required field",IF(COUNTIF($A$6:$A$1005,$A912)&gt;1,"Duplicate Inspection ID","OK")))</f>
        <v/>
      </c>
    </row>
    <row r="913">
      <c r="B913" s="62" t="n"/>
      <c r="C913" s="36" t="n"/>
      <c r="L913" s="37" t="n"/>
      <c r="N913" s="38" t="n"/>
      <c r="O913" s="39">
        <f>IF($A913="","",COUNTIF('Violation Log'!$B$6:$B$1005,$A913))</f>
        <v/>
      </c>
      <c r="P913" s="39">
        <f>IF($A913="","",COUNTIFS('Violation Log'!$B$6:$B$1005,$A913,'Violation Log'!$I$6:$I$1005,"Yes"))</f>
        <v/>
      </c>
      <c r="Q913" s="40">
        <f>IF($A913="","",IF($O913=0,"Clean",IF($P913&gt;0,"Out of Service","Violations - No OOS")))</f>
        <v/>
      </c>
      <c r="R913" s="63">
        <f>IF($A913="","",IFERROR(SUMIFS('Violation Log'!$K$6:$K$1005,'Violation Log'!$B$6:$B$1005,$A913),0))</f>
        <v/>
      </c>
      <c r="S913" s="63">
        <f>IF($A913="","",IFERROR(SUMIFS('Violation Log'!$L$6:$L$1005,'Violation Log'!$B$6:$B$1005,$A913),0))</f>
        <v/>
      </c>
      <c r="T913" s="39">
        <f>IF($A913="","",COUNTIFS('Violation Log'!$B$6:$B$1005,$A913,'Violation Log'!$R$6:$R$1005,"&lt;&gt;Closed",'Violation Log'!$R$6:$R$1005,"&lt;&gt;"))</f>
        <v/>
      </c>
      <c r="U913" s="40">
        <f>IF($A913="","",IF(OR($B913="",$E913="",$F913="",$H913="",$I913="",$M913=""),"Missing required field",IF(COUNTIF($A$6:$A$1005,$A913)&gt;1,"Duplicate Inspection ID","OK")))</f>
        <v/>
      </c>
    </row>
    <row r="914">
      <c r="B914" s="62" t="n"/>
      <c r="C914" s="36" t="n"/>
      <c r="L914" s="37" t="n"/>
      <c r="N914" s="38" t="n"/>
      <c r="O914" s="39">
        <f>IF($A914="","",COUNTIF('Violation Log'!$B$6:$B$1005,$A914))</f>
        <v/>
      </c>
      <c r="P914" s="39">
        <f>IF($A914="","",COUNTIFS('Violation Log'!$B$6:$B$1005,$A914,'Violation Log'!$I$6:$I$1005,"Yes"))</f>
        <v/>
      </c>
      <c r="Q914" s="40">
        <f>IF($A914="","",IF($O914=0,"Clean",IF($P914&gt;0,"Out of Service","Violations - No OOS")))</f>
        <v/>
      </c>
      <c r="R914" s="63">
        <f>IF($A914="","",IFERROR(SUMIFS('Violation Log'!$K$6:$K$1005,'Violation Log'!$B$6:$B$1005,$A914),0))</f>
        <v/>
      </c>
      <c r="S914" s="63">
        <f>IF($A914="","",IFERROR(SUMIFS('Violation Log'!$L$6:$L$1005,'Violation Log'!$B$6:$B$1005,$A914),0))</f>
        <v/>
      </c>
      <c r="T914" s="39">
        <f>IF($A914="","",COUNTIFS('Violation Log'!$B$6:$B$1005,$A914,'Violation Log'!$R$6:$R$1005,"&lt;&gt;Closed",'Violation Log'!$R$6:$R$1005,"&lt;&gt;"))</f>
        <v/>
      </c>
      <c r="U914" s="40">
        <f>IF($A914="","",IF(OR($B914="",$E914="",$F914="",$H914="",$I914="",$M914=""),"Missing required field",IF(COUNTIF($A$6:$A$1005,$A914)&gt;1,"Duplicate Inspection ID","OK")))</f>
        <v/>
      </c>
    </row>
    <row r="915">
      <c r="B915" s="62" t="n"/>
      <c r="C915" s="36" t="n"/>
      <c r="L915" s="37" t="n"/>
      <c r="N915" s="38" t="n"/>
      <c r="O915" s="39">
        <f>IF($A915="","",COUNTIF('Violation Log'!$B$6:$B$1005,$A915))</f>
        <v/>
      </c>
      <c r="P915" s="39">
        <f>IF($A915="","",COUNTIFS('Violation Log'!$B$6:$B$1005,$A915,'Violation Log'!$I$6:$I$1005,"Yes"))</f>
        <v/>
      </c>
      <c r="Q915" s="40">
        <f>IF($A915="","",IF($O915=0,"Clean",IF($P915&gt;0,"Out of Service","Violations - No OOS")))</f>
        <v/>
      </c>
      <c r="R915" s="63">
        <f>IF($A915="","",IFERROR(SUMIFS('Violation Log'!$K$6:$K$1005,'Violation Log'!$B$6:$B$1005,$A915),0))</f>
        <v/>
      </c>
      <c r="S915" s="63">
        <f>IF($A915="","",IFERROR(SUMIFS('Violation Log'!$L$6:$L$1005,'Violation Log'!$B$6:$B$1005,$A915),0))</f>
        <v/>
      </c>
      <c r="T915" s="39">
        <f>IF($A915="","",COUNTIFS('Violation Log'!$B$6:$B$1005,$A915,'Violation Log'!$R$6:$R$1005,"&lt;&gt;Closed",'Violation Log'!$R$6:$R$1005,"&lt;&gt;"))</f>
        <v/>
      </c>
      <c r="U915" s="40">
        <f>IF($A915="","",IF(OR($B915="",$E915="",$F915="",$H915="",$I915="",$M915=""),"Missing required field",IF(COUNTIF($A$6:$A$1005,$A915)&gt;1,"Duplicate Inspection ID","OK")))</f>
        <v/>
      </c>
    </row>
    <row r="916">
      <c r="B916" s="62" t="n"/>
      <c r="C916" s="36" t="n"/>
      <c r="L916" s="37" t="n"/>
      <c r="N916" s="38" t="n"/>
      <c r="O916" s="39">
        <f>IF($A916="","",COUNTIF('Violation Log'!$B$6:$B$1005,$A916))</f>
        <v/>
      </c>
      <c r="P916" s="39">
        <f>IF($A916="","",COUNTIFS('Violation Log'!$B$6:$B$1005,$A916,'Violation Log'!$I$6:$I$1005,"Yes"))</f>
        <v/>
      </c>
      <c r="Q916" s="40">
        <f>IF($A916="","",IF($O916=0,"Clean",IF($P916&gt;0,"Out of Service","Violations - No OOS")))</f>
        <v/>
      </c>
      <c r="R916" s="63">
        <f>IF($A916="","",IFERROR(SUMIFS('Violation Log'!$K$6:$K$1005,'Violation Log'!$B$6:$B$1005,$A916),0))</f>
        <v/>
      </c>
      <c r="S916" s="63">
        <f>IF($A916="","",IFERROR(SUMIFS('Violation Log'!$L$6:$L$1005,'Violation Log'!$B$6:$B$1005,$A916),0))</f>
        <v/>
      </c>
      <c r="T916" s="39">
        <f>IF($A916="","",COUNTIFS('Violation Log'!$B$6:$B$1005,$A916,'Violation Log'!$R$6:$R$1005,"&lt;&gt;Closed",'Violation Log'!$R$6:$R$1005,"&lt;&gt;"))</f>
        <v/>
      </c>
      <c r="U916" s="40">
        <f>IF($A916="","",IF(OR($B916="",$E916="",$F916="",$H916="",$I916="",$M916=""),"Missing required field",IF(COUNTIF($A$6:$A$1005,$A916)&gt;1,"Duplicate Inspection ID","OK")))</f>
        <v/>
      </c>
    </row>
    <row r="917">
      <c r="B917" s="62" t="n"/>
      <c r="C917" s="36" t="n"/>
      <c r="L917" s="37" t="n"/>
      <c r="N917" s="38" t="n"/>
      <c r="O917" s="39">
        <f>IF($A917="","",COUNTIF('Violation Log'!$B$6:$B$1005,$A917))</f>
        <v/>
      </c>
      <c r="P917" s="39">
        <f>IF($A917="","",COUNTIFS('Violation Log'!$B$6:$B$1005,$A917,'Violation Log'!$I$6:$I$1005,"Yes"))</f>
        <v/>
      </c>
      <c r="Q917" s="40">
        <f>IF($A917="","",IF($O917=0,"Clean",IF($P917&gt;0,"Out of Service","Violations - No OOS")))</f>
        <v/>
      </c>
      <c r="R917" s="63">
        <f>IF($A917="","",IFERROR(SUMIFS('Violation Log'!$K$6:$K$1005,'Violation Log'!$B$6:$B$1005,$A917),0))</f>
        <v/>
      </c>
      <c r="S917" s="63">
        <f>IF($A917="","",IFERROR(SUMIFS('Violation Log'!$L$6:$L$1005,'Violation Log'!$B$6:$B$1005,$A917),0))</f>
        <v/>
      </c>
      <c r="T917" s="39">
        <f>IF($A917="","",COUNTIFS('Violation Log'!$B$6:$B$1005,$A917,'Violation Log'!$R$6:$R$1005,"&lt;&gt;Closed",'Violation Log'!$R$6:$R$1005,"&lt;&gt;"))</f>
        <v/>
      </c>
      <c r="U917" s="40">
        <f>IF($A917="","",IF(OR($B917="",$E917="",$F917="",$H917="",$I917="",$M917=""),"Missing required field",IF(COUNTIF($A$6:$A$1005,$A917)&gt;1,"Duplicate Inspection ID","OK")))</f>
        <v/>
      </c>
    </row>
    <row r="918">
      <c r="B918" s="62" t="n"/>
      <c r="C918" s="36" t="n"/>
      <c r="L918" s="37" t="n"/>
      <c r="N918" s="38" t="n"/>
      <c r="O918" s="39">
        <f>IF($A918="","",COUNTIF('Violation Log'!$B$6:$B$1005,$A918))</f>
        <v/>
      </c>
      <c r="P918" s="39">
        <f>IF($A918="","",COUNTIFS('Violation Log'!$B$6:$B$1005,$A918,'Violation Log'!$I$6:$I$1005,"Yes"))</f>
        <v/>
      </c>
      <c r="Q918" s="40">
        <f>IF($A918="","",IF($O918=0,"Clean",IF($P918&gt;0,"Out of Service","Violations - No OOS")))</f>
        <v/>
      </c>
      <c r="R918" s="63">
        <f>IF($A918="","",IFERROR(SUMIFS('Violation Log'!$K$6:$K$1005,'Violation Log'!$B$6:$B$1005,$A918),0))</f>
        <v/>
      </c>
      <c r="S918" s="63">
        <f>IF($A918="","",IFERROR(SUMIFS('Violation Log'!$L$6:$L$1005,'Violation Log'!$B$6:$B$1005,$A918),0))</f>
        <v/>
      </c>
      <c r="T918" s="39">
        <f>IF($A918="","",COUNTIFS('Violation Log'!$B$6:$B$1005,$A918,'Violation Log'!$R$6:$R$1005,"&lt;&gt;Closed",'Violation Log'!$R$6:$R$1005,"&lt;&gt;"))</f>
        <v/>
      </c>
      <c r="U918" s="40">
        <f>IF($A918="","",IF(OR($B918="",$E918="",$F918="",$H918="",$I918="",$M918=""),"Missing required field",IF(COUNTIF($A$6:$A$1005,$A918)&gt;1,"Duplicate Inspection ID","OK")))</f>
        <v/>
      </c>
    </row>
    <row r="919">
      <c r="B919" s="62" t="n"/>
      <c r="C919" s="36" t="n"/>
      <c r="L919" s="37" t="n"/>
      <c r="N919" s="38" t="n"/>
      <c r="O919" s="39">
        <f>IF($A919="","",COUNTIF('Violation Log'!$B$6:$B$1005,$A919))</f>
        <v/>
      </c>
      <c r="P919" s="39">
        <f>IF($A919="","",COUNTIFS('Violation Log'!$B$6:$B$1005,$A919,'Violation Log'!$I$6:$I$1005,"Yes"))</f>
        <v/>
      </c>
      <c r="Q919" s="40">
        <f>IF($A919="","",IF($O919=0,"Clean",IF($P919&gt;0,"Out of Service","Violations - No OOS")))</f>
        <v/>
      </c>
      <c r="R919" s="63">
        <f>IF($A919="","",IFERROR(SUMIFS('Violation Log'!$K$6:$K$1005,'Violation Log'!$B$6:$B$1005,$A919),0))</f>
        <v/>
      </c>
      <c r="S919" s="63">
        <f>IF($A919="","",IFERROR(SUMIFS('Violation Log'!$L$6:$L$1005,'Violation Log'!$B$6:$B$1005,$A919),0))</f>
        <v/>
      </c>
      <c r="T919" s="39">
        <f>IF($A919="","",COUNTIFS('Violation Log'!$B$6:$B$1005,$A919,'Violation Log'!$R$6:$R$1005,"&lt;&gt;Closed",'Violation Log'!$R$6:$R$1005,"&lt;&gt;"))</f>
        <v/>
      </c>
      <c r="U919" s="40">
        <f>IF($A919="","",IF(OR($B919="",$E919="",$F919="",$H919="",$I919="",$M919=""),"Missing required field",IF(COUNTIF($A$6:$A$1005,$A919)&gt;1,"Duplicate Inspection ID","OK")))</f>
        <v/>
      </c>
    </row>
    <row r="920">
      <c r="B920" s="62" t="n"/>
      <c r="C920" s="36" t="n"/>
      <c r="L920" s="37" t="n"/>
      <c r="N920" s="38" t="n"/>
      <c r="O920" s="39">
        <f>IF($A920="","",COUNTIF('Violation Log'!$B$6:$B$1005,$A920))</f>
        <v/>
      </c>
      <c r="P920" s="39">
        <f>IF($A920="","",COUNTIFS('Violation Log'!$B$6:$B$1005,$A920,'Violation Log'!$I$6:$I$1005,"Yes"))</f>
        <v/>
      </c>
      <c r="Q920" s="40">
        <f>IF($A920="","",IF($O920=0,"Clean",IF($P920&gt;0,"Out of Service","Violations - No OOS")))</f>
        <v/>
      </c>
      <c r="R920" s="63">
        <f>IF($A920="","",IFERROR(SUMIFS('Violation Log'!$K$6:$K$1005,'Violation Log'!$B$6:$B$1005,$A920),0))</f>
        <v/>
      </c>
      <c r="S920" s="63">
        <f>IF($A920="","",IFERROR(SUMIFS('Violation Log'!$L$6:$L$1005,'Violation Log'!$B$6:$B$1005,$A920),0))</f>
        <v/>
      </c>
      <c r="T920" s="39">
        <f>IF($A920="","",COUNTIFS('Violation Log'!$B$6:$B$1005,$A920,'Violation Log'!$R$6:$R$1005,"&lt;&gt;Closed",'Violation Log'!$R$6:$R$1005,"&lt;&gt;"))</f>
        <v/>
      </c>
      <c r="U920" s="40">
        <f>IF($A920="","",IF(OR($B920="",$E920="",$F920="",$H920="",$I920="",$M920=""),"Missing required field",IF(COUNTIF($A$6:$A$1005,$A920)&gt;1,"Duplicate Inspection ID","OK")))</f>
        <v/>
      </c>
    </row>
    <row r="921">
      <c r="B921" s="62" t="n"/>
      <c r="C921" s="36" t="n"/>
      <c r="L921" s="37" t="n"/>
      <c r="N921" s="38" t="n"/>
      <c r="O921" s="39">
        <f>IF($A921="","",COUNTIF('Violation Log'!$B$6:$B$1005,$A921))</f>
        <v/>
      </c>
      <c r="P921" s="39">
        <f>IF($A921="","",COUNTIFS('Violation Log'!$B$6:$B$1005,$A921,'Violation Log'!$I$6:$I$1005,"Yes"))</f>
        <v/>
      </c>
      <c r="Q921" s="40">
        <f>IF($A921="","",IF($O921=0,"Clean",IF($P921&gt;0,"Out of Service","Violations - No OOS")))</f>
        <v/>
      </c>
      <c r="R921" s="63">
        <f>IF($A921="","",IFERROR(SUMIFS('Violation Log'!$K$6:$K$1005,'Violation Log'!$B$6:$B$1005,$A921),0))</f>
        <v/>
      </c>
      <c r="S921" s="63">
        <f>IF($A921="","",IFERROR(SUMIFS('Violation Log'!$L$6:$L$1005,'Violation Log'!$B$6:$B$1005,$A921),0))</f>
        <v/>
      </c>
      <c r="T921" s="39">
        <f>IF($A921="","",COUNTIFS('Violation Log'!$B$6:$B$1005,$A921,'Violation Log'!$R$6:$R$1005,"&lt;&gt;Closed",'Violation Log'!$R$6:$R$1005,"&lt;&gt;"))</f>
        <v/>
      </c>
      <c r="U921" s="40">
        <f>IF($A921="","",IF(OR($B921="",$E921="",$F921="",$H921="",$I921="",$M921=""),"Missing required field",IF(COUNTIF($A$6:$A$1005,$A921)&gt;1,"Duplicate Inspection ID","OK")))</f>
        <v/>
      </c>
    </row>
    <row r="922">
      <c r="B922" s="62" t="n"/>
      <c r="C922" s="36" t="n"/>
      <c r="L922" s="37" t="n"/>
      <c r="N922" s="38" t="n"/>
      <c r="O922" s="39">
        <f>IF($A922="","",COUNTIF('Violation Log'!$B$6:$B$1005,$A922))</f>
        <v/>
      </c>
      <c r="P922" s="39">
        <f>IF($A922="","",COUNTIFS('Violation Log'!$B$6:$B$1005,$A922,'Violation Log'!$I$6:$I$1005,"Yes"))</f>
        <v/>
      </c>
      <c r="Q922" s="40">
        <f>IF($A922="","",IF($O922=0,"Clean",IF($P922&gt;0,"Out of Service","Violations - No OOS")))</f>
        <v/>
      </c>
      <c r="R922" s="63">
        <f>IF($A922="","",IFERROR(SUMIFS('Violation Log'!$K$6:$K$1005,'Violation Log'!$B$6:$B$1005,$A922),0))</f>
        <v/>
      </c>
      <c r="S922" s="63">
        <f>IF($A922="","",IFERROR(SUMIFS('Violation Log'!$L$6:$L$1005,'Violation Log'!$B$6:$B$1005,$A922),0))</f>
        <v/>
      </c>
      <c r="T922" s="39">
        <f>IF($A922="","",COUNTIFS('Violation Log'!$B$6:$B$1005,$A922,'Violation Log'!$R$6:$R$1005,"&lt;&gt;Closed",'Violation Log'!$R$6:$R$1005,"&lt;&gt;"))</f>
        <v/>
      </c>
      <c r="U922" s="40">
        <f>IF($A922="","",IF(OR($B922="",$E922="",$F922="",$H922="",$I922="",$M922=""),"Missing required field",IF(COUNTIF($A$6:$A$1005,$A922)&gt;1,"Duplicate Inspection ID","OK")))</f>
        <v/>
      </c>
    </row>
    <row r="923">
      <c r="B923" s="62" t="n"/>
      <c r="C923" s="36" t="n"/>
      <c r="L923" s="37" t="n"/>
      <c r="N923" s="38" t="n"/>
      <c r="O923" s="39">
        <f>IF($A923="","",COUNTIF('Violation Log'!$B$6:$B$1005,$A923))</f>
        <v/>
      </c>
      <c r="P923" s="39">
        <f>IF($A923="","",COUNTIFS('Violation Log'!$B$6:$B$1005,$A923,'Violation Log'!$I$6:$I$1005,"Yes"))</f>
        <v/>
      </c>
      <c r="Q923" s="40">
        <f>IF($A923="","",IF($O923=0,"Clean",IF($P923&gt;0,"Out of Service","Violations - No OOS")))</f>
        <v/>
      </c>
      <c r="R923" s="63">
        <f>IF($A923="","",IFERROR(SUMIFS('Violation Log'!$K$6:$K$1005,'Violation Log'!$B$6:$B$1005,$A923),0))</f>
        <v/>
      </c>
      <c r="S923" s="63">
        <f>IF($A923="","",IFERROR(SUMIFS('Violation Log'!$L$6:$L$1005,'Violation Log'!$B$6:$B$1005,$A923),0))</f>
        <v/>
      </c>
      <c r="T923" s="39">
        <f>IF($A923="","",COUNTIFS('Violation Log'!$B$6:$B$1005,$A923,'Violation Log'!$R$6:$R$1005,"&lt;&gt;Closed",'Violation Log'!$R$6:$R$1005,"&lt;&gt;"))</f>
        <v/>
      </c>
      <c r="U923" s="40">
        <f>IF($A923="","",IF(OR($B923="",$E923="",$F923="",$H923="",$I923="",$M923=""),"Missing required field",IF(COUNTIF($A$6:$A$1005,$A923)&gt;1,"Duplicate Inspection ID","OK")))</f>
        <v/>
      </c>
    </row>
    <row r="924">
      <c r="B924" s="62" t="n"/>
      <c r="C924" s="36" t="n"/>
      <c r="L924" s="37" t="n"/>
      <c r="N924" s="38" t="n"/>
      <c r="O924" s="39">
        <f>IF($A924="","",COUNTIF('Violation Log'!$B$6:$B$1005,$A924))</f>
        <v/>
      </c>
      <c r="P924" s="39">
        <f>IF($A924="","",COUNTIFS('Violation Log'!$B$6:$B$1005,$A924,'Violation Log'!$I$6:$I$1005,"Yes"))</f>
        <v/>
      </c>
      <c r="Q924" s="40">
        <f>IF($A924="","",IF($O924=0,"Clean",IF($P924&gt;0,"Out of Service","Violations - No OOS")))</f>
        <v/>
      </c>
      <c r="R924" s="63">
        <f>IF($A924="","",IFERROR(SUMIFS('Violation Log'!$K$6:$K$1005,'Violation Log'!$B$6:$B$1005,$A924),0))</f>
        <v/>
      </c>
      <c r="S924" s="63">
        <f>IF($A924="","",IFERROR(SUMIFS('Violation Log'!$L$6:$L$1005,'Violation Log'!$B$6:$B$1005,$A924),0))</f>
        <v/>
      </c>
      <c r="T924" s="39">
        <f>IF($A924="","",COUNTIFS('Violation Log'!$B$6:$B$1005,$A924,'Violation Log'!$R$6:$R$1005,"&lt;&gt;Closed",'Violation Log'!$R$6:$R$1005,"&lt;&gt;"))</f>
        <v/>
      </c>
      <c r="U924" s="40">
        <f>IF($A924="","",IF(OR($B924="",$E924="",$F924="",$H924="",$I924="",$M924=""),"Missing required field",IF(COUNTIF($A$6:$A$1005,$A924)&gt;1,"Duplicate Inspection ID","OK")))</f>
        <v/>
      </c>
    </row>
    <row r="925">
      <c r="B925" s="62" t="n"/>
      <c r="C925" s="36" t="n"/>
      <c r="L925" s="37" t="n"/>
      <c r="N925" s="38" t="n"/>
      <c r="O925" s="39">
        <f>IF($A925="","",COUNTIF('Violation Log'!$B$6:$B$1005,$A925))</f>
        <v/>
      </c>
      <c r="P925" s="39">
        <f>IF($A925="","",COUNTIFS('Violation Log'!$B$6:$B$1005,$A925,'Violation Log'!$I$6:$I$1005,"Yes"))</f>
        <v/>
      </c>
      <c r="Q925" s="40">
        <f>IF($A925="","",IF($O925=0,"Clean",IF($P925&gt;0,"Out of Service","Violations - No OOS")))</f>
        <v/>
      </c>
      <c r="R925" s="63">
        <f>IF($A925="","",IFERROR(SUMIFS('Violation Log'!$K$6:$K$1005,'Violation Log'!$B$6:$B$1005,$A925),0))</f>
        <v/>
      </c>
      <c r="S925" s="63">
        <f>IF($A925="","",IFERROR(SUMIFS('Violation Log'!$L$6:$L$1005,'Violation Log'!$B$6:$B$1005,$A925),0))</f>
        <v/>
      </c>
      <c r="T925" s="39">
        <f>IF($A925="","",COUNTIFS('Violation Log'!$B$6:$B$1005,$A925,'Violation Log'!$R$6:$R$1005,"&lt;&gt;Closed",'Violation Log'!$R$6:$R$1005,"&lt;&gt;"))</f>
        <v/>
      </c>
      <c r="U925" s="40">
        <f>IF($A925="","",IF(OR($B925="",$E925="",$F925="",$H925="",$I925="",$M925=""),"Missing required field",IF(COUNTIF($A$6:$A$1005,$A925)&gt;1,"Duplicate Inspection ID","OK")))</f>
        <v/>
      </c>
    </row>
    <row r="926">
      <c r="B926" s="62" t="n"/>
      <c r="C926" s="36" t="n"/>
      <c r="L926" s="37" t="n"/>
      <c r="N926" s="38" t="n"/>
      <c r="O926" s="39">
        <f>IF($A926="","",COUNTIF('Violation Log'!$B$6:$B$1005,$A926))</f>
        <v/>
      </c>
      <c r="P926" s="39">
        <f>IF($A926="","",COUNTIFS('Violation Log'!$B$6:$B$1005,$A926,'Violation Log'!$I$6:$I$1005,"Yes"))</f>
        <v/>
      </c>
      <c r="Q926" s="40">
        <f>IF($A926="","",IF($O926=0,"Clean",IF($P926&gt;0,"Out of Service","Violations - No OOS")))</f>
        <v/>
      </c>
      <c r="R926" s="63">
        <f>IF($A926="","",IFERROR(SUMIFS('Violation Log'!$K$6:$K$1005,'Violation Log'!$B$6:$B$1005,$A926),0))</f>
        <v/>
      </c>
      <c r="S926" s="63">
        <f>IF($A926="","",IFERROR(SUMIFS('Violation Log'!$L$6:$L$1005,'Violation Log'!$B$6:$B$1005,$A926),0))</f>
        <v/>
      </c>
      <c r="T926" s="39">
        <f>IF($A926="","",COUNTIFS('Violation Log'!$B$6:$B$1005,$A926,'Violation Log'!$R$6:$R$1005,"&lt;&gt;Closed",'Violation Log'!$R$6:$R$1005,"&lt;&gt;"))</f>
        <v/>
      </c>
      <c r="U926" s="40">
        <f>IF($A926="","",IF(OR($B926="",$E926="",$F926="",$H926="",$I926="",$M926=""),"Missing required field",IF(COUNTIF($A$6:$A$1005,$A926)&gt;1,"Duplicate Inspection ID","OK")))</f>
        <v/>
      </c>
    </row>
    <row r="927">
      <c r="B927" s="62" t="n"/>
      <c r="C927" s="36" t="n"/>
      <c r="L927" s="37" t="n"/>
      <c r="N927" s="38" t="n"/>
      <c r="O927" s="39">
        <f>IF($A927="","",COUNTIF('Violation Log'!$B$6:$B$1005,$A927))</f>
        <v/>
      </c>
      <c r="P927" s="39">
        <f>IF($A927="","",COUNTIFS('Violation Log'!$B$6:$B$1005,$A927,'Violation Log'!$I$6:$I$1005,"Yes"))</f>
        <v/>
      </c>
      <c r="Q927" s="40">
        <f>IF($A927="","",IF($O927=0,"Clean",IF($P927&gt;0,"Out of Service","Violations - No OOS")))</f>
        <v/>
      </c>
      <c r="R927" s="63">
        <f>IF($A927="","",IFERROR(SUMIFS('Violation Log'!$K$6:$K$1005,'Violation Log'!$B$6:$B$1005,$A927),0))</f>
        <v/>
      </c>
      <c r="S927" s="63">
        <f>IF($A927="","",IFERROR(SUMIFS('Violation Log'!$L$6:$L$1005,'Violation Log'!$B$6:$B$1005,$A927),0))</f>
        <v/>
      </c>
      <c r="T927" s="39">
        <f>IF($A927="","",COUNTIFS('Violation Log'!$B$6:$B$1005,$A927,'Violation Log'!$R$6:$R$1005,"&lt;&gt;Closed",'Violation Log'!$R$6:$R$1005,"&lt;&gt;"))</f>
        <v/>
      </c>
      <c r="U927" s="40">
        <f>IF($A927="","",IF(OR($B927="",$E927="",$F927="",$H927="",$I927="",$M927=""),"Missing required field",IF(COUNTIF($A$6:$A$1005,$A927)&gt;1,"Duplicate Inspection ID","OK")))</f>
        <v/>
      </c>
    </row>
    <row r="928">
      <c r="B928" s="62" t="n"/>
      <c r="C928" s="36" t="n"/>
      <c r="L928" s="37" t="n"/>
      <c r="N928" s="38" t="n"/>
      <c r="O928" s="39">
        <f>IF($A928="","",COUNTIF('Violation Log'!$B$6:$B$1005,$A928))</f>
        <v/>
      </c>
      <c r="P928" s="39">
        <f>IF($A928="","",COUNTIFS('Violation Log'!$B$6:$B$1005,$A928,'Violation Log'!$I$6:$I$1005,"Yes"))</f>
        <v/>
      </c>
      <c r="Q928" s="40">
        <f>IF($A928="","",IF($O928=0,"Clean",IF($P928&gt;0,"Out of Service","Violations - No OOS")))</f>
        <v/>
      </c>
      <c r="R928" s="63">
        <f>IF($A928="","",IFERROR(SUMIFS('Violation Log'!$K$6:$K$1005,'Violation Log'!$B$6:$B$1005,$A928),0))</f>
        <v/>
      </c>
      <c r="S928" s="63">
        <f>IF($A928="","",IFERROR(SUMIFS('Violation Log'!$L$6:$L$1005,'Violation Log'!$B$6:$B$1005,$A928),0))</f>
        <v/>
      </c>
      <c r="T928" s="39">
        <f>IF($A928="","",COUNTIFS('Violation Log'!$B$6:$B$1005,$A928,'Violation Log'!$R$6:$R$1005,"&lt;&gt;Closed",'Violation Log'!$R$6:$R$1005,"&lt;&gt;"))</f>
        <v/>
      </c>
      <c r="U928" s="40">
        <f>IF($A928="","",IF(OR($B928="",$E928="",$F928="",$H928="",$I928="",$M928=""),"Missing required field",IF(COUNTIF($A$6:$A$1005,$A928)&gt;1,"Duplicate Inspection ID","OK")))</f>
        <v/>
      </c>
    </row>
    <row r="929">
      <c r="B929" s="62" t="n"/>
      <c r="C929" s="36" t="n"/>
      <c r="L929" s="37" t="n"/>
      <c r="N929" s="38" t="n"/>
      <c r="O929" s="39">
        <f>IF($A929="","",COUNTIF('Violation Log'!$B$6:$B$1005,$A929))</f>
        <v/>
      </c>
      <c r="P929" s="39">
        <f>IF($A929="","",COUNTIFS('Violation Log'!$B$6:$B$1005,$A929,'Violation Log'!$I$6:$I$1005,"Yes"))</f>
        <v/>
      </c>
      <c r="Q929" s="40">
        <f>IF($A929="","",IF($O929=0,"Clean",IF($P929&gt;0,"Out of Service","Violations - No OOS")))</f>
        <v/>
      </c>
      <c r="R929" s="63">
        <f>IF($A929="","",IFERROR(SUMIFS('Violation Log'!$K$6:$K$1005,'Violation Log'!$B$6:$B$1005,$A929),0))</f>
        <v/>
      </c>
      <c r="S929" s="63">
        <f>IF($A929="","",IFERROR(SUMIFS('Violation Log'!$L$6:$L$1005,'Violation Log'!$B$6:$B$1005,$A929),0))</f>
        <v/>
      </c>
      <c r="T929" s="39">
        <f>IF($A929="","",COUNTIFS('Violation Log'!$B$6:$B$1005,$A929,'Violation Log'!$R$6:$R$1005,"&lt;&gt;Closed",'Violation Log'!$R$6:$R$1005,"&lt;&gt;"))</f>
        <v/>
      </c>
      <c r="U929" s="40">
        <f>IF($A929="","",IF(OR($B929="",$E929="",$F929="",$H929="",$I929="",$M929=""),"Missing required field",IF(COUNTIF($A$6:$A$1005,$A929)&gt;1,"Duplicate Inspection ID","OK")))</f>
        <v/>
      </c>
    </row>
    <row r="930">
      <c r="B930" s="62" t="n"/>
      <c r="C930" s="36" t="n"/>
      <c r="L930" s="37" t="n"/>
      <c r="N930" s="38" t="n"/>
      <c r="O930" s="39">
        <f>IF($A930="","",COUNTIF('Violation Log'!$B$6:$B$1005,$A930))</f>
        <v/>
      </c>
      <c r="P930" s="39">
        <f>IF($A930="","",COUNTIFS('Violation Log'!$B$6:$B$1005,$A930,'Violation Log'!$I$6:$I$1005,"Yes"))</f>
        <v/>
      </c>
      <c r="Q930" s="40">
        <f>IF($A930="","",IF($O930=0,"Clean",IF($P930&gt;0,"Out of Service","Violations - No OOS")))</f>
        <v/>
      </c>
      <c r="R930" s="63">
        <f>IF($A930="","",IFERROR(SUMIFS('Violation Log'!$K$6:$K$1005,'Violation Log'!$B$6:$B$1005,$A930),0))</f>
        <v/>
      </c>
      <c r="S930" s="63">
        <f>IF($A930="","",IFERROR(SUMIFS('Violation Log'!$L$6:$L$1005,'Violation Log'!$B$6:$B$1005,$A930),0))</f>
        <v/>
      </c>
      <c r="T930" s="39">
        <f>IF($A930="","",COUNTIFS('Violation Log'!$B$6:$B$1005,$A930,'Violation Log'!$R$6:$R$1005,"&lt;&gt;Closed",'Violation Log'!$R$6:$R$1005,"&lt;&gt;"))</f>
        <v/>
      </c>
      <c r="U930" s="40">
        <f>IF($A930="","",IF(OR($B930="",$E930="",$F930="",$H930="",$I930="",$M930=""),"Missing required field",IF(COUNTIF($A$6:$A$1005,$A930)&gt;1,"Duplicate Inspection ID","OK")))</f>
        <v/>
      </c>
    </row>
    <row r="931">
      <c r="B931" s="62" t="n"/>
      <c r="C931" s="36" t="n"/>
      <c r="L931" s="37" t="n"/>
      <c r="N931" s="38" t="n"/>
      <c r="O931" s="39">
        <f>IF($A931="","",COUNTIF('Violation Log'!$B$6:$B$1005,$A931))</f>
        <v/>
      </c>
      <c r="P931" s="39">
        <f>IF($A931="","",COUNTIFS('Violation Log'!$B$6:$B$1005,$A931,'Violation Log'!$I$6:$I$1005,"Yes"))</f>
        <v/>
      </c>
      <c r="Q931" s="40">
        <f>IF($A931="","",IF($O931=0,"Clean",IF($P931&gt;0,"Out of Service","Violations - No OOS")))</f>
        <v/>
      </c>
      <c r="R931" s="63">
        <f>IF($A931="","",IFERROR(SUMIFS('Violation Log'!$K$6:$K$1005,'Violation Log'!$B$6:$B$1005,$A931),0))</f>
        <v/>
      </c>
      <c r="S931" s="63">
        <f>IF($A931="","",IFERROR(SUMIFS('Violation Log'!$L$6:$L$1005,'Violation Log'!$B$6:$B$1005,$A931),0))</f>
        <v/>
      </c>
      <c r="T931" s="39">
        <f>IF($A931="","",COUNTIFS('Violation Log'!$B$6:$B$1005,$A931,'Violation Log'!$R$6:$R$1005,"&lt;&gt;Closed",'Violation Log'!$R$6:$R$1005,"&lt;&gt;"))</f>
        <v/>
      </c>
      <c r="U931" s="40">
        <f>IF($A931="","",IF(OR($B931="",$E931="",$F931="",$H931="",$I931="",$M931=""),"Missing required field",IF(COUNTIF($A$6:$A$1005,$A931)&gt;1,"Duplicate Inspection ID","OK")))</f>
        <v/>
      </c>
    </row>
    <row r="932">
      <c r="B932" s="62" t="n"/>
      <c r="C932" s="36" t="n"/>
      <c r="L932" s="37" t="n"/>
      <c r="N932" s="38" t="n"/>
      <c r="O932" s="39">
        <f>IF($A932="","",COUNTIF('Violation Log'!$B$6:$B$1005,$A932))</f>
        <v/>
      </c>
      <c r="P932" s="39">
        <f>IF($A932="","",COUNTIFS('Violation Log'!$B$6:$B$1005,$A932,'Violation Log'!$I$6:$I$1005,"Yes"))</f>
        <v/>
      </c>
      <c r="Q932" s="40">
        <f>IF($A932="","",IF($O932=0,"Clean",IF($P932&gt;0,"Out of Service","Violations - No OOS")))</f>
        <v/>
      </c>
      <c r="R932" s="63">
        <f>IF($A932="","",IFERROR(SUMIFS('Violation Log'!$K$6:$K$1005,'Violation Log'!$B$6:$B$1005,$A932),0))</f>
        <v/>
      </c>
      <c r="S932" s="63">
        <f>IF($A932="","",IFERROR(SUMIFS('Violation Log'!$L$6:$L$1005,'Violation Log'!$B$6:$B$1005,$A932),0))</f>
        <v/>
      </c>
      <c r="T932" s="39">
        <f>IF($A932="","",COUNTIFS('Violation Log'!$B$6:$B$1005,$A932,'Violation Log'!$R$6:$R$1005,"&lt;&gt;Closed",'Violation Log'!$R$6:$R$1005,"&lt;&gt;"))</f>
        <v/>
      </c>
      <c r="U932" s="40">
        <f>IF($A932="","",IF(OR($B932="",$E932="",$F932="",$H932="",$I932="",$M932=""),"Missing required field",IF(COUNTIF($A$6:$A$1005,$A932)&gt;1,"Duplicate Inspection ID","OK")))</f>
        <v/>
      </c>
    </row>
    <row r="933">
      <c r="B933" s="62" t="n"/>
      <c r="C933" s="36" t="n"/>
      <c r="L933" s="37" t="n"/>
      <c r="N933" s="38" t="n"/>
      <c r="O933" s="39">
        <f>IF($A933="","",COUNTIF('Violation Log'!$B$6:$B$1005,$A933))</f>
        <v/>
      </c>
      <c r="P933" s="39">
        <f>IF($A933="","",COUNTIFS('Violation Log'!$B$6:$B$1005,$A933,'Violation Log'!$I$6:$I$1005,"Yes"))</f>
        <v/>
      </c>
      <c r="Q933" s="40">
        <f>IF($A933="","",IF($O933=0,"Clean",IF($P933&gt;0,"Out of Service","Violations - No OOS")))</f>
        <v/>
      </c>
      <c r="R933" s="63">
        <f>IF($A933="","",IFERROR(SUMIFS('Violation Log'!$K$6:$K$1005,'Violation Log'!$B$6:$B$1005,$A933),0))</f>
        <v/>
      </c>
      <c r="S933" s="63">
        <f>IF($A933="","",IFERROR(SUMIFS('Violation Log'!$L$6:$L$1005,'Violation Log'!$B$6:$B$1005,$A933),0))</f>
        <v/>
      </c>
      <c r="T933" s="39">
        <f>IF($A933="","",COUNTIFS('Violation Log'!$B$6:$B$1005,$A933,'Violation Log'!$R$6:$R$1005,"&lt;&gt;Closed",'Violation Log'!$R$6:$R$1005,"&lt;&gt;"))</f>
        <v/>
      </c>
      <c r="U933" s="40">
        <f>IF($A933="","",IF(OR($B933="",$E933="",$F933="",$H933="",$I933="",$M933=""),"Missing required field",IF(COUNTIF($A$6:$A$1005,$A933)&gt;1,"Duplicate Inspection ID","OK")))</f>
        <v/>
      </c>
    </row>
    <row r="934">
      <c r="B934" s="62" t="n"/>
      <c r="C934" s="36" t="n"/>
      <c r="L934" s="37" t="n"/>
      <c r="N934" s="38" t="n"/>
      <c r="O934" s="39">
        <f>IF($A934="","",COUNTIF('Violation Log'!$B$6:$B$1005,$A934))</f>
        <v/>
      </c>
      <c r="P934" s="39">
        <f>IF($A934="","",COUNTIFS('Violation Log'!$B$6:$B$1005,$A934,'Violation Log'!$I$6:$I$1005,"Yes"))</f>
        <v/>
      </c>
      <c r="Q934" s="40">
        <f>IF($A934="","",IF($O934=0,"Clean",IF($P934&gt;0,"Out of Service","Violations - No OOS")))</f>
        <v/>
      </c>
      <c r="R934" s="63">
        <f>IF($A934="","",IFERROR(SUMIFS('Violation Log'!$K$6:$K$1005,'Violation Log'!$B$6:$B$1005,$A934),0))</f>
        <v/>
      </c>
      <c r="S934" s="63">
        <f>IF($A934="","",IFERROR(SUMIFS('Violation Log'!$L$6:$L$1005,'Violation Log'!$B$6:$B$1005,$A934),0))</f>
        <v/>
      </c>
      <c r="T934" s="39">
        <f>IF($A934="","",COUNTIFS('Violation Log'!$B$6:$B$1005,$A934,'Violation Log'!$R$6:$R$1005,"&lt;&gt;Closed",'Violation Log'!$R$6:$R$1005,"&lt;&gt;"))</f>
        <v/>
      </c>
      <c r="U934" s="40">
        <f>IF($A934="","",IF(OR($B934="",$E934="",$F934="",$H934="",$I934="",$M934=""),"Missing required field",IF(COUNTIF($A$6:$A$1005,$A934)&gt;1,"Duplicate Inspection ID","OK")))</f>
        <v/>
      </c>
    </row>
    <row r="935">
      <c r="B935" s="62" t="n"/>
      <c r="C935" s="36" t="n"/>
      <c r="L935" s="37" t="n"/>
      <c r="N935" s="38" t="n"/>
      <c r="O935" s="39">
        <f>IF($A935="","",COUNTIF('Violation Log'!$B$6:$B$1005,$A935))</f>
        <v/>
      </c>
      <c r="P935" s="39">
        <f>IF($A935="","",COUNTIFS('Violation Log'!$B$6:$B$1005,$A935,'Violation Log'!$I$6:$I$1005,"Yes"))</f>
        <v/>
      </c>
      <c r="Q935" s="40">
        <f>IF($A935="","",IF($O935=0,"Clean",IF($P935&gt;0,"Out of Service","Violations - No OOS")))</f>
        <v/>
      </c>
      <c r="R935" s="63">
        <f>IF($A935="","",IFERROR(SUMIFS('Violation Log'!$K$6:$K$1005,'Violation Log'!$B$6:$B$1005,$A935),0))</f>
        <v/>
      </c>
      <c r="S935" s="63">
        <f>IF($A935="","",IFERROR(SUMIFS('Violation Log'!$L$6:$L$1005,'Violation Log'!$B$6:$B$1005,$A935),0))</f>
        <v/>
      </c>
      <c r="T935" s="39">
        <f>IF($A935="","",COUNTIFS('Violation Log'!$B$6:$B$1005,$A935,'Violation Log'!$R$6:$R$1005,"&lt;&gt;Closed",'Violation Log'!$R$6:$R$1005,"&lt;&gt;"))</f>
        <v/>
      </c>
      <c r="U935" s="40">
        <f>IF($A935="","",IF(OR($B935="",$E935="",$F935="",$H935="",$I935="",$M935=""),"Missing required field",IF(COUNTIF($A$6:$A$1005,$A935)&gt;1,"Duplicate Inspection ID","OK")))</f>
        <v/>
      </c>
    </row>
    <row r="936">
      <c r="B936" s="62" t="n"/>
      <c r="C936" s="36" t="n"/>
      <c r="L936" s="37" t="n"/>
      <c r="N936" s="38" t="n"/>
      <c r="O936" s="39">
        <f>IF($A936="","",COUNTIF('Violation Log'!$B$6:$B$1005,$A936))</f>
        <v/>
      </c>
      <c r="P936" s="39">
        <f>IF($A936="","",COUNTIFS('Violation Log'!$B$6:$B$1005,$A936,'Violation Log'!$I$6:$I$1005,"Yes"))</f>
        <v/>
      </c>
      <c r="Q936" s="40">
        <f>IF($A936="","",IF($O936=0,"Clean",IF($P936&gt;0,"Out of Service","Violations - No OOS")))</f>
        <v/>
      </c>
      <c r="R936" s="63">
        <f>IF($A936="","",IFERROR(SUMIFS('Violation Log'!$K$6:$K$1005,'Violation Log'!$B$6:$B$1005,$A936),0))</f>
        <v/>
      </c>
      <c r="S936" s="63">
        <f>IF($A936="","",IFERROR(SUMIFS('Violation Log'!$L$6:$L$1005,'Violation Log'!$B$6:$B$1005,$A936),0))</f>
        <v/>
      </c>
      <c r="T936" s="39">
        <f>IF($A936="","",COUNTIFS('Violation Log'!$B$6:$B$1005,$A936,'Violation Log'!$R$6:$R$1005,"&lt;&gt;Closed",'Violation Log'!$R$6:$R$1005,"&lt;&gt;"))</f>
        <v/>
      </c>
      <c r="U936" s="40">
        <f>IF($A936="","",IF(OR($B936="",$E936="",$F936="",$H936="",$I936="",$M936=""),"Missing required field",IF(COUNTIF($A$6:$A$1005,$A936)&gt;1,"Duplicate Inspection ID","OK")))</f>
        <v/>
      </c>
    </row>
    <row r="937">
      <c r="B937" s="62" t="n"/>
      <c r="C937" s="36" t="n"/>
      <c r="L937" s="37" t="n"/>
      <c r="N937" s="38" t="n"/>
      <c r="O937" s="39">
        <f>IF($A937="","",COUNTIF('Violation Log'!$B$6:$B$1005,$A937))</f>
        <v/>
      </c>
      <c r="P937" s="39">
        <f>IF($A937="","",COUNTIFS('Violation Log'!$B$6:$B$1005,$A937,'Violation Log'!$I$6:$I$1005,"Yes"))</f>
        <v/>
      </c>
      <c r="Q937" s="40">
        <f>IF($A937="","",IF($O937=0,"Clean",IF($P937&gt;0,"Out of Service","Violations - No OOS")))</f>
        <v/>
      </c>
      <c r="R937" s="63">
        <f>IF($A937="","",IFERROR(SUMIFS('Violation Log'!$K$6:$K$1005,'Violation Log'!$B$6:$B$1005,$A937),0))</f>
        <v/>
      </c>
      <c r="S937" s="63">
        <f>IF($A937="","",IFERROR(SUMIFS('Violation Log'!$L$6:$L$1005,'Violation Log'!$B$6:$B$1005,$A937),0))</f>
        <v/>
      </c>
      <c r="T937" s="39">
        <f>IF($A937="","",COUNTIFS('Violation Log'!$B$6:$B$1005,$A937,'Violation Log'!$R$6:$R$1005,"&lt;&gt;Closed",'Violation Log'!$R$6:$R$1005,"&lt;&gt;"))</f>
        <v/>
      </c>
      <c r="U937" s="40">
        <f>IF($A937="","",IF(OR($B937="",$E937="",$F937="",$H937="",$I937="",$M937=""),"Missing required field",IF(COUNTIF($A$6:$A$1005,$A937)&gt;1,"Duplicate Inspection ID","OK")))</f>
        <v/>
      </c>
    </row>
    <row r="938">
      <c r="B938" s="62" t="n"/>
      <c r="C938" s="36" t="n"/>
      <c r="L938" s="37" t="n"/>
      <c r="N938" s="38" t="n"/>
      <c r="O938" s="39">
        <f>IF($A938="","",COUNTIF('Violation Log'!$B$6:$B$1005,$A938))</f>
        <v/>
      </c>
      <c r="P938" s="39">
        <f>IF($A938="","",COUNTIFS('Violation Log'!$B$6:$B$1005,$A938,'Violation Log'!$I$6:$I$1005,"Yes"))</f>
        <v/>
      </c>
      <c r="Q938" s="40">
        <f>IF($A938="","",IF($O938=0,"Clean",IF($P938&gt;0,"Out of Service","Violations - No OOS")))</f>
        <v/>
      </c>
      <c r="R938" s="63">
        <f>IF($A938="","",IFERROR(SUMIFS('Violation Log'!$K$6:$K$1005,'Violation Log'!$B$6:$B$1005,$A938),0))</f>
        <v/>
      </c>
      <c r="S938" s="63">
        <f>IF($A938="","",IFERROR(SUMIFS('Violation Log'!$L$6:$L$1005,'Violation Log'!$B$6:$B$1005,$A938),0))</f>
        <v/>
      </c>
      <c r="T938" s="39">
        <f>IF($A938="","",COUNTIFS('Violation Log'!$B$6:$B$1005,$A938,'Violation Log'!$R$6:$R$1005,"&lt;&gt;Closed",'Violation Log'!$R$6:$R$1005,"&lt;&gt;"))</f>
        <v/>
      </c>
      <c r="U938" s="40">
        <f>IF($A938="","",IF(OR($B938="",$E938="",$F938="",$H938="",$I938="",$M938=""),"Missing required field",IF(COUNTIF($A$6:$A$1005,$A938)&gt;1,"Duplicate Inspection ID","OK")))</f>
        <v/>
      </c>
    </row>
    <row r="939">
      <c r="B939" s="62" t="n"/>
      <c r="C939" s="36" t="n"/>
      <c r="L939" s="37" t="n"/>
      <c r="N939" s="38" t="n"/>
      <c r="O939" s="39">
        <f>IF($A939="","",COUNTIF('Violation Log'!$B$6:$B$1005,$A939))</f>
        <v/>
      </c>
      <c r="P939" s="39">
        <f>IF($A939="","",COUNTIFS('Violation Log'!$B$6:$B$1005,$A939,'Violation Log'!$I$6:$I$1005,"Yes"))</f>
        <v/>
      </c>
      <c r="Q939" s="40">
        <f>IF($A939="","",IF($O939=0,"Clean",IF($P939&gt;0,"Out of Service","Violations - No OOS")))</f>
        <v/>
      </c>
      <c r="R939" s="63">
        <f>IF($A939="","",IFERROR(SUMIFS('Violation Log'!$K$6:$K$1005,'Violation Log'!$B$6:$B$1005,$A939),0))</f>
        <v/>
      </c>
      <c r="S939" s="63">
        <f>IF($A939="","",IFERROR(SUMIFS('Violation Log'!$L$6:$L$1005,'Violation Log'!$B$6:$B$1005,$A939),0))</f>
        <v/>
      </c>
      <c r="T939" s="39">
        <f>IF($A939="","",COUNTIFS('Violation Log'!$B$6:$B$1005,$A939,'Violation Log'!$R$6:$R$1005,"&lt;&gt;Closed",'Violation Log'!$R$6:$R$1005,"&lt;&gt;"))</f>
        <v/>
      </c>
      <c r="U939" s="40">
        <f>IF($A939="","",IF(OR($B939="",$E939="",$F939="",$H939="",$I939="",$M939=""),"Missing required field",IF(COUNTIF($A$6:$A$1005,$A939)&gt;1,"Duplicate Inspection ID","OK")))</f>
        <v/>
      </c>
    </row>
    <row r="940">
      <c r="B940" s="62" t="n"/>
      <c r="C940" s="36" t="n"/>
      <c r="L940" s="37" t="n"/>
      <c r="N940" s="38" t="n"/>
      <c r="O940" s="39">
        <f>IF($A940="","",COUNTIF('Violation Log'!$B$6:$B$1005,$A940))</f>
        <v/>
      </c>
      <c r="P940" s="39">
        <f>IF($A940="","",COUNTIFS('Violation Log'!$B$6:$B$1005,$A940,'Violation Log'!$I$6:$I$1005,"Yes"))</f>
        <v/>
      </c>
      <c r="Q940" s="40">
        <f>IF($A940="","",IF($O940=0,"Clean",IF($P940&gt;0,"Out of Service","Violations - No OOS")))</f>
        <v/>
      </c>
      <c r="R940" s="63">
        <f>IF($A940="","",IFERROR(SUMIFS('Violation Log'!$K$6:$K$1005,'Violation Log'!$B$6:$B$1005,$A940),0))</f>
        <v/>
      </c>
      <c r="S940" s="63">
        <f>IF($A940="","",IFERROR(SUMIFS('Violation Log'!$L$6:$L$1005,'Violation Log'!$B$6:$B$1005,$A940),0))</f>
        <v/>
      </c>
      <c r="T940" s="39">
        <f>IF($A940="","",COUNTIFS('Violation Log'!$B$6:$B$1005,$A940,'Violation Log'!$R$6:$R$1005,"&lt;&gt;Closed",'Violation Log'!$R$6:$R$1005,"&lt;&gt;"))</f>
        <v/>
      </c>
      <c r="U940" s="40">
        <f>IF($A940="","",IF(OR($B940="",$E940="",$F940="",$H940="",$I940="",$M940=""),"Missing required field",IF(COUNTIF($A$6:$A$1005,$A940)&gt;1,"Duplicate Inspection ID","OK")))</f>
        <v/>
      </c>
    </row>
    <row r="941">
      <c r="B941" s="62" t="n"/>
      <c r="C941" s="36" t="n"/>
      <c r="L941" s="37" t="n"/>
      <c r="N941" s="38" t="n"/>
      <c r="O941" s="39">
        <f>IF($A941="","",COUNTIF('Violation Log'!$B$6:$B$1005,$A941))</f>
        <v/>
      </c>
      <c r="P941" s="39">
        <f>IF($A941="","",COUNTIFS('Violation Log'!$B$6:$B$1005,$A941,'Violation Log'!$I$6:$I$1005,"Yes"))</f>
        <v/>
      </c>
      <c r="Q941" s="40">
        <f>IF($A941="","",IF($O941=0,"Clean",IF($P941&gt;0,"Out of Service","Violations - No OOS")))</f>
        <v/>
      </c>
      <c r="R941" s="63">
        <f>IF($A941="","",IFERROR(SUMIFS('Violation Log'!$K$6:$K$1005,'Violation Log'!$B$6:$B$1005,$A941),0))</f>
        <v/>
      </c>
      <c r="S941" s="63">
        <f>IF($A941="","",IFERROR(SUMIFS('Violation Log'!$L$6:$L$1005,'Violation Log'!$B$6:$B$1005,$A941),0))</f>
        <v/>
      </c>
      <c r="T941" s="39">
        <f>IF($A941="","",COUNTIFS('Violation Log'!$B$6:$B$1005,$A941,'Violation Log'!$R$6:$R$1005,"&lt;&gt;Closed",'Violation Log'!$R$6:$R$1005,"&lt;&gt;"))</f>
        <v/>
      </c>
      <c r="U941" s="40">
        <f>IF($A941="","",IF(OR($B941="",$E941="",$F941="",$H941="",$I941="",$M941=""),"Missing required field",IF(COUNTIF($A$6:$A$1005,$A941)&gt;1,"Duplicate Inspection ID","OK")))</f>
        <v/>
      </c>
    </row>
    <row r="942">
      <c r="B942" s="62" t="n"/>
      <c r="C942" s="36" t="n"/>
      <c r="L942" s="37" t="n"/>
      <c r="N942" s="38" t="n"/>
      <c r="O942" s="39">
        <f>IF($A942="","",COUNTIF('Violation Log'!$B$6:$B$1005,$A942))</f>
        <v/>
      </c>
      <c r="P942" s="39">
        <f>IF($A942="","",COUNTIFS('Violation Log'!$B$6:$B$1005,$A942,'Violation Log'!$I$6:$I$1005,"Yes"))</f>
        <v/>
      </c>
      <c r="Q942" s="40">
        <f>IF($A942="","",IF($O942=0,"Clean",IF($P942&gt;0,"Out of Service","Violations - No OOS")))</f>
        <v/>
      </c>
      <c r="R942" s="63">
        <f>IF($A942="","",IFERROR(SUMIFS('Violation Log'!$K$6:$K$1005,'Violation Log'!$B$6:$B$1005,$A942),0))</f>
        <v/>
      </c>
      <c r="S942" s="63">
        <f>IF($A942="","",IFERROR(SUMIFS('Violation Log'!$L$6:$L$1005,'Violation Log'!$B$6:$B$1005,$A942),0))</f>
        <v/>
      </c>
      <c r="T942" s="39">
        <f>IF($A942="","",COUNTIFS('Violation Log'!$B$6:$B$1005,$A942,'Violation Log'!$R$6:$R$1005,"&lt;&gt;Closed",'Violation Log'!$R$6:$R$1005,"&lt;&gt;"))</f>
        <v/>
      </c>
      <c r="U942" s="40">
        <f>IF($A942="","",IF(OR($B942="",$E942="",$F942="",$H942="",$I942="",$M942=""),"Missing required field",IF(COUNTIF($A$6:$A$1005,$A942)&gt;1,"Duplicate Inspection ID","OK")))</f>
        <v/>
      </c>
    </row>
    <row r="943">
      <c r="B943" s="62" t="n"/>
      <c r="C943" s="36" t="n"/>
      <c r="L943" s="37" t="n"/>
      <c r="N943" s="38" t="n"/>
      <c r="O943" s="39">
        <f>IF($A943="","",COUNTIF('Violation Log'!$B$6:$B$1005,$A943))</f>
        <v/>
      </c>
      <c r="P943" s="39">
        <f>IF($A943="","",COUNTIFS('Violation Log'!$B$6:$B$1005,$A943,'Violation Log'!$I$6:$I$1005,"Yes"))</f>
        <v/>
      </c>
      <c r="Q943" s="40">
        <f>IF($A943="","",IF($O943=0,"Clean",IF($P943&gt;0,"Out of Service","Violations - No OOS")))</f>
        <v/>
      </c>
      <c r="R943" s="63">
        <f>IF($A943="","",IFERROR(SUMIFS('Violation Log'!$K$6:$K$1005,'Violation Log'!$B$6:$B$1005,$A943),0))</f>
        <v/>
      </c>
      <c r="S943" s="63">
        <f>IF($A943="","",IFERROR(SUMIFS('Violation Log'!$L$6:$L$1005,'Violation Log'!$B$6:$B$1005,$A943),0))</f>
        <v/>
      </c>
      <c r="T943" s="39">
        <f>IF($A943="","",COUNTIFS('Violation Log'!$B$6:$B$1005,$A943,'Violation Log'!$R$6:$R$1005,"&lt;&gt;Closed",'Violation Log'!$R$6:$R$1005,"&lt;&gt;"))</f>
        <v/>
      </c>
      <c r="U943" s="40">
        <f>IF($A943="","",IF(OR($B943="",$E943="",$F943="",$H943="",$I943="",$M943=""),"Missing required field",IF(COUNTIF($A$6:$A$1005,$A943)&gt;1,"Duplicate Inspection ID","OK")))</f>
        <v/>
      </c>
    </row>
    <row r="944">
      <c r="B944" s="62" t="n"/>
      <c r="C944" s="36" t="n"/>
      <c r="L944" s="37" t="n"/>
      <c r="N944" s="38" t="n"/>
      <c r="O944" s="39">
        <f>IF($A944="","",COUNTIF('Violation Log'!$B$6:$B$1005,$A944))</f>
        <v/>
      </c>
      <c r="P944" s="39">
        <f>IF($A944="","",COUNTIFS('Violation Log'!$B$6:$B$1005,$A944,'Violation Log'!$I$6:$I$1005,"Yes"))</f>
        <v/>
      </c>
      <c r="Q944" s="40">
        <f>IF($A944="","",IF($O944=0,"Clean",IF($P944&gt;0,"Out of Service","Violations - No OOS")))</f>
        <v/>
      </c>
      <c r="R944" s="63">
        <f>IF($A944="","",IFERROR(SUMIFS('Violation Log'!$K$6:$K$1005,'Violation Log'!$B$6:$B$1005,$A944),0))</f>
        <v/>
      </c>
      <c r="S944" s="63">
        <f>IF($A944="","",IFERROR(SUMIFS('Violation Log'!$L$6:$L$1005,'Violation Log'!$B$6:$B$1005,$A944),0))</f>
        <v/>
      </c>
      <c r="T944" s="39">
        <f>IF($A944="","",COUNTIFS('Violation Log'!$B$6:$B$1005,$A944,'Violation Log'!$R$6:$R$1005,"&lt;&gt;Closed",'Violation Log'!$R$6:$R$1005,"&lt;&gt;"))</f>
        <v/>
      </c>
      <c r="U944" s="40">
        <f>IF($A944="","",IF(OR($B944="",$E944="",$F944="",$H944="",$I944="",$M944=""),"Missing required field",IF(COUNTIF($A$6:$A$1005,$A944)&gt;1,"Duplicate Inspection ID","OK")))</f>
        <v/>
      </c>
    </row>
    <row r="945">
      <c r="B945" s="62" t="n"/>
      <c r="C945" s="36" t="n"/>
      <c r="L945" s="37" t="n"/>
      <c r="N945" s="38" t="n"/>
      <c r="O945" s="39">
        <f>IF($A945="","",COUNTIF('Violation Log'!$B$6:$B$1005,$A945))</f>
        <v/>
      </c>
      <c r="P945" s="39">
        <f>IF($A945="","",COUNTIFS('Violation Log'!$B$6:$B$1005,$A945,'Violation Log'!$I$6:$I$1005,"Yes"))</f>
        <v/>
      </c>
      <c r="Q945" s="40">
        <f>IF($A945="","",IF($O945=0,"Clean",IF($P945&gt;0,"Out of Service","Violations - No OOS")))</f>
        <v/>
      </c>
      <c r="R945" s="63">
        <f>IF($A945="","",IFERROR(SUMIFS('Violation Log'!$K$6:$K$1005,'Violation Log'!$B$6:$B$1005,$A945),0))</f>
        <v/>
      </c>
      <c r="S945" s="63">
        <f>IF($A945="","",IFERROR(SUMIFS('Violation Log'!$L$6:$L$1005,'Violation Log'!$B$6:$B$1005,$A945),0))</f>
        <v/>
      </c>
      <c r="T945" s="39">
        <f>IF($A945="","",COUNTIFS('Violation Log'!$B$6:$B$1005,$A945,'Violation Log'!$R$6:$R$1005,"&lt;&gt;Closed",'Violation Log'!$R$6:$R$1005,"&lt;&gt;"))</f>
        <v/>
      </c>
      <c r="U945" s="40">
        <f>IF($A945="","",IF(OR($B945="",$E945="",$F945="",$H945="",$I945="",$M945=""),"Missing required field",IF(COUNTIF($A$6:$A$1005,$A945)&gt;1,"Duplicate Inspection ID","OK")))</f>
        <v/>
      </c>
    </row>
    <row r="946">
      <c r="B946" s="62" t="n"/>
      <c r="C946" s="36" t="n"/>
      <c r="L946" s="37" t="n"/>
      <c r="N946" s="38" t="n"/>
      <c r="O946" s="39">
        <f>IF($A946="","",COUNTIF('Violation Log'!$B$6:$B$1005,$A946))</f>
        <v/>
      </c>
      <c r="P946" s="39">
        <f>IF($A946="","",COUNTIFS('Violation Log'!$B$6:$B$1005,$A946,'Violation Log'!$I$6:$I$1005,"Yes"))</f>
        <v/>
      </c>
      <c r="Q946" s="40">
        <f>IF($A946="","",IF($O946=0,"Clean",IF($P946&gt;0,"Out of Service","Violations - No OOS")))</f>
        <v/>
      </c>
      <c r="R946" s="63">
        <f>IF($A946="","",IFERROR(SUMIFS('Violation Log'!$K$6:$K$1005,'Violation Log'!$B$6:$B$1005,$A946),0))</f>
        <v/>
      </c>
      <c r="S946" s="63">
        <f>IF($A946="","",IFERROR(SUMIFS('Violation Log'!$L$6:$L$1005,'Violation Log'!$B$6:$B$1005,$A946),0))</f>
        <v/>
      </c>
      <c r="T946" s="39">
        <f>IF($A946="","",COUNTIFS('Violation Log'!$B$6:$B$1005,$A946,'Violation Log'!$R$6:$R$1005,"&lt;&gt;Closed",'Violation Log'!$R$6:$R$1005,"&lt;&gt;"))</f>
        <v/>
      </c>
      <c r="U946" s="40">
        <f>IF($A946="","",IF(OR($B946="",$E946="",$F946="",$H946="",$I946="",$M946=""),"Missing required field",IF(COUNTIF($A$6:$A$1005,$A946)&gt;1,"Duplicate Inspection ID","OK")))</f>
        <v/>
      </c>
    </row>
    <row r="947">
      <c r="B947" s="62" t="n"/>
      <c r="C947" s="36" t="n"/>
      <c r="L947" s="37" t="n"/>
      <c r="N947" s="38" t="n"/>
      <c r="O947" s="39">
        <f>IF($A947="","",COUNTIF('Violation Log'!$B$6:$B$1005,$A947))</f>
        <v/>
      </c>
      <c r="P947" s="39">
        <f>IF($A947="","",COUNTIFS('Violation Log'!$B$6:$B$1005,$A947,'Violation Log'!$I$6:$I$1005,"Yes"))</f>
        <v/>
      </c>
      <c r="Q947" s="40">
        <f>IF($A947="","",IF($O947=0,"Clean",IF($P947&gt;0,"Out of Service","Violations - No OOS")))</f>
        <v/>
      </c>
      <c r="R947" s="63">
        <f>IF($A947="","",IFERROR(SUMIFS('Violation Log'!$K$6:$K$1005,'Violation Log'!$B$6:$B$1005,$A947),0))</f>
        <v/>
      </c>
      <c r="S947" s="63">
        <f>IF($A947="","",IFERROR(SUMIFS('Violation Log'!$L$6:$L$1005,'Violation Log'!$B$6:$B$1005,$A947),0))</f>
        <v/>
      </c>
      <c r="T947" s="39">
        <f>IF($A947="","",COUNTIFS('Violation Log'!$B$6:$B$1005,$A947,'Violation Log'!$R$6:$R$1005,"&lt;&gt;Closed",'Violation Log'!$R$6:$R$1005,"&lt;&gt;"))</f>
        <v/>
      </c>
      <c r="U947" s="40">
        <f>IF($A947="","",IF(OR($B947="",$E947="",$F947="",$H947="",$I947="",$M947=""),"Missing required field",IF(COUNTIF($A$6:$A$1005,$A947)&gt;1,"Duplicate Inspection ID","OK")))</f>
        <v/>
      </c>
    </row>
    <row r="948">
      <c r="B948" s="62" t="n"/>
      <c r="C948" s="36" t="n"/>
      <c r="L948" s="37" t="n"/>
      <c r="N948" s="38" t="n"/>
      <c r="O948" s="39">
        <f>IF($A948="","",COUNTIF('Violation Log'!$B$6:$B$1005,$A948))</f>
        <v/>
      </c>
      <c r="P948" s="39">
        <f>IF($A948="","",COUNTIFS('Violation Log'!$B$6:$B$1005,$A948,'Violation Log'!$I$6:$I$1005,"Yes"))</f>
        <v/>
      </c>
      <c r="Q948" s="40">
        <f>IF($A948="","",IF($O948=0,"Clean",IF($P948&gt;0,"Out of Service","Violations - No OOS")))</f>
        <v/>
      </c>
      <c r="R948" s="63">
        <f>IF($A948="","",IFERROR(SUMIFS('Violation Log'!$K$6:$K$1005,'Violation Log'!$B$6:$B$1005,$A948),0))</f>
        <v/>
      </c>
      <c r="S948" s="63">
        <f>IF($A948="","",IFERROR(SUMIFS('Violation Log'!$L$6:$L$1005,'Violation Log'!$B$6:$B$1005,$A948),0))</f>
        <v/>
      </c>
      <c r="T948" s="39">
        <f>IF($A948="","",COUNTIFS('Violation Log'!$B$6:$B$1005,$A948,'Violation Log'!$R$6:$R$1005,"&lt;&gt;Closed",'Violation Log'!$R$6:$R$1005,"&lt;&gt;"))</f>
        <v/>
      </c>
      <c r="U948" s="40">
        <f>IF($A948="","",IF(OR($B948="",$E948="",$F948="",$H948="",$I948="",$M948=""),"Missing required field",IF(COUNTIF($A$6:$A$1005,$A948)&gt;1,"Duplicate Inspection ID","OK")))</f>
        <v/>
      </c>
    </row>
    <row r="949">
      <c r="B949" s="62" t="n"/>
      <c r="C949" s="36" t="n"/>
      <c r="L949" s="37" t="n"/>
      <c r="N949" s="38" t="n"/>
      <c r="O949" s="39">
        <f>IF($A949="","",COUNTIF('Violation Log'!$B$6:$B$1005,$A949))</f>
        <v/>
      </c>
      <c r="P949" s="39">
        <f>IF($A949="","",COUNTIFS('Violation Log'!$B$6:$B$1005,$A949,'Violation Log'!$I$6:$I$1005,"Yes"))</f>
        <v/>
      </c>
      <c r="Q949" s="40">
        <f>IF($A949="","",IF($O949=0,"Clean",IF($P949&gt;0,"Out of Service","Violations - No OOS")))</f>
        <v/>
      </c>
      <c r="R949" s="63">
        <f>IF($A949="","",IFERROR(SUMIFS('Violation Log'!$K$6:$K$1005,'Violation Log'!$B$6:$B$1005,$A949),0))</f>
        <v/>
      </c>
      <c r="S949" s="63">
        <f>IF($A949="","",IFERROR(SUMIFS('Violation Log'!$L$6:$L$1005,'Violation Log'!$B$6:$B$1005,$A949),0))</f>
        <v/>
      </c>
      <c r="T949" s="39">
        <f>IF($A949="","",COUNTIFS('Violation Log'!$B$6:$B$1005,$A949,'Violation Log'!$R$6:$R$1005,"&lt;&gt;Closed",'Violation Log'!$R$6:$R$1005,"&lt;&gt;"))</f>
        <v/>
      </c>
      <c r="U949" s="40">
        <f>IF($A949="","",IF(OR($B949="",$E949="",$F949="",$H949="",$I949="",$M949=""),"Missing required field",IF(COUNTIF($A$6:$A$1005,$A949)&gt;1,"Duplicate Inspection ID","OK")))</f>
        <v/>
      </c>
    </row>
    <row r="950">
      <c r="B950" s="62" t="n"/>
      <c r="C950" s="36" t="n"/>
      <c r="L950" s="37" t="n"/>
      <c r="N950" s="38" t="n"/>
      <c r="O950" s="39">
        <f>IF($A950="","",COUNTIF('Violation Log'!$B$6:$B$1005,$A950))</f>
        <v/>
      </c>
      <c r="P950" s="39">
        <f>IF($A950="","",COUNTIFS('Violation Log'!$B$6:$B$1005,$A950,'Violation Log'!$I$6:$I$1005,"Yes"))</f>
        <v/>
      </c>
      <c r="Q950" s="40">
        <f>IF($A950="","",IF($O950=0,"Clean",IF($P950&gt;0,"Out of Service","Violations - No OOS")))</f>
        <v/>
      </c>
      <c r="R950" s="63">
        <f>IF($A950="","",IFERROR(SUMIFS('Violation Log'!$K$6:$K$1005,'Violation Log'!$B$6:$B$1005,$A950),0))</f>
        <v/>
      </c>
      <c r="S950" s="63">
        <f>IF($A950="","",IFERROR(SUMIFS('Violation Log'!$L$6:$L$1005,'Violation Log'!$B$6:$B$1005,$A950),0))</f>
        <v/>
      </c>
      <c r="T950" s="39">
        <f>IF($A950="","",COUNTIFS('Violation Log'!$B$6:$B$1005,$A950,'Violation Log'!$R$6:$R$1005,"&lt;&gt;Closed",'Violation Log'!$R$6:$R$1005,"&lt;&gt;"))</f>
        <v/>
      </c>
      <c r="U950" s="40">
        <f>IF($A950="","",IF(OR($B950="",$E950="",$F950="",$H950="",$I950="",$M950=""),"Missing required field",IF(COUNTIF($A$6:$A$1005,$A950)&gt;1,"Duplicate Inspection ID","OK")))</f>
        <v/>
      </c>
    </row>
    <row r="951">
      <c r="B951" s="62" t="n"/>
      <c r="C951" s="36" t="n"/>
      <c r="L951" s="37" t="n"/>
      <c r="N951" s="38" t="n"/>
      <c r="O951" s="39">
        <f>IF($A951="","",COUNTIF('Violation Log'!$B$6:$B$1005,$A951))</f>
        <v/>
      </c>
      <c r="P951" s="39">
        <f>IF($A951="","",COUNTIFS('Violation Log'!$B$6:$B$1005,$A951,'Violation Log'!$I$6:$I$1005,"Yes"))</f>
        <v/>
      </c>
      <c r="Q951" s="40">
        <f>IF($A951="","",IF($O951=0,"Clean",IF($P951&gt;0,"Out of Service","Violations - No OOS")))</f>
        <v/>
      </c>
      <c r="R951" s="63">
        <f>IF($A951="","",IFERROR(SUMIFS('Violation Log'!$K$6:$K$1005,'Violation Log'!$B$6:$B$1005,$A951),0))</f>
        <v/>
      </c>
      <c r="S951" s="63">
        <f>IF($A951="","",IFERROR(SUMIFS('Violation Log'!$L$6:$L$1005,'Violation Log'!$B$6:$B$1005,$A951),0))</f>
        <v/>
      </c>
      <c r="T951" s="39">
        <f>IF($A951="","",COUNTIFS('Violation Log'!$B$6:$B$1005,$A951,'Violation Log'!$R$6:$R$1005,"&lt;&gt;Closed",'Violation Log'!$R$6:$R$1005,"&lt;&gt;"))</f>
        <v/>
      </c>
      <c r="U951" s="40">
        <f>IF($A951="","",IF(OR($B951="",$E951="",$F951="",$H951="",$I951="",$M951=""),"Missing required field",IF(COUNTIF($A$6:$A$1005,$A951)&gt;1,"Duplicate Inspection ID","OK")))</f>
        <v/>
      </c>
    </row>
    <row r="952">
      <c r="B952" s="62" t="n"/>
      <c r="C952" s="36" t="n"/>
      <c r="L952" s="37" t="n"/>
      <c r="N952" s="38" t="n"/>
      <c r="O952" s="39">
        <f>IF($A952="","",COUNTIF('Violation Log'!$B$6:$B$1005,$A952))</f>
        <v/>
      </c>
      <c r="P952" s="39">
        <f>IF($A952="","",COUNTIFS('Violation Log'!$B$6:$B$1005,$A952,'Violation Log'!$I$6:$I$1005,"Yes"))</f>
        <v/>
      </c>
      <c r="Q952" s="40">
        <f>IF($A952="","",IF($O952=0,"Clean",IF($P952&gt;0,"Out of Service","Violations - No OOS")))</f>
        <v/>
      </c>
      <c r="R952" s="63">
        <f>IF($A952="","",IFERROR(SUMIFS('Violation Log'!$K$6:$K$1005,'Violation Log'!$B$6:$B$1005,$A952),0))</f>
        <v/>
      </c>
      <c r="S952" s="63">
        <f>IF($A952="","",IFERROR(SUMIFS('Violation Log'!$L$6:$L$1005,'Violation Log'!$B$6:$B$1005,$A952),0))</f>
        <v/>
      </c>
      <c r="T952" s="39">
        <f>IF($A952="","",COUNTIFS('Violation Log'!$B$6:$B$1005,$A952,'Violation Log'!$R$6:$R$1005,"&lt;&gt;Closed",'Violation Log'!$R$6:$R$1005,"&lt;&gt;"))</f>
        <v/>
      </c>
      <c r="U952" s="40">
        <f>IF($A952="","",IF(OR($B952="",$E952="",$F952="",$H952="",$I952="",$M952=""),"Missing required field",IF(COUNTIF($A$6:$A$1005,$A952)&gt;1,"Duplicate Inspection ID","OK")))</f>
        <v/>
      </c>
    </row>
    <row r="953">
      <c r="B953" s="62" t="n"/>
      <c r="C953" s="36" t="n"/>
      <c r="L953" s="37" t="n"/>
      <c r="N953" s="38" t="n"/>
      <c r="O953" s="39">
        <f>IF($A953="","",COUNTIF('Violation Log'!$B$6:$B$1005,$A953))</f>
        <v/>
      </c>
      <c r="P953" s="39">
        <f>IF($A953="","",COUNTIFS('Violation Log'!$B$6:$B$1005,$A953,'Violation Log'!$I$6:$I$1005,"Yes"))</f>
        <v/>
      </c>
      <c r="Q953" s="40">
        <f>IF($A953="","",IF($O953=0,"Clean",IF($P953&gt;0,"Out of Service","Violations - No OOS")))</f>
        <v/>
      </c>
      <c r="R953" s="63">
        <f>IF($A953="","",IFERROR(SUMIFS('Violation Log'!$K$6:$K$1005,'Violation Log'!$B$6:$B$1005,$A953),0))</f>
        <v/>
      </c>
      <c r="S953" s="63">
        <f>IF($A953="","",IFERROR(SUMIFS('Violation Log'!$L$6:$L$1005,'Violation Log'!$B$6:$B$1005,$A953),0))</f>
        <v/>
      </c>
      <c r="T953" s="39">
        <f>IF($A953="","",COUNTIFS('Violation Log'!$B$6:$B$1005,$A953,'Violation Log'!$R$6:$R$1005,"&lt;&gt;Closed",'Violation Log'!$R$6:$R$1005,"&lt;&gt;"))</f>
        <v/>
      </c>
      <c r="U953" s="40">
        <f>IF($A953="","",IF(OR($B953="",$E953="",$F953="",$H953="",$I953="",$M953=""),"Missing required field",IF(COUNTIF($A$6:$A$1005,$A953)&gt;1,"Duplicate Inspection ID","OK")))</f>
        <v/>
      </c>
    </row>
    <row r="954">
      <c r="B954" s="62" t="n"/>
      <c r="C954" s="36" t="n"/>
      <c r="L954" s="37" t="n"/>
      <c r="N954" s="38" t="n"/>
      <c r="O954" s="39">
        <f>IF($A954="","",COUNTIF('Violation Log'!$B$6:$B$1005,$A954))</f>
        <v/>
      </c>
      <c r="P954" s="39">
        <f>IF($A954="","",COUNTIFS('Violation Log'!$B$6:$B$1005,$A954,'Violation Log'!$I$6:$I$1005,"Yes"))</f>
        <v/>
      </c>
      <c r="Q954" s="40">
        <f>IF($A954="","",IF($O954=0,"Clean",IF($P954&gt;0,"Out of Service","Violations - No OOS")))</f>
        <v/>
      </c>
      <c r="R954" s="63">
        <f>IF($A954="","",IFERROR(SUMIFS('Violation Log'!$K$6:$K$1005,'Violation Log'!$B$6:$B$1005,$A954),0))</f>
        <v/>
      </c>
      <c r="S954" s="63">
        <f>IF($A954="","",IFERROR(SUMIFS('Violation Log'!$L$6:$L$1005,'Violation Log'!$B$6:$B$1005,$A954),0))</f>
        <v/>
      </c>
      <c r="T954" s="39">
        <f>IF($A954="","",COUNTIFS('Violation Log'!$B$6:$B$1005,$A954,'Violation Log'!$R$6:$R$1005,"&lt;&gt;Closed",'Violation Log'!$R$6:$R$1005,"&lt;&gt;"))</f>
        <v/>
      </c>
      <c r="U954" s="40">
        <f>IF($A954="","",IF(OR($B954="",$E954="",$F954="",$H954="",$I954="",$M954=""),"Missing required field",IF(COUNTIF($A$6:$A$1005,$A954)&gt;1,"Duplicate Inspection ID","OK")))</f>
        <v/>
      </c>
    </row>
    <row r="955">
      <c r="B955" s="62" t="n"/>
      <c r="C955" s="36" t="n"/>
      <c r="L955" s="37" t="n"/>
      <c r="N955" s="38" t="n"/>
      <c r="O955" s="39">
        <f>IF($A955="","",COUNTIF('Violation Log'!$B$6:$B$1005,$A955))</f>
        <v/>
      </c>
      <c r="P955" s="39">
        <f>IF($A955="","",COUNTIFS('Violation Log'!$B$6:$B$1005,$A955,'Violation Log'!$I$6:$I$1005,"Yes"))</f>
        <v/>
      </c>
      <c r="Q955" s="40">
        <f>IF($A955="","",IF($O955=0,"Clean",IF($P955&gt;0,"Out of Service","Violations - No OOS")))</f>
        <v/>
      </c>
      <c r="R955" s="63">
        <f>IF($A955="","",IFERROR(SUMIFS('Violation Log'!$K$6:$K$1005,'Violation Log'!$B$6:$B$1005,$A955),0))</f>
        <v/>
      </c>
      <c r="S955" s="63">
        <f>IF($A955="","",IFERROR(SUMIFS('Violation Log'!$L$6:$L$1005,'Violation Log'!$B$6:$B$1005,$A955),0))</f>
        <v/>
      </c>
      <c r="T955" s="39">
        <f>IF($A955="","",COUNTIFS('Violation Log'!$B$6:$B$1005,$A955,'Violation Log'!$R$6:$R$1005,"&lt;&gt;Closed",'Violation Log'!$R$6:$R$1005,"&lt;&gt;"))</f>
        <v/>
      </c>
      <c r="U955" s="40">
        <f>IF($A955="","",IF(OR($B955="",$E955="",$F955="",$H955="",$I955="",$M955=""),"Missing required field",IF(COUNTIF($A$6:$A$1005,$A955)&gt;1,"Duplicate Inspection ID","OK")))</f>
        <v/>
      </c>
    </row>
    <row r="956">
      <c r="B956" s="62" t="n"/>
      <c r="C956" s="36" t="n"/>
      <c r="L956" s="37" t="n"/>
      <c r="N956" s="38" t="n"/>
      <c r="O956" s="39">
        <f>IF($A956="","",COUNTIF('Violation Log'!$B$6:$B$1005,$A956))</f>
        <v/>
      </c>
      <c r="P956" s="39">
        <f>IF($A956="","",COUNTIFS('Violation Log'!$B$6:$B$1005,$A956,'Violation Log'!$I$6:$I$1005,"Yes"))</f>
        <v/>
      </c>
      <c r="Q956" s="40">
        <f>IF($A956="","",IF($O956=0,"Clean",IF($P956&gt;0,"Out of Service","Violations - No OOS")))</f>
        <v/>
      </c>
      <c r="R956" s="63">
        <f>IF($A956="","",IFERROR(SUMIFS('Violation Log'!$K$6:$K$1005,'Violation Log'!$B$6:$B$1005,$A956),0))</f>
        <v/>
      </c>
      <c r="S956" s="63">
        <f>IF($A956="","",IFERROR(SUMIFS('Violation Log'!$L$6:$L$1005,'Violation Log'!$B$6:$B$1005,$A956),0))</f>
        <v/>
      </c>
      <c r="T956" s="39">
        <f>IF($A956="","",COUNTIFS('Violation Log'!$B$6:$B$1005,$A956,'Violation Log'!$R$6:$R$1005,"&lt;&gt;Closed",'Violation Log'!$R$6:$R$1005,"&lt;&gt;"))</f>
        <v/>
      </c>
      <c r="U956" s="40">
        <f>IF($A956="","",IF(OR($B956="",$E956="",$F956="",$H956="",$I956="",$M956=""),"Missing required field",IF(COUNTIF($A$6:$A$1005,$A956)&gt;1,"Duplicate Inspection ID","OK")))</f>
        <v/>
      </c>
    </row>
    <row r="957">
      <c r="B957" s="62" t="n"/>
      <c r="C957" s="36" t="n"/>
      <c r="L957" s="37" t="n"/>
      <c r="N957" s="38" t="n"/>
      <c r="O957" s="39">
        <f>IF($A957="","",COUNTIF('Violation Log'!$B$6:$B$1005,$A957))</f>
        <v/>
      </c>
      <c r="P957" s="39">
        <f>IF($A957="","",COUNTIFS('Violation Log'!$B$6:$B$1005,$A957,'Violation Log'!$I$6:$I$1005,"Yes"))</f>
        <v/>
      </c>
      <c r="Q957" s="40">
        <f>IF($A957="","",IF($O957=0,"Clean",IF($P957&gt;0,"Out of Service","Violations - No OOS")))</f>
        <v/>
      </c>
      <c r="R957" s="63">
        <f>IF($A957="","",IFERROR(SUMIFS('Violation Log'!$K$6:$K$1005,'Violation Log'!$B$6:$B$1005,$A957),0))</f>
        <v/>
      </c>
      <c r="S957" s="63">
        <f>IF($A957="","",IFERROR(SUMIFS('Violation Log'!$L$6:$L$1005,'Violation Log'!$B$6:$B$1005,$A957),0))</f>
        <v/>
      </c>
      <c r="T957" s="39">
        <f>IF($A957="","",COUNTIFS('Violation Log'!$B$6:$B$1005,$A957,'Violation Log'!$R$6:$R$1005,"&lt;&gt;Closed",'Violation Log'!$R$6:$R$1005,"&lt;&gt;"))</f>
        <v/>
      </c>
      <c r="U957" s="40">
        <f>IF($A957="","",IF(OR($B957="",$E957="",$F957="",$H957="",$I957="",$M957=""),"Missing required field",IF(COUNTIF($A$6:$A$1005,$A957)&gt;1,"Duplicate Inspection ID","OK")))</f>
        <v/>
      </c>
    </row>
    <row r="958">
      <c r="B958" s="62" t="n"/>
      <c r="C958" s="36" t="n"/>
      <c r="L958" s="37" t="n"/>
      <c r="N958" s="38" t="n"/>
      <c r="O958" s="39">
        <f>IF($A958="","",COUNTIF('Violation Log'!$B$6:$B$1005,$A958))</f>
        <v/>
      </c>
      <c r="P958" s="39">
        <f>IF($A958="","",COUNTIFS('Violation Log'!$B$6:$B$1005,$A958,'Violation Log'!$I$6:$I$1005,"Yes"))</f>
        <v/>
      </c>
      <c r="Q958" s="40">
        <f>IF($A958="","",IF($O958=0,"Clean",IF($P958&gt;0,"Out of Service","Violations - No OOS")))</f>
        <v/>
      </c>
      <c r="R958" s="63">
        <f>IF($A958="","",IFERROR(SUMIFS('Violation Log'!$K$6:$K$1005,'Violation Log'!$B$6:$B$1005,$A958),0))</f>
        <v/>
      </c>
      <c r="S958" s="63">
        <f>IF($A958="","",IFERROR(SUMIFS('Violation Log'!$L$6:$L$1005,'Violation Log'!$B$6:$B$1005,$A958),0))</f>
        <v/>
      </c>
      <c r="T958" s="39">
        <f>IF($A958="","",COUNTIFS('Violation Log'!$B$6:$B$1005,$A958,'Violation Log'!$R$6:$R$1005,"&lt;&gt;Closed",'Violation Log'!$R$6:$R$1005,"&lt;&gt;"))</f>
        <v/>
      </c>
      <c r="U958" s="40">
        <f>IF($A958="","",IF(OR($B958="",$E958="",$F958="",$H958="",$I958="",$M958=""),"Missing required field",IF(COUNTIF($A$6:$A$1005,$A958)&gt;1,"Duplicate Inspection ID","OK")))</f>
        <v/>
      </c>
    </row>
    <row r="959">
      <c r="B959" s="62" t="n"/>
      <c r="C959" s="36" t="n"/>
      <c r="L959" s="37" t="n"/>
      <c r="N959" s="38" t="n"/>
      <c r="O959" s="39">
        <f>IF($A959="","",COUNTIF('Violation Log'!$B$6:$B$1005,$A959))</f>
        <v/>
      </c>
      <c r="P959" s="39">
        <f>IF($A959="","",COUNTIFS('Violation Log'!$B$6:$B$1005,$A959,'Violation Log'!$I$6:$I$1005,"Yes"))</f>
        <v/>
      </c>
      <c r="Q959" s="40">
        <f>IF($A959="","",IF($O959=0,"Clean",IF($P959&gt;0,"Out of Service","Violations - No OOS")))</f>
        <v/>
      </c>
      <c r="R959" s="63">
        <f>IF($A959="","",IFERROR(SUMIFS('Violation Log'!$K$6:$K$1005,'Violation Log'!$B$6:$B$1005,$A959),0))</f>
        <v/>
      </c>
      <c r="S959" s="63">
        <f>IF($A959="","",IFERROR(SUMIFS('Violation Log'!$L$6:$L$1005,'Violation Log'!$B$6:$B$1005,$A959),0))</f>
        <v/>
      </c>
      <c r="T959" s="39">
        <f>IF($A959="","",COUNTIFS('Violation Log'!$B$6:$B$1005,$A959,'Violation Log'!$R$6:$R$1005,"&lt;&gt;Closed",'Violation Log'!$R$6:$R$1005,"&lt;&gt;"))</f>
        <v/>
      </c>
      <c r="U959" s="40">
        <f>IF($A959="","",IF(OR($B959="",$E959="",$F959="",$H959="",$I959="",$M959=""),"Missing required field",IF(COUNTIF($A$6:$A$1005,$A959)&gt;1,"Duplicate Inspection ID","OK")))</f>
        <v/>
      </c>
    </row>
    <row r="960">
      <c r="B960" s="62" t="n"/>
      <c r="C960" s="36" t="n"/>
      <c r="L960" s="37" t="n"/>
      <c r="N960" s="38" t="n"/>
      <c r="O960" s="39">
        <f>IF($A960="","",COUNTIF('Violation Log'!$B$6:$B$1005,$A960))</f>
        <v/>
      </c>
      <c r="P960" s="39">
        <f>IF($A960="","",COUNTIFS('Violation Log'!$B$6:$B$1005,$A960,'Violation Log'!$I$6:$I$1005,"Yes"))</f>
        <v/>
      </c>
      <c r="Q960" s="40">
        <f>IF($A960="","",IF($O960=0,"Clean",IF($P960&gt;0,"Out of Service","Violations - No OOS")))</f>
        <v/>
      </c>
      <c r="R960" s="63">
        <f>IF($A960="","",IFERROR(SUMIFS('Violation Log'!$K$6:$K$1005,'Violation Log'!$B$6:$B$1005,$A960),0))</f>
        <v/>
      </c>
      <c r="S960" s="63">
        <f>IF($A960="","",IFERROR(SUMIFS('Violation Log'!$L$6:$L$1005,'Violation Log'!$B$6:$B$1005,$A960),0))</f>
        <v/>
      </c>
      <c r="T960" s="39">
        <f>IF($A960="","",COUNTIFS('Violation Log'!$B$6:$B$1005,$A960,'Violation Log'!$R$6:$R$1005,"&lt;&gt;Closed",'Violation Log'!$R$6:$R$1005,"&lt;&gt;"))</f>
        <v/>
      </c>
      <c r="U960" s="40">
        <f>IF($A960="","",IF(OR($B960="",$E960="",$F960="",$H960="",$I960="",$M960=""),"Missing required field",IF(COUNTIF($A$6:$A$1005,$A960)&gt;1,"Duplicate Inspection ID","OK")))</f>
        <v/>
      </c>
    </row>
    <row r="961">
      <c r="B961" s="62" t="n"/>
      <c r="C961" s="36" t="n"/>
      <c r="L961" s="37" t="n"/>
      <c r="N961" s="38" t="n"/>
      <c r="O961" s="39">
        <f>IF($A961="","",COUNTIF('Violation Log'!$B$6:$B$1005,$A961))</f>
        <v/>
      </c>
      <c r="P961" s="39">
        <f>IF($A961="","",COUNTIFS('Violation Log'!$B$6:$B$1005,$A961,'Violation Log'!$I$6:$I$1005,"Yes"))</f>
        <v/>
      </c>
      <c r="Q961" s="40">
        <f>IF($A961="","",IF($O961=0,"Clean",IF($P961&gt;0,"Out of Service","Violations - No OOS")))</f>
        <v/>
      </c>
      <c r="R961" s="63">
        <f>IF($A961="","",IFERROR(SUMIFS('Violation Log'!$K$6:$K$1005,'Violation Log'!$B$6:$B$1005,$A961),0))</f>
        <v/>
      </c>
      <c r="S961" s="63">
        <f>IF($A961="","",IFERROR(SUMIFS('Violation Log'!$L$6:$L$1005,'Violation Log'!$B$6:$B$1005,$A961),0))</f>
        <v/>
      </c>
      <c r="T961" s="39">
        <f>IF($A961="","",COUNTIFS('Violation Log'!$B$6:$B$1005,$A961,'Violation Log'!$R$6:$R$1005,"&lt;&gt;Closed",'Violation Log'!$R$6:$R$1005,"&lt;&gt;"))</f>
        <v/>
      </c>
      <c r="U961" s="40">
        <f>IF($A961="","",IF(OR($B961="",$E961="",$F961="",$H961="",$I961="",$M961=""),"Missing required field",IF(COUNTIF($A$6:$A$1005,$A961)&gt;1,"Duplicate Inspection ID","OK")))</f>
        <v/>
      </c>
    </row>
    <row r="962">
      <c r="B962" s="62" t="n"/>
      <c r="C962" s="36" t="n"/>
      <c r="L962" s="37" t="n"/>
      <c r="N962" s="38" t="n"/>
      <c r="O962" s="39">
        <f>IF($A962="","",COUNTIF('Violation Log'!$B$6:$B$1005,$A962))</f>
        <v/>
      </c>
      <c r="P962" s="39">
        <f>IF($A962="","",COUNTIFS('Violation Log'!$B$6:$B$1005,$A962,'Violation Log'!$I$6:$I$1005,"Yes"))</f>
        <v/>
      </c>
      <c r="Q962" s="40">
        <f>IF($A962="","",IF($O962=0,"Clean",IF($P962&gt;0,"Out of Service","Violations - No OOS")))</f>
        <v/>
      </c>
      <c r="R962" s="63">
        <f>IF($A962="","",IFERROR(SUMIFS('Violation Log'!$K$6:$K$1005,'Violation Log'!$B$6:$B$1005,$A962),0))</f>
        <v/>
      </c>
      <c r="S962" s="63">
        <f>IF($A962="","",IFERROR(SUMIFS('Violation Log'!$L$6:$L$1005,'Violation Log'!$B$6:$B$1005,$A962),0))</f>
        <v/>
      </c>
      <c r="T962" s="39">
        <f>IF($A962="","",COUNTIFS('Violation Log'!$B$6:$B$1005,$A962,'Violation Log'!$R$6:$R$1005,"&lt;&gt;Closed",'Violation Log'!$R$6:$R$1005,"&lt;&gt;"))</f>
        <v/>
      </c>
      <c r="U962" s="40">
        <f>IF($A962="","",IF(OR($B962="",$E962="",$F962="",$H962="",$I962="",$M962=""),"Missing required field",IF(COUNTIF($A$6:$A$1005,$A962)&gt;1,"Duplicate Inspection ID","OK")))</f>
        <v/>
      </c>
    </row>
    <row r="963">
      <c r="B963" s="62" t="n"/>
      <c r="C963" s="36" t="n"/>
      <c r="L963" s="37" t="n"/>
      <c r="N963" s="38" t="n"/>
      <c r="O963" s="39">
        <f>IF($A963="","",COUNTIF('Violation Log'!$B$6:$B$1005,$A963))</f>
        <v/>
      </c>
      <c r="P963" s="39">
        <f>IF($A963="","",COUNTIFS('Violation Log'!$B$6:$B$1005,$A963,'Violation Log'!$I$6:$I$1005,"Yes"))</f>
        <v/>
      </c>
      <c r="Q963" s="40">
        <f>IF($A963="","",IF($O963=0,"Clean",IF($P963&gt;0,"Out of Service","Violations - No OOS")))</f>
        <v/>
      </c>
      <c r="R963" s="63">
        <f>IF($A963="","",IFERROR(SUMIFS('Violation Log'!$K$6:$K$1005,'Violation Log'!$B$6:$B$1005,$A963),0))</f>
        <v/>
      </c>
      <c r="S963" s="63">
        <f>IF($A963="","",IFERROR(SUMIFS('Violation Log'!$L$6:$L$1005,'Violation Log'!$B$6:$B$1005,$A963),0))</f>
        <v/>
      </c>
      <c r="T963" s="39">
        <f>IF($A963="","",COUNTIFS('Violation Log'!$B$6:$B$1005,$A963,'Violation Log'!$R$6:$R$1005,"&lt;&gt;Closed",'Violation Log'!$R$6:$R$1005,"&lt;&gt;"))</f>
        <v/>
      </c>
      <c r="U963" s="40">
        <f>IF($A963="","",IF(OR($B963="",$E963="",$F963="",$H963="",$I963="",$M963=""),"Missing required field",IF(COUNTIF($A$6:$A$1005,$A963)&gt;1,"Duplicate Inspection ID","OK")))</f>
        <v/>
      </c>
    </row>
    <row r="964">
      <c r="B964" s="62" t="n"/>
      <c r="C964" s="36" t="n"/>
      <c r="L964" s="37" t="n"/>
      <c r="N964" s="38" t="n"/>
      <c r="O964" s="39">
        <f>IF($A964="","",COUNTIF('Violation Log'!$B$6:$B$1005,$A964))</f>
        <v/>
      </c>
      <c r="P964" s="39">
        <f>IF($A964="","",COUNTIFS('Violation Log'!$B$6:$B$1005,$A964,'Violation Log'!$I$6:$I$1005,"Yes"))</f>
        <v/>
      </c>
      <c r="Q964" s="40">
        <f>IF($A964="","",IF($O964=0,"Clean",IF($P964&gt;0,"Out of Service","Violations - No OOS")))</f>
        <v/>
      </c>
      <c r="R964" s="63">
        <f>IF($A964="","",IFERROR(SUMIFS('Violation Log'!$K$6:$K$1005,'Violation Log'!$B$6:$B$1005,$A964),0))</f>
        <v/>
      </c>
      <c r="S964" s="63">
        <f>IF($A964="","",IFERROR(SUMIFS('Violation Log'!$L$6:$L$1005,'Violation Log'!$B$6:$B$1005,$A964),0))</f>
        <v/>
      </c>
      <c r="T964" s="39">
        <f>IF($A964="","",COUNTIFS('Violation Log'!$B$6:$B$1005,$A964,'Violation Log'!$R$6:$R$1005,"&lt;&gt;Closed",'Violation Log'!$R$6:$R$1005,"&lt;&gt;"))</f>
        <v/>
      </c>
      <c r="U964" s="40">
        <f>IF($A964="","",IF(OR($B964="",$E964="",$F964="",$H964="",$I964="",$M964=""),"Missing required field",IF(COUNTIF($A$6:$A$1005,$A964)&gt;1,"Duplicate Inspection ID","OK")))</f>
        <v/>
      </c>
    </row>
    <row r="965">
      <c r="B965" s="62" t="n"/>
      <c r="C965" s="36" t="n"/>
      <c r="L965" s="37" t="n"/>
      <c r="N965" s="38" t="n"/>
      <c r="O965" s="39">
        <f>IF($A965="","",COUNTIF('Violation Log'!$B$6:$B$1005,$A965))</f>
        <v/>
      </c>
      <c r="P965" s="39">
        <f>IF($A965="","",COUNTIFS('Violation Log'!$B$6:$B$1005,$A965,'Violation Log'!$I$6:$I$1005,"Yes"))</f>
        <v/>
      </c>
      <c r="Q965" s="40">
        <f>IF($A965="","",IF($O965=0,"Clean",IF($P965&gt;0,"Out of Service","Violations - No OOS")))</f>
        <v/>
      </c>
      <c r="R965" s="63">
        <f>IF($A965="","",IFERROR(SUMIFS('Violation Log'!$K$6:$K$1005,'Violation Log'!$B$6:$B$1005,$A965),0))</f>
        <v/>
      </c>
      <c r="S965" s="63">
        <f>IF($A965="","",IFERROR(SUMIFS('Violation Log'!$L$6:$L$1005,'Violation Log'!$B$6:$B$1005,$A965),0))</f>
        <v/>
      </c>
      <c r="T965" s="39">
        <f>IF($A965="","",COUNTIFS('Violation Log'!$B$6:$B$1005,$A965,'Violation Log'!$R$6:$R$1005,"&lt;&gt;Closed",'Violation Log'!$R$6:$R$1005,"&lt;&gt;"))</f>
        <v/>
      </c>
      <c r="U965" s="40">
        <f>IF($A965="","",IF(OR($B965="",$E965="",$F965="",$H965="",$I965="",$M965=""),"Missing required field",IF(COUNTIF($A$6:$A$1005,$A965)&gt;1,"Duplicate Inspection ID","OK")))</f>
        <v/>
      </c>
    </row>
    <row r="966">
      <c r="B966" s="62" t="n"/>
      <c r="C966" s="36" t="n"/>
      <c r="L966" s="37" t="n"/>
      <c r="N966" s="38" t="n"/>
      <c r="O966" s="39">
        <f>IF($A966="","",COUNTIF('Violation Log'!$B$6:$B$1005,$A966))</f>
        <v/>
      </c>
      <c r="P966" s="39">
        <f>IF($A966="","",COUNTIFS('Violation Log'!$B$6:$B$1005,$A966,'Violation Log'!$I$6:$I$1005,"Yes"))</f>
        <v/>
      </c>
      <c r="Q966" s="40">
        <f>IF($A966="","",IF($O966=0,"Clean",IF($P966&gt;0,"Out of Service","Violations - No OOS")))</f>
        <v/>
      </c>
      <c r="R966" s="63">
        <f>IF($A966="","",IFERROR(SUMIFS('Violation Log'!$K$6:$K$1005,'Violation Log'!$B$6:$B$1005,$A966),0))</f>
        <v/>
      </c>
      <c r="S966" s="63">
        <f>IF($A966="","",IFERROR(SUMIFS('Violation Log'!$L$6:$L$1005,'Violation Log'!$B$6:$B$1005,$A966),0))</f>
        <v/>
      </c>
      <c r="T966" s="39">
        <f>IF($A966="","",COUNTIFS('Violation Log'!$B$6:$B$1005,$A966,'Violation Log'!$R$6:$R$1005,"&lt;&gt;Closed",'Violation Log'!$R$6:$R$1005,"&lt;&gt;"))</f>
        <v/>
      </c>
      <c r="U966" s="40">
        <f>IF($A966="","",IF(OR($B966="",$E966="",$F966="",$H966="",$I966="",$M966=""),"Missing required field",IF(COUNTIF($A$6:$A$1005,$A966)&gt;1,"Duplicate Inspection ID","OK")))</f>
        <v/>
      </c>
    </row>
    <row r="967">
      <c r="B967" s="62" t="n"/>
      <c r="C967" s="36" t="n"/>
      <c r="L967" s="37" t="n"/>
      <c r="N967" s="38" t="n"/>
      <c r="O967" s="39">
        <f>IF($A967="","",COUNTIF('Violation Log'!$B$6:$B$1005,$A967))</f>
        <v/>
      </c>
      <c r="P967" s="39">
        <f>IF($A967="","",COUNTIFS('Violation Log'!$B$6:$B$1005,$A967,'Violation Log'!$I$6:$I$1005,"Yes"))</f>
        <v/>
      </c>
      <c r="Q967" s="40">
        <f>IF($A967="","",IF($O967=0,"Clean",IF($P967&gt;0,"Out of Service","Violations - No OOS")))</f>
        <v/>
      </c>
      <c r="R967" s="63">
        <f>IF($A967="","",IFERROR(SUMIFS('Violation Log'!$K$6:$K$1005,'Violation Log'!$B$6:$B$1005,$A967),0))</f>
        <v/>
      </c>
      <c r="S967" s="63">
        <f>IF($A967="","",IFERROR(SUMIFS('Violation Log'!$L$6:$L$1005,'Violation Log'!$B$6:$B$1005,$A967),0))</f>
        <v/>
      </c>
      <c r="T967" s="39">
        <f>IF($A967="","",COUNTIFS('Violation Log'!$B$6:$B$1005,$A967,'Violation Log'!$R$6:$R$1005,"&lt;&gt;Closed",'Violation Log'!$R$6:$R$1005,"&lt;&gt;"))</f>
        <v/>
      </c>
      <c r="U967" s="40">
        <f>IF($A967="","",IF(OR($B967="",$E967="",$F967="",$H967="",$I967="",$M967=""),"Missing required field",IF(COUNTIF($A$6:$A$1005,$A967)&gt;1,"Duplicate Inspection ID","OK")))</f>
        <v/>
      </c>
    </row>
    <row r="968">
      <c r="B968" s="62" t="n"/>
      <c r="C968" s="36" t="n"/>
      <c r="L968" s="37" t="n"/>
      <c r="N968" s="38" t="n"/>
      <c r="O968" s="39">
        <f>IF($A968="","",COUNTIF('Violation Log'!$B$6:$B$1005,$A968))</f>
        <v/>
      </c>
      <c r="P968" s="39">
        <f>IF($A968="","",COUNTIFS('Violation Log'!$B$6:$B$1005,$A968,'Violation Log'!$I$6:$I$1005,"Yes"))</f>
        <v/>
      </c>
      <c r="Q968" s="40">
        <f>IF($A968="","",IF($O968=0,"Clean",IF($P968&gt;0,"Out of Service","Violations - No OOS")))</f>
        <v/>
      </c>
      <c r="R968" s="63">
        <f>IF($A968="","",IFERROR(SUMIFS('Violation Log'!$K$6:$K$1005,'Violation Log'!$B$6:$B$1005,$A968),0))</f>
        <v/>
      </c>
      <c r="S968" s="63">
        <f>IF($A968="","",IFERROR(SUMIFS('Violation Log'!$L$6:$L$1005,'Violation Log'!$B$6:$B$1005,$A968),0))</f>
        <v/>
      </c>
      <c r="T968" s="39">
        <f>IF($A968="","",COUNTIFS('Violation Log'!$B$6:$B$1005,$A968,'Violation Log'!$R$6:$R$1005,"&lt;&gt;Closed",'Violation Log'!$R$6:$R$1005,"&lt;&gt;"))</f>
        <v/>
      </c>
      <c r="U968" s="40">
        <f>IF($A968="","",IF(OR($B968="",$E968="",$F968="",$H968="",$I968="",$M968=""),"Missing required field",IF(COUNTIF($A$6:$A$1005,$A968)&gt;1,"Duplicate Inspection ID","OK")))</f>
        <v/>
      </c>
    </row>
    <row r="969">
      <c r="B969" s="62" t="n"/>
      <c r="C969" s="36" t="n"/>
      <c r="L969" s="37" t="n"/>
      <c r="N969" s="38" t="n"/>
      <c r="O969" s="39">
        <f>IF($A969="","",COUNTIF('Violation Log'!$B$6:$B$1005,$A969))</f>
        <v/>
      </c>
      <c r="P969" s="39">
        <f>IF($A969="","",COUNTIFS('Violation Log'!$B$6:$B$1005,$A969,'Violation Log'!$I$6:$I$1005,"Yes"))</f>
        <v/>
      </c>
      <c r="Q969" s="40">
        <f>IF($A969="","",IF($O969=0,"Clean",IF($P969&gt;0,"Out of Service","Violations - No OOS")))</f>
        <v/>
      </c>
      <c r="R969" s="63">
        <f>IF($A969="","",IFERROR(SUMIFS('Violation Log'!$K$6:$K$1005,'Violation Log'!$B$6:$B$1005,$A969),0))</f>
        <v/>
      </c>
      <c r="S969" s="63">
        <f>IF($A969="","",IFERROR(SUMIFS('Violation Log'!$L$6:$L$1005,'Violation Log'!$B$6:$B$1005,$A969),0))</f>
        <v/>
      </c>
      <c r="T969" s="39">
        <f>IF($A969="","",COUNTIFS('Violation Log'!$B$6:$B$1005,$A969,'Violation Log'!$R$6:$R$1005,"&lt;&gt;Closed",'Violation Log'!$R$6:$R$1005,"&lt;&gt;"))</f>
        <v/>
      </c>
      <c r="U969" s="40">
        <f>IF($A969="","",IF(OR($B969="",$E969="",$F969="",$H969="",$I969="",$M969=""),"Missing required field",IF(COUNTIF($A$6:$A$1005,$A969)&gt;1,"Duplicate Inspection ID","OK")))</f>
        <v/>
      </c>
    </row>
    <row r="970">
      <c r="B970" s="62" t="n"/>
      <c r="C970" s="36" t="n"/>
      <c r="L970" s="37" t="n"/>
      <c r="N970" s="38" t="n"/>
      <c r="O970" s="39">
        <f>IF($A970="","",COUNTIF('Violation Log'!$B$6:$B$1005,$A970))</f>
        <v/>
      </c>
      <c r="P970" s="39">
        <f>IF($A970="","",COUNTIFS('Violation Log'!$B$6:$B$1005,$A970,'Violation Log'!$I$6:$I$1005,"Yes"))</f>
        <v/>
      </c>
      <c r="Q970" s="40">
        <f>IF($A970="","",IF($O970=0,"Clean",IF($P970&gt;0,"Out of Service","Violations - No OOS")))</f>
        <v/>
      </c>
      <c r="R970" s="63">
        <f>IF($A970="","",IFERROR(SUMIFS('Violation Log'!$K$6:$K$1005,'Violation Log'!$B$6:$B$1005,$A970),0))</f>
        <v/>
      </c>
      <c r="S970" s="63">
        <f>IF($A970="","",IFERROR(SUMIFS('Violation Log'!$L$6:$L$1005,'Violation Log'!$B$6:$B$1005,$A970),0))</f>
        <v/>
      </c>
      <c r="T970" s="39">
        <f>IF($A970="","",COUNTIFS('Violation Log'!$B$6:$B$1005,$A970,'Violation Log'!$R$6:$R$1005,"&lt;&gt;Closed",'Violation Log'!$R$6:$R$1005,"&lt;&gt;"))</f>
        <v/>
      </c>
      <c r="U970" s="40">
        <f>IF($A970="","",IF(OR($B970="",$E970="",$F970="",$H970="",$I970="",$M970=""),"Missing required field",IF(COUNTIF($A$6:$A$1005,$A970)&gt;1,"Duplicate Inspection ID","OK")))</f>
        <v/>
      </c>
    </row>
    <row r="971">
      <c r="B971" s="62" t="n"/>
      <c r="C971" s="36" t="n"/>
      <c r="L971" s="37" t="n"/>
      <c r="N971" s="38" t="n"/>
      <c r="O971" s="39">
        <f>IF($A971="","",COUNTIF('Violation Log'!$B$6:$B$1005,$A971))</f>
        <v/>
      </c>
      <c r="P971" s="39">
        <f>IF($A971="","",COUNTIFS('Violation Log'!$B$6:$B$1005,$A971,'Violation Log'!$I$6:$I$1005,"Yes"))</f>
        <v/>
      </c>
      <c r="Q971" s="40">
        <f>IF($A971="","",IF($O971=0,"Clean",IF($P971&gt;0,"Out of Service","Violations - No OOS")))</f>
        <v/>
      </c>
      <c r="R971" s="63">
        <f>IF($A971="","",IFERROR(SUMIFS('Violation Log'!$K$6:$K$1005,'Violation Log'!$B$6:$B$1005,$A971),0))</f>
        <v/>
      </c>
      <c r="S971" s="63">
        <f>IF($A971="","",IFERROR(SUMIFS('Violation Log'!$L$6:$L$1005,'Violation Log'!$B$6:$B$1005,$A971),0))</f>
        <v/>
      </c>
      <c r="T971" s="39">
        <f>IF($A971="","",COUNTIFS('Violation Log'!$B$6:$B$1005,$A971,'Violation Log'!$R$6:$R$1005,"&lt;&gt;Closed",'Violation Log'!$R$6:$R$1005,"&lt;&gt;"))</f>
        <v/>
      </c>
      <c r="U971" s="40">
        <f>IF($A971="","",IF(OR($B971="",$E971="",$F971="",$H971="",$I971="",$M971=""),"Missing required field",IF(COUNTIF($A$6:$A$1005,$A971)&gt;1,"Duplicate Inspection ID","OK")))</f>
        <v/>
      </c>
    </row>
    <row r="972">
      <c r="B972" s="62" t="n"/>
      <c r="C972" s="36" t="n"/>
      <c r="L972" s="37" t="n"/>
      <c r="N972" s="38" t="n"/>
      <c r="O972" s="39">
        <f>IF($A972="","",COUNTIF('Violation Log'!$B$6:$B$1005,$A972))</f>
        <v/>
      </c>
      <c r="P972" s="39">
        <f>IF($A972="","",COUNTIFS('Violation Log'!$B$6:$B$1005,$A972,'Violation Log'!$I$6:$I$1005,"Yes"))</f>
        <v/>
      </c>
      <c r="Q972" s="40">
        <f>IF($A972="","",IF($O972=0,"Clean",IF($P972&gt;0,"Out of Service","Violations - No OOS")))</f>
        <v/>
      </c>
      <c r="R972" s="63">
        <f>IF($A972="","",IFERROR(SUMIFS('Violation Log'!$K$6:$K$1005,'Violation Log'!$B$6:$B$1005,$A972),0))</f>
        <v/>
      </c>
      <c r="S972" s="63">
        <f>IF($A972="","",IFERROR(SUMIFS('Violation Log'!$L$6:$L$1005,'Violation Log'!$B$6:$B$1005,$A972),0))</f>
        <v/>
      </c>
      <c r="T972" s="39">
        <f>IF($A972="","",COUNTIFS('Violation Log'!$B$6:$B$1005,$A972,'Violation Log'!$R$6:$R$1005,"&lt;&gt;Closed",'Violation Log'!$R$6:$R$1005,"&lt;&gt;"))</f>
        <v/>
      </c>
      <c r="U972" s="40">
        <f>IF($A972="","",IF(OR($B972="",$E972="",$F972="",$H972="",$I972="",$M972=""),"Missing required field",IF(COUNTIF($A$6:$A$1005,$A972)&gt;1,"Duplicate Inspection ID","OK")))</f>
        <v/>
      </c>
    </row>
    <row r="973">
      <c r="B973" s="62" t="n"/>
      <c r="C973" s="36" t="n"/>
      <c r="L973" s="37" t="n"/>
      <c r="N973" s="38" t="n"/>
      <c r="O973" s="39">
        <f>IF($A973="","",COUNTIF('Violation Log'!$B$6:$B$1005,$A973))</f>
        <v/>
      </c>
      <c r="P973" s="39">
        <f>IF($A973="","",COUNTIFS('Violation Log'!$B$6:$B$1005,$A973,'Violation Log'!$I$6:$I$1005,"Yes"))</f>
        <v/>
      </c>
      <c r="Q973" s="40">
        <f>IF($A973="","",IF($O973=0,"Clean",IF($P973&gt;0,"Out of Service","Violations - No OOS")))</f>
        <v/>
      </c>
      <c r="R973" s="63">
        <f>IF($A973="","",IFERROR(SUMIFS('Violation Log'!$K$6:$K$1005,'Violation Log'!$B$6:$B$1005,$A973),0))</f>
        <v/>
      </c>
      <c r="S973" s="63">
        <f>IF($A973="","",IFERROR(SUMIFS('Violation Log'!$L$6:$L$1005,'Violation Log'!$B$6:$B$1005,$A973),0))</f>
        <v/>
      </c>
      <c r="T973" s="39">
        <f>IF($A973="","",COUNTIFS('Violation Log'!$B$6:$B$1005,$A973,'Violation Log'!$R$6:$R$1005,"&lt;&gt;Closed",'Violation Log'!$R$6:$R$1005,"&lt;&gt;"))</f>
        <v/>
      </c>
      <c r="U973" s="40">
        <f>IF($A973="","",IF(OR($B973="",$E973="",$F973="",$H973="",$I973="",$M973=""),"Missing required field",IF(COUNTIF($A$6:$A$1005,$A973)&gt;1,"Duplicate Inspection ID","OK")))</f>
        <v/>
      </c>
    </row>
    <row r="974">
      <c r="B974" s="62" t="n"/>
      <c r="C974" s="36" t="n"/>
      <c r="L974" s="37" t="n"/>
      <c r="N974" s="38" t="n"/>
      <c r="O974" s="39">
        <f>IF($A974="","",COUNTIF('Violation Log'!$B$6:$B$1005,$A974))</f>
        <v/>
      </c>
      <c r="P974" s="39">
        <f>IF($A974="","",COUNTIFS('Violation Log'!$B$6:$B$1005,$A974,'Violation Log'!$I$6:$I$1005,"Yes"))</f>
        <v/>
      </c>
      <c r="Q974" s="40">
        <f>IF($A974="","",IF($O974=0,"Clean",IF($P974&gt;0,"Out of Service","Violations - No OOS")))</f>
        <v/>
      </c>
      <c r="R974" s="63">
        <f>IF($A974="","",IFERROR(SUMIFS('Violation Log'!$K$6:$K$1005,'Violation Log'!$B$6:$B$1005,$A974),0))</f>
        <v/>
      </c>
      <c r="S974" s="63">
        <f>IF($A974="","",IFERROR(SUMIFS('Violation Log'!$L$6:$L$1005,'Violation Log'!$B$6:$B$1005,$A974),0))</f>
        <v/>
      </c>
      <c r="T974" s="39">
        <f>IF($A974="","",COUNTIFS('Violation Log'!$B$6:$B$1005,$A974,'Violation Log'!$R$6:$R$1005,"&lt;&gt;Closed",'Violation Log'!$R$6:$R$1005,"&lt;&gt;"))</f>
        <v/>
      </c>
      <c r="U974" s="40">
        <f>IF($A974="","",IF(OR($B974="",$E974="",$F974="",$H974="",$I974="",$M974=""),"Missing required field",IF(COUNTIF($A$6:$A$1005,$A974)&gt;1,"Duplicate Inspection ID","OK")))</f>
        <v/>
      </c>
    </row>
    <row r="975">
      <c r="B975" s="62" t="n"/>
      <c r="C975" s="36" t="n"/>
      <c r="L975" s="37" t="n"/>
      <c r="N975" s="38" t="n"/>
      <c r="O975" s="39">
        <f>IF($A975="","",COUNTIF('Violation Log'!$B$6:$B$1005,$A975))</f>
        <v/>
      </c>
      <c r="P975" s="39">
        <f>IF($A975="","",COUNTIFS('Violation Log'!$B$6:$B$1005,$A975,'Violation Log'!$I$6:$I$1005,"Yes"))</f>
        <v/>
      </c>
      <c r="Q975" s="40">
        <f>IF($A975="","",IF($O975=0,"Clean",IF($P975&gt;0,"Out of Service","Violations - No OOS")))</f>
        <v/>
      </c>
      <c r="R975" s="63">
        <f>IF($A975="","",IFERROR(SUMIFS('Violation Log'!$K$6:$K$1005,'Violation Log'!$B$6:$B$1005,$A975),0))</f>
        <v/>
      </c>
      <c r="S975" s="63">
        <f>IF($A975="","",IFERROR(SUMIFS('Violation Log'!$L$6:$L$1005,'Violation Log'!$B$6:$B$1005,$A975),0))</f>
        <v/>
      </c>
      <c r="T975" s="39">
        <f>IF($A975="","",COUNTIFS('Violation Log'!$B$6:$B$1005,$A975,'Violation Log'!$R$6:$R$1005,"&lt;&gt;Closed",'Violation Log'!$R$6:$R$1005,"&lt;&gt;"))</f>
        <v/>
      </c>
      <c r="U975" s="40">
        <f>IF($A975="","",IF(OR($B975="",$E975="",$F975="",$H975="",$I975="",$M975=""),"Missing required field",IF(COUNTIF($A$6:$A$1005,$A975)&gt;1,"Duplicate Inspection ID","OK")))</f>
        <v/>
      </c>
    </row>
    <row r="976">
      <c r="B976" s="62" t="n"/>
      <c r="C976" s="36" t="n"/>
      <c r="L976" s="37" t="n"/>
      <c r="N976" s="38" t="n"/>
      <c r="O976" s="39">
        <f>IF($A976="","",COUNTIF('Violation Log'!$B$6:$B$1005,$A976))</f>
        <v/>
      </c>
      <c r="P976" s="39">
        <f>IF($A976="","",COUNTIFS('Violation Log'!$B$6:$B$1005,$A976,'Violation Log'!$I$6:$I$1005,"Yes"))</f>
        <v/>
      </c>
      <c r="Q976" s="40">
        <f>IF($A976="","",IF($O976=0,"Clean",IF($P976&gt;0,"Out of Service","Violations - No OOS")))</f>
        <v/>
      </c>
      <c r="R976" s="63">
        <f>IF($A976="","",IFERROR(SUMIFS('Violation Log'!$K$6:$K$1005,'Violation Log'!$B$6:$B$1005,$A976),0))</f>
        <v/>
      </c>
      <c r="S976" s="63">
        <f>IF($A976="","",IFERROR(SUMIFS('Violation Log'!$L$6:$L$1005,'Violation Log'!$B$6:$B$1005,$A976),0))</f>
        <v/>
      </c>
      <c r="T976" s="39">
        <f>IF($A976="","",COUNTIFS('Violation Log'!$B$6:$B$1005,$A976,'Violation Log'!$R$6:$R$1005,"&lt;&gt;Closed",'Violation Log'!$R$6:$R$1005,"&lt;&gt;"))</f>
        <v/>
      </c>
      <c r="U976" s="40">
        <f>IF($A976="","",IF(OR($B976="",$E976="",$F976="",$H976="",$I976="",$M976=""),"Missing required field",IF(COUNTIF($A$6:$A$1005,$A976)&gt;1,"Duplicate Inspection ID","OK")))</f>
        <v/>
      </c>
    </row>
    <row r="977">
      <c r="B977" s="62" t="n"/>
      <c r="C977" s="36" t="n"/>
      <c r="L977" s="37" t="n"/>
      <c r="N977" s="38" t="n"/>
      <c r="O977" s="39">
        <f>IF($A977="","",COUNTIF('Violation Log'!$B$6:$B$1005,$A977))</f>
        <v/>
      </c>
      <c r="P977" s="39">
        <f>IF($A977="","",COUNTIFS('Violation Log'!$B$6:$B$1005,$A977,'Violation Log'!$I$6:$I$1005,"Yes"))</f>
        <v/>
      </c>
      <c r="Q977" s="40">
        <f>IF($A977="","",IF($O977=0,"Clean",IF($P977&gt;0,"Out of Service","Violations - No OOS")))</f>
        <v/>
      </c>
      <c r="R977" s="63">
        <f>IF($A977="","",IFERROR(SUMIFS('Violation Log'!$K$6:$K$1005,'Violation Log'!$B$6:$B$1005,$A977),0))</f>
        <v/>
      </c>
      <c r="S977" s="63">
        <f>IF($A977="","",IFERROR(SUMIFS('Violation Log'!$L$6:$L$1005,'Violation Log'!$B$6:$B$1005,$A977),0))</f>
        <v/>
      </c>
      <c r="T977" s="39">
        <f>IF($A977="","",COUNTIFS('Violation Log'!$B$6:$B$1005,$A977,'Violation Log'!$R$6:$R$1005,"&lt;&gt;Closed",'Violation Log'!$R$6:$R$1005,"&lt;&gt;"))</f>
        <v/>
      </c>
      <c r="U977" s="40">
        <f>IF($A977="","",IF(OR($B977="",$E977="",$F977="",$H977="",$I977="",$M977=""),"Missing required field",IF(COUNTIF($A$6:$A$1005,$A977)&gt;1,"Duplicate Inspection ID","OK")))</f>
        <v/>
      </c>
    </row>
    <row r="978">
      <c r="B978" s="62" t="n"/>
      <c r="C978" s="36" t="n"/>
      <c r="L978" s="37" t="n"/>
      <c r="N978" s="38" t="n"/>
      <c r="O978" s="39">
        <f>IF($A978="","",COUNTIF('Violation Log'!$B$6:$B$1005,$A978))</f>
        <v/>
      </c>
      <c r="P978" s="39">
        <f>IF($A978="","",COUNTIFS('Violation Log'!$B$6:$B$1005,$A978,'Violation Log'!$I$6:$I$1005,"Yes"))</f>
        <v/>
      </c>
      <c r="Q978" s="40">
        <f>IF($A978="","",IF($O978=0,"Clean",IF($P978&gt;0,"Out of Service","Violations - No OOS")))</f>
        <v/>
      </c>
      <c r="R978" s="63">
        <f>IF($A978="","",IFERROR(SUMIFS('Violation Log'!$K$6:$K$1005,'Violation Log'!$B$6:$B$1005,$A978),0))</f>
        <v/>
      </c>
      <c r="S978" s="63">
        <f>IF($A978="","",IFERROR(SUMIFS('Violation Log'!$L$6:$L$1005,'Violation Log'!$B$6:$B$1005,$A978),0))</f>
        <v/>
      </c>
      <c r="T978" s="39">
        <f>IF($A978="","",COUNTIFS('Violation Log'!$B$6:$B$1005,$A978,'Violation Log'!$R$6:$R$1005,"&lt;&gt;Closed",'Violation Log'!$R$6:$R$1005,"&lt;&gt;"))</f>
        <v/>
      </c>
      <c r="U978" s="40">
        <f>IF($A978="","",IF(OR($B978="",$E978="",$F978="",$H978="",$I978="",$M978=""),"Missing required field",IF(COUNTIF($A$6:$A$1005,$A978)&gt;1,"Duplicate Inspection ID","OK")))</f>
        <v/>
      </c>
    </row>
    <row r="979">
      <c r="B979" s="62" t="n"/>
      <c r="C979" s="36" t="n"/>
      <c r="L979" s="37" t="n"/>
      <c r="N979" s="38" t="n"/>
      <c r="O979" s="39">
        <f>IF($A979="","",COUNTIF('Violation Log'!$B$6:$B$1005,$A979))</f>
        <v/>
      </c>
      <c r="P979" s="39">
        <f>IF($A979="","",COUNTIFS('Violation Log'!$B$6:$B$1005,$A979,'Violation Log'!$I$6:$I$1005,"Yes"))</f>
        <v/>
      </c>
      <c r="Q979" s="40">
        <f>IF($A979="","",IF($O979=0,"Clean",IF($P979&gt;0,"Out of Service","Violations - No OOS")))</f>
        <v/>
      </c>
      <c r="R979" s="63">
        <f>IF($A979="","",IFERROR(SUMIFS('Violation Log'!$K$6:$K$1005,'Violation Log'!$B$6:$B$1005,$A979),0))</f>
        <v/>
      </c>
      <c r="S979" s="63">
        <f>IF($A979="","",IFERROR(SUMIFS('Violation Log'!$L$6:$L$1005,'Violation Log'!$B$6:$B$1005,$A979),0))</f>
        <v/>
      </c>
      <c r="T979" s="39">
        <f>IF($A979="","",COUNTIFS('Violation Log'!$B$6:$B$1005,$A979,'Violation Log'!$R$6:$R$1005,"&lt;&gt;Closed",'Violation Log'!$R$6:$R$1005,"&lt;&gt;"))</f>
        <v/>
      </c>
      <c r="U979" s="40">
        <f>IF($A979="","",IF(OR($B979="",$E979="",$F979="",$H979="",$I979="",$M979=""),"Missing required field",IF(COUNTIF($A$6:$A$1005,$A979)&gt;1,"Duplicate Inspection ID","OK")))</f>
        <v/>
      </c>
    </row>
    <row r="980">
      <c r="B980" s="62" t="n"/>
      <c r="C980" s="36" t="n"/>
      <c r="L980" s="37" t="n"/>
      <c r="N980" s="38" t="n"/>
      <c r="O980" s="39">
        <f>IF($A980="","",COUNTIF('Violation Log'!$B$6:$B$1005,$A980))</f>
        <v/>
      </c>
      <c r="P980" s="39">
        <f>IF($A980="","",COUNTIFS('Violation Log'!$B$6:$B$1005,$A980,'Violation Log'!$I$6:$I$1005,"Yes"))</f>
        <v/>
      </c>
      <c r="Q980" s="40">
        <f>IF($A980="","",IF($O980=0,"Clean",IF($P980&gt;0,"Out of Service","Violations - No OOS")))</f>
        <v/>
      </c>
      <c r="R980" s="63">
        <f>IF($A980="","",IFERROR(SUMIFS('Violation Log'!$K$6:$K$1005,'Violation Log'!$B$6:$B$1005,$A980),0))</f>
        <v/>
      </c>
      <c r="S980" s="63">
        <f>IF($A980="","",IFERROR(SUMIFS('Violation Log'!$L$6:$L$1005,'Violation Log'!$B$6:$B$1005,$A980),0))</f>
        <v/>
      </c>
      <c r="T980" s="39">
        <f>IF($A980="","",COUNTIFS('Violation Log'!$B$6:$B$1005,$A980,'Violation Log'!$R$6:$R$1005,"&lt;&gt;Closed",'Violation Log'!$R$6:$R$1005,"&lt;&gt;"))</f>
        <v/>
      </c>
      <c r="U980" s="40">
        <f>IF($A980="","",IF(OR($B980="",$E980="",$F980="",$H980="",$I980="",$M980=""),"Missing required field",IF(COUNTIF($A$6:$A$1005,$A980)&gt;1,"Duplicate Inspection ID","OK")))</f>
        <v/>
      </c>
    </row>
    <row r="981">
      <c r="B981" s="62" t="n"/>
      <c r="C981" s="36" t="n"/>
      <c r="L981" s="37" t="n"/>
      <c r="N981" s="38" t="n"/>
      <c r="O981" s="39">
        <f>IF($A981="","",COUNTIF('Violation Log'!$B$6:$B$1005,$A981))</f>
        <v/>
      </c>
      <c r="P981" s="39">
        <f>IF($A981="","",COUNTIFS('Violation Log'!$B$6:$B$1005,$A981,'Violation Log'!$I$6:$I$1005,"Yes"))</f>
        <v/>
      </c>
      <c r="Q981" s="40">
        <f>IF($A981="","",IF($O981=0,"Clean",IF($P981&gt;0,"Out of Service","Violations - No OOS")))</f>
        <v/>
      </c>
      <c r="R981" s="63">
        <f>IF($A981="","",IFERROR(SUMIFS('Violation Log'!$K$6:$K$1005,'Violation Log'!$B$6:$B$1005,$A981),0))</f>
        <v/>
      </c>
      <c r="S981" s="63">
        <f>IF($A981="","",IFERROR(SUMIFS('Violation Log'!$L$6:$L$1005,'Violation Log'!$B$6:$B$1005,$A981),0))</f>
        <v/>
      </c>
      <c r="T981" s="39">
        <f>IF($A981="","",COUNTIFS('Violation Log'!$B$6:$B$1005,$A981,'Violation Log'!$R$6:$R$1005,"&lt;&gt;Closed",'Violation Log'!$R$6:$R$1005,"&lt;&gt;"))</f>
        <v/>
      </c>
      <c r="U981" s="40">
        <f>IF($A981="","",IF(OR($B981="",$E981="",$F981="",$H981="",$I981="",$M981=""),"Missing required field",IF(COUNTIF($A$6:$A$1005,$A981)&gt;1,"Duplicate Inspection ID","OK")))</f>
        <v/>
      </c>
    </row>
    <row r="982">
      <c r="B982" s="62" t="n"/>
      <c r="C982" s="36" t="n"/>
      <c r="L982" s="37" t="n"/>
      <c r="N982" s="38" t="n"/>
      <c r="O982" s="39">
        <f>IF($A982="","",COUNTIF('Violation Log'!$B$6:$B$1005,$A982))</f>
        <v/>
      </c>
      <c r="P982" s="39">
        <f>IF($A982="","",COUNTIFS('Violation Log'!$B$6:$B$1005,$A982,'Violation Log'!$I$6:$I$1005,"Yes"))</f>
        <v/>
      </c>
      <c r="Q982" s="40">
        <f>IF($A982="","",IF($O982=0,"Clean",IF($P982&gt;0,"Out of Service","Violations - No OOS")))</f>
        <v/>
      </c>
      <c r="R982" s="63">
        <f>IF($A982="","",IFERROR(SUMIFS('Violation Log'!$K$6:$K$1005,'Violation Log'!$B$6:$B$1005,$A982),0))</f>
        <v/>
      </c>
      <c r="S982" s="63">
        <f>IF($A982="","",IFERROR(SUMIFS('Violation Log'!$L$6:$L$1005,'Violation Log'!$B$6:$B$1005,$A982),0))</f>
        <v/>
      </c>
      <c r="T982" s="39">
        <f>IF($A982="","",COUNTIFS('Violation Log'!$B$6:$B$1005,$A982,'Violation Log'!$R$6:$R$1005,"&lt;&gt;Closed",'Violation Log'!$R$6:$R$1005,"&lt;&gt;"))</f>
        <v/>
      </c>
      <c r="U982" s="40">
        <f>IF($A982="","",IF(OR($B982="",$E982="",$F982="",$H982="",$I982="",$M982=""),"Missing required field",IF(COUNTIF($A$6:$A$1005,$A982)&gt;1,"Duplicate Inspection ID","OK")))</f>
        <v/>
      </c>
    </row>
    <row r="983">
      <c r="B983" s="62" t="n"/>
      <c r="C983" s="36" t="n"/>
      <c r="L983" s="37" t="n"/>
      <c r="N983" s="38" t="n"/>
      <c r="O983" s="39">
        <f>IF($A983="","",COUNTIF('Violation Log'!$B$6:$B$1005,$A983))</f>
        <v/>
      </c>
      <c r="P983" s="39">
        <f>IF($A983="","",COUNTIFS('Violation Log'!$B$6:$B$1005,$A983,'Violation Log'!$I$6:$I$1005,"Yes"))</f>
        <v/>
      </c>
      <c r="Q983" s="40">
        <f>IF($A983="","",IF($O983=0,"Clean",IF($P983&gt;0,"Out of Service","Violations - No OOS")))</f>
        <v/>
      </c>
      <c r="R983" s="63">
        <f>IF($A983="","",IFERROR(SUMIFS('Violation Log'!$K$6:$K$1005,'Violation Log'!$B$6:$B$1005,$A983),0))</f>
        <v/>
      </c>
      <c r="S983" s="63">
        <f>IF($A983="","",IFERROR(SUMIFS('Violation Log'!$L$6:$L$1005,'Violation Log'!$B$6:$B$1005,$A983),0))</f>
        <v/>
      </c>
      <c r="T983" s="39">
        <f>IF($A983="","",COUNTIFS('Violation Log'!$B$6:$B$1005,$A983,'Violation Log'!$R$6:$R$1005,"&lt;&gt;Closed",'Violation Log'!$R$6:$R$1005,"&lt;&gt;"))</f>
        <v/>
      </c>
      <c r="U983" s="40">
        <f>IF($A983="","",IF(OR($B983="",$E983="",$F983="",$H983="",$I983="",$M983=""),"Missing required field",IF(COUNTIF($A$6:$A$1005,$A983)&gt;1,"Duplicate Inspection ID","OK")))</f>
        <v/>
      </c>
    </row>
    <row r="984">
      <c r="B984" s="62" t="n"/>
      <c r="C984" s="36" t="n"/>
      <c r="L984" s="37" t="n"/>
      <c r="N984" s="38" t="n"/>
      <c r="O984" s="39">
        <f>IF($A984="","",COUNTIF('Violation Log'!$B$6:$B$1005,$A984))</f>
        <v/>
      </c>
      <c r="P984" s="39">
        <f>IF($A984="","",COUNTIFS('Violation Log'!$B$6:$B$1005,$A984,'Violation Log'!$I$6:$I$1005,"Yes"))</f>
        <v/>
      </c>
      <c r="Q984" s="40">
        <f>IF($A984="","",IF($O984=0,"Clean",IF($P984&gt;0,"Out of Service","Violations - No OOS")))</f>
        <v/>
      </c>
      <c r="R984" s="63">
        <f>IF($A984="","",IFERROR(SUMIFS('Violation Log'!$K$6:$K$1005,'Violation Log'!$B$6:$B$1005,$A984),0))</f>
        <v/>
      </c>
      <c r="S984" s="63">
        <f>IF($A984="","",IFERROR(SUMIFS('Violation Log'!$L$6:$L$1005,'Violation Log'!$B$6:$B$1005,$A984),0))</f>
        <v/>
      </c>
      <c r="T984" s="39">
        <f>IF($A984="","",COUNTIFS('Violation Log'!$B$6:$B$1005,$A984,'Violation Log'!$R$6:$R$1005,"&lt;&gt;Closed",'Violation Log'!$R$6:$R$1005,"&lt;&gt;"))</f>
        <v/>
      </c>
      <c r="U984" s="40">
        <f>IF($A984="","",IF(OR($B984="",$E984="",$F984="",$H984="",$I984="",$M984=""),"Missing required field",IF(COUNTIF($A$6:$A$1005,$A984)&gt;1,"Duplicate Inspection ID","OK")))</f>
        <v/>
      </c>
    </row>
    <row r="985">
      <c r="B985" s="62" t="n"/>
      <c r="C985" s="36" t="n"/>
      <c r="L985" s="37" t="n"/>
      <c r="N985" s="38" t="n"/>
      <c r="O985" s="39">
        <f>IF($A985="","",COUNTIF('Violation Log'!$B$6:$B$1005,$A985))</f>
        <v/>
      </c>
      <c r="P985" s="39">
        <f>IF($A985="","",COUNTIFS('Violation Log'!$B$6:$B$1005,$A985,'Violation Log'!$I$6:$I$1005,"Yes"))</f>
        <v/>
      </c>
      <c r="Q985" s="40">
        <f>IF($A985="","",IF($O985=0,"Clean",IF($P985&gt;0,"Out of Service","Violations - No OOS")))</f>
        <v/>
      </c>
      <c r="R985" s="63">
        <f>IF($A985="","",IFERROR(SUMIFS('Violation Log'!$K$6:$K$1005,'Violation Log'!$B$6:$B$1005,$A985),0))</f>
        <v/>
      </c>
      <c r="S985" s="63">
        <f>IF($A985="","",IFERROR(SUMIFS('Violation Log'!$L$6:$L$1005,'Violation Log'!$B$6:$B$1005,$A985),0))</f>
        <v/>
      </c>
      <c r="T985" s="39">
        <f>IF($A985="","",COUNTIFS('Violation Log'!$B$6:$B$1005,$A985,'Violation Log'!$R$6:$R$1005,"&lt;&gt;Closed",'Violation Log'!$R$6:$R$1005,"&lt;&gt;"))</f>
        <v/>
      </c>
      <c r="U985" s="40">
        <f>IF($A985="","",IF(OR($B985="",$E985="",$F985="",$H985="",$I985="",$M985=""),"Missing required field",IF(COUNTIF($A$6:$A$1005,$A985)&gt;1,"Duplicate Inspection ID","OK")))</f>
        <v/>
      </c>
    </row>
    <row r="986">
      <c r="B986" s="62" t="n"/>
      <c r="C986" s="36" t="n"/>
      <c r="L986" s="37" t="n"/>
      <c r="N986" s="38" t="n"/>
      <c r="O986" s="39">
        <f>IF($A986="","",COUNTIF('Violation Log'!$B$6:$B$1005,$A986))</f>
        <v/>
      </c>
      <c r="P986" s="39">
        <f>IF($A986="","",COUNTIFS('Violation Log'!$B$6:$B$1005,$A986,'Violation Log'!$I$6:$I$1005,"Yes"))</f>
        <v/>
      </c>
      <c r="Q986" s="40">
        <f>IF($A986="","",IF($O986=0,"Clean",IF($P986&gt;0,"Out of Service","Violations - No OOS")))</f>
        <v/>
      </c>
      <c r="R986" s="63">
        <f>IF($A986="","",IFERROR(SUMIFS('Violation Log'!$K$6:$K$1005,'Violation Log'!$B$6:$B$1005,$A986),0))</f>
        <v/>
      </c>
      <c r="S986" s="63">
        <f>IF($A986="","",IFERROR(SUMIFS('Violation Log'!$L$6:$L$1005,'Violation Log'!$B$6:$B$1005,$A986),0))</f>
        <v/>
      </c>
      <c r="T986" s="39">
        <f>IF($A986="","",COUNTIFS('Violation Log'!$B$6:$B$1005,$A986,'Violation Log'!$R$6:$R$1005,"&lt;&gt;Closed",'Violation Log'!$R$6:$R$1005,"&lt;&gt;"))</f>
        <v/>
      </c>
      <c r="U986" s="40">
        <f>IF($A986="","",IF(OR($B986="",$E986="",$F986="",$H986="",$I986="",$M986=""),"Missing required field",IF(COUNTIF($A$6:$A$1005,$A986)&gt;1,"Duplicate Inspection ID","OK")))</f>
        <v/>
      </c>
    </row>
    <row r="987">
      <c r="B987" s="62" t="n"/>
      <c r="C987" s="36" t="n"/>
      <c r="L987" s="37" t="n"/>
      <c r="N987" s="38" t="n"/>
      <c r="O987" s="39">
        <f>IF($A987="","",COUNTIF('Violation Log'!$B$6:$B$1005,$A987))</f>
        <v/>
      </c>
      <c r="P987" s="39">
        <f>IF($A987="","",COUNTIFS('Violation Log'!$B$6:$B$1005,$A987,'Violation Log'!$I$6:$I$1005,"Yes"))</f>
        <v/>
      </c>
      <c r="Q987" s="40">
        <f>IF($A987="","",IF($O987=0,"Clean",IF($P987&gt;0,"Out of Service","Violations - No OOS")))</f>
        <v/>
      </c>
      <c r="R987" s="63">
        <f>IF($A987="","",IFERROR(SUMIFS('Violation Log'!$K$6:$K$1005,'Violation Log'!$B$6:$B$1005,$A987),0))</f>
        <v/>
      </c>
      <c r="S987" s="63">
        <f>IF($A987="","",IFERROR(SUMIFS('Violation Log'!$L$6:$L$1005,'Violation Log'!$B$6:$B$1005,$A987),0))</f>
        <v/>
      </c>
      <c r="T987" s="39">
        <f>IF($A987="","",COUNTIFS('Violation Log'!$B$6:$B$1005,$A987,'Violation Log'!$R$6:$R$1005,"&lt;&gt;Closed",'Violation Log'!$R$6:$R$1005,"&lt;&gt;"))</f>
        <v/>
      </c>
      <c r="U987" s="40">
        <f>IF($A987="","",IF(OR($B987="",$E987="",$F987="",$H987="",$I987="",$M987=""),"Missing required field",IF(COUNTIF($A$6:$A$1005,$A987)&gt;1,"Duplicate Inspection ID","OK")))</f>
        <v/>
      </c>
    </row>
    <row r="988">
      <c r="B988" s="62" t="n"/>
      <c r="C988" s="36" t="n"/>
      <c r="L988" s="37" t="n"/>
      <c r="N988" s="38" t="n"/>
      <c r="O988" s="39">
        <f>IF($A988="","",COUNTIF('Violation Log'!$B$6:$B$1005,$A988))</f>
        <v/>
      </c>
      <c r="P988" s="39">
        <f>IF($A988="","",COUNTIFS('Violation Log'!$B$6:$B$1005,$A988,'Violation Log'!$I$6:$I$1005,"Yes"))</f>
        <v/>
      </c>
      <c r="Q988" s="40">
        <f>IF($A988="","",IF($O988=0,"Clean",IF($P988&gt;0,"Out of Service","Violations - No OOS")))</f>
        <v/>
      </c>
      <c r="R988" s="63">
        <f>IF($A988="","",IFERROR(SUMIFS('Violation Log'!$K$6:$K$1005,'Violation Log'!$B$6:$B$1005,$A988),0))</f>
        <v/>
      </c>
      <c r="S988" s="63">
        <f>IF($A988="","",IFERROR(SUMIFS('Violation Log'!$L$6:$L$1005,'Violation Log'!$B$6:$B$1005,$A988),0))</f>
        <v/>
      </c>
      <c r="T988" s="39">
        <f>IF($A988="","",COUNTIFS('Violation Log'!$B$6:$B$1005,$A988,'Violation Log'!$R$6:$R$1005,"&lt;&gt;Closed",'Violation Log'!$R$6:$R$1005,"&lt;&gt;"))</f>
        <v/>
      </c>
      <c r="U988" s="40">
        <f>IF($A988="","",IF(OR($B988="",$E988="",$F988="",$H988="",$I988="",$M988=""),"Missing required field",IF(COUNTIF($A$6:$A$1005,$A988)&gt;1,"Duplicate Inspection ID","OK")))</f>
        <v/>
      </c>
    </row>
    <row r="989">
      <c r="B989" s="62" t="n"/>
      <c r="C989" s="36" t="n"/>
      <c r="L989" s="37" t="n"/>
      <c r="N989" s="38" t="n"/>
      <c r="O989" s="39">
        <f>IF($A989="","",COUNTIF('Violation Log'!$B$6:$B$1005,$A989))</f>
        <v/>
      </c>
      <c r="P989" s="39">
        <f>IF($A989="","",COUNTIFS('Violation Log'!$B$6:$B$1005,$A989,'Violation Log'!$I$6:$I$1005,"Yes"))</f>
        <v/>
      </c>
      <c r="Q989" s="40">
        <f>IF($A989="","",IF($O989=0,"Clean",IF($P989&gt;0,"Out of Service","Violations - No OOS")))</f>
        <v/>
      </c>
      <c r="R989" s="63">
        <f>IF($A989="","",IFERROR(SUMIFS('Violation Log'!$K$6:$K$1005,'Violation Log'!$B$6:$B$1005,$A989),0))</f>
        <v/>
      </c>
      <c r="S989" s="63">
        <f>IF($A989="","",IFERROR(SUMIFS('Violation Log'!$L$6:$L$1005,'Violation Log'!$B$6:$B$1005,$A989),0))</f>
        <v/>
      </c>
      <c r="T989" s="39">
        <f>IF($A989="","",COUNTIFS('Violation Log'!$B$6:$B$1005,$A989,'Violation Log'!$R$6:$R$1005,"&lt;&gt;Closed",'Violation Log'!$R$6:$R$1005,"&lt;&gt;"))</f>
        <v/>
      </c>
      <c r="U989" s="40">
        <f>IF($A989="","",IF(OR($B989="",$E989="",$F989="",$H989="",$I989="",$M989=""),"Missing required field",IF(COUNTIF($A$6:$A$1005,$A989)&gt;1,"Duplicate Inspection ID","OK")))</f>
        <v/>
      </c>
    </row>
    <row r="990">
      <c r="B990" s="62" t="n"/>
      <c r="C990" s="36" t="n"/>
      <c r="L990" s="37" t="n"/>
      <c r="N990" s="38" t="n"/>
      <c r="O990" s="39">
        <f>IF($A990="","",COUNTIF('Violation Log'!$B$6:$B$1005,$A990))</f>
        <v/>
      </c>
      <c r="P990" s="39">
        <f>IF($A990="","",COUNTIFS('Violation Log'!$B$6:$B$1005,$A990,'Violation Log'!$I$6:$I$1005,"Yes"))</f>
        <v/>
      </c>
      <c r="Q990" s="40">
        <f>IF($A990="","",IF($O990=0,"Clean",IF($P990&gt;0,"Out of Service","Violations - No OOS")))</f>
        <v/>
      </c>
      <c r="R990" s="63">
        <f>IF($A990="","",IFERROR(SUMIFS('Violation Log'!$K$6:$K$1005,'Violation Log'!$B$6:$B$1005,$A990),0))</f>
        <v/>
      </c>
      <c r="S990" s="63">
        <f>IF($A990="","",IFERROR(SUMIFS('Violation Log'!$L$6:$L$1005,'Violation Log'!$B$6:$B$1005,$A990),0))</f>
        <v/>
      </c>
      <c r="T990" s="39">
        <f>IF($A990="","",COUNTIFS('Violation Log'!$B$6:$B$1005,$A990,'Violation Log'!$R$6:$R$1005,"&lt;&gt;Closed",'Violation Log'!$R$6:$R$1005,"&lt;&gt;"))</f>
        <v/>
      </c>
      <c r="U990" s="40">
        <f>IF($A990="","",IF(OR($B990="",$E990="",$F990="",$H990="",$I990="",$M990=""),"Missing required field",IF(COUNTIF($A$6:$A$1005,$A990)&gt;1,"Duplicate Inspection ID","OK")))</f>
        <v/>
      </c>
    </row>
    <row r="991">
      <c r="B991" s="62" t="n"/>
      <c r="C991" s="36" t="n"/>
      <c r="L991" s="37" t="n"/>
      <c r="N991" s="38" t="n"/>
      <c r="O991" s="39">
        <f>IF($A991="","",COUNTIF('Violation Log'!$B$6:$B$1005,$A991))</f>
        <v/>
      </c>
      <c r="P991" s="39">
        <f>IF($A991="","",COUNTIFS('Violation Log'!$B$6:$B$1005,$A991,'Violation Log'!$I$6:$I$1005,"Yes"))</f>
        <v/>
      </c>
      <c r="Q991" s="40">
        <f>IF($A991="","",IF($O991=0,"Clean",IF($P991&gt;0,"Out of Service","Violations - No OOS")))</f>
        <v/>
      </c>
      <c r="R991" s="63">
        <f>IF($A991="","",IFERROR(SUMIFS('Violation Log'!$K$6:$K$1005,'Violation Log'!$B$6:$B$1005,$A991),0))</f>
        <v/>
      </c>
      <c r="S991" s="63">
        <f>IF($A991="","",IFERROR(SUMIFS('Violation Log'!$L$6:$L$1005,'Violation Log'!$B$6:$B$1005,$A991),0))</f>
        <v/>
      </c>
      <c r="T991" s="39">
        <f>IF($A991="","",COUNTIFS('Violation Log'!$B$6:$B$1005,$A991,'Violation Log'!$R$6:$R$1005,"&lt;&gt;Closed",'Violation Log'!$R$6:$R$1005,"&lt;&gt;"))</f>
        <v/>
      </c>
      <c r="U991" s="40">
        <f>IF($A991="","",IF(OR($B991="",$E991="",$F991="",$H991="",$I991="",$M991=""),"Missing required field",IF(COUNTIF($A$6:$A$1005,$A991)&gt;1,"Duplicate Inspection ID","OK")))</f>
        <v/>
      </c>
    </row>
    <row r="992">
      <c r="B992" s="62" t="n"/>
      <c r="C992" s="36" t="n"/>
      <c r="L992" s="37" t="n"/>
      <c r="N992" s="38" t="n"/>
      <c r="O992" s="39">
        <f>IF($A992="","",COUNTIF('Violation Log'!$B$6:$B$1005,$A992))</f>
        <v/>
      </c>
      <c r="P992" s="39">
        <f>IF($A992="","",COUNTIFS('Violation Log'!$B$6:$B$1005,$A992,'Violation Log'!$I$6:$I$1005,"Yes"))</f>
        <v/>
      </c>
      <c r="Q992" s="40">
        <f>IF($A992="","",IF($O992=0,"Clean",IF($P992&gt;0,"Out of Service","Violations - No OOS")))</f>
        <v/>
      </c>
      <c r="R992" s="63">
        <f>IF($A992="","",IFERROR(SUMIFS('Violation Log'!$K$6:$K$1005,'Violation Log'!$B$6:$B$1005,$A992),0))</f>
        <v/>
      </c>
      <c r="S992" s="63">
        <f>IF($A992="","",IFERROR(SUMIFS('Violation Log'!$L$6:$L$1005,'Violation Log'!$B$6:$B$1005,$A992),0))</f>
        <v/>
      </c>
      <c r="T992" s="39">
        <f>IF($A992="","",COUNTIFS('Violation Log'!$B$6:$B$1005,$A992,'Violation Log'!$R$6:$R$1005,"&lt;&gt;Closed",'Violation Log'!$R$6:$R$1005,"&lt;&gt;"))</f>
        <v/>
      </c>
      <c r="U992" s="40">
        <f>IF($A992="","",IF(OR($B992="",$E992="",$F992="",$H992="",$I992="",$M992=""),"Missing required field",IF(COUNTIF($A$6:$A$1005,$A992)&gt;1,"Duplicate Inspection ID","OK")))</f>
        <v/>
      </c>
    </row>
    <row r="993">
      <c r="B993" s="62" t="n"/>
      <c r="C993" s="36" t="n"/>
      <c r="L993" s="37" t="n"/>
      <c r="N993" s="38" t="n"/>
      <c r="O993" s="39">
        <f>IF($A993="","",COUNTIF('Violation Log'!$B$6:$B$1005,$A993))</f>
        <v/>
      </c>
      <c r="P993" s="39">
        <f>IF($A993="","",COUNTIFS('Violation Log'!$B$6:$B$1005,$A993,'Violation Log'!$I$6:$I$1005,"Yes"))</f>
        <v/>
      </c>
      <c r="Q993" s="40">
        <f>IF($A993="","",IF($O993=0,"Clean",IF($P993&gt;0,"Out of Service","Violations - No OOS")))</f>
        <v/>
      </c>
      <c r="R993" s="63">
        <f>IF($A993="","",IFERROR(SUMIFS('Violation Log'!$K$6:$K$1005,'Violation Log'!$B$6:$B$1005,$A993),0))</f>
        <v/>
      </c>
      <c r="S993" s="63">
        <f>IF($A993="","",IFERROR(SUMIFS('Violation Log'!$L$6:$L$1005,'Violation Log'!$B$6:$B$1005,$A993),0))</f>
        <v/>
      </c>
      <c r="T993" s="39">
        <f>IF($A993="","",COUNTIFS('Violation Log'!$B$6:$B$1005,$A993,'Violation Log'!$R$6:$R$1005,"&lt;&gt;Closed",'Violation Log'!$R$6:$R$1005,"&lt;&gt;"))</f>
        <v/>
      </c>
      <c r="U993" s="40">
        <f>IF($A993="","",IF(OR($B993="",$E993="",$F993="",$H993="",$I993="",$M993=""),"Missing required field",IF(COUNTIF($A$6:$A$1005,$A993)&gt;1,"Duplicate Inspection ID","OK")))</f>
        <v/>
      </c>
    </row>
    <row r="994">
      <c r="B994" s="62" t="n"/>
      <c r="C994" s="36" t="n"/>
      <c r="L994" s="37" t="n"/>
      <c r="N994" s="38" t="n"/>
      <c r="O994" s="39">
        <f>IF($A994="","",COUNTIF('Violation Log'!$B$6:$B$1005,$A994))</f>
        <v/>
      </c>
      <c r="P994" s="39">
        <f>IF($A994="","",COUNTIFS('Violation Log'!$B$6:$B$1005,$A994,'Violation Log'!$I$6:$I$1005,"Yes"))</f>
        <v/>
      </c>
      <c r="Q994" s="40">
        <f>IF($A994="","",IF($O994=0,"Clean",IF($P994&gt;0,"Out of Service","Violations - No OOS")))</f>
        <v/>
      </c>
      <c r="R994" s="63">
        <f>IF($A994="","",IFERROR(SUMIFS('Violation Log'!$K$6:$K$1005,'Violation Log'!$B$6:$B$1005,$A994),0))</f>
        <v/>
      </c>
      <c r="S994" s="63">
        <f>IF($A994="","",IFERROR(SUMIFS('Violation Log'!$L$6:$L$1005,'Violation Log'!$B$6:$B$1005,$A994),0))</f>
        <v/>
      </c>
      <c r="T994" s="39">
        <f>IF($A994="","",COUNTIFS('Violation Log'!$B$6:$B$1005,$A994,'Violation Log'!$R$6:$R$1005,"&lt;&gt;Closed",'Violation Log'!$R$6:$R$1005,"&lt;&gt;"))</f>
        <v/>
      </c>
      <c r="U994" s="40">
        <f>IF($A994="","",IF(OR($B994="",$E994="",$F994="",$H994="",$I994="",$M994=""),"Missing required field",IF(COUNTIF($A$6:$A$1005,$A994)&gt;1,"Duplicate Inspection ID","OK")))</f>
        <v/>
      </c>
    </row>
    <row r="995">
      <c r="B995" s="62" t="n"/>
      <c r="C995" s="36" t="n"/>
      <c r="L995" s="37" t="n"/>
      <c r="N995" s="38" t="n"/>
      <c r="O995" s="39">
        <f>IF($A995="","",COUNTIF('Violation Log'!$B$6:$B$1005,$A995))</f>
        <v/>
      </c>
      <c r="P995" s="39">
        <f>IF($A995="","",COUNTIFS('Violation Log'!$B$6:$B$1005,$A995,'Violation Log'!$I$6:$I$1005,"Yes"))</f>
        <v/>
      </c>
      <c r="Q995" s="40">
        <f>IF($A995="","",IF($O995=0,"Clean",IF($P995&gt;0,"Out of Service","Violations - No OOS")))</f>
        <v/>
      </c>
      <c r="R995" s="63">
        <f>IF($A995="","",IFERROR(SUMIFS('Violation Log'!$K$6:$K$1005,'Violation Log'!$B$6:$B$1005,$A995),0))</f>
        <v/>
      </c>
      <c r="S995" s="63">
        <f>IF($A995="","",IFERROR(SUMIFS('Violation Log'!$L$6:$L$1005,'Violation Log'!$B$6:$B$1005,$A995),0))</f>
        <v/>
      </c>
      <c r="T995" s="39">
        <f>IF($A995="","",COUNTIFS('Violation Log'!$B$6:$B$1005,$A995,'Violation Log'!$R$6:$R$1005,"&lt;&gt;Closed",'Violation Log'!$R$6:$R$1005,"&lt;&gt;"))</f>
        <v/>
      </c>
      <c r="U995" s="40">
        <f>IF($A995="","",IF(OR($B995="",$E995="",$F995="",$H995="",$I995="",$M995=""),"Missing required field",IF(COUNTIF($A$6:$A$1005,$A995)&gt;1,"Duplicate Inspection ID","OK")))</f>
        <v/>
      </c>
    </row>
    <row r="996">
      <c r="B996" s="62" t="n"/>
      <c r="C996" s="36" t="n"/>
      <c r="L996" s="37" t="n"/>
      <c r="N996" s="38" t="n"/>
      <c r="O996" s="39">
        <f>IF($A996="","",COUNTIF('Violation Log'!$B$6:$B$1005,$A996))</f>
        <v/>
      </c>
      <c r="P996" s="39">
        <f>IF($A996="","",COUNTIFS('Violation Log'!$B$6:$B$1005,$A996,'Violation Log'!$I$6:$I$1005,"Yes"))</f>
        <v/>
      </c>
      <c r="Q996" s="40">
        <f>IF($A996="","",IF($O996=0,"Clean",IF($P996&gt;0,"Out of Service","Violations - No OOS")))</f>
        <v/>
      </c>
      <c r="R996" s="63">
        <f>IF($A996="","",IFERROR(SUMIFS('Violation Log'!$K$6:$K$1005,'Violation Log'!$B$6:$B$1005,$A996),0))</f>
        <v/>
      </c>
      <c r="S996" s="63">
        <f>IF($A996="","",IFERROR(SUMIFS('Violation Log'!$L$6:$L$1005,'Violation Log'!$B$6:$B$1005,$A996),0))</f>
        <v/>
      </c>
      <c r="T996" s="39">
        <f>IF($A996="","",COUNTIFS('Violation Log'!$B$6:$B$1005,$A996,'Violation Log'!$R$6:$R$1005,"&lt;&gt;Closed",'Violation Log'!$R$6:$R$1005,"&lt;&gt;"))</f>
        <v/>
      </c>
      <c r="U996" s="40">
        <f>IF($A996="","",IF(OR($B996="",$E996="",$F996="",$H996="",$I996="",$M996=""),"Missing required field",IF(COUNTIF($A$6:$A$1005,$A996)&gt;1,"Duplicate Inspection ID","OK")))</f>
        <v/>
      </c>
    </row>
    <row r="997">
      <c r="B997" s="62" t="n"/>
      <c r="C997" s="36" t="n"/>
      <c r="L997" s="37" t="n"/>
      <c r="N997" s="38" t="n"/>
      <c r="O997" s="39">
        <f>IF($A997="","",COUNTIF('Violation Log'!$B$6:$B$1005,$A997))</f>
        <v/>
      </c>
      <c r="P997" s="39">
        <f>IF($A997="","",COUNTIFS('Violation Log'!$B$6:$B$1005,$A997,'Violation Log'!$I$6:$I$1005,"Yes"))</f>
        <v/>
      </c>
      <c r="Q997" s="40">
        <f>IF($A997="","",IF($O997=0,"Clean",IF($P997&gt;0,"Out of Service","Violations - No OOS")))</f>
        <v/>
      </c>
      <c r="R997" s="63">
        <f>IF($A997="","",IFERROR(SUMIFS('Violation Log'!$K$6:$K$1005,'Violation Log'!$B$6:$B$1005,$A997),0))</f>
        <v/>
      </c>
      <c r="S997" s="63">
        <f>IF($A997="","",IFERROR(SUMIFS('Violation Log'!$L$6:$L$1005,'Violation Log'!$B$6:$B$1005,$A997),0))</f>
        <v/>
      </c>
      <c r="T997" s="39">
        <f>IF($A997="","",COUNTIFS('Violation Log'!$B$6:$B$1005,$A997,'Violation Log'!$R$6:$R$1005,"&lt;&gt;Closed",'Violation Log'!$R$6:$R$1005,"&lt;&gt;"))</f>
        <v/>
      </c>
      <c r="U997" s="40">
        <f>IF($A997="","",IF(OR($B997="",$E997="",$F997="",$H997="",$I997="",$M997=""),"Missing required field",IF(COUNTIF($A$6:$A$1005,$A997)&gt;1,"Duplicate Inspection ID","OK")))</f>
        <v/>
      </c>
    </row>
    <row r="998">
      <c r="B998" s="62" t="n"/>
      <c r="C998" s="36" t="n"/>
      <c r="L998" s="37" t="n"/>
      <c r="N998" s="38" t="n"/>
      <c r="O998" s="39">
        <f>IF($A998="","",COUNTIF('Violation Log'!$B$6:$B$1005,$A998))</f>
        <v/>
      </c>
      <c r="P998" s="39">
        <f>IF($A998="","",COUNTIFS('Violation Log'!$B$6:$B$1005,$A998,'Violation Log'!$I$6:$I$1005,"Yes"))</f>
        <v/>
      </c>
      <c r="Q998" s="40">
        <f>IF($A998="","",IF($O998=0,"Clean",IF($P998&gt;0,"Out of Service","Violations - No OOS")))</f>
        <v/>
      </c>
      <c r="R998" s="63">
        <f>IF($A998="","",IFERROR(SUMIFS('Violation Log'!$K$6:$K$1005,'Violation Log'!$B$6:$B$1005,$A998),0))</f>
        <v/>
      </c>
      <c r="S998" s="63">
        <f>IF($A998="","",IFERROR(SUMIFS('Violation Log'!$L$6:$L$1005,'Violation Log'!$B$6:$B$1005,$A998),0))</f>
        <v/>
      </c>
      <c r="T998" s="39">
        <f>IF($A998="","",COUNTIFS('Violation Log'!$B$6:$B$1005,$A998,'Violation Log'!$R$6:$R$1005,"&lt;&gt;Closed",'Violation Log'!$R$6:$R$1005,"&lt;&gt;"))</f>
        <v/>
      </c>
      <c r="U998" s="40">
        <f>IF($A998="","",IF(OR($B998="",$E998="",$F998="",$H998="",$I998="",$M998=""),"Missing required field",IF(COUNTIF($A$6:$A$1005,$A998)&gt;1,"Duplicate Inspection ID","OK")))</f>
        <v/>
      </c>
    </row>
    <row r="999">
      <c r="B999" s="62" t="n"/>
      <c r="C999" s="36" t="n"/>
      <c r="L999" s="37" t="n"/>
      <c r="N999" s="38" t="n"/>
      <c r="O999" s="39">
        <f>IF($A999="","",COUNTIF('Violation Log'!$B$6:$B$1005,$A999))</f>
        <v/>
      </c>
      <c r="P999" s="39">
        <f>IF($A999="","",COUNTIFS('Violation Log'!$B$6:$B$1005,$A999,'Violation Log'!$I$6:$I$1005,"Yes"))</f>
        <v/>
      </c>
      <c r="Q999" s="40">
        <f>IF($A999="","",IF($O999=0,"Clean",IF($P999&gt;0,"Out of Service","Violations - No OOS")))</f>
        <v/>
      </c>
      <c r="R999" s="63">
        <f>IF($A999="","",IFERROR(SUMIFS('Violation Log'!$K$6:$K$1005,'Violation Log'!$B$6:$B$1005,$A999),0))</f>
        <v/>
      </c>
      <c r="S999" s="63">
        <f>IF($A999="","",IFERROR(SUMIFS('Violation Log'!$L$6:$L$1005,'Violation Log'!$B$6:$B$1005,$A999),0))</f>
        <v/>
      </c>
      <c r="T999" s="39">
        <f>IF($A999="","",COUNTIFS('Violation Log'!$B$6:$B$1005,$A999,'Violation Log'!$R$6:$R$1005,"&lt;&gt;Closed",'Violation Log'!$R$6:$R$1005,"&lt;&gt;"))</f>
        <v/>
      </c>
      <c r="U999" s="40">
        <f>IF($A999="","",IF(OR($B999="",$E999="",$F999="",$H999="",$I999="",$M999=""),"Missing required field",IF(COUNTIF($A$6:$A$1005,$A999)&gt;1,"Duplicate Inspection ID","OK")))</f>
        <v/>
      </c>
    </row>
    <row r="1000">
      <c r="B1000" s="62" t="n"/>
      <c r="C1000" s="36" t="n"/>
      <c r="L1000" s="37" t="n"/>
      <c r="N1000" s="38" t="n"/>
      <c r="O1000" s="39">
        <f>IF($A1000="","",COUNTIF('Violation Log'!$B$6:$B$1005,$A1000))</f>
        <v/>
      </c>
      <c r="P1000" s="39">
        <f>IF($A1000="","",COUNTIFS('Violation Log'!$B$6:$B$1005,$A1000,'Violation Log'!$I$6:$I$1005,"Yes"))</f>
        <v/>
      </c>
      <c r="Q1000" s="40">
        <f>IF($A1000="","",IF($O1000=0,"Clean",IF($P1000&gt;0,"Out of Service","Violations - No OOS")))</f>
        <v/>
      </c>
      <c r="R1000" s="63">
        <f>IF($A1000="","",IFERROR(SUMIFS('Violation Log'!$K$6:$K$1005,'Violation Log'!$B$6:$B$1005,$A1000),0))</f>
        <v/>
      </c>
      <c r="S1000" s="63">
        <f>IF($A1000="","",IFERROR(SUMIFS('Violation Log'!$L$6:$L$1005,'Violation Log'!$B$6:$B$1005,$A1000),0))</f>
        <v/>
      </c>
      <c r="T1000" s="39">
        <f>IF($A1000="","",COUNTIFS('Violation Log'!$B$6:$B$1005,$A1000,'Violation Log'!$R$6:$R$1005,"&lt;&gt;Closed",'Violation Log'!$R$6:$R$1005,"&lt;&gt;"))</f>
        <v/>
      </c>
      <c r="U1000" s="40">
        <f>IF($A1000="","",IF(OR($B1000="",$E1000="",$F1000="",$H1000="",$I1000="",$M1000=""),"Missing required field",IF(COUNTIF($A$6:$A$1005,$A1000)&gt;1,"Duplicate Inspection ID","OK")))</f>
        <v/>
      </c>
    </row>
    <row r="1001">
      <c r="B1001" s="62" t="n"/>
      <c r="C1001" s="36" t="n"/>
      <c r="L1001" s="37" t="n"/>
      <c r="N1001" s="38" t="n"/>
      <c r="O1001" s="39">
        <f>IF($A1001="","",COUNTIF('Violation Log'!$B$6:$B$1005,$A1001))</f>
        <v/>
      </c>
      <c r="P1001" s="39">
        <f>IF($A1001="","",COUNTIFS('Violation Log'!$B$6:$B$1005,$A1001,'Violation Log'!$I$6:$I$1005,"Yes"))</f>
        <v/>
      </c>
      <c r="Q1001" s="40">
        <f>IF($A1001="","",IF($O1001=0,"Clean",IF($P1001&gt;0,"Out of Service","Violations - No OOS")))</f>
        <v/>
      </c>
      <c r="R1001" s="63">
        <f>IF($A1001="","",IFERROR(SUMIFS('Violation Log'!$K$6:$K$1005,'Violation Log'!$B$6:$B$1005,$A1001),0))</f>
        <v/>
      </c>
      <c r="S1001" s="63">
        <f>IF($A1001="","",IFERROR(SUMIFS('Violation Log'!$L$6:$L$1005,'Violation Log'!$B$6:$B$1005,$A1001),0))</f>
        <v/>
      </c>
      <c r="T1001" s="39">
        <f>IF($A1001="","",COUNTIFS('Violation Log'!$B$6:$B$1005,$A1001,'Violation Log'!$R$6:$R$1005,"&lt;&gt;Closed",'Violation Log'!$R$6:$R$1005,"&lt;&gt;"))</f>
        <v/>
      </c>
      <c r="U1001" s="40">
        <f>IF($A1001="","",IF(OR($B1001="",$E1001="",$F1001="",$H1001="",$I1001="",$M1001=""),"Missing required field",IF(COUNTIF($A$6:$A$1005,$A1001)&gt;1,"Duplicate Inspection ID","OK")))</f>
        <v/>
      </c>
    </row>
    <row r="1002">
      <c r="B1002" s="62" t="n"/>
      <c r="C1002" s="36" t="n"/>
      <c r="L1002" s="37" t="n"/>
      <c r="N1002" s="38" t="n"/>
      <c r="O1002" s="39">
        <f>IF($A1002="","",COUNTIF('Violation Log'!$B$6:$B$1005,$A1002))</f>
        <v/>
      </c>
      <c r="P1002" s="39">
        <f>IF($A1002="","",COUNTIFS('Violation Log'!$B$6:$B$1005,$A1002,'Violation Log'!$I$6:$I$1005,"Yes"))</f>
        <v/>
      </c>
      <c r="Q1002" s="40">
        <f>IF($A1002="","",IF($O1002=0,"Clean",IF($P1002&gt;0,"Out of Service","Violations - No OOS")))</f>
        <v/>
      </c>
      <c r="R1002" s="63">
        <f>IF($A1002="","",IFERROR(SUMIFS('Violation Log'!$K$6:$K$1005,'Violation Log'!$B$6:$B$1005,$A1002),0))</f>
        <v/>
      </c>
      <c r="S1002" s="63">
        <f>IF($A1002="","",IFERROR(SUMIFS('Violation Log'!$L$6:$L$1005,'Violation Log'!$B$6:$B$1005,$A1002),0))</f>
        <v/>
      </c>
      <c r="T1002" s="39">
        <f>IF($A1002="","",COUNTIFS('Violation Log'!$B$6:$B$1005,$A1002,'Violation Log'!$R$6:$R$1005,"&lt;&gt;Closed",'Violation Log'!$R$6:$R$1005,"&lt;&gt;"))</f>
        <v/>
      </c>
      <c r="U1002" s="40">
        <f>IF($A1002="","",IF(OR($B1002="",$E1002="",$F1002="",$H1002="",$I1002="",$M1002=""),"Missing required field",IF(COUNTIF($A$6:$A$1005,$A1002)&gt;1,"Duplicate Inspection ID","OK")))</f>
        <v/>
      </c>
    </row>
    <row r="1003">
      <c r="B1003" s="62" t="n"/>
      <c r="C1003" s="36" t="n"/>
      <c r="L1003" s="37" t="n"/>
      <c r="N1003" s="38" t="n"/>
      <c r="O1003" s="39">
        <f>IF($A1003="","",COUNTIF('Violation Log'!$B$6:$B$1005,$A1003))</f>
        <v/>
      </c>
      <c r="P1003" s="39">
        <f>IF($A1003="","",COUNTIFS('Violation Log'!$B$6:$B$1005,$A1003,'Violation Log'!$I$6:$I$1005,"Yes"))</f>
        <v/>
      </c>
      <c r="Q1003" s="40">
        <f>IF($A1003="","",IF($O1003=0,"Clean",IF($P1003&gt;0,"Out of Service","Violations - No OOS")))</f>
        <v/>
      </c>
      <c r="R1003" s="63">
        <f>IF($A1003="","",IFERROR(SUMIFS('Violation Log'!$K$6:$K$1005,'Violation Log'!$B$6:$B$1005,$A1003),0))</f>
        <v/>
      </c>
      <c r="S1003" s="63">
        <f>IF($A1003="","",IFERROR(SUMIFS('Violation Log'!$L$6:$L$1005,'Violation Log'!$B$6:$B$1005,$A1003),0))</f>
        <v/>
      </c>
      <c r="T1003" s="39">
        <f>IF($A1003="","",COUNTIFS('Violation Log'!$B$6:$B$1005,$A1003,'Violation Log'!$R$6:$R$1005,"&lt;&gt;Closed",'Violation Log'!$R$6:$R$1005,"&lt;&gt;"))</f>
        <v/>
      </c>
      <c r="U1003" s="40">
        <f>IF($A1003="","",IF(OR($B1003="",$E1003="",$F1003="",$H1003="",$I1003="",$M1003=""),"Missing required field",IF(COUNTIF($A$6:$A$1005,$A1003)&gt;1,"Duplicate Inspection ID","OK")))</f>
        <v/>
      </c>
    </row>
    <row r="1004">
      <c r="B1004" s="62" t="n"/>
      <c r="C1004" s="36" t="n"/>
      <c r="L1004" s="37" t="n"/>
      <c r="N1004" s="38" t="n"/>
      <c r="O1004" s="39">
        <f>IF($A1004="","",COUNTIF('Violation Log'!$B$6:$B$1005,$A1004))</f>
        <v/>
      </c>
      <c r="P1004" s="39">
        <f>IF($A1004="","",COUNTIFS('Violation Log'!$B$6:$B$1005,$A1004,'Violation Log'!$I$6:$I$1005,"Yes"))</f>
        <v/>
      </c>
      <c r="Q1004" s="40">
        <f>IF($A1004="","",IF($O1004=0,"Clean",IF($P1004&gt;0,"Out of Service","Violations - No OOS")))</f>
        <v/>
      </c>
      <c r="R1004" s="63">
        <f>IF($A1004="","",IFERROR(SUMIFS('Violation Log'!$K$6:$K$1005,'Violation Log'!$B$6:$B$1005,$A1004),0))</f>
        <v/>
      </c>
      <c r="S1004" s="63">
        <f>IF($A1004="","",IFERROR(SUMIFS('Violation Log'!$L$6:$L$1005,'Violation Log'!$B$6:$B$1005,$A1004),0))</f>
        <v/>
      </c>
      <c r="T1004" s="39">
        <f>IF($A1004="","",COUNTIFS('Violation Log'!$B$6:$B$1005,$A1004,'Violation Log'!$R$6:$R$1005,"&lt;&gt;Closed",'Violation Log'!$R$6:$R$1005,"&lt;&gt;"))</f>
        <v/>
      </c>
      <c r="U1004" s="40">
        <f>IF($A1004="","",IF(OR($B1004="",$E1004="",$F1004="",$H1004="",$I1004="",$M1004=""),"Missing required field",IF(COUNTIF($A$6:$A$1005,$A1004)&gt;1,"Duplicate Inspection ID","OK")))</f>
        <v/>
      </c>
    </row>
    <row r="1005">
      <c r="B1005" s="62" t="n"/>
      <c r="C1005" s="36" t="n"/>
      <c r="L1005" s="37" t="n"/>
      <c r="N1005" s="38" t="n"/>
      <c r="O1005" s="39">
        <f>IF($A1005="","",COUNTIF('Violation Log'!$B$6:$B$1005,$A1005))</f>
        <v/>
      </c>
      <c r="P1005" s="39">
        <f>IF($A1005="","",COUNTIFS('Violation Log'!$B$6:$B$1005,$A1005,'Violation Log'!$I$6:$I$1005,"Yes"))</f>
        <v/>
      </c>
      <c r="Q1005" s="40">
        <f>IF($A1005="","",IF($O1005=0,"Clean",IF($P1005&gt;0,"Out of Service","Violations - No OOS")))</f>
        <v/>
      </c>
      <c r="R1005" s="63">
        <f>IF($A1005="","",IFERROR(SUMIFS('Violation Log'!$K$6:$K$1005,'Violation Log'!$B$6:$B$1005,$A1005),0))</f>
        <v/>
      </c>
      <c r="S1005" s="63">
        <f>IF($A1005="","",IFERROR(SUMIFS('Violation Log'!$L$6:$L$1005,'Violation Log'!$B$6:$B$1005,$A1005),0))</f>
        <v/>
      </c>
      <c r="T1005" s="39">
        <f>IF($A1005="","",COUNTIFS('Violation Log'!$B$6:$B$1005,$A1005,'Violation Log'!$R$6:$R$1005,"&lt;&gt;Closed",'Violation Log'!$R$6:$R$1005,"&lt;&gt;"))</f>
        <v/>
      </c>
      <c r="U1005" s="40">
        <f>IF($A1005="","",IF(OR($B1005="",$E1005="",$F1005="",$H1005="",$I1005="",$M1005=""),"Missing required field",IF(COUNTIF($A$6:$A$1005,$A1005)&gt;1,"Duplicate Inspection ID","OK")))</f>
        <v/>
      </c>
    </row>
  </sheetData>
  <autoFilter ref="A5:U15"/>
  <conditionalFormatting sqref="A6:A1005">
    <cfRule type="expression" priority="1" dxfId="0">
      <formula>AND($A6&lt;&gt;"",COUNTIF($A$6:$A$1005,$A6)&gt;1)</formula>
    </cfRule>
  </conditionalFormatting>
  <conditionalFormatting sqref="P6:P1005">
    <cfRule type="expression" priority="2" dxfId="0">
      <formula>AND($A6&lt;&gt;"",$P6&gt;0)</formula>
    </cfRule>
  </conditionalFormatting>
  <conditionalFormatting sqref="Q6:Q1005">
    <cfRule type="expression" priority="3" dxfId="1">
      <formula>$Q6="Clean"</formula>
    </cfRule>
    <cfRule type="expression" priority="4" dxfId="2">
      <formula>$Q6="Violations - No OOS"</formula>
    </cfRule>
    <cfRule type="expression" priority="5" dxfId="0">
      <formula>$Q6="Out of Service"</formula>
    </cfRule>
  </conditionalFormatting>
  <conditionalFormatting sqref="T6:T1005">
    <cfRule type="expression" priority="6" dxfId="2">
      <formula>AND($A6&lt;&gt;"",$T6&gt;0)</formula>
    </cfRule>
  </conditionalFormatting>
  <conditionalFormatting sqref="U6:U1005">
    <cfRule type="expression" priority="7" dxfId="1">
      <formula>$U6="OK"</formula>
    </cfRule>
    <cfRule type="expression" priority="8" dxfId="0">
      <formula>AND($A6&lt;&gt;"",$U6&lt;&gt;"OK")</formula>
    </cfRule>
  </conditionalFormatting>
  <conditionalFormatting sqref="A6:N1005">
    <cfRule type="expression" priority="9" dxfId="3">
      <formula>LEN($A6)&gt;0</formula>
    </cfRule>
  </conditionalFormatting>
  <conditionalFormatting sqref="O6:U1005">
    <cfRule type="expression" priority="10" dxfId="4">
      <formula>LEN($A6)&gt;0</formula>
    </cfRule>
  </conditionalFormatting>
  <dataValidations count="5">
    <dataValidation sqref="B6:B1005" showDropDown="0" showInputMessage="1" showErrorMessage="1" allowBlank="0" errorTitle="Invalid inspection date" error="Enter a date from 01/01/2000 through 12/31/2100." promptTitle="Inspection date" prompt="Enter the date shown on the official inspection report." type="date" errorStyle="stop" operator="between">
      <formula1>DATE(2000,1,1)</formula1>
      <formula2>DATE(2100,12,31)</formula2>
    </dataValidation>
    <dataValidation sqref="H6:H1005" showDropDown="0" showInputMessage="1" showErrorMessage="1" allowBlank="0" errorTitle="Invalid state" error="Select a two-letter U.S. state or DC from the list." promptTitle="State" prompt="Select the state shown on the inspection report." type="list" errorStyle="stop">
      <formula1>=INDIRECT("'Settings'!$H$2:$H$52")</formula1>
    </dataValidation>
    <dataValidation sqref="I6:I1005" showDropDown="0" showInputMessage="1" showErrorMessage="1" allowBlank="0" errorTitle="Invalid inspection level" error="Select an inspection level from the list." promptTitle="Inspection level" prompt="Select the level shown on the official report." type="list" errorStyle="stop">
      <formula1>=INDIRECT("'Settings'!$D$2:$D$7")</formula1>
    </dataValidation>
    <dataValidation sqref="J6:J1005" showDropDown="0" showInputMessage="1" showErrorMessage="1" allowBlank="0" errorTitle="Invalid agency" error="Select an inspecting agency from the list." promptTitle="Inspecting agency" prompt="Select the agency identified on the report." type="list" errorStyle="stop">
      <formula1>=INDIRECT("'Settings'!$E$2:$E$7")</formula1>
    </dataValidation>
    <dataValidation sqref="L6:L1005" showDropDown="0" showInputMessage="1" showErrorMessage="1" allowBlank="0" errorTitle="Invalid odometer" error="Enter a whole number of miles greater than or equal to zero." promptTitle="Odometer" prompt="Enter the reported odometer reading in miles." type="whole" errorStyle="stop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T1005"/>
  <sheetViews>
    <sheetView showGridLines="0" zoomScale="9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9" customWidth="1" min="1" max="1"/>
    <col width="19" customWidth="1" min="2" max="2"/>
    <col width="15" customWidth="1" min="3" max="3"/>
    <col width="22" customWidth="1" min="4" max="4"/>
    <col width="14" customWidth="1" min="5" max="5"/>
    <col width="25" customWidth="1" min="6" max="6"/>
    <col width="16" customWidth="1" min="7" max="7"/>
    <col width="43" customWidth="1" min="8" max="8"/>
    <col width="11" customWidth="1" min="9" max="9"/>
    <col width="17" customWidth="1" min="10" max="10"/>
    <col width="15" customWidth="1" min="11" max="11"/>
    <col width="17" customWidth="1" min="12" max="12"/>
    <col width="44" customWidth="1" min="13" max="13"/>
    <col width="20" customWidth="1" min="14" max="14"/>
    <col width="20" customWidth="1" min="15" max="15"/>
    <col width="14" customWidth="1" min="16" max="16"/>
    <col width="16" customWidth="1" min="17" max="17"/>
    <col width="22" customWidth="1" min="18" max="18"/>
    <col width="13" customWidth="1" min="19" max="19"/>
    <col width="27" customWidth="1" min="20" max="20"/>
  </cols>
  <sheetData>
    <row r="1" ht="30" customHeight="1">
      <c r="A1" s="1" t="inlineStr">
        <is>
          <t>Violation Log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>
      <c r="A2" s="23" t="inlineStr">
        <is>
          <t>Enter violations exactly as reported. The OOS field must reflect the official inspection report, not a workbook determination.</t>
        </is>
      </c>
    </row>
    <row r="3">
      <c r="A3" s="24" t="inlineStr">
        <is>
          <t>Yellow = input</t>
        </is>
      </c>
      <c r="D3" s="25" t="inlineStr">
        <is>
          <t>Blue-gray = calculated</t>
        </is>
      </c>
      <c r="H3" s="26" t="inlineStr">
        <is>
          <t>Red / amber / green = written status or warning</t>
        </is>
      </c>
    </row>
    <row r="4">
      <c r="A4" s="42" t="inlineStr">
        <is>
          <t>Codes and descriptions are fictional examples only and are not legal guidance.</t>
        </is>
      </c>
    </row>
    <row r="5" ht="34" customHeight="1">
      <c r="A5" s="13" t="inlineStr">
        <is>
          <t>Violation ID</t>
        </is>
      </c>
      <c r="B5" s="13" t="inlineStr">
        <is>
          <t>Inspection ID</t>
        </is>
      </c>
      <c r="C5" s="13" t="inlineStr">
        <is>
          <t>Inspection Date</t>
        </is>
      </c>
      <c r="D5" s="13" t="inlineStr">
        <is>
          <t>Driver</t>
        </is>
      </c>
      <c r="E5" s="13" t="inlineStr">
        <is>
          <t>Vehicle Unit</t>
        </is>
      </c>
      <c r="F5" s="13" t="inlineStr">
        <is>
          <t>Category</t>
        </is>
      </c>
      <c r="G5" s="13" t="inlineStr">
        <is>
          <t>Code/Section</t>
        </is>
      </c>
      <c r="H5" s="13" t="inlineStr">
        <is>
          <t>Description</t>
        </is>
      </c>
      <c r="I5" s="13" t="inlineStr">
        <is>
          <t>OOS?</t>
        </is>
      </c>
      <c r="J5" s="13" t="inlineStr">
        <is>
          <t>Citation Issued?</t>
        </is>
      </c>
      <c r="K5" s="13" t="inlineStr">
        <is>
          <t>Fine Amount</t>
        </is>
      </c>
      <c r="L5" s="13" t="inlineStr">
        <is>
          <t>Correction Cost</t>
        </is>
      </c>
      <c r="M5" s="13" t="inlineStr">
        <is>
          <t>Corrective Action</t>
        </is>
      </c>
      <c r="N5" s="13" t="inlineStr">
        <is>
          <t>Assigned To</t>
        </is>
      </c>
      <c r="O5" s="13" t="inlineStr">
        <is>
          <t>Suggested Due Date</t>
        </is>
      </c>
      <c r="P5" s="13" t="inlineStr">
        <is>
          <t>Due Date</t>
        </is>
      </c>
      <c r="Q5" s="13" t="inlineStr">
        <is>
          <t>Completed Date</t>
        </is>
      </c>
      <c r="R5" s="13" t="inlineStr">
        <is>
          <t>Action Status</t>
        </is>
      </c>
      <c r="S5" s="13" t="inlineStr">
        <is>
          <t>Days Open</t>
        </is>
      </c>
      <c r="T5" s="13" t="inlineStr">
        <is>
          <t>Data Check</t>
        </is>
      </c>
    </row>
    <row r="6">
      <c r="A6" s="27" t="inlineStr">
        <is>
          <t>VIO-2026-001</t>
        </is>
      </c>
      <c r="B6" s="27" t="inlineStr">
        <is>
          <t>INSP-2026-002</t>
        </is>
      </c>
      <c r="C6" s="64">
        <f>IF($B6="","",IFERROR(INDEX('Inspection Log'!$B$6:$B$1005,MATCH($B6,'Inspection Log'!$A$6:$A$1005,0)),""))</f>
        <v/>
      </c>
      <c r="D6" s="44">
        <f>IF($B6="","",IFERROR(INDEX('Inspection Log'!$E$6:$E$1005,MATCH($B6,'Inspection Log'!$A$6:$A$1005,0)),""))</f>
        <v/>
      </c>
      <c r="E6" s="44">
        <f>IF($B6="","",IFERROR(INDEX('Inspection Log'!$F$6:$F$1005,MATCH($B6,'Inspection Log'!$A$6:$A$1005,0)),""))</f>
        <v/>
      </c>
      <c r="F6" s="27" t="inlineStr">
        <is>
          <t>Lighting</t>
        </is>
      </c>
      <c r="G6" s="45" t="inlineStr">
        <is>
          <t>393.9</t>
        </is>
      </c>
      <c r="H6" s="31" t="inlineStr">
        <is>
          <t>Right rear marker lamp reported inoperative</t>
        </is>
      </c>
      <c r="I6" s="27" t="inlineStr">
        <is>
          <t>No</t>
        </is>
      </c>
      <c r="J6" s="27" t="inlineStr">
        <is>
          <t>No</t>
        </is>
      </c>
      <c r="K6" s="65" t="n">
        <v>0</v>
      </c>
      <c r="L6" s="65" t="n">
        <v>35</v>
      </c>
      <c r="M6" s="31" t="inlineStr">
        <is>
          <t>Replace lamp and verify operation</t>
        </is>
      </c>
      <c r="N6" s="27" t="inlineStr">
        <is>
          <t>Luis Ortega</t>
        </is>
      </c>
      <c r="O6" s="64">
        <f>IF($C6="","",IFERROR($C6+'Settings'!$B$5,""))</f>
        <v/>
      </c>
      <c r="P6" s="60" t="n">
        <v>46059</v>
      </c>
      <c r="Q6" s="60" t="n">
        <v>46046</v>
      </c>
      <c r="R6" s="33">
        <f>IF($A6="","",IF($Q6&lt;&gt;"","Closed",IF($P6="","Open - No Due Date",IF($P6&lt;TODAY(),"Overdue","Open"))))</f>
        <v/>
      </c>
      <c r="S6" s="32">
        <f>IF($A6="","",IFERROR(MAX(0,IF($Q6&lt;&gt;"",$Q6-$C6,TODAY()-$C6)),""))</f>
        <v/>
      </c>
      <c r="T6" s="33">
        <f>IF($A6="","",IF(OR($B6="",$F6="",$H6="",$I6="",$M6=""),"Missing required field",IF(COUNTIF($A$6:$A$1005,$A6)&gt;1,"Duplicate Violation ID",IF(COUNTIF('Inspection Log'!$A$6:$A$1005,$B6)=0,"Unmatched Inspection ID",IF(AND($Q6&lt;&gt;"",$C6&lt;&gt;"",$Q6&lt;$C6),"Completed before inspection","OK")))))</f>
        <v/>
      </c>
    </row>
    <row r="7">
      <c r="A7" s="27" t="inlineStr">
        <is>
          <t>VIO-2026-002</t>
        </is>
      </c>
      <c r="B7" s="27" t="inlineStr">
        <is>
          <t>INSP-2026-002</t>
        </is>
      </c>
      <c r="C7" s="64">
        <f>IF($B7="","",IFERROR(INDEX('Inspection Log'!$B$6:$B$1005,MATCH($B7,'Inspection Log'!$A$6:$A$1005,0)),""))</f>
        <v/>
      </c>
      <c r="D7" s="44">
        <f>IF($B7="","",IFERROR(INDEX('Inspection Log'!$E$6:$E$1005,MATCH($B7,'Inspection Log'!$A$6:$A$1005,0)),""))</f>
        <v/>
      </c>
      <c r="E7" s="44">
        <f>IF($B7="","",IFERROR(INDEX('Inspection Log'!$F$6:$F$1005,MATCH($B7,'Inspection Log'!$A$6:$A$1005,0)),""))</f>
        <v/>
      </c>
      <c r="F7" s="27" t="inlineStr">
        <is>
          <t>Vehicle Maintenance</t>
        </is>
      </c>
      <c r="G7" s="45" t="inlineStr">
        <is>
          <t>396.17</t>
        </is>
      </c>
      <c r="H7" s="31" t="inlineStr">
        <is>
          <t>Periodic inspection document not available during inspection</t>
        </is>
      </c>
      <c r="I7" s="27" t="inlineStr">
        <is>
          <t>No</t>
        </is>
      </c>
      <c r="J7" s="27" t="inlineStr">
        <is>
          <t>No</t>
        </is>
      </c>
      <c r="K7" s="65" t="n">
        <v>0</v>
      </c>
      <c r="L7" s="65" t="n">
        <v>0</v>
      </c>
      <c r="M7" s="31" t="inlineStr">
        <is>
          <t>File current document and add cab copy</t>
        </is>
      </c>
      <c r="N7" s="27" t="inlineStr">
        <is>
          <t>Maya Collins</t>
        </is>
      </c>
      <c r="O7" s="64">
        <f>IF($C7="","",IFERROR($C7+'Settings'!$B$5,""))</f>
        <v/>
      </c>
      <c r="P7" s="60" t="n">
        <v>46059</v>
      </c>
      <c r="Q7" s="60" t="n">
        <v>46049</v>
      </c>
      <c r="R7" s="33">
        <f>IF($A7="","",IF($Q7&lt;&gt;"","Closed",IF($P7="","Open - No Due Date",IF($P7&lt;TODAY(),"Overdue","Open"))))</f>
        <v/>
      </c>
      <c r="S7" s="32">
        <f>IF($A7="","",IFERROR(MAX(0,IF($Q7&lt;&gt;"",$Q7-$C7,TODAY()-$C7)),""))</f>
        <v/>
      </c>
      <c r="T7" s="33">
        <f>IF($A7="","",IF(OR($B7="",$F7="",$H7="",$I7="",$M7=""),"Missing required field",IF(COUNTIF($A$6:$A$1005,$A7)&gt;1,"Duplicate Violation ID",IF(COUNTIF('Inspection Log'!$A$6:$A$1005,$B7)=0,"Unmatched Inspection ID",IF(AND($Q7&lt;&gt;"",$C7&lt;&gt;"",$Q7&lt;$C7),"Completed before inspection","OK")))))</f>
        <v/>
      </c>
    </row>
    <row r="8">
      <c r="A8" s="27" t="inlineStr">
        <is>
          <t>VIO-2026-003</t>
        </is>
      </c>
      <c r="B8" s="27" t="inlineStr">
        <is>
          <t>INSP-2026-003</t>
        </is>
      </c>
      <c r="C8" s="64">
        <f>IF($B8="","",IFERROR(INDEX('Inspection Log'!$B$6:$B$1005,MATCH($B8,'Inspection Log'!$A$6:$A$1005,0)),""))</f>
        <v/>
      </c>
      <c r="D8" s="44">
        <f>IF($B8="","",IFERROR(INDEX('Inspection Log'!$E$6:$E$1005,MATCH($B8,'Inspection Log'!$A$6:$A$1005,0)),""))</f>
        <v/>
      </c>
      <c r="E8" s="44">
        <f>IF($B8="","",IFERROR(INDEX('Inspection Log'!$F$6:$F$1005,MATCH($B8,'Inspection Log'!$A$6:$A$1005,0)),""))</f>
        <v/>
      </c>
      <c r="F8" s="27" t="inlineStr">
        <is>
          <t>Tires/Wheels</t>
        </is>
      </c>
      <c r="G8" s="45" t="inlineStr">
        <is>
          <t>393.75</t>
        </is>
      </c>
      <c r="H8" s="31" t="inlineStr">
        <is>
          <t>Tire sidewall damage listed on report</t>
        </is>
      </c>
      <c r="I8" s="27" t="inlineStr">
        <is>
          <t>Yes</t>
        </is>
      </c>
      <c r="J8" s="27" t="inlineStr">
        <is>
          <t>Yes</t>
        </is>
      </c>
      <c r="K8" s="65" t="n">
        <v>250</v>
      </c>
      <c r="L8" s="65" t="n">
        <v>720</v>
      </c>
      <c r="M8" s="31" t="inlineStr">
        <is>
          <t>Replace tire and inspect adjacent wheel position</t>
        </is>
      </c>
      <c r="N8" s="27" t="inlineStr">
        <is>
          <t>Luis Ortega</t>
        </is>
      </c>
      <c r="O8" s="64">
        <f>IF($C8="","",IFERROR($C8+'Settings'!$B$5,""))</f>
        <v/>
      </c>
      <c r="P8" s="60" t="n">
        <v>46067</v>
      </c>
      <c r="Q8" s="60" t="n">
        <v>46067</v>
      </c>
      <c r="R8" s="33">
        <f>IF($A8="","",IF($Q8&lt;&gt;"","Closed",IF($P8="","Open - No Due Date",IF($P8&lt;TODAY(),"Overdue","Open"))))</f>
        <v/>
      </c>
      <c r="S8" s="32">
        <f>IF($A8="","",IFERROR(MAX(0,IF($Q8&lt;&gt;"",$Q8-$C8,TODAY()-$C8)),""))</f>
        <v/>
      </c>
      <c r="T8" s="33">
        <f>IF($A8="","",IF(OR($B8="",$F8="",$H8="",$I8="",$M8=""),"Missing required field",IF(COUNTIF($A$6:$A$1005,$A8)&gt;1,"Duplicate Violation ID",IF(COUNTIF('Inspection Log'!$A$6:$A$1005,$B8)=0,"Unmatched Inspection ID",IF(AND($Q8&lt;&gt;"",$C8&lt;&gt;"",$Q8&lt;$C8),"Completed before inspection","OK")))))</f>
        <v/>
      </c>
    </row>
    <row r="9">
      <c r="A9" s="27" t="inlineStr">
        <is>
          <t>VIO-2026-004</t>
        </is>
      </c>
      <c r="B9" s="27" t="inlineStr">
        <is>
          <t>INSP-2026-005</t>
        </is>
      </c>
      <c r="C9" s="64">
        <f>IF($B9="","",IFERROR(INDEX('Inspection Log'!$B$6:$B$1005,MATCH($B9,'Inspection Log'!$A$6:$A$1005,0)),""))</f>
        <v/>
      </c>
      <c r="D9" s="44">
        <f>IF($B9="","",IFERROR(INDEX('Inspection Log'!$E$6:$E$1005,MATCH($B9,'Inspection Log'!$A$6:$A$1005,0)),""))</f>
        <v/>
      </c>
      <c r="E9" s="44">
        <f>IF($B9="","",IFERROR(INDEX('Inspection Log'!$F$6:$F$1005,MATCH($B9,'Inspection Log'!$A$6:$A$1005,0)),""))</f>
        <v/>
      </c>
      <c r="F9" s="27" t="inlineStr">
        <is>
          <t>Hours of Service</t>
        </is>
      </c>
      <c r="G9" s="45" t="inlineStr">
        <is>
          <t>395.8</t>
        </is>
      </c>
      <c r="H9" s="31" t="inlineStr">
        <is>
          <t>Log annotation mismatch listed on report</t>
        </is>
      </c>
      <c r="I9" s="27" t="inlineStr">
        <is>
          <t>No</t>
        </is>
      </c>
      <c r="J9" s="27" t="inlineStr">
        <is>
          <t>No</t>
        </is>
      </c>
      <c r="K9" s="65" t="n">
        <v>0</v>
      </c>
      <c r="L9" s="65" t="n">
        <v>0</v>
      </c>
      <c r="M9" s="31" t="inlineStr">
        <is>
          <t>Review record and complete driver coaching</t>
        </is>
      </c>
      <c r="N9" s="27" t="inlineStr">
        <is>
          <t>Renee Walker</t>
        </is>
      </c>
      <c r="O9" s="64">
        <f>IF($C9="","",IFERROR($C9+'Settings'!$B$5,""))</f>
        <v/>
      </c>
      <c r="P9" s="60" t="n">
        <v>46123</v>
      </c>
      <c r="Q9" s="60" t="n">
        <v>46115</v>
      </c>
      <c r="R9" s="33">
        <f>IF($A9="","",IF($Q9&lt;&gt;"","Closed",IF($P9="","Open - No Due Date",IF($P9&lt;TODAY(),"Overdue","Open"))))</f>
        <v/>
      </c>
      <c r="S9" s="32">
        <f>IF($A9="","",IFERROR(MAX(0,IF($Q9&lt;&gt;"",$Q9-$C9,TODAY()-$C9)),""))</f>
        <v/>
      </c>
      <c r="T9" s="33">
        <f>IF($A9="","",IF(OR($B9="",$F9="",$H9="",$I9="",$M9=""),"Missing required field",IF(COUNTIF($A$6:$A$1005,$A9)&gt;1,"Duplicate Violation ID",IF(COUNTIF('Inspection Log'!$A$6:$A$1005,$B9)=0,"Unmatched Inspection ID",IF(AND($Q9&lt;&gt;"",$C9&lt;&gt;"",$Q9&lt;$C9),"Completed before inspection","OK")))))</f>
        <v/>
      </c>
    </row>
    <row r="10">
      <c r="A10" s="27" t="inlineStr">
        <is>
          <t>VIO-2026-005</t>
        </is>
      </c>
      <c r="B10" s="27" t="inlineStr">
        <is>
          <t>INSP-2026-006</t>
        </is>
      </c>
      <c r="C10" s="64">
        <f>IF($B10="","",IFERROR(INDEX('Inspection Log'!$B$6:$B$1005,MATCH($B10,'Inspection Log'!$A$6:$A$1005,0)),""))</f>
        <v/>
      </c>
      <c r="D10" s="44">
        <f>IF($B10="","",IFERROR(INDEX('Inspection Log'!$E$6:$E$1005,MATCH($B10,'Inspection Log'!$A$6:$A$1005,0)),""))</f>
        <v/>
      </c>
      <c r="E10" s="44">
        <f>IF($B10="","",IFERROR(INDEX('Inspection Log'!$F$6:$F$1005,MATCH($B10,'Inspection Log'!$A$6:$A$1005,0)),""))</f>
        <v/>
      </c>
      <c r="F10" s="27" t="inlineStr">
        <is>
          <t>Brakes</t>
        </is>
      </c>
      <c r="G10" s="45" t="inlineStr">
        <is>
          <t>393.47</t>
        </is>
      </c>
      <c r="H10" s="31" t="inlineStr">
        <is>
          <t>Brake adjustment issue listed as OOS</t>
        </is>
      </c>
      <c r="I10" s="27" t="inlineStr">
        <is>
          <t>Yes</t>
        </is>
      </c>
      <c r="J10" s="27" t="inlineStr">
        <is>
          <t>Yes</t>
        </is>
      </c>
      <c r="K10" s="65" t="n">
        <v>500</v>
      </c>
      <c r="L10" s="65" t="n">
        <v>180</v>
      </c>
      <c r="M10" s="31" t="inlineStr">
        <is>
          <t>Adjust brakes and document measurement</t>
        </is>
      </c>
      <c r="N10" s="27" t="inlineStr">
        <is>
          <t>Luis Ortega</t>
        </is>
      </c>
      <c r="O10" s="64">
        <f>IF($C10="","",IFERROR($C10+'Settings'!$B$5,""))</f>
        <v/>
      </c>
      <c r="P10" s="60" t="n">
        <v>46129</v>
      </c>
      <c r="Q10" s="60" t="n">
        <v>46129</v>
      </c>
      <c r="R10" s="33">
        <f>IF($A10="","",IF($Q10&lt;&gt;"","Closed",IF($P10="","Open - No Due Date",IF($P10&lt;TODAY(),"Overdue","Open"))))</f>
        <v/>
      </c>
      <c r="S10" s="32">
        <f>IF($A10="","",IFERROR(MAX(0,IF($Q10&lt;&gt;"",$Q10-$C10,TODAY()-$C10)),""))</f>
        <v/>
      </c>
      <c r="T10" s="33">
        <f>IF($A10="","",IF(OR($B10="",$F10="",$H10="",$I10="",$M10=""),"Missing required field",IF(COUNTIF($A$6:$A$1005,$A10)&gt;1,"Duplicate Violation ID",IF(COUNTIF('Inspection Log'!$A$6:$A$1005,$B10)=0,"Unmatched Inspection ID",IF(AND($Q10&lt;&gt;"",$C10&lt;&gt;"",$Q10&lt;$C10),"Completed before inspection","OK")))))</f>
        <v/>
      </c>
    </row>
    <row r="11">
      <c r="A11" s="27" t="inlineStr">
        <is>
          <t>VIO-2026-006</t>
        </is>
      </c>
      <c r="B11" s="27" t="inlineStr">
        <is>
          <t>INSP-2026-006</t>
        </is>
      </c>
      <c r="C11" s="64">
        <f>IF($B11="","",IFERROR(INDEX('Inspection Log'!$B$6:$B$1005,MATCH($B11,'Inspection Log'!$A$6:$A$1005,0)),""))</f>
        <v/>
      </c>
      <c r="D11" s="44">
        <f>IF($B11="","",IFERROR(INDEX('Inspection Log'!$E$6:$E$1005,MATCH($B11,'Inspection Log'!$A$6:$A$1005,0)),""))</f>
        <v/>
      </c>
      <c r="E11" s="44">
        <f>IF($B11="","",IFERROR(INDEX('Inspection Log'!$F$6:$F$1005,MATCH($B11,'Inspection Log'!$A$6:$A$1005,0)),""))</f>
        <v/>
      </c>
      <c r="F11" s="27" t="inlineStr">
        <is>
          <t>Vehicle Maintenance</t>
        </is>
      </c>
      <c r="G11" s="45" t="inlineStr">
        <is>
          <t>393.45</t>
        </is>
      </c>
      <c r="H11" s="31" t="inlineStr">
        <is>
          <t>Chafed brake hose reported</t>
        </is>
      </c>
      <c r="I11" s="27" t="inlineStr">
        <is>
          <t>No</t>
        </is>
      </c>
      <c r="J11" s="27" t="inlineStr">
        <is>
          <t>No</t>
        </is>
      </c>
      <c r="K11" s="65" t="n">
        <v>0</v>
      </c>
      <c r="L11" s="65" t="n">
        <v>260</v>
      </c>
      <c r="M11" s="31" t="inlineStr">
        <is>
          <t>Replace hose and inspect routing</t>
        </is>
      </c>
      <c r="N11" s="27" t="inlineStr">
        <is>
          <t>Luis Ortega</t>
        </is>
      </c>
      <c r="O11" s="64">
        <f>IF($C11="","",IFERROR($C11+'Settings'!$B$5,""))</f>
        <v/>
      </c>
      <c r="P11" s="60" t="n">
        <v>46130</v>
      </c>
      <c r="Q11" s="60" t="n">
        <v>46130</v>
      </c>
      <c r="R11" s="33">
        <f>IF($A11="","",IF($Q11&lt;&gt;"","Closed",IF($P11="","Open - No Due Date",IF($P11&lt;TODAY(),"Overdue","Open"))))</f>
        <v/>
      </c>
      <c r="S11" s="32">
        <f>IF($A11="","",IFERROR(MAX(0,IF($Q11&lt;&gt;"",$Q11-$C11,TODAY()-$C11)),""))</f>
        <v/>
      </c>
      <c r="T11" s="33">
        <f>IF($A11="","",IF(OR($B11="",$F11="",$H11="",$I11="",$M11=""),"Missing required field",IF(COUNTIF($A$6:$A$1005,$A11)&gt;1,"Duplicate Violation ID",IF(COUNTIF('Inspection Log'!$A$6:$A$1005,$B11)=0,"Unmatched Inspection ID",IF(AND($Q11&lt;&gt;"",$C11&lt;&gt;"",$Q11&lt;$C11),"Completed before inspection","OK")))))</f>
        <v/>
      </c>
    </row>
    <row r="12">
      <c r="A12" s="27" t="inlineStr">
        <is>
          <t>VIO-2026-007</t>
        </is>
      </c>
      <c r="B12" s="27" t="inlineStr">
        <is>
          <t>INSP-2026-008</t>
        </is>
      </c>
      <c r="C12" s="64">
        <f>IF($B12="","",IFERROR(INDEX('Inspection Log'!$B$6:$B$1005,MATCH($B12,'Inspection Log'!$A$6:$A$1005,0)),""))</f>
        <v/>
      </c>
      <c r="D12" s="44">
        <f>IF($B12="","",IFERROR(INDEX('Inspection Log'!$E$6:$E$1005,MATCH($B12,'Inspection Log'!$A$6:$A$1005,0)),""))</f>
        <v/>
      </c>
      <c r="E12" s="44">
        <f>IF($B12="","",IFERROR(INDEX('Inspection Log'!$F$6:$F$1005,MATCH($B12,'Inspection Log'!$A$6:$A$1005,0)),""))</f>
        <v/>
      </c>
      <c r="F12" s="27" t="inlineStr">
        <is>
          <t>Cargo Securement</t>
        </is>
      </c>
      <c r="G12" s="45" t="inlineStr">
        <is>
          <t>393.100</t>
        </is>
      </c>
      <c r="H12" s="31" t="inlineStr">
        <is>
          <t>Loose securement strap reported</t>
        </is>
      </c>
      <c r="I12" s="27" t="inlineStr">
        <is>
          <t>No</t>
        </is>
      </c>
      <c r="J12" s="27" t="inlineStr">
        <is>
          <t>No</t>
        </is>
      </c>
      <c r="K12" s="65" t="n">
        <v>0</v>
      </c>
      <c r="L12" s="65" t="n">
        <v>85</v>
      </c>
      <c r="M12" s="31" t="inlineStr">
        <is>
          <t>Replace strap and complete securement review</t>
        </is>
      </c>
      <c r="N12" s="27" t="inlineStr">
        <is>
          <t>Renee Walker</t>
        </is>
      </c>
      <c r="O12" s="64">
        <f>IF($C12="","",IFERROR($C12+'Settings'!$B$5,""))</f>
        <v/>
      </c>
      <c r="P12" s="60" t="n">
        <v>46189</v>
      </c>
      <c r="Q12" s="60" t="n"/>
      <c r="R12" s="33">
        <f>IF($A12="","",IF($Q12&lt;&gt;"","Closed",IF($P12="","Open - No Due Date",IF($P12&lt;TODAY(),"Overdue","Open"))))</f>
        <v/>
      </c>
      <c r="S12" s="32">
        <f>IF($A12="","",IFERROR(MAX(0,IF($Q12&lt;&gt;"",$Q12-$C12,TODAY()-$C12)),""))</f>
        <v/>
      </c>
      <c r="T12" s="33">
        <f>IF($A12="","",IF(OR($B12="",$F12="",$H12="",$I12="",$M12=""),"Missing required field",IF(COUNTIF($A$6:$A$1005,$A12)&gt;1,"Duplicate Violation ID",IF(COUNTIF('Inspection Log'!$A$6:$A$1005,$B12)=0,"Unmatched Inspection ID",IF(AND($Q12&lt;&gt;"",$C12&lt;&gt;"",$Q12&lt;$C12),"Completed before inspection","OK")))))</f>
        <v/>
      </c>
    </row>
    <row r="13">
      <c r="A13" s="27" t="inlineStr">
        <is>
          <t>VIO-2026-008</t>
        </is>
      </c>
      <c r="B13" s="27" t="inlineStr">
        <is>
          <t>INSP-2026-009</t>
        </is>
      </c>
      <c r="C13" s="64">
        <f>IF($B13="","",IFERROR(INDEX('Inspection Log'!$B$6:$B$1005,MATCH($B13,'Inspection Log'!$A$6:$A$1005,0)),""))</f>
        <v/>
      </c>
      <c r="D13" s="44">
        <f>IF($B13="","",IFERROR(INDEX('Inspection Log'!$E$6:$E$1005,MATCH($B13,'Inspection Log'!$A$6:$A$1005,0)),""))</f>
        <v/>
      </c>
      <c r="E13" s="44">
        <f>IF($B13="","",IFERROR(INDEX('Inspection Log'!$F$6:$F$1005,MATCH($B13,'Inspection Log'!$A$6:$A$1005,0)),""))</f>
        <v/>
      </c>
      <c r="F13" s="27" t="inlineStr">
        <is>
          <t>Lighting</t>
        </is>
      </c>
      <c r="G13" s="45" t="inlineStr">
        <is>
          <t>393.11</t>
        </is>
      </c>
      <c r="H13" s="31" t="inlineStr">
        <is>
          <t>Section of conspicuity material reported missing</t>
        </is>
      </c>
      <c r="I13" s="27" t="inlineStr">
        <is>
          <t>No</t>
        </is>
      </c>
      <c r="J13" s="27" t="inlineStr">
        <is>
          <t>No</t>
        </is>
      </c>
      <c r="K13" s="65" t="n">
        <v>0</v>
      </c>
      <c r="L13" s="65" t="n">
        <v>60</v>
      </c>
      <c r="M13" s="31" t="inlineStr">
        <is>
          <t>Replace missing conspicuity material</t>
        </is>
      </c>
      <c r="N13" s="27" t="inlineStr">
        <is>
          <t>Luis Ortega</t>
        </is>
      </c>
      <c r="O13" s="64">
        <f>IF($C13="","",IFERROR($C13+'Settings'!$B$5,""))</f>
        <v/>
      </c>
      <c r="P13" s="60" t="n">
        <v>46236</v>
      </c>
      <c r="Q13" s="60" t="n"/>
      <c r="R13" s="33">
        <f>IF($A13="","",IF($Q13&lt;&gt;"","Closed",IF($P13="","Open - No Due Date",IF($P13&lt;TODAY(),"Overdue","Open"))))</f>
        <v/>
      </c>
      <c r="S13" s="32">
        <f>IF($A13="","",IFERROR(MAX(0,IF($Q13&lt;&gt;"",$Q13-$C13,TODAY()-$C13)),""))</f>
        <v/>
      </c>
      <c r="T13" s="33">
        <f>IF($A13="","",IF(OR($B13="",$F13="",$H13="",$I13="",$M13=""),"Missing required field",IF(COUNTIF($A$6:$A$1005,$A13)&gt;1,"Duplicate Violation ID",IF(COUNTIF('Inspection Log'!$A$6:$A$1005,$B13)=0,"Unmatched Inspection ID",IF(AND($Q13&lt;&gt;"",$C13&lt;&gt;"",$Q13&lt;$C13),"Completed before inspection","OK")))))</f>
        <v/>
      </c>
    </row>
    <row r="14">
      <c r="A14" s="27" t="inlineStr">
        <is>
          <t>VIO-2026-009</t>
        </is>
      </c>
      <c r="B14" s="27" t="inlineStr">
        <is>
          <t>INSP-2026-009</t>
        </is>
      </c>
      <c r="C14" s="64">
        <f>IF($B14="","",IFERROR(INDEX('Inspection Log'!$B$6:$B$1005,MATCH($B14,'Inspection Log'!$A$6:$A$1005,0)),""))</f>
        <v/>
      </c>
      <c r="D14" s="44">
        <f>IF($B14="","",IFERROR(INDEX('Inspection Log'!$E$6:$E$1005,MATCH($B14,'Inspection Log'!$A$6:$A$1005,0)),""))</f>
        <v/>
      </c>
      <c r="E14" s="44">
        <f>IF($B14="","",IFERROR(INDEX('Inspection Log'!$F$6:$F$1005,MATCH($B14,'Inspection Log'!$A$6:$A$1005,0)),""))</f>
        <v/>
      </c>
      <c r="F14" s="27" t="inlineStr">
        <is>
          <t>Vehicle Maintenance</t>
        </is>
      </c>
      <c r="G14" s="45" t="inlineStr">
        <is>
          <t>396.3</t>
        </is>
      </c>
      <c r="H14" s="31" t="inlineStr">
        <is>
          <t>Repair record entry reported incomplete</t>
        </is>
      </c>
      <c r="I14" s="27" t="inlineStr">
        <is>
          <t>No</t>
        </is>
      </c>
      <c r="J14" s="27" t="inlineStr">
        <is>
          <t>No</t>
        </is>
      </c>
      <c r="K14" s="65" t="n">
        <v>0</v>
      </c>
      <c r="L14" s="65" t="n">
        <v>0</v>
      </c>
      <c r="M14" s="31" t="inlineStr">
        <is>
          <t>Complete repair record and file supporting document</t>
        </is>
      </c>
      <c r="N14" s="27" t="inlineStr">
        <is>
          <t>Maya Collins</t>
        </is>
      </c>
      <c r="O14" s="64">
        <f>IF($C14="","",IFERROR($C14+'Settings'!$B$5,""))</f>
        <v/>
      </c>
      <c r="P14" s="60" t="n">
        <v>46236</v>
      </c>
      <c r="Q14" s="60" t="n">
        <v>46228</v>
      </c>
      <c r="R14" s="33">
        <f>IF($A14="","",IF($Q14&lt;&gt;"","Closed",IF($P14="","Open - No Due Date",IF($P14&lt;TODAY(),"Overdue","Open"))))</f>
        <v/>
      </c>
      <c r="S14" s="32">
        <f>IF($A14="","",IFERROR(MAX(0,IF($Q14&lt;&gt;"",$Q14-$C14,TODAY()-$C14)),""))</f>
        <v/>
      </c>
      <c r="T14" s="33">
        <f>IF($A14="","",IF(OR($B14="",$F14="",$H14="",$I14="",$M14=""),"Missing required field",IF(COUNTIF($A$6:$A$1005,$A14)&gt;1,"Duplicate Violation ID",IF(COUNTIF('Inspection Log'!$A$6:$A$1005,$B14)=0,"Unmatched Inspection ID",IF(AND($Q14&lt;&gt;"",$C14&lt;&gt;"",$Q14&lt;$C14),"Completed before inspection","OK")))))</f>
        <v/>
      </c>
    </row>
    <row r="15">
      <c r="A15" s="27" t="inlineStr">
        <is>
          <t>VIO-2026-010</t>
        </is>
      </c>
      <c r="B15" s="27" t="inlineStr">
        <is>
          <t>INSP-2026-010</t>
        </is>
      </c>
      <c r="C15" s="64">
        <f>IF($B15="","",IFERROR(INDEX('Inspection Log'!$B$6:$B$1005,MATCH($B15,'Inspection Log'!$A$6:$A$1005,0)),""))</f>
        <v/>
      </c>
      <c r="D15" s="44">
        <f>IF($B15="","",IFERROR(INDEX('Inspection Log'!$E$6:$E$1005,MATCH($B15,'Inspection Log'!$A$6:$A$1005,0)),""))</f>
        <v/>
      </c>
      <c r="E15" s="44">
        <f>IF($B15="","",IFERROR(INDEX('Inspection Log'!$F$6:$F$1005,MATCH($B15,'Inspection Log'!$A$6:$A$1005,0)),""))</f>
        <v/>
      </c>
      <c r="F15" s="27" t="inlineStr">
        <is>
          <t>Driver Qualification</t>
        </is>
      </c>
      <c r="G15" s="45" t="inlineStr">
        <is>
          <t>391.11</t>
        </is>
      </c>
      <c r="H15" s="31" t="inlineStr">
        <is>
          <t>Driver credential issue listed on inspection report</t>
        </is>
      </c>
      <c r="I15" s="27" t="inlineStr">
        <is>
          <t>Yes</t>
        </is>
      </c>
      <c r="J15" s="27" t="inlineStr">
        <is>
          <t>Yes</t>
        </is>
      </c>
      <c r="K15" s="65" t="n">
        <v>300</v>
      </c>
      <c r="L15" s="65" t="n">
        <v>0</v>
      </c>
      <c r="M15" s="31" t="inlineStr">
        <is>
          <t>Verify credential status before dispatch</t>
        </is>
      </c>
      <c r="N15" s="27" t="inlineStr">
        <is>
          <t>Renee Walker</t>
        </is>
      </c>
      <c r="O15" s="64">
        <f>IF($C15="","",IFERROR($C15+'Settings'!$B$5,""))</f>
        <v/>
      </c>
      <c r="P15" s="60" t="n">
        <v>46276</v>
      </c>
      <c r="Q15" s="60" t="n">
        <v>46276</v>
      </c>
      <c r="R15" s="33">
        <f>IF($A15="","",IF($Q15&lt;&gt;"","Closed",IF($P15="","Open - No Due Date",IF($P15&lt;TODAY(),"Overdue","Open"))))</f>
        <v/>
      </c>
      <c r="S15" s="32">
        <f>IF($A15="","",IFERROR(MAX(0,IF($Q15&lt;&gt;"",$Q15-$C15,TODAY()-$C15)),""))</f>
        <v/>
      </c>
      <c r="T15" s="33">
        <f>IF($A15="","",IF(OR($B15="",$F15="",$H15="",$I15="",$M15=""),"Missing required field",IF(COUNTIF($A$6:$A$1005,$A15)&gt;1,"Duplicate Violation ID",IF(COUNTIF('Inspection Log'!$A$6:$A$1005,$B15)=0,"Unmatched Inspection ID",IF(AND($Q15&lt;&gt;"",$C15&lt;&gt;"",$Q15&lt;$C15),"Completed before inspection","OK")))))</f>
        <v/>
      </c>
    </row>
    <row r="16">
      <c r="C16" s="62">
        <f>IF($B16="","",IFERROR(INDEX('Inspection Log'!$B$6:$B$1005,MATCH($B16,'Inspection Log'!$A$6:$A$1005,0)),""))</f>
        <v/>
      </c>
      <c r="D16">
        <f>IF($B16="","",IFERROR(INDEX('Inspection Log'!$E$6:$E$1005,MATCH($B16,'Inspection Log'!$A$6:$A$1005,0)),""))</f>
        <v/>
      </c>
      <c r="E16">
        <f>IF($B16="","",IFERROR(INDEX('Inspection Log'!$F$6:$F$1005,MATCH($B16,'Inspection Log'!$A$6:$A$1005,0)),""))</f>
        <v/>
      </c>
      <c r="G16" s="47" t="n"/>
      <c r="H16" s="38" t="n"/>
      <c r="K16" s="63" t="n"/>
      <c r="L16" s="63" t="n"/>
      <c r="M16" s="38" t="n"/>
      <c r="O16" s="62">
        <f>IF($C16="","",IFERROR($C16+'Settings'!$B$5,""))</f>
        <v/>
      </c>
      <c r="P16" s="62" t="n"/>
      <c r="Q16" s="62" t="n"/>
      <c r="R16" s="40">
        <f>IF($A16="","",IF($Q16&lt;&gt;"","Closed",IF($P16="","Open - No Due Date",IF($P16&lt;TODAY(),"Overdue","Open"))))</f>
        <v/>
      </c>
      <c r="S16" s="39">
        <f>IF($A16="","",IFERROR(MAX(0,IF($Q16&lt;&gt;"",$Q16-$C16,TODAY()-$C16)),""))</f>
        <v/>
      </c>
      <c r="T16" s="40">
        <f>IF($A16="","",IF(OR($B16="",$F16="",$H16="",$I16="",$M16=""),"Missing required field",IF(COUNTIF($A$6:$A$1005,$A16)&gt;1,"Duplicate Violation ID",IF(COUNTIF('Inspection Log'!$A$6:$A$1005,$B16)=0,"Unmatched Inspection ID",IF(AND($Q16&lt;&gt;"",$C16&lt;&gt;"",$Q16&lt;$C16),"Completed before inspection","OK")))))</f>
        <v/>
      </c>
    </row>
    <row r="17">
      <c r="C17" s="62">
        <f>IF($B17="","",IFERROR(INDEX('Inspection Log'!$B$6:$B$1005,MATCH($B17,'Inspection Log'!$A$6:$A$1005,0)),""))</f>
        <v/>
      </c>
      <c r="D17">
        <f>IF($B17="","",IFERROR(INDEX('Inspection Log'!$E$6:$E$1005,MATCH($B17,'Inspection Log'!$A$6:$A$1005,0)),""))</f>
        <v/>
      </c>
      <c r="E17">
        <f>IF($B17="","",IFERROR(INDEX('Inspection Log'!$F$6:$F$1005,MATCH($B17,'Inspection Log'!$A$6:$A$1005,0)),""))</f>
        <v/>
      </c>
      <c r="G17" s="47" t="n"/>
      <c r="H17" s="38" t="n"/>
      <c r="K17" s="63" t="n"/>
      <c r="L17" s="63" t="n"/>
      <c r="M17" s="38" t="n"/>
      <c r="O17" s="62">
        <f>IF($C17="","",IFERROR($C17+'Settings'!$B$5,""))</f>
        <v/>
      </c>
      <c r="P17" s="62" t="n"/>
      <c r="Q17" s="62" t="n"/>
      <c r="R17" s="40">
        <f>IF($A17="","",IF($Q17&lt;&gt;"","Closed",IF($P17="","Open - No Due Date",IF($P17&lt;TODAY(),"Overdue","Open"))))</f>
        <v/>
      </c>
      <c r="S17" s="39">
        <f>IF($A17="","",IFERROR(MAX(0,IF($Q17&lt;&gt;"",$Q17-$C17,TODAY()-$C17)),""))</f>
        <v/>
      </c>
      <c r="T17" s="40">
        <f>IF($A17="","",IF(OR($B17="",$F17="",$H17="",$I17="",$M17=""),"Missing required field",IF(COUNTIF($A$6:$A$1005,$A17)&gt;1,"Duplicate Violation ID",IF(COUNTIF('Inspection Log'!$A$6:$A$1005,$B17)=0,"Unmatched Inspection ID",IF(AND($Q17&lt;&gt;"",$C17&lt;&gt;"",$Q17&lt;$C17),"Completed before inspection","OK")))))</f>
        <v/>
      </c>
    </row>
    <row r="18">
      <c r="C18" s="62">
        <f>IF($B18="","",IFERROR(INDEX('Inspection Log'!$B$6:$B$1005,MATCH($B18,'Inspection Log'!$A$6:$A$1005,0)),""))</f>
        <v/>
      </c>
      <c r="D18">
        <f>IF($B18="","",IFERROR(INDEX('Inspection Log'!$E$6:$E$1005,MATCH($B18,'Inspection Log'!$A$6:$A$1005,0)),""))</f>
        <v/>
      </c>
      <c r="E18">
        <f>IF($B18="","",IFERROR(INDEX('Inspection Log'!$F$6:$F$1005,MATCH($B18,'Inspection Log'!$A$6:$A$1005,0)),""))</f>
        <v/>
      </c>
      <c r="G18" s="47" t="n"/>
      <c r="H18" s="38" t="n"/>
      <c r="K18" s="63" t="n"/>
      <c r="L18" s="63" t="n"/>
      <c r="M18" s="38" t="n"/>
      <c r="O18" s="62">
        <f>IF($C18="","",IFERROR($C18+'Settings'!$B$5,""))</f>
        <v/>
      </c>
      <c r="P18" s="62" t="n"/>
      <c r="Q18" s="62" t="n"/>
      <c r="R18" s="40">
        <f>IF($A18="","",IF($Q18&lt;&gt;"","Closed",IF($P18="","Open - No Due Date",IF($P18&lt;TODAY(),"Overdue","Open"))))</f>
        <v/>
      </c>
      <c r="S18" s="39">
        <f>IF($A18="","",IFERROR(MAX(0,IF($Q18&lt;&gt;"",$Q18-$C18,TODAY()-$C18)),""))</f>
        <v/>
      </c>
      <c r="T18" s="40">
        <f>IF($A18="","",IF(OR($B18="",$F18="",$H18="",$I18="",$M18=""),"Missing required field",IF(COUNTIF($A$6:$A$1005,$A18)&gt;1,"Duplicate Violation ID",IF(COUNTIF('Inspection Log'!$A$6:$A$1005,$B18)=0,"Unmatched Inspection ID",IF(AND($Q18&lt;&gt;"",$C18&lt;&gt;"",$Q18&lt;$C18),"Completed before inspection","OK")))))</f>
        <v/>
      </c>
    </row>
    <row r="19">
      <c r="C19" s="62">
        <f>IF($B19="","",IFERROR(INDEX('Inspection Log'!$B$6:$B$1005,MATCH($B19,'Inspection Log'!$A$6:$A$1005,0)),""))</f>
        <v/>
      </c>
      <c r="D19">
        <f>IF($B19="","",IFERROR(INDEX('Inspection Log'!$E$6:$E$1005,MATCH($B19,'Inspection Log'!$A$6:$A$1005,0)),""))</f>
        <v/>
      </c>
      <c r="E19">
        <f>IF($B19="","",IFERROR(INDEX('Inspection Log'!$F$6:$F$1005,MATCH($B19,'Inspection Log'!$A$6:$A$1005,0)),""))</f>
        <v/>
      </c>
      <c r="G19" s="47" t="n"/>
      <c r="H19" s="38" t="n"/>
      <c r="K19" s="63" t="n"/>
      <c r="L19" s="63" t="n"/>
      <c r="M19" s="38" t="n"/>
      <c r="O19" s="62">
        <f>IF($C19="","",IFERROR($C19+'Settings'!$B$5,""))</f>
        <v/>
      </c>
      <c r="P19" s="62" t="n"/>
      <c r="Q19" s="62" t="n"/>
      <c r="R19" s="40">
        <f>IF($A19="","",IF($Q19&lt;&gt;"","Closed",IF($P19="","Open - No Due Date",IF($P19&lt;TODAY(),"Overdue","Open"))))</f>
        <v/>
      </c>
      <c r="S19" s="39">
        <f>IF($A19="","",IFERROR(MAX(0,IF($Q19&lt;&gt;"",$Q19-$C19,TODAY()-$C19)),""))</f>
        <v/>
      </c>
      <c r="T19" s="40">
        <f>IF($A19="","",IF(OR($B19="",$F19="",$H19="",$I19="",$M19=""),"Missing required field",IF(COUNTIF($A$6:$A$1005,$A19)&gt;1,"Duplicate Violation ID",IF(COUNTIF('Inspection Log'!$A$6:$A$1005,$B19)=0,"Unmatched Inspection ID",IF(AND($Q19&lt;&gt;"",$C19&lt;&gt;"",$Q19&lt;$C19),"Completed before inspection","OK")))))</f>
        <v/>
      </c>
    </row>
    <row r="20">
      <c r="C20" s="62">
        <f>IF($B20="","",IFERROR(INDEX('Inspection Log'!$B$6:$B$1005,MATCH($B20,'Inspection Log'!$A$6:$A$1005,0)),""))</f>
        <v/>
      </c>
      <c r="D20">
        <f>IF($B20="","",IFERROR(INDEX('Inspection Log'!$E$6:$E$1005,MATCH($B20,'Inspection Log'!$A$6:$A$1005,0)),""))</f>
        <v/>
      </c>
      <c r="E20">
        <f>IF($B20="","",IFERROR(INDEX('Inspection Log'!$F$6:$F$1005,MATCH($B20,'Inspection Log'!$A$6:$A$1005,0)),""))</f>
        <v/>
      </c>
      <c r="G20" s="47" t="n"/>
      <c r="H20" s="38" t="n"/>
      <c r="K20" s="63" t="n"/>
      <c r="L20" s="63" t="n"/>
      <c r="M20" s="38" t="n"/>
      <c r="O20" s="62">
        <f>IF($C20="","",IFERROR($C20+'Settings'!$B$5,""))</f>
        <v/>
      </c>
      <c r="P20" s="62" t="n"/>
      <c r="Q20" s="62" t="n"/>
      <c r="R20" s="40">
        <f>IF($A20="","",IF($Q20&lt;&gt;"","Closed",IF($P20="","Open - No Due Date",IF($P20&lt;TODAY(),"Overdue","Open"))))</f>
        <v/>
      </c>
      <c r="S20" s="39">
        <f>IF($A20="","",IFERROR(MAX(0,IF($Q20&lt;&gt;"",$Q20-$C20,TODAY()-$C20)),""))</f>
        <v/>
      </c>
      <c r="T20" s="40">
        <f>IF($A20="","",IF(OR($B20="",$F20="",$H20="",$I20="",$M20=""),"Missing required field",IF(COUNTIF($A$6:$A$1005,$A20)&gt;1,"Duplicate Violation ID",IF(COUNTIF('Inspection Log'!$A$6:$A$1005,$B20)=0,"Unmatched Inspection ID",IF(AND($Q20&lt;&gt;"",$C20&lt;&gt;"",$Q20&lt;$C20),"Completed before inspection","OK")))))</f>
        <v/>
      </c>
    </row>
    <row r="21">
      <c r="C21" s="62">
        <f>IF($B21="","",IFERROR(INDEX('Inspection Log'!$B$6:$B$1005,MATCH($B21,'Inspection Log'!$A$6:$A$1005,0)),""))</f>
        <v/>
      </c>
      <c r="D21">
        <f>IF($B21="","",IFERROR(INDEX('Inspection Log'!$E$6:$E$1005,MATCH($B21,'Inspection Log'!$A$6:$A$1005,0)),""))</f>
        <v/>
      </c>
      <c r="E21">
        <f>IF($B21="","",IFERROR(INDEX('Inspection Log'!$F$6:$F$1005,MATCH($B21,'Inspection Log'!$A$6:$A$1005,0)),""))</f>
        <v/>
      </c>
      <c r="G21" s="47" t="n"/>
      <c r="H21" s="38" t="n"/>
      <c r="K21" s="63" t="n"/>
      <c r="L21" s="63" t="n"/>
      <c r="M21" s="38" t="n"/>
      <c r="O21" s="62">
        <f>IF($C21="","",IFERROR($C21+'Settings'!$B$5,""))</f>
        <v/>
      </c>
      <c r="P21" s="62" t="n"/>
      <c r="Q21" s="62" t="n"/>
      <c r="R21" s="40">
        <f>IF($A21="","",IF($Q21&lt;&gt;"","Closed",IF($P21="","Open - No Due Date",IF($P21&lt;TODAY(),"Overdue","Open"))))</f>
        <v/>
      </c>
      <c r="S21" s="39">
        <f>IF($A21="","",IFERROR(MAX(0,IF($Q21&lt;&gt;"",$Q21-$C21,TODAY()-$C21)),""))</f>
        <v/>
      </c>
      <c r="T21" s="40">
        <f>IF($A21="","",IF(OR($B21="",$F21="",$H21="",$I21="",$M21=""),"Missing required field",IF(COUNTIF($A$6:$A$1005,$A21)&gt;1,"Duplicate Violation ID",IF(COUNTIF('Inspection Log'!$A$6:$A$1005,$B21)=0,"Unmatched Inspection ID",IF(AND($Q21&lt;&gt;"",$C21&lt;&gt;"",$Q21&lt;$C21),"Completed before inspection","OK")))))</f>
        <v/>
      </c>
    </row>
    <row r="22">
      <c r="C22" s="62">
        <f>IF($B22="","",IFERROR(INDEX('Inspection Log'!$B$6:$B$1005,MATCH($B22,'Inspection Log'!$A$6:$A$1005,0)),""))</f>
        <v/>
      </c>
      <c r="D22">
        <f>IF($B22="","",IFERROR(INDEX('Inspection Log'!$E$6:$E$1005,MATCH($B22,'Inspection Log'!$A$6:$A$1005,0)),""))</f>
        <v/>
      </c>
      <c r="E22">
        <f>IF($B22="","",IFERROR(INDEX('Inspection Log'!$F$6:$F$1005,MATCH($B22,'Inspection Log'!$A$6:$A$1005,0)),""))</f>
        <v/>
      </c>
      <c r="G22" s="47" t="n"/>
      <c r="H22" s="38" t="n"/>
      <c r="K22" s="63" t="n"/>
      <c r="L22" s="63" t="n"/>
      <c r="M22" s="38" t="n"/>
      <c r="O22" s="62">
        <f>IF($C22="","",IFERROR($C22+'Settings'!$B$5,""))</f>
        <v/>
      </c>
      <c r="P22" s="62" t="n"/>
      <c r="Q22" s="62" t="n"/>
      <c r="R22" s="40">
        <f>IF($A22="","",IF($Q22&lt;&gt;"","Closed",IF($P22="","Open - No Due Date",IF($P22&lt;TODAY(),"Overdue","Open"))))</f>
        <v/>
      </c>
      <c r="S22" s="39">
        <f>IF($A22="","",IFERROR(MAX(0,IF($Q22&lt;&gt;"",$Q22-$C22,TODAY()-$C22)),""))</f>
        <v/>
      </c>
      <c r="T22" s="40">
        <f>IF($A22="","",IF(OR($B22="",$F22="",$H22="",$I22="",$M22=""),"Missing required field",IF(COUNTIF($A$6:$A$1005,$A22)&gt;1,"Duplicate Violation ID",IF(COUNTIF('Inspection Log'!$A$6:$A$1005,$B22)=0,"Unmatched Inspection ID",IF(AND($Q22&lt;&gt;"",$C22&lt;&gt;"",$Q22&lt;$C22),"Completed before inspection","OK")))))</f>
        <v/>
      </c>
    </row>
    <row r="23">
      <c r="C23" s="62">
        <f>IF($B23="","",IFERROR(INDEX('Inspection Log'!$B$6:$B$1005,MATCH($B23,'Inspection Log'!$A$6:$A$1005,0)),""))</f>
        <v/>
      </c>
      <c r="D23">
        <f>IF($B23="","",IFERROR(INDEX('Inspection Log'!$E$6:$E$1005,MATCH($B23,'Inspection Log'!$A$6:$A$1005,0)),""))</f>
        <v/>
      </c>
      <c r="E23">
        <f>IF($B23="","",IFERROR(INDEX('Inspection Log'!$F$6:$F$1005,MATCH($B23,'Inspection Log'!$A$6:$A$1005,0)),""))</f>
        <v/>
      </c>
      <c r="G23" s="47" t="n"/>
      <c r="H23" s="38" t="n"/>
      <c r="K23" s="63" t="n"/>
      <c r="L23" s="63" t="n"/>
      <c r="M23" s="38" t="n"/>
      <c r="O23" s="62">
        <f>IF($C23="","",IFERROR($C23+'Settings'!$B$5,""))</f>
        <v/>
      </c>
      <c r="P23" s="62" t="n"/>
      <c r="Q23" s="62" t="n"/>
      <c r="R23" s="40">
        <f>IF($A23="","",IF($Q23&lt;&gt;"","Closed",IF($P23="","Open - No Due Date",IF($P23&lt;TODAY(),"Overdue","Open"))))</f>
        <v/>
      </c>
      <c r="S23" s="39">
        <f>IF($A23="","",IFERROR(MAX(0,IF($Q23&lt;&gt;"",$Q23-$C23,TODAY()-$C23)),""))</f>
        <v/>
      </c>
      <c r="T23" s="40">
        <f>IF($A23="","",IF(OR($B23="",$F23="",$H23="",$I23="",$M23=""),"Missing required field",IF(COUNTIF($A$6:$A$1005,$A23)&gt;1,"Duplicate Violation ID",IF(COUNTIF('Inspection Log'!$A$6:$A$1005,$B23)=0,"Unmatched Inspection ID",IF(AND($Q23&lt;&gt;"",$C23&lt;&gt;"",$Q23&lt;$C23),"Completed before inspection","OK")))))</f>
        <v/>
      </c>
    </row>
    <row r="24">
      <c r="C24" s="62">
        <f>IF($B24="","",IFERROR(INDEX('Inspection Log'!$B$6:$B$1005,MATCH($B24,'Inspection Log'!$A$6:$A$1005,0)),""))</f>
        <v/>
      </c>
      <c r="D24">
        <f>IF($B24="","",IFERROR(INDEX('Inspection Log'!$E$6:$E$1005,MATCH($B24,'Inspection Log'!$A$6:$A$1005,0)),""))</f>
        <v/>
      </c>
      <c r="E24">
        <f>IF($B24="","",IFERROR(INDEX('Inspection Log'!$F$6:$F$1005,MATCH($B24,'Inspection Log'!$A$6:$A$1005,0)),""))</f>
        <v/>
      </c>
      <c r="G24" s="47" t="n"/>
      <c r="H24" s="38" t="n"/>
      <c r="K24" s="63" t="n"/>
      <c r="L24" s="63" t="n"/>
      <c r="M24" s="38" t="n"/>
      <c r="O24" s="62">
        <f>IF($C24="","",IFERROR($C24+'Settings'!$B$5,""))</f>
        <v/>
      </c>
      <c r="P24" s="62" t="n"/>
      <c r="Q24" s="62" t="n"/>
      <c r="R24" s="40">
        <f>IF($A24="","",IF($Q24&lt;&gt;"","Closed",IF($P24="","Open - No Due Date",IF($P24&lt;TODAY(),"Overdue","Open"))))</f>
        <v/>
      </c>
      <c r="S24" s="39">
        <f>IF($A24="","",IFERROR(MAX(0,IF($Q24&lt;&gt;"",$Q24-$C24,TODAY()-$C24)),""))</f>
        <v/>
      </c>
      <c r="T24" s="40">
        <f>IF($A24="","",IF(OR($B24="",$F24="",$H24="",$I24="",$M24=""),"Missing required field",IF(COUNTIF($A$6:$A$1005,$A24)&gt;1,"Duplicate Violation ID",IF(COUNTIF('Inspection Log'!$A$6:$A$1005,$B24)=0,"Unmatched Inspection ID",IF(AND($Q24&lt;&gt;"",$C24&lt;&gt;"",$Q24&lt;$C24),"Completed before inspection","OK")))))</f>
        <v/>
      </c>
    </row>
    <row r="25">
      <c r="C25" s="62">
        <f>IF($B25="","",IFERROR(INDEX('Inspection Log'!$B$6:$B$1005,MATCH($B25,'Inspection Log'!$A$6:$A$1005,0)),""))</f>
        <v/>
      </c>
      <c r="D25">
        <f>IF($B25="","",IFERROR(INDEX('Inspection Log'!$E$6:$E$1005,MATCH($B25,'Inspection Log'!$A$6:$A$1005,0)),""))</f>
        <v/>
      </c>
      <c r="E25">
        <f>IF($B25="","",IFERROR(INDEX('Inspection Log'!$F$6:$F$1005,MATCH($B25,'Inspection Log'!$A$6:$A$1005,0)),""))</f>
        <v/>
      </c>
      <c r="G25" s="47" t="n"/>
      <c r="H25" s="38" t="n"/>
      <c r="K25" s="63" t="n"/>
      <c r="L25" s="63" t="n"/>
      <c r="M25" s="38" t="n"/>
      <c r="O25" s="62">
        <f>IF($C25="","",IFERROR($C25+'Settings'!$B$5,""))</f>
        <v/>
      </c>
      <c r="P25" s="62" t="n"/>
      <c r="Q25" s="62" t="n"/>
      <c r="R25" s="40">
        <f>IF($A25="","",IF($Q25&lt;&gt;"","Closed",IF($P25="","Open - No Due Date",IF($P25&lt;TODAY(),"Overdue","Open"))))</f>
        <v/>
      </c>
      <c r="S25" s="39">
        <f>IF($A25="","",IFERROR(MAX(0,IF($Q25&lt;&gt;"",$Q25-$C25,TODAY()-$C25)),""))</f>
        <v/>
      </c>
      <c r="T25" s="40">
        <f>IF($A25="","",IF(OR($B25="",$F25="",$H25="",$I25="",$M25=""),"Missing required field",IF(COUNTIF($A$6:$A$1005,$A25)&gt;1,"Duplicate Violation ID",IF(COUNTIF('Inspection Log'!$A$6:$A$1005,$B25)=0,"Unmatched Inspection ID",IF(AND($Q25&lt;&gt;"",$C25&lt;&gt;"",$Q25&lt;$C25),"Completed before inspection","OK")))))</f>
        <v/>
      </c>
    </row>
    <row r="26">
      <c r="C26" s="62">
        <f>IF($B26="","",IFERROR(INDEX('Inspection Log'!$B$6:$B$1005,MATCH($B26,'Inspection Log'!$A$6:$A$1005,0)),""))</f>
        <v/>
      </c>
      <c r="D26">
        <f>IF($B26="","",IFERROR(INDEX('Inspection Log'!$E$6:$E$1005,MATCH($B26,'Inspection Log'!$A$6:$A$1005,0)),""))</f>
        <v/>
      </c>
      <c r="E26">
        <f>IF($B26="","",IFERROR(INDEX('Inspection Log'!$F$6:$F$1005,MATCH($B26,'Inspection Log'!$A$6:$A$1005,0)),""))</f>
        <v/>
      </c>
      <c r="G26" s="47" t="n"/>
      <c r="H26" s="38" t="n"/>
      <c r="K26" s="63" t="n"/>
      <c r="L26" s="63" t="n"/>
      <c r="M26" s="38" t="n"/>
      <c r="O26" s="62">
        <f>IF($C26="","",IFERROR($C26+'Settings'!$B$5,""))</f>
        <v/>
      </c>
      <c r="P26" s="62" t="n"/>
      <c r="Q26" s="62" t="n"/>
      <c r="R26" s="40">
        <f>IF($A26="","",IF($Q26&lt;&gt;"","Closed",IF($P26="","Open - No Due Date",IF($P26&lt;TODAY(),"Overdue","Open"))))</f>
        <v/>
      </c>
      <c r="S26" s="39">
        <f>IF($A26="","",IFERROR(MAX(0,IF($Q26&lt;&gt;"",$Q26-$C26,TODAY()-$C26)),""))</f>
        <v/>
      </c>
      <c r="T26" s="40">
        <f>IF($A26="","",IF(OR($B26="",$F26="",$H26="",$I26="",$M26=""),"Missing required field",IF(COUNTIF($A$6:$A$1005,$A26)&gt;1,"Duplicate Violation ID",IF(COUNTIF('Inspection Log'!$A$6:$A$1005,$B26)=0,"Unmatched Inspection ID",IF(AND($Q26&lt;&gt;"",$C26&lt;&gt;"",$Q26&lt;$C26),"Completed before inspection","OK")))))</f>
        <v/>
      </c>
    </row>
    <row r="27">
      <c r="C27" s="62">
        <f>IF($B27="","",IFERROR(INDEX('Inspection Log'!$B$6:$B$1005,MATCH($B27,'Inspection Log'!$A$6:$A$1005,0)),""))</f>
        <v/>
      </c>
      <c r="D27">
        <f>IF($B27="","",IFERROR(INDEX('Inspection Log'!$E$6:$E$1005,MATCH($B27,'Inspection Log'!$A$6:$A$1005,0)),""))</f>
        <v/>
      </c>
      <c r="E27">
        <f>IF($B27="","",IFERROR(INDEX('Inspection Log'!$F$6:$F$1005,MATCH($B27,'Inspection Log'!$A$6:$A$1005,0)),""))</f>
        <v/>
      </c>
      <c r="G27" s="47" t="n"/>
      <c r="H27" s="38" t="n"/>
      <c r="K27" s="63" t="n"/>
      <c r="L27" s="63" t="n"/>
      <c r="M27" s="38" t="n"/>
      <c r="O27" s="62">
        <f>IF($C27="","",IFERROR($C27+'Settings'!$B$5,""))</f>
        <v/>
      </c>
      <c r="P27" s="62" t="n"/>
      <c r="Q27" s="62" t="n"/>
      <c r="R27" s="40">
        <f>IF($A27="","",IF($Q27&lt;&gt;"","Closed",IF($P27="","Open - No Due Date",IF($P27&lt;TODAY(),"Overdue","Open"))))</f>
        <v/>
      </c>
      <c r="S27" s="39">
        <f>IF($A27="","",IFERROR(MAX(0,IF($Q27&lt;&gt;"",$Q27-$C27,TODAY()-$C27)),""))</f>
        <v/>
      </c>
      <c r="T27" s="40">
        <f>IF($A27="","",IF(OR($B27="",$F27="",$H27="",$I27="",$M27=""),"Missing required field",IF(COUNTIF($A$6:$A$1005,$A27)&gt;1,"Duplicate Violation ID",IF(COUNTIF('Inspection Log'!$A$6:$A$1005,$B27)=0,"Unmatched Inspection ID",IF(AND($Q27&lt;&gt;"",$C27&lt;&gt;"",$Q27&lt;$C27),"Completed before inspection","OK")))))</f>
        <v/>
      </c>
    </row>
    <row r="28">
      <c r="C28" s="62">
        <f>IF($B28="","",IFERROR(INDEX('Inspection Log'!$B$6:$B$1005,MATCH($B28,'Inspection Log'!$A$6:$A$1005,0)),""))</f>
        <v/>
      </c>
      <c r="D28">
        <f>IF($B28="","",IFERROR(INDEX('Inspection Log'!$E$6:$E$1005,MATCH($B28,'Inspection Log'!$A$6:$A$1005,0)),""))</f>
        <v/>
      </c>
      <c r="E28">
        <f>IF($B28="","",IFERROR(INDEX('Inspection Log'!$F$6:$F$1005,MATCH($B28,'Inspection Log'!$A$6:$A$1005,0)),""))</f>
        <v/>
      </c>
      <c r="G28" s="47" t="n"/>
      <c r="H28" s="38" t="n"/>
      <c r="K28" s="63" t="n"/>
      <c r="L28" s="63" t="n"/>
      <c r="M28" s="38" t="n"/>
      <c r="O28" s="62">
        <f>IF($C28="","",IFERROR($C28+'Settings'!$B$5,""))</f>
        <v/>
      </c>
      <c r="P28" s="62" t="n"/>
      <c r="Q28" s="62" t="n"/>
      <c r="R28" s="40">
        <f>IF($A28="","",IF($Q28&lt;&gt;"","Closed",IF($P28="","Open - No Due Date",IF($P28&lt;TODAY(),"Overdue","Open"))))</f>
        <v/>
      </c>
      <c r="S28" s="39">
        <f>IF($A28="","",IFERROR(MAX(0,IF($Q28&lt;&gt;"",$Q28-$C28,TODAY()-$C28)),""))</f>
        <v/>
      </c>
      <c r="T28" s="40">
        <f>IF($A28="","",IF(OR($B28="",$F28="",$H28="",$I28="",$M28=""),"Missing required field",IF(COUNTIF($A$6:$A$1005,$A28)&gt;1,"Duplicate Violation ID",IF(COUNTIF('Inspection Log'!$A$6:$A$1005,$B28)=0,"Unmatched Inspection ID",IF(AND($Q28&lt;&gt;"",$C28&lt;&gt;"",$Q28&lt;$C28),"Completed before inspection","OK")))))</f>
        <v/>
      </c>
    </row>
    <row r="29">
      <c r="C29" s="62">
        <f>IF($B29="","",IFERROR(INDEX('Inspection Log'!$B$6:$B$1005,MATCH($B29,'Inspection Log'!$A$6:$A$1005,0)),""))</f>
        <v/>
      </c>
      <c r="D29">
        <f>IF($B29="","",IFERROR(INDEX('Inspection Log'!$E$6:$E$1005,MATCH($B29,'Inspection Log'!$A$6:$A$1005,0)),""))</f>
        <v/>
      </c>
      <c r="E29">
        <f>IF($B29="","",IFERROR(INDEX('Inspection Log'!$F$6:$F$1005,MATCH($B29,'Inspection Log'!$A$6:$A$1005,0)),""))</f>
        <v/>
      </c>
      <c r="G29" s="47" t="n"/>
      <c r="H29" s="38" t="n"/>
      <c r="K29" s="63" t="n"/>
      <c r="L29" s="63" t="n"/>
      <c r="M29" s="38" t="n"/>
      <c r="O29" s="62">
        <f>IF($C29="","",IFERROR($C29+'Settings'!$B$5,""))</f>
        <v/>
      </c>
      <c r="P29" s="62" t="n"/>
      <c r="Q29" s="62" t="n"/>
      <c r="R29" s="40">
        <f>IF($A29="","",IF($Q29&lt;&gt;"","Closed",IF($P29="","Open - No Due Date",IF($P29&lt;TODAY(),"Overdue","Open"))))</f>
        <v/>
      </c>
      <c r="S29" s="39">
        <f>IF($A29="","",IFERROR(MAX(0,IF($Q29&lt;&gt;"",$Q29-$C29,TODAY()-$C29)),""))</f>
        <v/>
      </c>
      <c r="T29" s="40">
        <f>IF($A29="","",IF(OR($B29="",$F29="",$H29="",$I29="",$M29=""),"Missing required field",IF(COUNTIF($A$6:$A$1005,$A29)&gt;1,"Duplicate Violation ID",IF(COUNTIF('Inspection Log'!$A$6:$A$1005,$B29)=0,"Unmatched Inspection ID",IF(AND($Q29&lt;&gt;"",$C29&lt;&gt;"",$Q29&lt;$C29),"Completed before inspection","OK")))))</f>
        <v/>
      </c>
    </row>
    <row r="30">
      <c r="C30" s="62">
        <f>IF($B30="","",IFERROR(INDEX('Inspection Log'!$B$6:$B$1005,MATCH($B30,'Inspection Log'!$A$6:$A$1005,0)),""))</f>
        <v/>
      </c>
      <c r="D30">
        <f>IF($B30="","",IFERROR(INDEX('Inspection Log'!$E$6:$E$1005,MATCH($B30,'Inspection Log'!$A$6:$A$1005,0)),""))</f>
        <v/>
      </c>
      <c r="E30">
        <f>IF($B30="","",IFERROR(INDEX('Inspection Log'!$F$6:$F$1005,MATCH($B30,'Inspection Log'!$A$6:$A$1005,0)),""))</f>
        <v/>
      </c>
      <c r="G30" s="47" t="n"/>
      <c r="H30" s="38" t="n"/>
      <c r="K30" s="63" t="n"/>
      <c r="L30" s="63" t="n"/>
      <c r="M30" s="38" t="n"/>
      <c r="O30" s="62">
        <f>IF($C30="","",IFERROR($C30+'Settings'!$B$5,""))</f>
        <v/>
      </c>
      <c r="P30" s="62" t="n"/>
      <c r="Q30" s="62" t="n"/>
      <c r="R30" s="40">
        <f>IF($A30="","",IF($Q30&lt;&gt;"","Closed",IF($P30="","Open - No Due Date",IF($P30&lt;TODAY(),"Overdue","Open"))))</f>
        <v/>
      </c>
      <c r="S30" s="39">
        <f>IF($A30="","",IFERROR(MAX(0,IF($Q30&lt;&gt;"",$Q30-$C30,TODAY()-$C30)),""))</f>
        <v/>
      </c>
      <c r="T30" s="40">
        <f>IF($A30="","",IF(OR($B30="",$F30="",$H30="",$I30="",$M30=""),"Missing required field",IF(COUNTIF($A$6:$A$1005,$A30)&gt;1,"Duplicate Violation ID",IF(COUNTIF('Inspection Log'!$A$6:$A$1005,$B30)=0,"Unmatched Inspection ID",IF(AND($Q30&lt;&gt;"",$C30&lt;&gt;"",$Q30&lt;$C30),"Completed before inspection","OK")))))</f>
        <v/>
      </c>
    </row>
    <row r="31">
      <c r="C31" s="62">
        <f>IF($B31="","",IFERROR(INDEX('Inspection Log'!$B$6:$B$1005,MATCH($B31,'Inspection Log'!$A$6:$A$1005,0)),""))</f>
        <v/>
      </c>
      <c r="D31">
        <f>IF($B31="","",IFERROR(INDEX('Inspection Log'!$E$6:$E$1005,MATCH($B31,'Inspection Log'!$A$6:$A$1005,0)),""))</f>
        <v/>
      </c>
      <c r="E31">
        <f>IF($B31="","",IFERROR(INDEX('Inspection Log'!$F$6:$F$1005,MATCH($B31,'Inspection Log'!$A$6:$A$1005,0)),""))</f>
        <v/>
      </c>
      <c r="G31" s="47" t="n"/>
      <c r="H31" s="38" t="n"/>
      <c r="K31" s="63" t="n"/>
      <c r="L31" s="63" t="n"/>
      <c r="M31" s="38" t="n"/>
      <c r="O31" s="62">
        <f>IF($C31="","",IFERROR($C31+'Settings'!$B$5,""))</f>
        <v/>
      </c>
      <c r="P31" s="62" t="n"/>
      <c r="Q31" s="62" t="n"/>
      <c r="R31" s="40">
        <f>IF($A31="","",IF($Q31&lt;&gt;"","Closed",IF($P31="","Open - No Due Date",IF($P31&lt;TODAY(),"Overdue","Open"))))</f>
        <v/>
      </c>
      <c r="S31" s="39">
        <f>IF($A31="","",IFERROR(MAX(0,IF($Q31&lt;&gt;"",$Q31-$C31,TODAY()-$C31)),""))</f>
        <v/>
      </c>
      <c r="T31" s="40">
        <f>IF($A31="","",IF(OR($B31="",$F31="",$H31="",$I31="",$M31=""),"Missing required field",IF(COUNTIF($A$6:$A$1005,$A31)&gt;1,"Duplicate Violation ID",IF(COUNTIF('Inspection Log'!$A$6:$A$1005,$B31)=0,"Unmatched Inspection ID",IF(AND($Q31&lt;&gt;"",$C31&lt;&gt;"",$Q31&lt;$C31),"Completed before inspection","OK")))))</f>
        <v/>
      </c>
    </row>
    <row r="32">
      <c r="C32" s="62">
        <f>IF($B32="","",IFERROR(INDEX('Inspection Log'!$B$6:$B$1005,MATCH($B32,'Inspection Log'!$A$6:$A$1005,0)),""))</f>
        <v/>
      </c>
      <c r="D32">
        <f>IF($B32="","",IFERROR(INDEX('Inspection Log'!$E$6:$E$1005,MATCH($B32,'Inspection Log'!$A$6:$A$1005,0)),""))</f>
        <v/>
      </c>
      <c r="E32">
        <f>IF($B32="","",IFERROR(INDEX('Inspection Log'!$F$6:$F$1005,MATCH($B32,'Inspection Log'!$A$6:$A$1005,0)),""))</f>
        <v/>
      </c>
      <c r="G32" s="47" t="n"/>
      <c r="H32" s="38" t="n"/>
      <c r="K32" s="63" t="n"/>
      <c r="L32" s="63" t="n"/>
      <c r="M32" s="38" t="n"/>
      <c r="O32" s="62">
        <f>IF($C32="","",IFERROR($C32+'Settings'!$B$5,""))</f>
        <v/>
      </c>
      <c r="P32" s="62" t="n"/>
      <c r="Q32" s="62" t="n"/>
      <c r="R32" s="40">
        <f>IF($A32="","",IF($Q32&lt;&gt;"","Closed",IF($P32="","Open - No Due Date",IF($P32&lt;TODAY(),"Overdue","Open"))))</f>
        <v/>
      </c>
      <c r="S32" s="39">
        <f>IF($A32="","",IFERROR(MAX(0,IF($Q32&lt;&gt;"",$Q32-$C32,TODAY()-$C32)),""))</f>
        <v/>
      </c>
      <c r="T32" s="40">
        <f>IF($A32="","",IF(OR($B32="",$F32="",$H32="",$I32="",$M32=""),"Missing required field",IF(COUNTIF($A$6:$A$1005,$A32)&gt;1,"Duplicate Violation ID",IF(COUNTIF('Inspection Log'!$A$6:$A$1005,$B32)=0,"Unmatched Inspection ID",IF(AND($Q32&lt;&gt;"",$C32&lt;&gt;"",$Q32&lt;$C32),"Completed before inspection","OK")))))</f>
        <v/>
      </c>
    </row>
    <row r="33">
      <c r="C33" s="62">
        <f>IF($B33="","",IFERROR(INDEX('Inspection Log'!$B$6:$B$1005,MATCH($B33,'Inspection Log'!$A$6:$A$1005,0)),""))</f>
        <v/>
      </c>
      <c r="D33">
        <f>IF($B33="","",IFERROR(INDEX('Inspection Log'!$E$6:$E$1005,MATCH($B33,'Inspection Log'!$A$6:$A$1005,0)),""))</f>
        <v/>
      </c>
      <c r="E33">
        <f>IF($B33="","",IFERROR(INDEX('Inspection Log'!$F$6:$F$1005,MATCH($B33,'Inspection Log'!$A$6:$A$1005,0)),""))</f>
        <v/>
      </c>
      <c r="G33" s="47" t="n"/>
      <c r="H33" s="38" t="n"/>
      <c r="K33" s="63" t="n"/>
      <c r="L33" s="63" t="n"/>
      <c r="M33" s="38" t="n"/>
      <c r="O33" s="62">
        <f>IF($C33="","",IFERROR($C33+'Settings'!$B$5,""))</f>
        <v/>
      </c>
      <c r="P33" s="62" t="n"/>
      <c r="Q33" s="62" t="n"/>
      <c r="R33" s="40">
        <f>IF($A33="","",IF($Q33&lt;&gt;"","Closed",IF($P33="","Open - No Due Date",IF($P33&lt;TODAY(),"Overdue","Open"))))</f>
        <v/>
      </c>
      <c r="S33" s="39">
        <f>IF($A33="","",IFERROR(MAX(0,IF($Q33&lt;&gt;"",$Q33-$C33,TODAY()-$C33)),""))</f>
        <v/>
      </c>
      <c r="T33" s="40">
        <f>IF($A33="","",IF(OR($B33="",$F33="",$H33="",$I33="",$M33=""),"Missing required field",IF(COUNTIF($A$6:$A$1005,$A33)&gt;1,"Duplicate Violation ID",IF(COUNTIF('Inspection Log'!$A$6:$A$1005,$B33)=0,"Unmatched Inspection ID",IF(AND($Q33&lt;&gt;"",$C33&lt;&gt;"",$Q33&lt;$C33),"Completed before inspection","OK")))))</f>
        <v/>
      </c>
    </row>
    <row r="34">
      <c r="C34" s="62">
        <f>IF($B34="","",IFERROR(INDEX('Inspection Log'!$B$6:$B$1005,MATCH($B34,'Inspection Log'!$A$6:$A$1005,0)),""))</f>
        <v/>
      </c>
      <c r="D34">
        <f>IF($B34="","",IFERROR(INDEX('Inspection Log'!$E$6:$E$1005,MATCH($B34,'Inspection Log'!$A$6:$A$1005,0)),""))</f>
        <v/>
      </c>
      <c r="E34">
        <f>IF($B34="","",IFERROR(INDEX('Inspection Log'!$F$6:$F$1005,MATCH($B34,'Inspection Log'!$A$6:$A$1005,0)),""))</f>
        <v/>
      </c>
      <c r="G34" s="47" t="n"/>
      <c r="H34" s="38" t="n"/>
      <c r="K34" s="63" t="n"/>
      <c r="L34" s="63" t="n"/>
      <c r="M34" s="38" t="n"/>
      <c r="O34" s="62">
        <f>IF($C34="","",IFERROR($C34+'Settings'!$B$5,""))</f>
        <v/>
      </c>
      <c r="P34" s="62" t="n"/>
      <c r="Q34" s="62" t="n"/>
      <c r="R34" s="40">
        <f>IF($A34="","",IF($Q34&lt;&gt;"","Closed",IF($P34="","Open - No Due Date",IF($P34&lt;TODAY(),"Overdue","Open"))))</f>
        <v/>
      </c>
      <c r="S34" s="39">
        <f>IF($A34="","",IFERROR(MAX(0,IF($Q34&lt;&gt;"",$Q34-$C34,TODAY()-$C34)),""))</f>
        <v/>
      </c>
      <c r="T34" s="40">
        <f>IF($A34="","",IF(OR($B34="",$F34="",$H34="",$I34="",$M34=""),"Missing required field",IF(COUNTIF($A$6:$A$1005,$A34)&gt;1,"Duplicate Violation ID",IF(COUNTIF('Inspection Log'!$A$6:$A$1005,$B34)=0,"Unmatched Inspection ID",IF(AND($Q34&lt;&gt;"",$C34&lt;&gt;"",$Q34&lt;$C34),"Completed before inspection","OK")))))</f>
        <v/>
      </c>
    </row>
    <row r="35">
      <c r="C35" s="62">
        <f>IF($B35="","",IFERROR(INDEX('Inspection Log'!$B$6:$B$1005,MATCH($B35,'Inspection Log'!$A$6:$A$1005,0)),""))</f>
        <v/>
      </c>
      <c r="D35">
        <f>IF($B35="","",IFERROR(INDEX('Inspection Log'!$E$6:$E$1005,MATCH($B35,'Inspection Log'!$A$6:$A$1005,0)),""))</f>
        <v/>
      </c>
      <c r="E35">
        <f>IF($B35="","",IFERROR(INDEX('Inspection Log'!$F$6:$F$1005,MATCH($B35,'Inspection Log'!$A$6:$A$1005,0)),""))</f>
        <v/>
      </c>
      <c r="G35" s="47" t="n"/>
      <c r="H35" s="38" t="n"/>
      <c r="K35" s="63" t="n"/>
      <c r="L35" s="63" t="n"/>
      <c r="M35" s="38" t="n"/>
      <c r="O35" s="62">
        <f>IF($C35="","",IFERROR($C35+'Settings'!$B$5,""))</f>
        <v/>
      </c>
      <c r="P35" s="62" t="n"/>
      <c r="Q35" s="62" t="n"/>
      <c r="R35" s="40">
        <f>IF($A35="","",IF($Q35&lt;&gt;"","Closed",IF($P35="","Open - No Due Date",IF($P35&lt;TODAY(),"Overdue","Open"))))</f>
        <v/>
      </c>
      <c r="S35" s="39">
        <f>IF($A35="","",IFERROR(MAX(0,IF($Q35&lt;&gt;"",$Q35-$C35,TODAY()-$C35)),""))</f>
        <v/>
      </c>
      <c r="T35" s="40">
        <f>IF($A35="","",IF(OR($B35="",$F35="",$H35="",$I35="",$M35=""),"Missing required field",IF(COUNTIF($A$6:$A$1005,$A35)&gt;1,"Duplicate Violation ID",IF(COUNTIF('Inspection Log'!$A$6:$A$1005,$B35)=0,"Unmatched Inspection ID",IF(AND($Q35&lt;&gt;"",$C35&lt;&gt;"",$Q35&lt;$C35),"Completed before inspection","OK")))))</f>
        <v/>
      </c>
    </row>
    <row r="36">
      <c r="C36" s="62">
        <f>IF($B36="","",IFERROR(INDEX('Inspection Log'!$B$6:$B$1005,MATCH($B36,'Inspection Log'!$A$6:$A$1005,0)),""))</f>
        <v/>
      </c>
      <c r="D36">
        <f>IF($B36="","",IFERROR(INDEX('Inspection Log'!$E$6:$E$1005,MATCH($B36,'Inspection Log'!$A$6:$A$1005,0)),""))</f>
        <v/>
      </c>
      <c r="E36">
        <f>IF($B36="","",IFERROR(INDEX('Inspection Log'!$F$6:$F$1005,MATCH($B36,'Inspection Log'!$A$6:$A$1005,0)),""))</f>
        <v/>
      </c>
      <c r="G36" s="47" t="n"/>
      <c r="H36" s="38" t="n"/>
      <c r="K36" s="63" t="n"/>
      <c r="L36" s="63" t="n"/>
      <c r="M36" s="38" t="n"/>
      <c r="O36" s="62">
        <f>IF($C36="","",IFERROR($C36+'Settings'!$B$5,""))</f>
        <v/>
      </c>
      <c r="P36" s="62" t="n"/>
      <c r="Q36" s="62" t="n"/>
      <c r="R36" s="40">
        <f>IF($A36="","",IF($Q36&lt;&gt;"","Closed",IF($P36="","Open - No Due Date",IF($P36&lt;TODAY(),"Overdue","Open"))))</f>
        <v/>
      </c>
      <c r="S36" s="39">
        <f>IF($A36="","",IFERROR(MAX(0,IF($Q36&lt;&gt;"",$Q36-$C36,TODAY()-$C36)),""))</f>
        <v/>
      </c>
      <c r="T36" s="40">
        <f>IF($A36="","",IF(OR($B36="",$F36="",$H36="",$I36="",$M36=""),"Missing required field",IF(COUNTIF($A$6:$A$1005,$A36)&gt;1,"Duplicate Violation ID",IF(COUNTIF('Inspection Log'!$A$6:$A$1005,$B36)=0,"Unmatched Inspection ID",IF(AND($Q36&lt;&gt;"",$C36&lt;&gt;"",$Q36&lt;$C36),"Completed before inspection","OK")))))</f>
        <v/>
      </c>
    </row>
    <row r="37">
      <c r="C37" s="62">
        <f>IF($B37="","",IFERROR(INDEX('Inspection Log'!$B$6:$B$1005,MATCH($B37,'Inspection Log'!$A$6:$A$1005,0)),""))</f>
        <v/>
      </c>
      <c r="D37">
        <f>IF($B37="","",IFERROR(INDEX('Inspection Log'!$E$6:$E$1005,MATCH($B37,'Inspection Log'!$A$6:$A$1005,0)),""))</f>
        <v/>
      </c>
      <c r="E37">
        <f>IF($B37="","",IFERROR(INDEX('Inspection Log'!$F$6:$F$1005,MATCH($B37,'Inspection Log'!$A$6:$A$1005,0)),""))</f>
        <v/>
      </c>
      <c r="G37" s="47" t="n"/>
      <c r="H37" s="38" t="n"/>
      <c r="K37" s="63" t="n"/>
      <c r="L37" s="63" t="n"/>
      <c r="M37" s="38" t="n"/>
      <c r="O37" s="62">
        <f>IF($C37="","",IFERROR($C37+'Settings'!$B$5,""))</f>
        <v/>
      </c>
      <c r="P37" s="62" t="n"/>
      <c r="Q37" s="62" t="n"/>
      <c r="R37" s="40">
        <f>IF($A37="","",IF($Q37&lt;&gt;"","Closed",IF($P37="","Open - No Due Date",IF($P37&lt;TODAY(),"Overdue","Open"))))</f>
        <v/>
      </c>
      <c r="S37" s="39">
        <f>IF($A37="","",IFERROR(MAX(0,IF($Q37&lt;&gt;"",$Q37-$C37,TODAY()-$C37)),""))</f>
        <v/>
      </c>
      <c r="T37" s="40">
        <f>IF($A37="","",IF(OR($B37="",$F37="",$H37="",$I37="",$M37=""),"Missing required field",IF(COUNTIF($A$6:$A$1005,$A37)&gt;1,"Duplicate Violation ID",IF(COUNTIF('Inspection Log'!$A$6:$A$1005,$B37)=0,"Unmatched Inspection ID",IF(AND($Q37&lt;&gt;"",$C37&lt;&gt;"",$Q37&lt;$C37),"Completed before inspection","OK")))))</f>
        <v/>
      </c>
    </row>
    <row r="38">
      <c r="C38" s="62">
        <f>IF($B38="","",IFERROR(INDEX('Inspection Log'!$B$6:$B$1005,MATCH($B38,'Inspection Log'!$A$6:$A$1005,0)),""))</f>
        <v/>
      </c>
      <c r="D38">
        <f>IF($B38="","",IFERROR(INDEX('Inspection Log'!$E$6:$E$1005,MATCH($B38,'Inspection Log'!$A$6:$A$1005,0)),""))</f>
        <v/>
      </c>
      <c r="E38">
        <f>IF($B38="","",IFERROR(INDEX('Inspection Log'!$F$6:$F$1005,MATCH($B38,'Inspection Log'!$A$6:$A$1005,0)),""))</f>
        <v/>
      </c>
      <c r="G38" s="47" t="n"/>
      <c r="H38" s="38" t="n"/>
      <c r="K38" s="63" t="n"/>
      <c r="L38" s="63" t="n"/>
      <c r="M38" s="38" t="n"/>
      <c r="O38" s="62">
        <f>IF($C38="","",IFERROR($C38+'Settings'!$B$5,""))</f>
        <v/>
      </c>
      <c r="P38" s="62" t="n"/>
      <c r="Q38" s="62" t="n"/>
      <c r="R38" s="40">
        <f>IF($A38="","",IF($Q38&lt;&gt;"","Closed",IF($P38="","Open - No Due Date",IF($P38&lt;TODAY(),"Overdue","Open"))))</f>
        <v/>
      </c>
      <c r="S38" s="39">
        <f>IF($A38="","",IFERROR(MAX(0,IF($Q38&lt;&gt;"",$Q38-$C38,TODAY()-$C38)),""))</f>
        <v/>
      </c>
      <c r="T38" s="40">
        <f>IF($A38="","",IF(OR($B38="",$F38="",$H38="",$I38="",$M38=""),"Missing required field",IF(COUNTIF($A$6:$A$1005,$A38)&gt;1,"Duplicate Violation ID",IF(COUNTIF('Inspection Log'!$A$6:$A$1005,$B38)=0,"Unmatched Inspection ID",IF(AND($Q38&lt;&gt;"",$C38&lt;&gt;"",$Q38&lt;$C38),"Completed before inspection","OK")))))</f>
        <v/>
      </c>
    </row>
    <row r="39">
      <c r="C39" s="62">
        <f>IF($B39="","",IFERROR(INDEX('Inspection Log'!$B$6:$B$1005,MATCH($B39,'Inspection Log'!$A$6:$A$1005,0)),""))</f>
        <v/>
      </c>
      <c r="D39">
        <f>IF($B39="","",IFERROR(INDEX('Inspection Log'!$E$6:$E$1005,MATCH($B39,'Inspection Log'!$A$6:$A$1005,0)),""))</f>
        <v/>
      </c>
      <c r="E39">
        <f>IF($B39="","",IFERROR(INDEX('Inspection Log'!$F$6:$F$1005,MATCH($B39,'Inspection Log'!$A$6:$A$1005,0)),""))</f>
        <v/>
      </c>
      <c r="G39" s="47" t="n"/>
      <c r="H39" s="38" t="n"/>
      <c r="K39" s="63" t="n"/>
      <c r="L39" s="63" t="n"/>
      <c r="M39" s="38" t="n"/>
      <c r="O39" s="62">
        <f>IF($C39="","",IFERROR($C39+'Settings'!$B$5,""))</f>
        <v/>
      </c>
      <c r="P39" s="62" t="n"/>
      <c r="Q39" s="62" t="n"/>
      <c r="R39" s="40">
        <f>IF($A39="","",IF($Q39&lt;&gt;"","Closed",IF($P39="","Open - No Due Date",IF($P39&lt;TODAY(),"Overdue","Open"))))</f>
        <v/>
      </c>
      <c r="S39" s="39">
        <f>IF($A39="","",IFERROR(MAX(0,IF($Q39&lt;&gt;"",$Q39-$C39,TODAY()-$C39)),""))</f>
        <v/>
      </c>
      <c r="T39" s="40">
        <f>IF($A39="","",IF(OR($B39="",$F39="",$H39="",$I39="",$M39=""),"Missing required field",IF(COUNTIF($A$6:$A$1005,$A39)&gt;1,"Duplicate Violation ID",IF(COUNTIF('Inspection Log'!$A$6:$A$1005,$B39)=0,"Unmatched Inspection ID",IF(AND($Q39&lt;&gt;"",$C39&lt;&gt;"",$Q39&lt;$C39),"Completed before inspection","OK")))))</f>
        <v/>
      </c>
    </row>
    <row r="40">
      <c r="C40" s="62">
        <f>IF($B40="","",IFERROR(INDEX('Inspection Log'!$B$6:$B$1005,MATCH($B40,'Inspection Log'!$A$6:$A$1005,0)),""))</f>
        <v/>
      </c>
      <c r="D40">
        <f>IF($B40="","",IFERROR(INDEX('Inspection Log'!$E$6:$E$1005,MATCH($B40,'Inspection Log'!$A$6:$A$1005,0)),""))</f>
        <v/>
      </c>
      <c r="E40">
        <f>IF($B40="","",IFERROR(INDEX('Inspection Log'!$F$6:$F$1005,MATCH($B40,'Inspection Log'!$A$6:$A$1005,0)),""))</f>
        <v/>
      </c>
      <c r="G40" s="47" t="n"/>
      <c r="H40" s="38" t="n"/>
      <c r="K40" s="63" t="n"/>
      <c r="L40" s="63" t="n"/>
      <c r="M40" s="38" t="n"/>
      <c r="O40" s="62">
        <f>IF($C40="","",IFERROR($C40+'Settings'!$B$5,""))</f>
        <v/>
      </c>
      <c r="P40" s="62" t="n"/>
      <c r="Q40" s="62" t="n"/>
      <c r="R40" s="40">
        <f>IF($A40="","",IF($Q40&lt;&gt;"","Closed",IF($P40="","Open - No Due Date",IF($P40&lt;TODAY(),"Overdue","Open"))))</f>
        <v/>
      </c>
      <c r="S40" s="39">
        <f>IF($A40="","",IFERROR(MAX(0,IF($Q40&lt;&gt;"",$Q40-$C40,TODAY()-$C40)),""))</f>
        <v/>
      </c>
      <c r="T40" s="40">
        <f>IF($A40="","",IF(OR($B40="",$F40="",$H40="",$I40="",$M40=""),"Missing required field",IF(COUNTIF($A$6:$A$1005,$A40)&gt;1,"Duplicate Violation ID",IF(COUNTIF('Inspection Log'!$A$6:$A$1005,$B40)=0,"Unmatched Inspection ID",IF(AND($Q40&lt;&gt;"",$C40&lt;&gt;"",$Q40&lt;$C40),"Completed before inspection","OK")))))</f>
        <v/>
      </c>
    </row>
    <row r="41">
      <c r="C41" s="62">
        <f>IF($B41="","",IFERROR(INDEX('Inspection Log'!$B$6:$B$1005,MATCH($B41,'Inspection Log'!$A$6:$A$1005,0)),""))</f>
        <v/>
      </c>
      <c r="D41">
        <f>IF($B41="","",IFERROR(INDEX('Inspection Log'!$E$6:$E$1005,MATCH($B41,'Inspection Log'!$A$6:$A$1005,0)),""))</f>
        <v/>
      </c>
      <c r="E41">
        <f>IF($B41="","",IFERROR(INDEX('Inspection Log'!$F$6:$F$1005,MATCH($B41,'Inspection Log'!$A$6:$A$1005,0)),""))</f>
        <v/>
      </c>
      <c r="G41" s="47" t="n"/>
      <c r="H41" s="38" t="n"/>
      <c r="K41" s="63" t="n"/>
      <c r="L41" s="63" t="n"/>
      <c r="M41" s="38" t="n"/>
      <c r="O41" s="62">
        <f>IF($C41="","",IFERROR($C41+'Settings'!$B$5,""))</f>
        <v/>
      </c>
      <c r="P41" s="62" t="n"/>
      <c r="Q41" s="62" t="n"/>
      <c r="R41" s="40">
        <f>IF($A41="","",IF($Q41&lt;&gt;"","Closed",IF($P41="","Open - No Due Date",IF($P41&lt;TODAY(),"Overdue","Open"))))</f>
        <v/>
      </c>
      <c r="S41" s="39">
        <f>IF($A41="","",IFERROR(MAX(0,IF($Q41&lt;&gt;"",$Q41-$C41,TODAY()-$C41)),""))</f>
        <v/>
      </c>
      <c r="T41" s="40">
        <f>IF($A41="","",IF(OR($B41="",$F41="",$H41="",$I41="",$M41=""),"Missing required field",IF(COUNTIF($A$6:$A$1005,$A41)&gt;1,"Duplicate Violation ID",IF(COUNTIF('Inspection Log'!$A$6:$A$1005,$B41)=0,"Unmatched Inspection ID",IF(AND($Q41&lt;&gt;"",$C41&lt;&gt;"",$Q41&lt;$C41),"Completed before inspection","OK")))))</f>
        <v/>
      </c>
    </row>
    <row r="42">
      <c r="C42" s="62">
        <f>IF($B42="","",IFERROR(INDEX('Inspection Log'!$B$6:$B$1005,MATCH($B42,'Inspection Log'!$A$6:$A$1005,0)),""))</f>
        <v/>
      </c>
      <c r="D42">
        <f>IF($B42="","",IFERROR(INDEX('Inspection Log'!$E$6:$E$1005,MATCH($B42,'Inspection Log'!$A$6:$A$1005,0)),""))</f>
        <v/>
      </c>
      <c r="E42">
        <f>IF($B42="","",IFERROR(INDEX('Inspection Log'!$F$6:$F$1005,MATCH($B42,'Inspection Log'!$A$6:$A$1005,0)),""))</f>
        <v/>
      </c>
      <c r="G42" s="47" t="n"/>
      <c r="H42" s="38" t="n"/>
      <c r="K42" s="63" t="n"/>
      <c r="L42" s="63" t="n"/>
      <c r="M42" s="38" t="n"/>
      <c r="O42" s="62">
        <f>IF($C42="","",IFERROR($C42+'Settings'!$B$5,""))</f>
        <v/>
      </c>
      <c r="P42" s="62" t="n"/>
      <c r="Q42" s="62" t="n"/>
      <c r="R42" s="40">
        <f>IF($A42="","",IF($Q42&lt;&gt;"","Closed",IF($P42="","Open - No Due Date",IF($P42&lt;TODAY(),"Overdue","Open"))))</f>
        <v/>
      </c>
      <c r="S42" s="39">
        <f>IF($A42="","",IFERROR(MAX(0,IF($Q42&lt;&gt;"",$Q42-$C42,TODAY()-$C42)),""))</f>
        <v/>
      </c>
      <c r="T42" s="40">
        <f>IF($A42="","",IF(OR($B42="",$F42="",$H42="",$I42="",$M42=""),"Missing required field",IF(COUNTIF($A$6:$A$1005,$A42)&gt;1,"Duplicate Violation ID",IF(COUNTIF('Inspection Log'!$A$6:$A$1005,$B42)=0,"Unmatched Inspection ID",IF(AND($Q42&lt;&gt;"",$C42&lt;&gt;"",$Q42&lt;$C42),"Completed before inspection","OK")))))</f>
        <v/>
      </c>
    </row>
    <row r="43">
      <c r="C43" s="62">
        <f>IF($B43="","",IFERROR(INDEX('Inspection Log'!$B$6:$B$1005,MATCH($B43,'Inspection Log'!$A$6:$A$1005,0)),""))</f>
        <v/>
      </c>
      <c r="D43">
        <f>IF($B43="","",IFERROR(INDEX('Inspection Log'!$E$6:$E$1005,MATCH($B43,'Inspection Log'!$A$6:$A$1005,0)),""))</f>
        <v/>
      </c>
      <c r="E43">
        <f>IF($B43="","",IFERROR(INDEX('Inspection Log'!$F$6:$F$1005,MATCH($B43,'Inspection Log'!$A$6:$A$1005,0)),""))</f>
        <v/>
      </c>
      <c r="G43" s="47" t="n"/>
      <c r="H43" s="38" t="n"/>
      <c r="K43" s="63" t="n"/>
      <c r="L43" s="63" t="n"/>
      <c r="M43" s="38" t="n"/>
      <c r="O43" s="62">
        <f>IF($C43="","",IFERROR($C43+'Settings'!$B$5,""))</f>
        <v/>
      </c>
      <c r="P43" s="62" t="n"/>
      <c r="Q43" s="62" t="n"/>
      <c r="R43" s="40">
        <f>IF($A43="","",IF($Q43&lt;&gt;"","Closed",IF($P43="","Open - No Due Date",IF($P43&lt;TODAY(),"Overdue","Open"))))</f>
        <v/>
      </c>
      <c r="S43" s="39">
        <f>IF($A43="","",IFERROR(MAX(0,IF($Q43&lt;&gt;"",$Q43-$C43,TODAY()-$C43)),""))</f>
        <v/>
      </c>
      <c r="T43" s="40">
        <f>IF($A43="","",IF(OR($B43="",$F43="",$H43="",$I43="",$M43=""),"Missing required field",IF(COUNTIF($A$6:$A$1005,$A43)&gt;1,"Duplicate Violation ID",IF(COUNTIF('Inspection Log'!$A$6:$A$1005,$B43)=0,"Unmatched Inspection ID",IF(AND($Q43&lt;&gt;"",$C43&lt;&gt;"",$Q43&lt;$C43),"Completed before inspection","OK")))))</f>
        <v/>
      </c>
    </row>
    <row r="44">
      <c r="C44" s="62">
        <f>IF($B44="","",IFERROR(INDEX('Inspection Log'!$B$6:$B$1005,MATCH($B44,'Inspection Log'!$A$6:$A$1005,0)),""))</f>
        <v/>
      </c>
      <c r="D44">
        <f>IF($B44="","",IFERROR(INDEX('Inspection Log'!$E$6:$E$1005,MATCH($B44,'Inspection Log'!$A$6:$A$1005,0)),""))</f>
        <v/>
      </c>
      <c r="E44">
        <f>IF($B44="","",IFERROR(INDEX('Inspection Log'!$F$6:$F$1005,MATCH($B44,'Inspection Log'!$A$6:$A$1005,0)),""))</f>
        <v/>
      </c>
      <c r="G44" s="47" t="n"/>
      <c r="H44" s="38" t="n"/>
      <c r="K44" s="63" t="n"/>
      <c r="L44" s="63" t="n"/>
      <c r="M44" s="38" t="n"/>
      <c r="O44" s="62">
        <f>IF($C44="","",IFERROR($C44+'Settings'!$B$5,""))</f>
        <v/>
      </c>
      <c r="P44" s="62" t="n"/>
      <c r="Q44" s="62" t="n"/>
      <c r="R44" s="40">
        <f>IF($A44="","",IF($Q44&lt;&gt;"","Closed",IF($P44="","Open - No Due Date",IF($P44&lt;TODAY(),"Overdue","Open"))))</f>
        <v/>
      </c>
      <c r="S44" s="39">
        <f>IF($A44="","",IFERROR(MAX(0,IF($Q44&lt;&gt;"",$Q44-$C44,TODAY()-$C44)),""))</f>
        <v/>
      </c>
      <c r="T44" s="40">
        <f>IF($A44="","",IF(OR($B44="",$F44="",$H44="",$I44="",$M44=""),"Missing required field",IF(COUNTIF($A$6:$A$1005,$A44)&gt;1,"Duplicate Violation ID",IF(COUNTIF('Inspection Log'!$A$6:$A$1005,$B44)=0,"Unmatched Inspection ID",IF(AND($Q44&lt;&gt;"",$C44&lt;&gt;"",$Q44&lt;$C44),"Completed before inspection","OK")))))</f>
        <v/>
      </c>
    </row>
    <row r="45">
      <c r="C45" s="62">
        <f>IF($B45="","",IFERROR(INDEX('Inspection Log'!$B$6:$B$1005,MATCH($B45,'Inspection Log'!$A$6:$A$1005,0)),""))</f>
        <v/>
      </c>
      <c r="D45">
        <f>IF($B45="","",IFERROR(INDEX('Inspection Log'!$E$6:$E$1005,MATCH($B45,'Inspection Log'!$A$6:$A$1005,0)),""))</f>
        <v/>
      </c>
      <c r="E45">
        <f>IF($B45="","",IFERROR(INDEX('Inspection Log'!$F$6:$F$1005,MATCH($B45,'Inspection Log'!$A$6:$A$1005,0)),""))</f>
        <v/>
      </c>
      <c r="G45" s="47" t="n"/>
      <c r="H45" s="38" t="n"/>
      <c r="K45" s="63" t="n"/>
      <c r="L45" s="63" t="n"/>
      <c r="M45" s="38" t="n"/>
      <c r="O45" s="62">
        <f>IF($C45="","",IFERROR($C45+'Settings'!$B$5,""))</f>
        <v/>
      </c>
      <c r="P45" s="62" t="n"/>
      <c r="Q45" s="62" t="n"/>
      <c r="R45" s="40">
        <f>IF($A45="","",IF($Q45&lt;&gt;"","Closed",IF($P45="","Open - No Due Date",IF($P45&lt;TODAY(),"Overdue","Open"))))</f>
        <v/>
      </c>
      <c r="S45" s="39">
        <f>IF($A45="","",IFERROR(MAX(0,IF($Q45&lt;&gt;"",$Q45-$C45,TODAY()-$C45)),""))</f>
        <v/>
      </c>
      <c r="T45" s="40">
        <f>IF($A45="","",IF(OR($B45="",$F45="",$H45="",$I45="",$M45=""),"Missing required field",IF(COUNTIF($A$6:$A$1005,$A45)&gt;1,"Duplicate Violation ID",IF(COUNTIF('Inspection Log'!$A$6:$A$1005,$B45)=0,"Unmatched Inspection ID",IF(AND($Q45&lt;&gt;"",$C45&lt;&gt;"",$Q45&lt;$C45),"Completed before inspection","OK")))))</f>
        <v/>
      </c>
    </row>
    <row r="46">
      <c r="C46" s="62">
        <f>IF($B46="","",IFERROR(INDEX('Inspection Log'!$B$6:$B$1005,MATCH($B46,'Inspection Log'!$A$6:$A$1005,0)),""))</f>
        <v/>
      </c>
      <c r="D46">
        <f>IF($B46="","",IFERROR(INDEX('Inspection Log'!$E$6:$E$1005,MATCH($B46,'Inspection Log'!$A$6:$A$1005,0)),""))</f>
        <v/>
      </c>
      <c r="E46">
        <f>IF($B46="","",IFERROR(INDEX('Inspection Log'!$F$6:$F$1005,MATCH($B46,'Inspection Log'!$A$6:$A$1005,0)),""))</f>
        <v/>
      </c>
      <c r="G46" s="47" t="n"/>
      <c r="H46" s="38" t="n"/>
      <c r="K46" s="63" t="n"/>
      <c r="L46" s="63" t="n"/>
      <c r="M46" s="38" t="n"/>
      <c r="O46" s="62">
        <f>IF($C46="","",IFERROR($C46+'Settings'!$B$5,""))</f>
        <v/>
      </c>
      <c r="P46" s="62" t="n"/>
      <c r="Q46" s="62" t="n"/>
      <c r="R46" s="40">
        <f>IF($A46="","",IF($Q46&lt;&gt;"","Closed",IF($P46="","Open - No Due Date",IF($P46&lt;TODAY(),"Overdue","Open"))))</f>
        <v/>
      </c>
      <c r="S46" s="39">
        <f>IF($A46="","",IFERROR(MAX(0,IF($Q46&lt;&gt;"",$Q46-$C46,TODAY()-$C46)),""))</f>
        <v/>
      </c>
      <c r="T46" s="40">
        <f>IF($A46="","",IF(OR($B46="",$F46="",$H46="",$I46="",$M46=""),"Missing required field",IF(COUNTIF($A$6:$A$1005,$A46)&gt;1,"Duplicate Violation ID",IF(COUNTIF('Inspection Log'!$A$6:$A$1005,$B46)=0,"Unmatched Inspection ID",IF(AND($Q46&lt;&gt;"",$C46&lt;&gt;"",$Q46&lt;$C46),"Completed before inspection","OK")))))</f>
        <v/>
      </c>
    </row>
    <row r="47">
      <c r="C47" s="62">
        <f>IF($B47="","",IFERROR(INDEX('Inspection Log'!$B$6:$B$1005,MATCH($B47,'Inspection Log'!$A$6:$A$1005,0)),""))</f>
        <v/>
      </c>
      <c r="D47">
        <f>IF($B47="","",IFERROR(INDEX('Inspection Log'!$E$6:$E$1005,MATCH($B47,'Inspection Log'!$A$6:$A$1005,0)),""))</f>
        <v/>
      </c>
      <c r="E47">
        <f>IF($B47="","",IFERROR(INDEX('Inspection Log'!$F$6:$F$1005,MATCH($B47,'Inspection Log'!$A$6:$A$1005,0)),""))</f>
        <v/>
      </c>
      <c r="G47" s="47" t="n"/>
      <c r="H47" s="38" t="n"/>
      <c r="K47" s="63" t="n"/>
      <c r="L47" s="63" t="n"/>
      <c r="M47" s="38" t="n"/>
      <c r="O47" s="62">
        <f>IF($C47="","",IFERROR($C47+'Settings'!$B$5,""))</f>
        <v/>
      </c>
      <c r="P47" s="62" t="n"/>
      <c r="Q47" s="62" t="n"/>
      <c r="R47" s="40">
        <f>IF($A47="","",IF($Q47&lt;&gt;"","Closed",IF($P47="","Open - No Due Date",IF($P47&lt;TODAY(),"Overdue","Open"))))</f>
        <v/>
      </c>
      <c r="S47" s="39">
        <f>IF($A47="","",IFERROR(MAX(0,IF($Q47&lt;&gt;"",$Q47-$C47,TODAY()-$C47)),""))</f>
        <v/>
      </c>
      <c r="T47" s="40">
        <f>IF($A47="","",IF(OR($B47="",$F47="",$H47="",$I47="",$M47=""),"Missing required field",IF(COUNTIF($A$6:$A$1005,$A47)&gt;1,"Duplicate Violation ID",IF(COUNTIF('Inspection Log'!$A$6:$A$1005,$B47)=0,"Unmatched Inspection ID",IF(AND($Q47&lt;&gt;"",$C47&lt;&gt;"",$Q47&lt;$C47),"Completed before inspection","OK")))))</f>
        <v/>
      </c>
    </row>
    <row r="48">
      <c r="C48" s="62">
        <f>IF($B48="","",IFERROR(INDEX('Inspection Log'!$B$6:$B$1005,MATCH($B48,'Inspection Log'!$A$6:$A$1005,0)),""))</f>
        <v/>
      </c>
      <c r="D48">
        <f>IF($B48="","",IFERROR(INDEX('Inspection Log'!$E$6:$E$1005,MATCH($B48,'Inspection Log'!$A$6:$A$1005,0)),""))</f>
        <v/>
      </c>
      <c r="E48">
        <f>IF($B48="","",IFERROR(INDEX('Inspection Log'!$F$6:$F$1005,MATCH($B48,'Inspection Log'!$A$6:$A$1005,0)),""))</f>
        <v/>
      </c>
      <c r="G48" s="47" t="n"/>
      <c r="H48" s="38" t="n"/>
      <c r="K48" s="63" t="n"/>
      <c r="L48" s="63" t="n"/>
      <c r="M48" s="38" t="n"/>
      <c r="O48" s="62">
        <f>IF($C48="","",IFERROR($C48+'Settings'!$B$5,""))</f>
        <v/>
      </c>
      <c r="P48" s="62" t="n"/>
      <c r="Q48" s="62" t="n"/>
      <c r="R48" s="40">
        <f>IF($A48="","",IF($Q48&lt;&gt;"","Closed",IF($P48="","Open - No Due Date",IF($P48&lt;TODAY(),"Overdue","Open"))))</f>
        <v/>
      </c>
      <c r="S48" s="39">
        <f>IF($A48="","",IFERROR(MAX(0,IF($Q48&lt;&gt;"",$Q48-$C48,TODAY()-$C48)),""))</f>
        <v/>
      </c>
      <c r="T48" s="40">
        <f>IF($A48="","",IF(OR($B48="",$F48="",$H48="",$I48="",$M48=""),"Missing required field",IF(COUNTIF($A$6:$A$1005,$A48)&gt;1,"Duplicate Violation ID",IF(COUNTIF('Inspection Log'!$A$6:$A$1005,$B48)=0,"Unmatched Inspection ID",IF(AND($Q48&lt;&gt;"",$C48&lt;&gt;"",$Q48&lt;$C48),"Completed before inspection","OK")))))</f>
        <v/>
      </c>
    </row>
    <row r="49">
      <c r="C49" s="62">
        <f>IF($B49="","",IFERROR(INDEX('Inspection Log'!$B$6:$B$1005,MATCH($B49,'Inspection Log'!$A$6:$A$1005,0)),""))</f>
        <v/>
      </c>
      <c r="D49">
        <f>IF($B49="","",IFERROR(INDEX('Inspection Log'!$E$6:$E$1005,MATCH($B49,'Inspection Log'!$A$6:$A$1005,0)),""))</f>
        <v/>
      </c>
      <c r="E49">
        <f>IF($B49="","",IFERROR(INDEX('Inspection Log'!$F$6:$F$1005,MATCH($B49,'Inspection Log'!$A$6:$A$1005,0)),""))</f>
        <v/>
      </c>
      <c r="G49" s="47" t="n"/>
      <c r="H49" s="38" t="n"/>
      <c r="K49" s="63" t="n"/>
      <c r="L49" s="63" t="n"/>
      <c r="M49" s="38" t="n"/>
      <c r="O49" s="62">
        <f>IF($C49="","",IFERROR($C49+'Settings'!$B$5,""))</f>
        <v/>
      </c>
      <c r="P49" s="62" t="n"/>
      <c r="Q49" s="62" t="n"/>
      <c r="R49" s="40">
        <f>IF($A49="","",IF($Q49&lt;&gt;"","Closed",IF($P49="","Open - No Due Date",IF($P49&lt;TODAY(),"Overdue","Open"))))</f>
        <v/>
      </c>
      <c r="S49" s="39">
        <f>IF($A49="","",IFERROR(MAX(0,IF($Q49&lt;&gt;"",$Q49-$C49,TODAY()-$C49)),""))</f>
        <v/>
      </c>
      <c r="T49" s="40">
        <f>IF($A49="","",IF(OR($B49="",$F49="",$H49="",$I49="",$M49=""),"Missing required field",IF(COUNTIF($A$6:$A$1005,$A49)&gt;1,"Duplicate Violation ID",IF(COUNTIF('Inspection Log'!$A$6:$A$1005,$B49)=0,"Unmatched Inspection ID",IF(AND($Q49&lt;&gt;"",$C49&lt;&gt;"",$Q49&lt;$C49),"Completed before inspection","OK")))))</f>
        <v/>
      </c>
    </row>
    <row r="50">
      <c r="C50" s="62">
        <f>IF($B50="","",IFERROR(INDEX('Inspection Log'!$B$6:$B$1005,MATCH($B50,'Inspection Log'!$A$6:$A$1005,0)),""))</f>
        <v/>
      </c>
      <c r="D50">
        <f>IF($B50="","",IFERROR(INDEX('Inspection Log'!$E$6:$E$1005,MATCH($B50,'Inspection Log'!$A$6:$A$1005,0)),""))</f>
        <v/>
      </c>
      <c r="E50">
        <f>IF($B50="","",IFERROR(INDEX('Inspection Log'!$F$6:$F$1005,MATCH($B50,'Inspection Log'!$A$6:$A$1005,0)),""))</f>
        <v/>
      </c>
      <c r="G50" s="47" t="n"/>
      <c r="H50" s="38" t="n"/>
      <c r="K50" s="63" t="n"/>
      <c r="L50" s="63" t="n"/>
      <c r="M50" s="38" t="n"/>
      <c r="O50" s="62">
        <f>IF($C50="","",IFERROR($C50+'Settings'!$B$5,""))</f>
        <v/>
      </c>
      <c r="P50" s="62" t="n"/>
      <c r="Q50" s="62" t="n"/>
      <c r="R50" s="40">
        <f>IF($A50="","",IF($Q50&lt;&gt;"","Closed",IF($P50="","Open - No Due Date",IF($P50&lt;TODAY(),"Overdue","Open"))))</f>
        <v/>
      </c>
      <c r="S50" s="39">
        <f>IF($A50="","",IFERROR(MAX(0,IF($Q50&lt;&gt;"",$Q50-$C50,TODAY()-$C50)),""))</f>
        <v/>
      </c>
      <c r="T50" s="40">
        <f>IF($A50="","",IF(OR($B50="",$F50="",$H50="",$I50="",$M50=""),"Missing required field",IF(COUNTIF($A$6:$A$1005,$A50)&gt;1,"Duplicate Violation ID",IF(COUNTIF('Inspection Log'!$A$6:$A$1005,$B50)=0,"Unmatched Inspection ID",IF(AND($Q50&lt;&gt;"",$C50&lt;&gt;"",$Q50&lt;$C50),"Completed before inspection","OK")))))</f>
        <v/>
      </c>
    </row>
    <row r="51">
      <c r="C51" s="62">
        <f>IF($B51="","",IFERROR(INDEX('Inspection Log'!$B$6:$B$1005,MATCH($B51,'Inspection Log'!$A$6:$A$1005,0)),""))</f>
        <v/>
      </c>
      <c r="D51">
        <f>IF($B51="","",IFERROR(INDEX('Inspection Log'!$E$6:$E$1005,MATCH($B51,'Inspection Log'!$A$6:$A$1005,0)),""))</f>
        <v/>
      </c>
      <c r="E51">
        <f>IF($B51="","",IFERROR(INDEX('Inspection Log'!$F$6:$F$1005,MATCH($B51,'Inspection Log'!$A$6:$A$1005,0)),""))</f>
        <v/>
      </c>
      <c r="G51" s="47" t="n"/>
      <c r="H51" s="38" t="n"/>
      <c r="K51" s="63" t="n"/>
      <c r="L51" s="63" t="n"/>
      <c r="M51" s="38" t="n"/>
      <c r="O51" s="62">
        <f>IF($C51="","",IFERROR($C51+'Settings'!$B$5,""))</f>
        <v/>
      </c>
      <c r="P51" s="62" t="n"/>
      <c r="Q51" s="62" t="n"/>
      <c r="R51" s="40">
        <f>IF($A51="","",IF($Q51&lt;&gt;"","Closed",IF($P51="","Open - No Due Date",IF($P51&lt;TODAY(),"Overdue","Open"))))</f>
        <v/>
      </c>
      <c r="S51" s="39">
        <f>IF($A51="","",IFERROR(MAX(0,IF($Q51&lt;&gt;"",$Q51-$C51,TODAY()-$C51)),""))</f>
        <v/>
      </c>
      <c r="T51" s="40">
        <f>IF($A51="","",IF(OR($B51="",$F51="",$H51="",$I51="",$M51=""),"Missing required field",IF(COUNTIF($A$6:$A$1005,$A51)&gt;1,"Duplicate Violation ID",IF(COUNTIF('Inspection Log'!$A$6:$A$1005,$B51)=0,"Unmatched Inspection ID",IF(AND($Q51&lt;&gt;"",$C51&lt;&gt;"",$Q51&lt;$C51),"Completed before inspection","OK")))))</f>
        <v/>
      </c>
    </row>
    <row r="52">
      <c r="C52" s="62">
        <f>IF($B52="","",IFERROR(INDEX('Inspection Log'!$B$6:$B$1005,MATCH($B52,'Inspection Log'!$A$6:$A$1005,0)),""))</f>
        <v/>
      </c>
      <c r="D52">
        <f>IF($B52="","",IFERROR(INDEX('Inspection Log'!$E$6:$E$1005,MATCH($B52,'Inspection Log'!$A$6:$A$1005,0)),""))</f>
        <v/>
      </c>
      <c r="E52">
        <f>IF($B52="","",IFERROR(INDEX('Inspection Log'!$F$6:$F$1005,MATCH($B52,'Inspection Log'!$A$6:$A$1005,0)),""))</f>
        <v/>
      </c>
      <c r="G52" s="47" t="n"/>
      <c r="H52" s="38" t="n"/>
      <c r="K52" s="63" t="n"/>
      <c r="L52" s="63" t="n"/>
      <c r="M52" s="38" t="n"/>
      <c r="O52" s="62">
        <f>IF($C52="","",IFERROR($C52+'Settings'!$B$5,""))</f>
        <v/>
      </c>
      <c r="P52" s="62" t="n"/>
      <c r="Q52" s="62" t="n"/>
      <c r="R52" s="40">
        <f>IF($A52="","",IF($Q52&lt;&gt;"","Closed",IF($P52="","Open - No Due Date",IF($P52&lt;TODAY(),"Overdue","Open"))))</f>
        <v/>
      </c>
      <c r="S52" s="39">
        <f>IF($A52="","",IFERROR(MAX(0,IF($Q52&lt;&gt;"",$Q52-$C52,TODAY()-$C52)),""))</f>
        <v/>
      </c>
      <c r="T52" s="40">
        <f>IF($A52="","",IF(OR($B52="",$F52="",$H52="",$I52="",$M52=""),"Missing required field",IF(COUNTIF($A$6:$A$1005,$A52)&gt;1,"Duplicate Violation ID",IF(COUNTIF('Inspection Log'!$A$6:$A$1005,$B52)=0,"Unmatched Inspection ID",IF(AND($Q52&lt;&gt;"",$C52&lt;&gt;"",$Q52&lt;$C52),"Completed before inspection","OK")))))</f>
        <v/>
      </c>
    </row>
    <row r="53">
      <c r="C53" s="62">
        <f>IF($B53="","",IFERROR(INDEX('Inspection Log'!$B$6:$B$1005,MATCH($B53,'Inspection Log'!$A$6:$A$1005,0)),""))</f>
        <v/>
      </c>
      <c r="D53">
        <f>IF($B53="","",IFERROR(INDEX('Inspection Log'!$E$6:$E$1005,MATCH($B53,'Inspection Log'!$A$6:$A$1005,0)),""))</f>
        <v/>
      </c>
      <c r="E53">
        <f>IF($B53="","",IFERROR(INDEX('Inspection Log'!$F$6:$F$1005,MATCH($B53,'Inspection Log'!$A$6:$A$1005,0)),""))</f>
        <v/>
      </c>
      <c r="G53" s="47" t="n"/>
      <c r="H53" s="38" t="n"/>
      <c r="K53" s="63" t="n"/>
      <c r="L53" s="63" t="n"/>
      <c r="M53" s="38" t="n"/>
      <c r="O53" s="62">
        <f>IF($C53="","",IFERROR($C53+'Settings'!$B$5,""))</f>
        <v/>
      </c>
      <c r="P53" s="62" t="n"/>
      <c r="Q53" s="62" t="n"/>
      <c r="R53" s="40">
        <f>IF($A53="","",IF($Q53&lt;&gt;"","Closed",IF($P53="","Open - No Due Date",IF($P53&lt;TODAY(),"Overdue","Open"))))</f>
        <v/>
      </c>
      <c r="S53" s="39">
        <f>IF($A53="","",IFERROR(MAX(0,IF($Q53&lt;&gt;"",$Q53-$C53,TODAY()-$C53)),""))</f>
        <v/>
      </c>
      <c r="T53" s="40">
        <f>IF($A53="","",IF(OR($B53="",$F53="",$H53="",$I53="",$M53=""),"Missing required field",IF(COUNTIF($A$6:$A$1005,$A53)&gt;1,"Duplicate Violation ID",IF(COUNTIF('Inspection Log'!$A$6:$A$1005,$B53)=0,"Unmatched Inspection ID",IF(AND($Q53&lt;&gt;"",$C53&lt;&gt;"",$Q53&lt;$C53),"Completed before inspection","OK")))))</f>
        <v/>
      </c>
    </row>
    <row r="54">
      <c r="C54" s="62">
        <f>IF($B54="","",IFERROR(INDEX('Inspection Log'!$B$6:$B$1005,MATCH($B54,'Inspection Log'!$A$6:$A$1005,0)),""))</f>
        <v/>
      </c>
      <c r="D54">
        <f>IF($B54="","",IFERROR(INDEX('Inspection Log'!$E$6:$E$1005,MATCH($B54,'Inspection Log'!$A$6:$A$1005,0)),""))</f>
        <v/>
      </c>
      <c r="E54">
        <f>IF($B54="","",IFERROR(INDEX('Inspection Log'!$F$6:$F$1005,MATCH($B54,'Inspection Log'!$A$6:$A$1005,0)),""))</f>
        <v/>
      </c>
      <c r="G54" s="47" t="n"/>
      <c r="H54" s="38" t="n"/>
      <c r="K54" s="63" t="n"/>
      <c r="L54" s="63" t="n"/>
      <c r="M54" s="38" t="n"/>
      <c r="O54" s="62">
        <f>IF($C54="","",IFERROR($C54+'Settings'!$B$5,""))</f>
        <v/>
      </c>
      <c r="P54" s="62" t="n"/>
      <c r="Q54" s="62" t="n"/>
      <c r="R54" s="40">
        <f>IF($A54="","",IF($Q54&lt;&gt;"","Closed",IF($P54="","Open - No Due Date",IF($P54&lt;TODAY(),"Overdue","Open"))))</f>
        <v/>
      </c>
      <c r="S54" s="39">
        <f>IF($A54="","",IFERROR(MAX(0,IF($Q54&lt;&gt;"",$Q54-$C54,TODAY()-$C54)),""))</f>
        <v/>
      </c>
      <c r="T54" s="40">
        <f>IF($A54="","",IF(OR($B54="",$F54="",$H54="",$I54="",$M54=""),"Missing required field",IF(COUNTIF($A$6:$A$1005,$A54)&gt;1,"Duplicate Violation ID",IF(COUNTIF('Inspection Log'!$A$6:$A$1005,$B54)=0,"Unmatched Inspection ID",IF(AND($Q54&lt;&gt;"",$C54&lt;&gt;"",$Q54&lt;$C54),"Completed before inspection","OK")))))</f>
        <v/>
      </c>
    </row>
    <row r="55">
      <c r="C55" s="62">
        <f>IF($B55="","",IFERROR(INDEX('Inspection Log'!$B$6:$B$1005,MATCH($B55,'Inspection Log'!$A$6:$A$1005,0)),""))</f>
        <v/>
      </c>
      <c r="D55">
        <f>IF($B55="","",IFERROR(INDEX('Inspection Log'!$E$6:$E$1005,MATCH($B55,'Inspection Log'!$A$6:$A$1005,0)),""))</f>
        <v/>
      </c>
      <c r="E55">
        <f>IF($B55="","",IFERROR(INDEX('Inspection Log'!$F$6:$F$1005,MATCH($B55,'Inspection Log'!$A$6:$A$1005,0)),""))</f>
        <v/>
      </c>
      <c r="G55" s="47" t="n"/>
      <c r="H55" s="38" t="n"/>
      <c r="K55" s="63" t="n"/>
      <c r="L55" s="63" t="n"/>
      <c r="M55" s="38" t="n"/>
      <c r="O55" s="62">
        <f>IF($C55="","",IFERROR($C55+'Settings'!$B$5,""))</f>
        <v/>
      </c>
      <c r="P55" s="62" t="n"/>
      <c r="Q55" s="62" t="n"/>
      <c r="R55" s="40">
        <f>IF($A55="","",IF($Q55&lt;&gt;"","Closed",IF($P55="","Open - No Due Date",IF($P55&lt;TODAY(),"Overdue","Open"))))</f>
        <v/>
      </c>
      <c r="S55" s="39">
        <f>IF($A55="","",IFERROR(MAX(0,IF($Q55&lt;&gt;"",$Q55-$C55,TODAY()-$C55)),""))</f>
        <v/>
      </c>
      <c r="T55" s="40">
        <f>IF($A55="","",IF(OR($B55="",$F55="",$H55="",$I55="",$M55=""),"Missing required field",IF(COUNTIF($A$6:$A$1005,$A55)&gt;1,"Duplicate Violation ID",IF(COUNTIF('Inspection Log'!$A$6:$A$1005,$B55)=0,"Unmatched Inspection ID",IF(AND($Q55&lt;&gt;"",$C55&lt;&gt;"",$Q55&lt;$C55),"Completed before inspection","OK")))))</f>
        <v/>
      </c>
    </row>
    <row r="56">
      <c r="C56" s="62">
        <f>IF($B56="","",IFERROR(INDEX('Inspection Log'!$B$6:$B$1005,MATCH($B56,'Inspection Log'!$A$6:$A$1005,0)),""))</f>
        <v/>
      </c>
      <c r="D56">
        <f>IF($B56="","",IFERROR(INDEX('Inspection Log'!$E$6:$E$1005,MATCH($B56,'Inspection Log'!$A$6:$A$1005,0)),""))</f>
        <v/>
      </c>
      <c r="E56">
        <f>IF($B56="","",IFERROR(INDEX('Inspection Log'!$F$6:$F$1005,MATCH($B56,'Inspection Log'!$A$6:$A$1005,0)),""))</f>
        <v/>
      </c>
      <c r="G56" s="47" t="n"/>
      <c r="H56" s="38" t="n"/>
      <c r="K56" s="63" t="n"/>
      <c r="L56" s="63" t="n"/>
      <c r="M56" s="38" t="n"/>
      <c r="O56" s="62">
        <f>IF($C56="","",IFERROR($C56+'Settings'!$B$5,""))</f>
        <v/>
      </c>
      <c r="P56" s="62" t="n"/>
      <c r="Q56" s="62" t="n"/>
      <c r="R56" s="40">
        <f>IF($A56="","",IF($Q56&lt;&gt;"","Closed",IF($P56="","Open - No Due Date",IF($P56&lt;TODAY(),"Overdue","Open"))))</f>
        <v/>
      </c>
      <c r="S56" s="39">
        <f>IF($A56="","",IFERROR(MAX(0,IF($Q56&lt;&gt;"",$Q56-$C56,TODAY()-$C56)),""))</f>
        <v/>
      </c>
      <c r="T56" s="40">
        <f>IF($A56="","",IF(OR($B56="",$F56="",$H56="",$I56="",$M56=""),"Missing required field",IF(COUNTIF($A$6:$A$1005,$A56)&gt;1,"Duplicate Violation ID",IF(COUNTIF('Inspection Log'!$A$6:$A$1005,$B56)=0,"Unmatched Inspection ID",IF(AND($Q56&lt;&gt;"",$C56&lt;&gt;"",$Q56&lt;$C56),"Completed before inspection","OK")))))</f>
        <v/>
      </c>
    </row>
    <row r="57">
      <c r="C57" s="62">
        <f>IF($B57="","",IFERROR(INDEX('Inspection Log'!$B$6:$B$1005,MATCH($B57,'Inspection Log'!$A$6:$A$1005,0)),""))</f>
        <v/>
      </c>
      <c r="D57">
        <f>IF($B57="","",IFERROR(INDEX('Inspection Log'!$E$6:$E$1005,MATCH($B57,'Inspection Log'!$A$6:$A$1005,0)),""))</f>
        <v/>
      </c>
      <c r="E57">
        <f>IF($B57="","",IFERROR(INDEX('Inspection Log'!$F$6:$F$1005,MATCH($B57,'Inspection Log'!$A$6:$A$1005,0)),""))</f>
        <v/>
      </c>
      <c r="G57" s="47" t="n"/>
      <c r="H57" s="38" t="n"/>
      <c r="K57" s="63" t="n"/>
      <c r="L57" s="63" t="n"/>
      <c r="M57" s="38" t="n"/>
      <c r="O57" s="62">
        <f>IF($C57="","",IFERROR($C57+'Settings'!$B$5,""))</f>
        <v/>
      </c>
      <c r="P57" s="62" t="n"/>
      <c r="Q57" s="62" t="n"/>
      <c r="R57" s="40">
        <f>IF($A57="","",IF($Q57&lt;&gt;"","Closed",IF($P57="","Open - No Due Date",IF($P57&lt;TODAY(),"Overdue","Open"))))</f>
        <v/>
      </c>
      <c r="S57" s="39">
        <f>IF($A57="","",IFERROR(MAX(0,IF($Q57&lt;&gt;"",$Q57-$C57,TODAY()-$C57)),""))</f>
        <v/>
      </c>
      <c r="T57" s="40">
        <f>IF($A57="","",IF(OR($B57="",$F57="",$H57="",$I57="",$M57=""),"Missing required field",IF(COUNTIF($A$6:$A$1005,$A57)&gt;1,"Duplicate Violation ID",IF(COUNTIF('Inspection Log'!$A$6:$A$1005,$B57)=0,"Unmatched Inspection ID",IF(AND($Q57&lt;&gt;"",$C57&lt;&gt;"",$Q57&lt;$C57),"Completed before inspection","OK")))))</f>
        <v/>
      </c>
    </row>
    <row r="58">
      <c r="C58" s="62">
        <f>IF($B58="","",IFERROR(INDEX('Inspection Log'!$B$6:$B$1005,MATCH($B58,'Inspection Log'!$A$6:$A$1005,0)),""))</f>
        <v/>
      </c>
      <c r="D58">
        <f>IF($B58="","",IFERROR(INDEX('Inspection Log'!$E$6:$E$1005,MATCH($B58,'Inspection Log'!$A$6:$A$1005,0)),""))</f>
        <v/>
      </c>
      <c r="E58">
        <f>IF($B58="","",IFERROR(INDEX('Inspection Log'!$F$6:$F$1005,MATCH($B58,'Inspection Log'!$A$6:$A$1005,0)),""))</f>
        <v/>
      </c>
      <c r="G58" s="47" t="n"/>
      <c r="H58" s="38" t="n"/>
      <c r="K58" s="63" t="n"/>
      <c r="L58" s="63" t="n"/>
      <c r="M58" s="38" t="n"/>
      <c r="O58" s="62">
        <f>IF($C58="","",IFERROR($C58+'Settings'!$B$5,""))</f>
        <v/>
      </c>
      <c r="P58" s="62" t="n"/>
      <c r="Q58" s="62" t="n"/>
      <c r="R58" s="40">
        <f>IF($A58="","",IF($Q58&lt;&gt;"","Closed",IF($P58="","Open - No Due Date",IF($P58&lt;TODAY(),"Overdue","Open"))))</f>
        <v/>
      </c>
      <c r="S58" s="39">
        <f>IF($A58="","",IFERROR(MAX(0,IF($Q58&lt;&gt;"",$Q58-$C58,TODAY()-$C58)),""))</f>
        <v/>
      </c>
      <c r="T58" s="40">
        <f>IF($A58="","",IF(OR($B58="",$F58="",$H58="",$I58="",$M58=""),"Missing required field",IF(COUNTIF($A$6:$A$1005,$A58)&gt;1,"Duplicate Violation ID",IF(COUNTIF('Inspection Log'!$A$6:$A$1005,$B58)=0,"Unmatched Inspection ID",IF(AND($Q58&lt;&gt;"",$C58&lt;&gt;"",$Q58&lt;$C58),"Completed before inspection","OK")))))</f>
        <v/>
      </c>
    </row>
    <row r="59">
      <c r="C59" s="62">
        <f>IF($B59="","",IFERROR(INDEX('Inspection Log'!$B$6:$B$1005,MATCH($B59,'Inspection Log'!$A$6:$A$1005,0)),""))</f>
        <v/>
      </c>
      <c r="D59">
        <f>IF($B59="","",IFERROR(INDEX('Inspection Log'!$E$6:$E$1005,MATCH($B59,'Inspection Log'!$A$6:$A$1005,0)),""))</f>
        <v/>
      </c>
      <c r="E59">
        <f>IF($B59="","",IFERROR(INDEX('Inspection Log'!$F$6:$F$1005,MATCH($B59,'Inspection Log'!$A$6:$A$1005,0)),""))</f>
        <v/>
      </c>
      <c r="G59" s="47" t="n"/>
      <c r="H59" s="38" t="n"/>
      <c r="K59" s="63" t="n"/>
      <c r="L59" s="63" t="n"/>
      <c r="M59" s="38" t="n"/>
      <c r="O59" s="62">
        <f>IF($C59="","",IFERROR($C59+'Settings'!$B$5,""))</f>
        <v/>
      </c>
      <c r="P59" s="62" t="n"/>
      <c r="Q59" s="62" t="n"/>
      <c r="R59" s="40">
        <f>IF($A59="","",IF($Q59&lt;&gt;"","Closed",IF($P59="","Open - No Due Date",IF($P59&lt;TODAY(),"Overdue","Open"))))</f>
        <v/>
      </c>
      <c r="S59" s="39">
        <f>IF($A59="","",IFERROR(MAX(0,IF($Q59&lt;&gt;"",$Q59-$C59,TODAY()-$C59)),""))</f>
        <v/>
      </c>
      <c r="T59" s="40">
        <f>IF($A59="","",IF(OR($B59="",$F59="",$H59="",$I59="",$M59=""),"Missing required field",IF(COUNTIF($A$6:$A$1005,$A59)&gt;1,"Duplicate Violation ID",IF(COUNTIF('Inspection Log'!$A$6:$A$1005,$B59)=0,"Unmatched Inspection ID",IF(AND($Q59&lt;&gt;"",$C59&lt;&gt;"",$Q59&lt;$C59),"Completed before inspection","OK")))))</f>
        <v/>
      </c>
    </row>
    <row r="60">
      <c r="C60" s="62">
        <f>IF($B60="","",IFERROR(INDEX('Inspection Log'!$B$6:$B$1005,MATCH($B60,'Inspection Log'!$A$6:$A$1005,0)),""))</f>
        <v/>
      </c>
      <c r="D60">
        <f>IF($B60="","",IFERROR(INDEX('Inspection Log'!$E$6:$E$1005,MATCH($B60,'Inspection Log'!$A$6:$A$1005,0)),""))</f>
        <v/>
      </c>
      <c r="E60">
        <f>IF($B60="","",IFERROR(INDEX('Inspection Log'!$F$6:$F$1005,MATCH($B60,'Inspection Log'!$A$6:$A$1005,0)),""))</f>
        <v/>
      </c>
      <c r="G60" s="47" t="n"/>
      <c r="H60" s="38" t="n"/>
      <c r="K60" s="63" t="n"/>
      <c r="L60" s="63" t="n"/>
      <c r="M60" s="38" t="n"/>
      <c r="O60" s="62">
        <f>IF($C60="","",IFERROR($C60+'Settings'!$B$5,""))</f>
        <v/>
      </c>
      <c r="P60" s="62" t="n"/>
      <c r="Q60" s="62" t="n"/>
      <c r="R60" s="40">
        <f>IF($A60="","",IF($Q60&lt;&gt;"","Closed",IF($P60="","Open - No Due Date",IF($P60&lt;TODAY(),"Overdue","Open"))))</f>
        <v/>
      </c>
      <c r="S60" s="39">
        <f>IF($A60="","",IFERROR(MAX(0,IF($Q60&lt;&gt;"",$Q60-$C60,TODAY()-$C60)),""))</f>
        <v/>
      </c>
      <c r="T60" s="40">
        <f>IF($A60="","",IF(OR($B60="",$F60="",$H60="",$I60="",$M60=""),"Missing required field",IF(COUNTIF($A$6:$A$1005,$A60)&gt;1,"Duplicate Violation ID",IF(COUNTIF('Inspection Log'!$A$6:$A$1005,$B60)=0,"Unmatched Inspection ID",IF(AND($Q60&lt;&gt;"",$C60&lt;&gt;"",$Q60&lt;$C60),"Completed before inspection","OK")))))</f>
        <v/>
      </c>
    </row>
    <row r="61">
      <c r="C61" s="62">
        <f>IF($B61="","",IFERROR(INDEX('Inspection Log'!$B$6:$B$1005,MATCH($B61,'Inspection Log'!$A$6:$A$1005,0)),""))</f>
        <v/>
      </c>
      <c r="D61">
        <f>IF($B61="","",IFERROR(INDEX('Inspection Log'!$E$6:$E$1005,MATCH($B61,'Inspection Log'!$A$6:$A$1005,0)),""))</f>
        <v/>
      </c>
      <c r="E61">
        <f>IF($B61="","",IFERROR(INDEX('Inspection Log'!$F$6:$F$1005,MATCH($B61,'Inspection Log'!$A$6:$A$1005,0)),""))</f>
        <v/>
      </c>
      <c r="G61" s="47" t="n"/>
      <c r="H61" s="38" t="n"/>
      <c r="K61" s="63" t="n"/>
      <c r="L61" s="63" t="n"/>
      <c r="M61" s="38" t="n"/>
      <c r="O61" s="62">
        <f>IF($C61="","",IFERROR($C61+'Settings'!$B$5,""))</f>
        <v/>
      </c>
      <c r="P61" s="62" t="n"/>
      <c r="Q61" s="62" t="n"/>
      <c r="R61" s="40">
        <f>IF($A61="","",IF($Q61&lt;&gt;"","Closed",IF($P61="","Open - No Due Date",IF($P61&lt;TODAY(),"Overdue","Open"))))</f>
        <v/>
      </c>
      <c r="S61" s="39">
        <f>IF($A61="","",IFERROR(MAX(0,IF($Q61&lt;&gt;"",$Q61-$C61,TODAY()-$C61)),""))</f>
        <v/>
      </c>
      <c r="T61" s="40">
        <f>IF($A61="","",IF(OR($B61="",$F61="",$H61="",$I61="",$M61=""),"Missing required field",IF(COUNTIF($A$6:$A$1005,$A61)&gt;1,"Duplicate Violation ID",IF(COUNTIF('Inspection Log'!$A$6:$A$1005,$B61)=0,"Unmatched Inspection ID",IF(AND($Q61&lt;&gt;"",$C61&lt;&gt;"",$Q61&lt;$C61),"Completed before inspection","OK")))))</f>
        <v/>
      </c>
    </row>
    <row r="62">
      <c r="C62" s="62">
        <f>IF($B62="","",IFERROR(INDEX('Inspection Log'!$B$6:$B$1005,MATCH($B62,'Inspection Log'!$A$6:$A$1005,0)),""))</f>
        <v/>
      </c>
      <c r="D62">
        <f>IF($B62="","",IFERROR(INDEX('Inspection Log'!$E$6:$E$1005,MATCH($B62,'Inspection Log'!$A$6:$A$1005,0)),""))</f>
        <v/>
      </c>
      <c r="E62">
        <f>IF($B62="","",IFERROR(INDEX('Inspection Log'!$F$6:$F$1005,MATCH($B62,'Inspection Log'!$A$6:$A$1005,0)),""))</f>
        <v/>
      </c>
      <c r="G62" s="47" t="n"/>
      <c r="H62" s="38" t="n"/>
      <c r="K62" s="63" t="n"/>
      <c r="L62" s="63" t="n"/>
      <c r="M62" s="38" t="n"/>
      <c r="O62" s="62">
        <f>IF($C62="","",IFERROR($C62+'Settings'!$B$5,""))</f>
        <v/>
      </c>
      <c r="P62" s="62" t="n"/>
      <c r="Q62" s="62" t="n"/>
      <c r="R62" s="40">
        <f>IF($A62="","",IF($Q62&lt;&gt;"","Closed",IF($P62="","Open - No Due Date",IF($P62&lt;TODAY(),"Overdue","Open"))))</f>
        <v/>
      </c>
      <c r="S62" s="39">
        <f>IF($A62="","",IFERROR(MAX(0,IF($Q62&lt;&gt;"",$Q62-$C62,TODAY()-$C62)),""))</f>
        <v/>
      </c>
      <c r="T62" s="40">
        <f>IF($A62="","",IF(OR($B62="",$F62="",$H62="",$I62="",$M62=""),"Missing required field",IF(COUNTIF($A$6:$A$1005,$A62)&gt;1,"Duplicate Violation ID",IF(COUNTIF('Inspection Log'!$A$6:$A$1005,$B62)=0,"Unmatched Inspection ID",IF(AND($Q62&lt;&gt;"",$C62&lt;&gt;"",$Q62&lt;$C62),"Completed before inspection","OK")))))</f>
        <v/>
      </c>
    </row>
    <row r="63">
      <c r="C63" s="62">
        <f>IF($B63="","",IFERROR(INDEX('Inspection Log'!$B$6:$B$1005,MATCH($B63,'Inspection Log'!$A$6:$A$1005,0)),""))</f>
        <v/>
      </c>
      <c r="D63">
        <f>IF($B63="","",IFERROR(INDEX('Inspection Log'!$E$6:$E$1005,MATCH($B63,'Inspection Log'!$A$6:$A$1005,0)),""))</f>
        <v/>
      </c>
      <c r="E63">
        <f>IF($B63="","",IFERROR(INDEX('Inspection Log'!$F$6:$F$1005,MATCH($B63,'Inspection Log'!$A$6:$A$1005,0)),""))</f>
        <v/>
      </c>
      <c r="G63" s="47" t="n"/>
      <c r="H63" s="38" t="n"/>
      <c r="K63" s="63" t="n"/>
      <c r="L63" s="63" t="n"/>
      <c r="M63" s="38" t="n"/>
      <c r="O63" s="62">
        <f>IF($C63="","",IFERROR($C63+'Settings'!$B$5,""))</f>
        <v/>
      </c>
      <c r="P63" s="62" t="n"/>
      <c r="Q63" s="62" t="n"/>
      <c r="R63" s="40">
        <f>IF($A63="","",IF($Q63&lt;&gt;"","Closed",IF($P63="","Open - No Due Date",IF($P63&lt;TODAY(),"Overdue","Open"))))</f>
        <v/>
      </c>
      <c r="S63" s="39">
        <f>IF($A63="","",IFERROR(MAX(0,IF($Q63&lt;&gt;"",$Q63-$C63,TODAY()-$C63)),""))</f>
        <v/>
      </c>
      <c r="T63" s="40">
        <f>IF($A63="","",IF(OR($B63="",$F63="",$H63="",$I63="",$M63=""),"Missing required field",IF(COUNTIF($A$6:$A$1005,$A63)&gt;1,"Duplicate Violation ID",IF(COUNTIF('Inspection Log'!$A$6:$A$1005,$B63)=0,"Unmatched Inspection ID",IF(AND($Q63&lt;&gt;"",$C63&lt;&gt;"",$Q63&lt;$C63),"Completed before inspection","OK")))))</f>
        <v/>
      </c>
    </row>
    <row r="64">
      <c r="C64" s="62">
        <f>IF($B64="","",IFERROR(INDEX('Inspection Log'!$B$6:$B$1005,MATCH($B64,'Inspection Log'!$A$6:$A$1005,0)),""))</f>
        <v/>
      </c>
      <c r="D64">
        <f>IF($B64="","",IFERROR(INDEX('Inspection Log'!$E$6:$E$1005,MATCH($B64,'Inspection Log'!$A$6:$A$1005,0)),""))</f>
        <v/>
      </c>
      <c r="E64">
        <f>IF($B64="","",IFERROR(INDEX('Inspection Log'!$F$6:$F$1005,MATCH($B64,'Inspection Log'!$A$6:$A$1005,0)),""))</f>
        <v/>
      </c>
      <c r="G64" s="47" t="n"/>
      <c r="H64" s="38" t="n"/>
      <c r="K64" s="63" t="n"/>
      <c r="L64" s="63" t="n"/>
      <c r="M64" s="38" t="n"/>
      <c r="O64" s="62">
        <f>IF($C64="","",IFERROR($C64+'Settings'!$B$5,""))</f>
        <v/>
      </c>
      <c r="P64" s="62" t="n"/>
      <c r="Q64" s="62" t="n"/>
      <c r="R64" s="40">
        <f>IF($A64="","",IF($Q64&lt;&gt;"","Closed",IF($P64="","Open - No Due Date",IF($P64&lt;TODAY(),"Overdue","Open"))))</f>
        <v/>
      </c>
      <c r="S64" s="39">
        <f>IF($A64="","",IFERROR(MAX(0,IF($Q64&lt;&gt;"",$Q64-$C64,TODAY()-$C64)),""))</f>
        <v/>
      </c>
      <c r="T64" s="40">
        <f>IF($A64="","",IF(OR($B64="",$F64="",$H64="",$I64="",$M64=""),"Missing required field",IF(COUNTIF($A$6:$A$1005,$A64)&gt;1,"Duplicate Violation ID",IF(COUNTIF('Inspection Log'!$A$6:$A$1005,$B64)=0,"Unmatched Inspection ID",IF(AND($Q64&lt;&gt;"",$C64&lt;&gt;"",$Q64&lt;$C64),"Completed before inspection","OK")))))</f>
        <v/>
      </c>
    </row>
    <row r="65">
      <c r="C65" s="62">
        <f>IF($B65="","",IFERROR(INDEX('Inspection Log'!$B$6:$B$1005,MATCH($B65,'Inspection Log'!$A$6:$A$1005,0)),""))</f>
        <v/>
      </c>
      <c r="D65">
        <f>IF($B65="","",IFERROR(INDEX('Inspection Log'!$E$6:$E$1005,MATCH($B65,'Inspection Log'!$A$6:$A$1005,0)),""))</f>
        <v/>
      </c>
      <c r="E65">
        <f>IF($B65="","",IFERROR(INDEX('Inspection Log'!$F$6:$F$1005,MATCH($B65,'Inspection Log'!$A$6:$A$1005,0)),""))</f>
        <v/>
      </c>
      <c r="G65" s="47" t="n"/>
      <c r="H65" s="38" t="n"/>
      <c r="K65" s="63" t="n"/>
      <c r="L65" s="63" t="n"/>
      <c r="M65" s="38" t="n"/>
      <c r="O65" s="62">
        <f>IF($C65="","",IFERROR($C65+'Settings'!$B$5,""))</f>
        <v/>
      </c>
      <c r="P65" s="62" t="n"/>
      <c r="Q65" s="62" t="n"/>
      <c r="R65" s="40">
        <f>IF($A65="","",IF($Q65&lt;&gt;"","Closed",IF($P65="","Open - No Due Date",IF($P65&lt;TODAY(),"Overdue","Open"))))</f>
        <v/>
      </c>
      <c r="S65" s="39">
        <f>IF($A65="","",IFERROR(MAX(0,IF($Q65&lt;&gt;"",$Q65-$C65,TODAY()-$C65)),""))</f>
        <v/>
      </c>
      <c r="T65" s="40">
        <f>IF($A65="","",IF(OR($B65="",$F65="",$H65="",$I65="",$M65=""),"Missing required field",IF(COUNTIF($A$6:$A$1005,$A65)&gt;1,"Duplicate Violation ID",IF(COUNTIF('Inspection Log'!$A$6:$A$1005,$B65)=0,"Unmatched Inspection ID",IF(AND($Q65&lt;&gt;"",$C65&lt;&gt;"",$Q65&lt;$C65),"Completed before inspection","OK")))))</f>
        <v/>
      </c>
    </row>
    <row r="66">
      <c r="C66" s="62">
        <f>IF($B66="","",IFERROR(INDEX('Inspection Log'!$B$6:$B$1005,MATCH($B66,'Inspection Log'!$A$6:$A$1005,0)),""))</f>
        <v/>
      </c>
      <c r="D66">
        <f>IF($B66="","",IFERROR(INDEX('Inspection Log'!$E$6:$E$1005,MATCH($B66,'Inspection Log'!$A$6:$A$1005,0)),""))</f>
        <v/>
      </c>
      <c r="E66">
        <f>IF($B66="","",IFERROR(INDEX('Inspection Log'!$F$6:$F$1005,MATCH($B66,'Inspection Log'!$A$6:$A$1005,0)),""))</f>
        <v/>
      </c>
      <c r="G66" s="47" t="n"/>
      <c r="H66" s="38" t="n"/>
      <c r="K66" s="63" t="n"/>
      <c r="L66" s="63" t="n"/>
      <c r="M66" s="38" t="n"/>
      <c r="O66" s="62">
        <f>IF($C66="","",IFERROR($C66+'Settings'!$B$5,""))</f>
        <v/>
      </c>
      <c r="P66" s="62" t="n"/>
      <c r="Q66" s="62" t="n"/>
      <c r="R66" s="40">
        <f>IF($A66="","",IF($Q66&lt;&gt;"","Closed",IF($P66="","Open - No Due Date",IF($P66&lt;TODAY(),"Overdue","Open"))))</f>
        <v/>
      </c>
      <c r="S66" s="39">
        <f>IF($A66="","",IFERROR(MAX(0,IF($Q66&lt;&gt;"",$Q66-$C66,TODAY()-$C66)),""))</f>
        <v/>
      </c>
      <c r="T66" s="40">
        <f>IF($A66="","",IF(OR($B66="",$F66="",$H66="",$I66="",$M66=""),"Missing required field",IF(COUNTIF($A$6:$A$1005,$A66)&gt;1,"Duplicate Violation ID",IF(COUNTIF('Inspection Log'!$A$6:$A$1005,$B66)=0,"Unmatched Inspection ID",IF(AND($Q66&lt;&gt;"",$C66&lt;&gt;"",$Q66&lt;$C66),"Completed before inspection","OK")))))</f>
        <v/>
      </c>
    </row>
    <row r="67">
      <c r="C67" s="62">
        <f>IF($B67="","",IFERROR(INDEX('Inspection Log'!$B$6:$B$1005,MATCH($B67,'Inspection Log'!$A$6:$A$1005,0)),""))</f>
        <v/>
      </c>
      <c r="D67">
        <f>IF($B67="","",IFERROR(INDEX('Inspection Log'!$E$6:$E$1005,MATCH($B67,'Inspection Log'!$A$6:$A$1005,0)),""))</f>
        <v/>
      </c>
      <c r="E67">
        <f>IF($B67="","",IFERROR(INDEX('Inspection Log'!$F$6:$F$1005,MATCH($B67,'Inspection Log'!$A$6:$A$1005,0)),""))</f>
        <v/>
      </c>
      <c r="G67" s="47" t="n"/>
      <c r="H67" s="38" t="n"/>
      <c r="K67" s="63" t="n"/>
      <c r="L67" s="63" t="n"/>
      <c r="M67" s="38" t="n"/>
      <c r="O67" s="62">
        <f>IF($C67="","",IFERROR($C67+'Settings'!$B$5,""))</f>
        <v/>
      </c>
      <c r="P67" s="62" t="n"/>
      <c r="Q67" s="62" t="n"/>
      <c r="R67" s="40">
        <f>IF($A67="","",IF($Q67&lt;&gt;"","Closed",IF($P67="","Open - No Due Date",IF($P67&lt;TODAY(),"Overdue","Open"))))</f>
        <v/>
      </c>
      <c r="S67" s="39">
        <f>IF($A67="","",IFERROR(MAX(0,IF($Q67&lt;&gt;"",$Q67-$C67,TODAY()-$C67)),""))</f>
        <v/>
      </c>
      <c r="T67" s="40">
        <f>IF($A67="","",IF(OR($B67="",$F67="",$H67="",$I67="",$M67=""),"Missing required field",IF(COUNTIF($A$6:$A$1005,$A67)&gt;1,"Duplicate Violation ID",IF(COUNTIF('Inspection Log'!$A$6:$A$1005,$B67)=0,"Unmatched Inspection ID",IF(AND($Q67&lt;&gt;"",$C67&lt;&gt;"",$Q67&lt;$C67),"Completed before inspection","OK")))))</f>
        <v/>
      </c>
    </row>
    <row r="68">
      <c r="C68" s="62">
        <f>IF($B68="","",IFERROR(INDEX('Inspection Log'!$B$6:$B$1005,MATCH($B68,'Inspection Log'!$A$6:$A$1005,0)),""))</f>
        <v/>
      </c>
      <c r="D68">
        <f>IF($B68="","",IFERROR(INDEX('Inspection Log'!$E$6:$E$1005,MATCH($B68,'Inspection Log'!$A$6:$A$1005,0)),""))</f>
        <v/>
      </c>
      <c r="E68">
        <f>IF($B68="","",IFERROR(INDEX('Inspection Log'!$F$6:$F$1005,MATCH($B68,'Inspection Log'!$A$6:$A$1005,0)),""))</f>
        <v/>
      </c>
      <c r="G68" s="47" t="n"/>
      <c r="H68" s="38" t="n"/>
      <c r="K68" s="63" t="n"/>
      <c r="L68" s="63" t="n"/>
      <c r="M68" s="38" t="n"/>
      <c r="O68" s="62">
        <f>IF($C68="","",IFERROR($C68+'Settings'!$B$5,""))</f>
        <v/>
      </c>
      <c r="P68" s="62" t="n"/>
      <c r="Q68" s="62" t="n"/>
      <c r="R68" s="40">
        <f>IF($A68="","",IF($Q68&lt;&gt;"","Closed",IF($P68="","Open - No Due Date",IF($P68&lt;TODAY(),"Overdue","Open"))))</f>
        <v/>
      </c>
      <c r="S68" s="39">
        <f>IF($A68="","",IFERROR(MAX(0,IF($Q68&lt;&gt;"",$Q68-$C68,TODAY()-$C68)),""))</f>
        <v/>
      </c>
      <c r="T68" s="40">
        <f>IF($A68="","",IF(OR($B68="",$F68="",$H68="",$I68="",$M68=""),"Missing required field",IF(COUNTIF($A$6:$A$1005,$A68)&gt;1,"Duplicate Violation ID",IF(COUNTIF('Inspection Log'!$A$6:$A$1005,$B68)=0,"Unmatched Inspection ID",IF(AND($Q68&lt;&gt;"",$C68&lt;&gt;"",$Q68&lt;$C68),"Completed before inspection","OK")))))</f>
        <v/>
      </c>
    </row>
    <row r="69">
      <c r="C69" s="62">
        <f>IF($B69="","",IFERROR(INDEX('Inspection Log'!$B$6:$B$1005,MATCH($B69,'Inspection Log'!$A$6:$A$1005,0)),""))</f>
        <v/>
      </c>
      <c r="D69">
        <f>IF($B69="","",IFERROR(INDEX('Inspection Log'!$E$6:$E$1005,MATCH($B69,'Inspection Log'!$A$6:$A$1005,0)),""))</f>
        <v/>
      </c>
      <c r="E69">
        <f>IF($B69="","",IFERROR(INDEX('Inspection Log'!$F$6:$F$1005,MATCH($B69,'Inspection Log'!$A$6:$A$1005,0)),""))</f>
        <v/>
      </c>
      <c r="G69" s="47" t="n"/>
      <c r="H69" s="38" t="n"/>
      <c r="K69" s="63" t="n"/>
      <c r="L69" s="63" t="n"/>
      <c r="M69" s="38" t="n"/>
      <c r="O69" s="62">
        <f>IF($C69="","",IFERROR($C69+'Settings'!$B$5,""))</f>
        <v/>
      </c>
      <c r="P69" s="62" t="n"/>
      <c r="Q69" s="62" t="n"/>
      <c r="R69" s="40">
        <f>IF($A69="","",IF($Q69&lt;&gt;"","Closed",IF($P69="","Open - No Due Date",IF($P69&lt;TODAY(),"Overdue","Open"))))</f>
        <v/>
      </c>
      <c r="S69" s="39">
        <f>IF($A69="","",IFERROR(MAX(0,IF($Q69&lt;&gt;"",$Q69-$C69,TODAY()-$C69)),""))</f>
        <v/>
      </c>
      <c r="T69" s="40">
        <f>IF($A69="","",IF(OR($B69="",$F69="",$H69="",$I69="",$M69=""),"Missing required field",IF(COUNTIF($A$6:$A$1005,$A69)&gt;1,"Duplicate Violation ID",IF(COUNTIF('Inspection Log'!$A$6:$A$1005,$B69)=0,"Unmatched Inspection ID",IF(AND($Q69&lt;&gt;"",$C69&lt;&gt;"",$Q69&lt;$C69),"Completed before inspection","OK")))))</f>
        <v/>
      </c>
    </row>
    <row r="70">
      <c r="C70" s="62">
        <f>IF($B70="","",IFERROR(INDEX('Inspection Log'!$B$6:$B$1005,MATCH($B70,'Inspection Log'!$A$6:$A$1005,0)),""))</f>
        <v/>
      </c>
      <c r="D70">
        <f>IF($B70="","",IFERROR(INDEX('Inspection Log'!$E$6:$E$1005,MATCH($B70,'Inspection Log'!$A$6:$A$1005,0)),""))</f>
        <v/>
      </c>
      <c r="E70">
        <f>IF($B70="","",IFERROR(INDEX('Inspection Log'!$F$6:$F$1005,MATCH($B70,'Inspection Log'!$A$6:$A$1005,0)),""))</f>
        <v/>
      </c>
      <c r="G70" s="47" t="n"/>
      <c r="H70" s="38" t="n"/>
      <c r="K70" s="63" t="n"/>
      <c r="L70" s="63" t="n"/>
      <c r="M70" s="38" t="n"/>
      <c r="O70" s="62">
        <f>IF($C70="","",IFERROR($C70+'Settings'!$B$5,""))</f>
        <v/>
      </c>
      <c r="P70" s="62" t="n"/>
      <c r="Q70" s="62" t="n"/>
      <c r="R70" s="40">
        <f>IF($A70="","",IF($Q70&lt;&gt;"","Closed",IF($P70="","Open - No Due Date",IF($P70&lt;TODAY(),"Overdue","Open"))))</f>
        <v/>
      </c>
      <c r="S70" s="39">
        <f>IF($A70="","",IFERROR(MAX(0,IF($Q70&lt;&gt;"",$Q70-$C70,TODAY()-$C70)),""))</f>
        <v/>
      </c>
      <c r="T70" s="40">
        <f>IF($A70="","",IF(OR($B70="",$F70="",$H70="",$I70="",$M70=""),"Missing required field",IF(COUNTIF($A$6:$A$1005,$A70)&gt;1,"Duplicate Violation ID",IF(COUNTIF('Inspection Log'!$A$6:$A$1005,$B70)=0,"Unmatched Inspection ID",IF(AND($Q70&lt;&gt;"",$C70&lt;&gt;"",$Q70&lt;$C70),"Completed before inspection","OK")))))</f>
        <v/>
      </c>
    </row>
    <row r="71">
      <c r="C71" s="62">
        <f>IF($B71="","",IFERROR(INDEX('Inspection Log'!$B$6:$B$1005,MATCH($B71,'Inspection Log'!$A$6:$A$1005,0)),""))</f>
        <v/>
      </c>
      <c r="D71">
        <f>IF($B71="","",IFERROR(INDEX('Inspection Log'!$E$6:$E$1005,MATCH($B71,'Inspection Log'!$A$6:$A$1005,0)),""))</f>
        <v/>
      </c>
      <c r="E71">
        <f>IF($B71="","",IFERROR(INDEX('Inspection Log'!$F$6:$F$1005,MATCH($B71,'Inspection Log'!$A$6:$A$1005,0)),""))</f>
        <v/>
      </c>
      <c r="G71" s="47" t="n"/>
      <c r="H71" s="38" t="n"/>
      <c r="K71" s="63" t="n"/>
      <c r="L71" s="63" t="n"/>
      <c r="M71" s="38" t="n"/>
      <c r="O71" s="62">
        <f>IF($C71="","",IFERROR($C71+'Settings'!$B$5,""))</f>
        <v/>
      </c>
      <c r="P71" s="62" t="n"/>
      <c r="Q71" s="62" t="n"/>
      <c r="R71" s="40">
        <f>IF($A71="","",IF($Q71&lt;&gt;"","Closed",IF($P71="","Open - No Due Date",IF($P71&lt;TODAY(),"Overdue","Open"))))</f>
        <v/>
      </c>
      <c r="S71" s="39">
        <f>IF($A71="","",IFERROR(MAX(0,IF($Q71&lt;&gt;"",$Q71-$C71,TODAY()-$C71)),""))</f>
        <v/>
      </c>
      <c r="T71" s="40">
        <f>IF($A71="","",IF(OR($B71="",$F71="",$H71="",$I71="",$M71=""),"Missing required field",IF(COUNTIF($A$6:$A$1005,$A71)&gt;1,"Duplicate Violation ID",IF(COUNTIF('Inspection Log'!$A$6:$A$1005,$B71)=0,"Unmatched Inspection ID",IF(AND($Q71&lt;&gt;"",$C71&lt;&gt;"",$Q71&lt;$C71),"Completed before inspection","OK")))))</f>
        <v/>
      </c>
    </row>
    <row r="72">
      <c r="C72" s="62">
        <f>IF($B72="","",IFERROR(INDEX('Inspection Log'!$B$6:$B$1005,MATCH($B72,'Inspection Log'!$A$6:$A$1005,0)),""))</f>
        <v/>
      </c>
      <c r="D72">
        <f>IF($B72="","",IFERROR(INDEX('Inspection Log'!$E$6:$E$1005,MATCH($B72,'Inspection Log'!$A$6:$A$1005,0)),""))</f>
        <v/>
      </c>
      <c r="E72">
        <f>IF($B72="","",IFERROR(INDEX('Inspection Log'!$F$6:$F$1005,MATCH($B72,'Inspection Log'!$A$6:$A$1005,0)),""))</f>
        <v/>
      </c>
      <c r="G72" s="47" t="n"/>
      <c r="H72" s="38" t="n"/>
      <c r="K72" s="63" t="n"/>
      <c r="L72" s="63" t="n"/>
      <c r="M72" s="38" t="n"/>
      <c r="O72" s="62">
        <f>IF($C72="","",IFERROR($C72+'Settings'!$B$5,""))</f>
        <v/>
      </c>
      <c r="P72" s="62" t="n"/>
      <c r="Q72" s="62" t="n"/>
      <c r="R72" s="40">
        <f>IF($A72="","",IF($Q72&lt;&gt;"","Closed",IF($P72="","Open - No Due Date",IF($P72&lt;TODAY(),"Overdue","Open"))))</f>
        <v/>
      </c>
      <c r="S72" s="39">
        <f>IF($A72="","",IFERROR(MAX(0,IF($Q72&lt;&gt;"",$Q72-$C72,TODAY()-$C72)),""))</f>
        <v/>
      </c>
      <c r="T72" s="40">
        <f>IF($A72="","",IF(OR($B72="",$F72="",$H72="",$I72="",$M72=""),"Missing required field",IF(COUNTIF($A$6:$A$1005,$A72)&gt;1,"Duplicate Violation ID",IF(COUNTIF('Inspection Log'!$A$6:$A$1005,$B72)=0,"Unmatched Inspection ID",IF(AND($Q72&lt;&gt;"",$C72&lt;&gt;"",$Q72&lt;$C72),"Completed before inspection","OK")))))</f>
        <v/>
      </c>
    </row>
    <row r="73">
      <c r="C73" s="62">
        <f>IF($B73="","",IFERROR(INDEX('Inspection Log'!$B$6:$B$1005,MATCH($B73,'Inspection Log'!$A$6:$A$1005,0)),""))</f>
        <v/>
      </c>
      <c r="D73">
        <f>IF($B73="","",IFERROR(INDEX('Inspection Log'!$E$6:$E$1005,MATCH($B73,'Inspection Log'!$A$6:$A$1005,0)),""))</f>
        <v/>
      </c>
      <c r="E73">
        <f>IF($B73="","",IFERROR(INDEX('Inspection Log'!$F$6:$F$1005,MATCH($B73,'Inspection Log'!$A$6:$A$1005,0)),""))</f>
        <v/>
      </c>
      <c r="G73" s="47" t="n"/>
      <c r="H73" s="38" t="n"/>
      <c r="K73" s="63" t="n"/>
      <c r="L73" s="63" t="n"/>
      <c r="M73" s="38" t="n"/>
      <c r="O73" s="62">
        <f>IF($C73="","",IFERROR($C73+'Settings'!$B$5,""))</f>
        <v/>
      </c>
      <c r="P73" s="62" t="n"/>
      <c r="Q73" s="62" t="n"/>
      <c r="R73" s="40">
        <f>IF($A73="","",IF($Q73&lt;&gt;"","Closed",IF($P73="","Open - No Due Date",IF($P73&lt;TODAY(),"Overdue","Open"))))</f>
        <v/>
      </c>
      <c r="S73" s="39">
        <f>IF($A73="","",IFERROR(MAX(0,IF($Q73&lt;&gt;"",$Q73-$C73,TODAY()-$C73)),""))</f>
        <v/>
      </c>
      <c r="T73" s="40">
        <f>IF($A73="","",IF(OR($B73="",$F73="",$H73="",$I73="",$M73=""),"Missing required field",IF(COUNTIF($A$6:$A$1005,$A73)&gt;1,"Duplicate Violation ID",IF(COUNTIF('Inspection Log'!$A$6:$A$1005,$B73)=0,"Unmatched Inspection ID",IF(AND($Q73&lt;&gt;"",$C73&lt;&gt;"",$Q73&lt;$C73),"Completed before inspection","OK")))))</f>
        <v/>
      </c>
    </row>
    <row r="74">
      <c r="C74" s="62">
        <f>IF($B74="","",IFERROR(INDEX('Inspection Log'!$B$6:$B$1005,MATCH($B74,'Inspection Log'!$A$6:$A$1005,0)),""))</f>
        <v/>
      </c>
      <c r="D74">
        <f>IF($B74="","",IFERROR(INDEX('Inspection Log'!$E$6:$E$1005,MATCH($B74,'Inspection Log'!$A$6:$A$1005,0)),""))</f>
        <v/>
      </c>
      <c r="E74">
        <f>IF($B74="","",IFERROR(INDEX('Inspection Log'!$F$6:$F$1005,MATCH($B74,'Inspection Log'!$A$6:$A$1005,0)),""))</f>
        <v/>
      </c>
      <c r="G74" s="47" t="n"/>
      <c r="H74" s="38" t="n"/>
      <c r="K74" s="63" t="n"/>
      <c r="L74" s="63" t="n"/>
      <c r="M74" s="38" t="n"/>
      <c r="O74" s="62">
        <f>IF($C74="","",IFERROR($C74+'Settings'!$B$5,""))</f>
        <v/>
      </c>
      <c r="P74" s="62" t="n"/>
      <c r="Q74" s="62" t="n"/>
      <c r="R74" s="40">
        <f>IF($A74="","",IF($Q74&lt;&gt;"","Closed",IF($P74="","Open - No Due Date",IF($P74&lt;TODAY(),"Overdue","Open"))))</f>
        <v/>
      </c>
      <c r="S74" s="39">
        <f>IF($A74="","",IFERROR(MAX(0,IF($Q74&lt;&gt;"",$Q74-$C74,TODAY()-$C74)),""))</f>
        <v/>
      </c>
      <c r="T74" s="40">
        <f>IF($A74="","",IF(OR($B74="",$F74="",$H74="",$I74="",$M74=""),"Missing required field",IF(COUNTIF($A$6:$A$1005,$A74)&gt;1,"Duplicate Violation ID",IF(COUNTIF('Inspection Log'!$A$6:$A$1005,$B74)=0,"Unmatched Inspection ID",IF(AND($Q74&lt;&gt;"",$C74&lt;&gt;"",$Q74&lt;$C74),"Completed before inspection","OK")))))</f>
        <v/>
      </c>
    </row>
    <row r="75">
      <c r="C75" s="62">
        <f>IF($B75="","",IFERROR(INDEX('Inspection Log'!$B$6:$B$1005,MATCH($B75,'Inspection Log'!$A$6:$A$1005,0)),""))</f>
        <v/>
      </c>
      <c r="D75">
        <f>IF($B75="","",IFERROR(INDEX('Inspection Log'!$E$6:$E$1005,MATCH($B75,'Inspection Log'!$A$6:$A$1005,0)),""))</f>
        <v/>
      </c>
      <c r="E75">
        <f>IF($B75="","",IFERROR(INDEX('Inspection Log'!$F$6:$F$1005,MATCH($B75,'Inspection Log'!$A$6:$A$1005,0)),""))</f>
        <v/>
      </c>
      <c r="G75" s="47" t="n"/>
      <c r="H75" s="38" t="n"/>
      <c r="K75" s="63" t="n"/>
      <c r="L75" s="63" t="n"/>
      <c r="M75" s="38" t="n"/>
      <c r="O75" s="62">
        <f>IF($C75="","",IFERROR($C75+'Settings'!$B$5,""))</f>
        <v/>
      </c>
      <c r="P75" s="62" t="n"/>
      <c r="Q75" s="62" t="n"/>
      <c r="R75" s="40">
        <f>IF($A75="","",IF($Q75&lt;&gt;"","Closed",IF($P75="","Open - No Due Date",IF($P75&lt;TODAY(),"Overdue","Open"))))</f>
        <v/>
      </c>
      <c r="S75" s="39">
        <f>IF($A75="","",IFERROR(MAX(0,IF($Q75&lt;&gt;"",$Q75-$C75,TODAY()-$C75)),""))</f>
        <v/>
      </c>
      <c r="T75" s="40">
        <f>IF($A75="","",IF(OR($B75="",$F75="",$H75="",$I75="",$M75=""),"Missing required field",IF(COUNTIF($A$6:$A$1005,$A75)&gt;1,"Duplicate Violation ID",IF(COUNTIF('Inspection Log'!$A$6:$A$1005,$B75)=0,"Unmatched Inspection ID",IF(AND($Q75&lt;&gt;"",$C75&lt;&gt;"",$Q75&lt;$C75),"Completed before inspection","OK")))))</f>
        <v/>
      </c>
    </row>
    <row r="76">
      <c r="C76" s="62">
        <f>IF($B76="","",IFERROR(INDEX('Inspection Log'!$B$6:$B$1005,MATCH($B76,'Inspection Log'!$A$6:$A$1005,0)),""))</f>
        <v/>
      </c>
      <c r="D76">
        <f>IF($B76="","",IFERROR(INDEX('Inspection Log'!$E$6:$E$1005,MATCH($B76,'Inspection Log'!$A$6:$A$1005,0)),""))</f>
        <v/>
      </c>
      <c r="E76">
        <f>IF($B76="","",IFERROR(INDEX('Inspection Log'!$F$6:$F$1005,MATCH($B76,'Inspection Log'!$A$6:$A$1005,0)),""))</f>
        <v/>
      </c>
      <c r="G76" s="47" t="n"/>
      <c r="H76" s="38" t="n"/>
      <c r="K76" s="63" t="n"/>
      <c r="L76" s="63" t="n"/>
      <c r="M76" s="38" t="n"/>
      <c r="O76" s="62">
        <f>IF($C76="","",IFERROR($C76+'Settings'!$B$5,""))</f>
        <v/>
      </c>
      <c r="P76" s="62" t="n"/>
      <c r="Q76" s="62" t="n"/>
      <c r="R76" s="40">
        <f>IF($A76="","",IF($Q76&lt;&gt;"","Closed",IF($P76="","Open - No Due Date",IF($P76&lt;TODAY(),"Overdue","Open"))))</f>
        <v/>
      </c>
      <c r="S76" s="39">
        <f>IF($A76="","",IFERROR(MAX(0,IF($Q76&lt;&gt;"",$Q76-$C76,TODAY()-$C76)),""))</f>
        <v/>
      </c>
      <c r="T76" s="40">
        <f>IF($A76="","",IF(OR($B76="",$F76="",$H76="",$I76="",$M76=""),"Missing required field",IF(COUNTIF($A$6:$A$1005,$A76)&gt;1,"Duplicate Violation ID",IF(COUNTIF('Inspection Log'!$A$6:$A$1005,$B76)=0,"Unmatched Inspection ID",IF(AND($Q76&lt;&gt;"",$C76&lt;&gt;"",$Q76&lt;$C76),"Completed before inspection","OK")))))</f>
        <v/>
      </c>
    </row>
    <row r="77">
      <c r="C77" s="62">
        <f>IF($B77="","",IFERROR(INDEX('Inspection Log'!$B$6:$B$1005,MATCH($B77,'Inspection Log'!$A$6:$A$1005,0)),""))</f>
        <v/>
      </c>
      <c r="D77">
        <f>IF($B77="","",IFERROR(INDEX('Inspection Log'!$E$6:$E$1005,MATCH($B77,'Inspection Log'!$A$6:$A$1005,0)),""))</f>
        <v/>
      </c>
      <c r="E77">
        <f>IF($B77="","",IFERROR(INDEX('Inspection Log'!$F$6:$F$1005,MATCH($B77,'Inspection Log'!$A$6:$A$1005,0)),""))</f>
        <v/>
      </c>
      <c r="G77" s="47" t="n"/>
      <c r="H77" s="38" t="n"/>
      <c r="K77" s="63" t="n"/>
      <c r="L77" s="63" t="n"/>
      <c r="M77" s="38" t="n"/>
      <c r="O77" s="62">
        <f>IF($C77="","",IFERROR($C77+'Settings'!$B$5,""))</f>
        <v/>
      </c>
      <c r="P77" s="62" t="n"/>
      <c r="Q77" s="62" t="n"/>
      <c r="R77" s="40">
        <f>IF($A77="","",IF($Q77&lt;&gt;"","Closed",IF($P77="","Open - No Due Date",IF($P77&lt;TODAY(),"Overdue","Open"))))</f>
        <v/>
      </c>
      <c r="S77" s="39">
        <f>IF($A77="","",IFERROR(MAX(0,IF($Q77&lt;&gt;"",$Q77-$C77,TODAY()-$C77)),""))</f>
        <v/>
      </c>
      <c r="T77" s="40">
        <f>IF($A77="","",IF(OR($B77="",$F77="",$H77="",$I77="",$M77=""),"Missing required field",IF(COUNTIF($A$6:$A$1005,$A77)&gt;1,"Duplicate Violation ID",IF(COUNTIF('Inspection Log'!$A$6:$A$1005,$B77)=0,"Unmatched Inspection ID",IF(AND($Q77&lt;&gt;"",$C77&lt;&gt;"",$Q77&lt;$C77),"Completed before inspection","OK")))))</f>
        <v/>
      </c>
    </row>
    <row r="78">
      <c r="C78" s="62">
        <f>IF($B78="","",IFERROR(INDEX('Inspection Log'!$B$6:$B$1005,MATCH($B78,'Inspection Log'!$A$6:$A$1005,0)),""))</f>
        <v/>
      </c>
      <c r="D78">
        <f>IF($B78="","",IFERROR(INDEX('Inspection Log'!$E$6:$E$1005,MATCH($B78,'Inspection Log'!$A$6:$A$1005,0)),""))</f>
        <v/>
      </c>
      <c r="E78">
        <f>IF($B78="","",IFERROR(INDEX('Inspection Log'!$F$6:$F$1005,MATCH($B78,'Inspection Log'!$A$6:$A$1005,0)),""))</f>
        <v/>
      </c>
      <c r="G78" s="47" t="n"/>
      <c r="H78" s="38" t="n"/>
      <c r="K78" s="63" t="n"/>
      <c r="L78" s="63" t="n"/>
      <c r="M78" s="38" t="n"/>
      <c r="O78" s="62">
        <f>IF($C78="","",IFERROR($C78+'Settings'!$B$5,""))</f>
        <v/>
      </c>
      <c r="P78" s="62" t="n"/>
      <c r="Q78" s="62" t="n"/>
      <c r="R78" s="40">
        <f>IF($A78="","",IF($Q78&lt;&gt;"","Closed",IF($P78="","Open - No Due Date",IF($P78&lt;TODAY(),"Overdue","Open"))))</f>
        <v/>
      </c>
      <c r="S78" s="39">
        <f>IF($A78="","",IFERROR(MAX(0,IF($Q78&lt;&gt;"",$Q78-$C78,TODAY()-$C78)),""))</f>
        <v/>
      </c>
      <c r="T78" s="40">
        <f>IF($A78="","",IF(OR($B78="",$F78="",$H78="",$I78="",$M78=""),"Missing required field",IF(COUNTIF($A$6:$A$1005,$A78)&gt;1,"Duplicate Violation ID",IF(COUNTIF('Inspection Log'!$A$6:$A$1005,$B78)=0,"Unmatched Inspection ID",IF(AND($Q78&lt;&gt;"",$C78&lt;&gt;"",$Q78&lt;$C78),"Completed before inspection","OK")))))</f>
        <v/>
      </c>
    </row>
    <row r="79">
      <c r="C79" s="62">
        <f>IF($B79="","",IFERROR(INDEX('Inspection Log'!$B$6:$B$1005,MATCH($B79,'Inspection Log'!$A$6:$A$1005,0)),""))</f>
        <v/>
      </c>
      <c r="D79">
        <f>IF($B79="","",IFERROR(INDEX('Inspection Log'!$E$6:$E$1005,MATCH($B79,'Inspection Log'!$A$6:$A$1005,0)),""))</f>
        <v/>
      </c>
      <c r="E79">
        <f>IF($B79="","",IFERROR(INDEX('Inspection Log'!$F$6:$F$1005,MATCH($B79,'Inspection Log'!$A$6:$A$1005,0)),""))</f>
        <v/>
      </c>
      <c r="G79" s="47" t="n"/>
      <c r="H79" s="38" t="n"/>
      <c r="K79" s="63" t="n"/>
      <c r="L79" s="63" t="n"/>
      <c r="M79" s="38" t="n"/>
      <c r="O79" s="62">
        <f>IF($C79="","",IFERROR($C79+'Settings'!$B$5,""))</f>
        <v/>
      </c>
      <c r="P79" s="62" t="n"/>
      <c r="Q79" s="62" t="n"/>
      <c r="R79" s="40">
        <f>IF($A79="","",IF($Q79&lt;&gt;"","Closed",IF($P79="","Open - No Due Date",IF($P79&lt;TODAY(),"Overdue","Open"))))</f>
        <v/>
      </c>
      <c r="S79" s="39">
        <f>IF($A79="","",IFERROR(MAX(0,IF($Q79&lt;&gt;"",$Q79-$C79,TODAY()-$C79)),""))</f>
        <v/>
      </c>
      <c r="T79" s="40">
        <f>IF($A79="","",IF(OR($B79="",$F79="",$H79="",$I79="",$M79=""),"Missing required field",IF(COUNTIF($A$6:$A$1005,$A79)&gt;1,"Duplicate Violation ID",IF(COUNTIF('Inspection Log'!$A$6:$A$1005,$B79)=0,"Unmatched Inspection ID",IF(AND($Q79&lt;&gt;"",$C79&lt;&gt;"",$Q79&lt;$C79),"Completed before inspection","OK")))))</f>
        <v/>
      </c>
    </row>
    <row r="80">
      <c r="C80" s="62">
        <f>IF($B80="","",IFERROR(INDEX('Inspection Log'!$B$6:$B$1005,MATCH($B80,'Inspection Log'!$A$6:$A$1005,0)),""))</f>
        <v/>
      </c>
      <c r="D80">
        <f>IF($B80="","",IFERROR(INDEX('Inspection Log'!$E$6:$E$1005,MATCH($B80,'Inspection Log'!$A$6:$A$1005,0)),""))</f>
        <v/>
      </c>
      <c r="E80">
        <f>IF($B80="","",IFERROR(INDEX('Inspection Log'!$F$6:$F$1005,MATCH($B80,'Inspection Log'!$A$6:$A$1005,0)),""))</f>
        <v/>
      </c>
      <c r="G80" s="47" t="n"/>
      <c r="H80" s="38" t="n"/>
      <c r="K80" s="63" t="n"/>
      <c r="L80" s="63" t="n"/>
      <c r="M80" s="38" t="n"/>
      <c r="O80" s="62">
        <f>IF($C80="","",IFERROR($C80+'Settings'!$B$5,""))</f>
        <v/>
      </c>
      <c r="P80" s="62" t="n"/>
      <c r="Q80" s="62" t="n"/>
      <c r="R80" s="40">
        <f>IF($A80="","",IF($Q80&lt;&gt;"","Closed",IF($P80="","Open - No Due Date",IF($P80&lt;TODAY(),"Overdue","Open"))))</f>
        <v/>
      </c>
      <c r="S80" s="39">
        <f>IF($A80="","",IFERROR(MAX(0,IF($Q80&lt;&gt;"",$Q80-$C80,TODAY()-$C80)),""))</f>
        <v/>
      </c>
      <c r="T80" s="40">
        <f>IF($A80="","",IF(OR($B80="",$F80="",$H80="",$I80="",$M80=""),"Missing required field",IF(COUNTIF($A$6:$A$1005,$A80)&gt;1,"Duplicate Violation ID",IF(COUNTIF('Inspection Log'!$A$6:$A$1005,$B80)=0,"Unmatched Inspection ID",IF(AND($Q80&lt;&gt;"",$C80&lt;&gt;"",$Q80&lt;$C80),"Completed before inspection","OK")))))</f>
        <v/>
      </c>
    </row>
    <row r="81">
      <c r="C81" s="62">
        <f>IF($B81="","",IFERROR(INDEX('Inspection Log'!$B$6:$B$1005,MATCH($B81,'Inspection Log'!$A$6:$A$1005,0)),""))</f>
        <v/>
      </c>
      <c r="D81">
        <f>IF($B81="","",IFERROR(INDEX('Inspection Log'!$E$6:$E$1005,MATCH($B81,'Inspection Log'!$A$6:$A$1005,0)),""))</f>
        <v/>
      </c>
      <c r="E81">
        <f>IF($B81="","",IFERROR(INDEX('Inspection Log'!$F$6:$F$1005,MATCH($B81,'Inspection Log'!$A$6:$A$1005,0)),""))</f>
        <v/>
      </c>
      <c r="G81" s="47" t="n"/>
      <c r="H81" s="38" t="n"/>
      <c r="K81" s="63" t="n"/>
      <c r="L81" s="63" t="n"/>
      <c r="M81" s="38" t="n"/>
      <c r="O81" s="62">
        <f>IF($C81="","",IFERROR($C81+'Settings'!$B$5,""))</f>
        <v/>
      </c>
      <c r="P81" s="62" t="n"/>
      <c r="Q81" s="62" t="n"/>
      <c r="R81" s="40">
        <f>IF($A81="","",IF($Q81&lt;&gt;"","Closed",IF($P81="","Open - No Due Date",IF($P81&lt;TODAY(),"Overdue","Open"))))</f>
        <v/>
      </c>
      <c r="S81" s="39">
        <f>IF($A81="","",IFERROR(MAX(0,IF($Q81&lt;&gt;"",$Q81-$C81,TODAY()-$C81)),""))</f>
        <v/>
      </c>
      <c r="T81" s="40">
        <f>IF($A81="","",IF(OR($B81="",$F81="",$H81="",$I81="",$M81=""),"Missing required field",IF(COUNTIF($A$6:$A$1005,$A81)&gt;1,"Duplicate Violation ID",IF(COUNTIF('Inspection Log'!$A$6:$A$1005,$B81)=0,"Unmatched Inspection ID",IF(AND($Q81&lt;&gt;"",$C81&lt;&gt;"",$Q81&lt;$C81),"Completed before inspection","OK")))))</f>
        <v/>
      </c>
    </row>
    <row r="82">
      <c r="C82" s="62">
        <f>IF($B82="","",IFERROR(INDEX('Inspection Log'!$B$6:$B$1005,MATCH($B82,'Inspection Log'!$A$6:$A$1005,0)),""))</f>
        <v/>
      </c>
      <c r="D82">
        <f>IF($B82="","",IFERROR(INDEX('Inspection Log'!$E$6:$E$1005,MATCH($B82,'Inspection Log'!$A$6:$A$1005,0)),""))</f>
        <v/>
      </c>
      <c r="E82">
        <f>IF($B82="","",IFERROR(INDEX('Inspection Log'!$F$6:$F$1005,MATCH($B82,'Inspection Log'!$A$6:$A$1005,0)),""))</f>
        <v/>
      </c>
      <c r="G82" s="47" t="n"/>
      <c r="H82" s="38" t="n"/>
      <c r="K82" s="63" t="n"/>
      <c r="L82" s="63" t="n"/>
      <c r="M82" s="38" t="n"/>
      <c r="O82" s="62">
        <f>IF($C82="","",IFERROR($C82+'Settings'!$B$5,""))</f>
        <v/>
      </c>
      <c r="P82" s="62" t="n"/>
      <c r="Q82" s="62" t="n"/>
      <c r="R82" s="40">
        <f>IF($A82="","",IF($Q82&lt;&gt;"","Closed",IF($P82="","Open - No Due Date",IF($P82&lt;TODAY(),"Overdue","Open"))))</f>
        <v/>
      </c>
      <c r="S82" s="39">
        <f>IF($A82="","",IFERROR(MAX(0,IF($Q82&lt;&gt;"",$Q82-$C82,TODAY()-$C82)),""))</f>
        <v/>
      </c>
      <c r="T82" s="40">
        <f>IF($A82="","",IF(OR($B82="",$F82="",$H82="",$I82="",$M82=""),"Missing required field",IF(COUNTIF($A$6:$A$1005,$A82)&gt;1,"Duplicate Violation ID",IF(COUNTIF('Inspection Log'!$A$6:$A$1005,$B82)=0,"Unmatched Inspection ID",IF(AND($Q82&lt;&gt;"",$C82&lt;&gt;"",$Q82&lt;$C82),"Completed before inspection","OK")))))</f>
        <v/>
      </c>
    </row>
    <row r="83">
      <c r="C83" s="62">
        <f>IF($B83="","",IFERROR(INDEX('Inspection Log'!$B$6:$B$1005,MATCH($B83,'Inspection Log'!$A$6:$A$1005,0)),""))</f>
        <v/>
      </c>
      <c r="D83">
        <f>IF($B83="","",IFERROR(INDEX('Inspection Log'!$E$6:$E$1005,MATCH($B83,'Inspection Log'!$A$6:$A$1005,0)),""))</f>
        <v/>
      </c>
      <c r="E83">
        <f>IF($B83="","",IFERROR(INDEX('Inspection Log'!$F$6:$F$1005,MATCH($B83,'Inspection Log'!$A$6:$A$1005,0)),""))</f>
        <v/>
      </c>
      <c r="G83" s="47" t="n"/>
      <c r="H83" s="38" t="n"/>
      <c r="K83" s="63" t="n"/>
      <c r="L83" s="63" t="n"/>
      <c r="M83" s="38" t="n"/>
      <c r="O83" s="62">
        <f>IF($C83="","",IFERROR($C83+'Settings'!$B$5,""))</f>
        <v/>
      </c>
      <c r="P83" s="62" t="n"/>
      <c r="Q83" s="62" t="n"/>
      <c r="R83" s="40">
        <f>IF($A83="","",IF($Q83&lt;&gt;"","Closed",IF($P83="","Open - No Due Date",IF($P83&lt;TODAY(),"Overdue","Open"))))</f>
        <v/>
      </c>
      <c r="S83" s="39">
        <f>IF($A83="","",IFERROR(MAX(0,IF($Q83&lt;&gt;"",$Q83-$C83,TODAY()-$C83)),""))</f>
        <v/>
      </c>
      <c r="T83" s="40">
        <f>IF($A83="","",IF(OR($B83="",$F83="",$H83="",$I83="",$M83=""),"Missing required field",IF(COUNTIF($A$6:$A$1005,$A83)&gt;1,"Duplicate Violation ID",IF(COUNTIF('Inspection Log'!$A$6:$A$1005,$B83)=0,"Unmatched Inspection ID",IF(AND($Q83&lt;&gt;"",$C83&lt;&gt;"",$Q83&lt;$C83),"Completed before inspection","OK")))))</f>
        <v/>
      </c>
    </row>
    <row r="84">
      <c r="C84" s="62">
        <f>IF($B84="","",IFERROR(INDEX('Inspection Log'!$B$6:$B$1005,MATCH($B84,'Inspection Log'!$A$6:$A$1005,0)),""))</f>
        <v/>
      </c>
      <c r="D84">
        <f>IF($B84="","",IFERROR(INDEX('Inspection Log'!$E$6:$E$1005,MATCH($B84,'Inspection Log'!$A$6:$A$1005,0)),""))</f>
        <v/>
      </c>
      <c r="E84">
        <f>IF($B84="","",IFERROR(INDEX('Inspection Log'!$F$6:$F$1005,MATCH($B84,'Inspection Log'!$A$6:$A$1005,0)),""))</f>
        <v/>
      </c>
      <c r="G84" s="47" t="n"/>
      <c r="H84" s="38" t="n"/>
      <c r="K84" s="63" t="n"/>
      <c r="L84" s="63" t="n"/>
      <c r="M84" s="38" t="n"/>
      <c r="O84" s="62">
        <f>IF($C84="","",IFERROR($C84+'Settings'!$B$5,""))</f>
        <v/>
      </c>
      <c r="P84" s="62" t="n"/>
      <c r="Q84" s="62" t="n"/>
      <c r="R84" s="40">
        <f>IF($A84="","",IF($Q84&lt;&gt;"","Closed",IF($P84="","Open - No Due Date",IF($P84&lt;TODAY(),"Overdue","Open"))))</f>
        <v/>
      </c>
      <c r="S84" s="39">
        <f>IF($A84="","",IFERROR(MAX(0,IF($Q84&lt;&gt;"",$Q84-$C84,TODAY()-$C84)),""))</f>
        <v/>
      </c>
      <c r="T84" s="40">
        <f>IF($A84="","",IF(OR($B84="",$F84="",$H84="",$I84="",$M84=""),"Missing required field",IF(COUNTIF($A$6:$A$1005,$A84)&gt;1,"Duplicate Violation ID",IF(COUNTIF('Inspection Log'!$A$6:$A$1005,$B84)=0,"Unmatched Inspection ID",IF(AND($Q84&lt;&gt;"",$C84&lt;&gt;"",$Q84&lt;$C84),"Completed before inspection","OK")))))</f>
        <v/>
      </c>
    </row>
    <row r="85">
      <c r="C85" s="62">
        <f>IF($B85="","",IFERROR(INDEX('Inspection Log'!$B$6:$B$1005,MATCH($B85,'Inspection Log'!$A$6:$A$1005,0)),""))</f>
        <v/>
      </c>
      <c r="D85">
        <f>IF($B85="","",IFERROR(INDEX('Inspection Log'!$E$6:$E$1005,MATCH($B85,'Inspection Log'!$A$6:$A$1005,0)),""))</f>
        <v/>
      </c>
      <c r="E85">
        <f>IF($B85="","",IFERROR(INDEX('Inspection Log'!$F$6:$F$1005,MATCH($B85,'Inspection Log'!$A$6:$A$1005,0)),""))</f>
        <v/>
      </c>
      <c r="G85" s="47" t="n"/>
      <c r="H85" s="38" t="n"/>
      <c r="K85" s="63" t="n"/>
      <c r="L85" s="63" t="n"/>
      <c r="M85" s="38" t="n"/>
      <c r="O85" s="62">
        <f>IF($C85="","",IFERROR($C85+'Settings'!$B$5,""))</f>
        <v/>
      </c>
      <c r="P85" s="62" t="n"/>
      <c r="Q85" s="62" t="n"/>
      <c r="R85" s="40">
        <f>IF($A85="","",IF($Q85&lt;&gt;"","Closed",IF($P85="","Open - No Due Date",IF($P85&lt;TODAY(),"Overdue","Open"))))</f>
        <v/>
      </c>
      <c r="S85" s="39">
        <f>IF($A85="","",IFERROR(MAX(0,IF($Q85&lt;&gt;"",$Q85-$C85,TODAY()-$C85)),""))</f>
        <v/>
      </c>
      <c r="T85" s="40">
        <f>IF($A85="","",IF(OR($B85="",$F85="",$H85="",$I85="",$M85=""),"Missing required field",IF(COUNTIF($A$6:$A$1005,$A85)&gt;1,"Duplicate Violation ID",IF(COUNTIF('Inspection Log'!$A$6:$A$1005,$B85)=0,"Unmatched Inspection ID",IF(AND($Q85&lt;&gt;"",$C85&lt;&gt;"",$Q85&lt;$C85),"Completed before inspection","OK")))))</f>
        <v/>
      </c>
    </row>
    <row r="86">
      <c r="C86" s="62">
        <f>IF($B86="","",IFERROR(INDEX('Inspection Log'!$B$6:$B$1005,MATCH($B86,'Inspection Log'!$A$6:$A$1005,0)),""))</f>
        <v/>
      </c>
      <c r="D86">
        <f>IF($B86="","",IFERROR(INDEX('Inspection Log'!$E$6:$E$1005,MATCH($B86,'Inspection Log'!$A$6:$A$1005,0)),""))</f>
        <v/>
      </c>
      <c r="E86">
        <f>IF($B86="","",IFERROR(INDEX('Inspection Log'!$F$6:$F$1005,MATCH($B86,'Inspection Log'!$A$6:$A$1005,0)),""))</f>
        <v/>
      </c>
      <c r="G86" s="47" t="n"/>
      <c r="H86" s="38" t="n"/>
      <c r="K86" s="63" t="n"/>
      <c r="L86" s="63" t="n"/>
      <c r="M86" s="38" t="n"/>
      <c r="O86" s="62">
        <f>IF($C86="","",IFERROR($C86+'Settings'!$B$5,""))</f>
        <v/>
      </c>
      <c r="P86" s="62" t="n"/>
      <c r="Q86" s="62" t="n"/>
      <c r="R86" s="40">
        <f>IF($A86="","",IF($Q86&lt;&gt;"","Closed",IF($P86="","Open - No Due Date",IF($P86&lt;TODAY(),"Overdue","Open"))))</f>
        <v/>
      </c>
      <c r="S86" s="39">
        <f>IF($A86="","",IFERROR(MAX(0,IF($Q86&lt;&gt;"",$Q86-$C86,TODAY()-$C86)),""))</f>
        <v/>
      </c>
      <c r="T86" s="40">
        <f>IF($A86="","",IF(OR($B86="",$F86="",$H86="",$I86="",$M86=""),"Missing required field",IF(COUNTIF($A$6:$A$1005,$A86)&gt;1,"Duplicate Violation ID",IF(COUNTIF('Inspection Log'!$A$6:$A$1005,$B86)=0,"Unmatched Inspection ID",IF(AND($Q86&lt;&gt;"",$C86&lt;&gt;"",$Q86&lt;$C86),"Completed before inspection","OK")))))</f>
        <v/>
      </c>
    </row>
    <row r="87">
      <c r="C87" s="62">
        <f>IF($B87="","",IFERROR(INDEX('Inspection Log'!$B$6:$B$1005,MATCH($B87,'Inspection Log'!$A$6:$A$1005,0)),""))</f>
        <v/>
      </c>
      <c r="D87">
        <f>IF($B87="","",IFERROR(INDEX('Inspection Log'!$E$6:$E$1005,MATCH($B87,'Inspection Log'!$A$6:$A$1005,0)),""))</f>
        <v/>
      </c>
      <c r="E87">
        <f>IF($B87="","",IFERROR(INDEX('Inspection Log'!$F$6:$F$1005,MATCH($B87,'Inspection Log'!$A$6:$A$1005,0)),""))</f>
        <v/>
      </c>
      <c r="G87" s="47" t="n"/>
      <c r="H87" s="38" t="n"/>
      <c r="K87" s="63" t="n"/>
      <c r="L87" s="63" t="n"/>
      <c r="M87" s="38" t="n"/>
      <c r="O87" s="62">
        <f>IF($C87="","",IFERROR($C87+'Settings'!$B$5,""))</f>
        <v/>
      </c>
      <c r="P87" s="62" t="n"/>
      <c r="Q87" s="62" t="n"/>
      <c r="R87" s="40">
        <f>IF($A87="","",IF($Q87&lt;&gt;"","Closed",IF($P87="","Open - No Due Date",IF($P87&lt;TODAY(),"Overdue","Open"))))</f>
        <v/>
      </c>
      <c r="S87" s="39">
        <f>IF($A87="","",IFERROR(MAX(0,IF($Q87&lt;&gt;"",$Q87-$C87,TODAY()-$C87)),""))</f>
        <v/>
      </c>
      <c r="T87" s="40">
        <f>IF($A87="","",IF(OR($B87="",$F87="",$H87="",$I87="",$M87=""),"Missing required field",IF(COUNTIF($A$6:$A$1005,$A87)&gt;1,"Duplicate Violation ID",IF(COUNTIF('Inspection Log'!$A$6:$A$1005,$B87)=0,"Unmatched Inspection ID",IF(AND($Q87&lt;&gt;"",$C87&lt;&gt;"",$Q87&lt;$C87),"Completed before inspection","OK")))))</f>
        <v/>
      </c>
    </row>
    <row r="88">
      <c r="C88" s="62">
        <f>IF($B88="","",IFERROR(INDEX('Inspection Log'!$B$6:$B$1005,MATCH($B88,'Inspection Log'!$A$6:$A$1005,0)),""))</f>
        <v/>
      </c>
      <c r="D88">
        <f>IF($B88="","",IFERROR(INDEX('Inspection Log'!$E$6:$E$1005,MATCH($B88,'Inspection Log'!$A$6:$A$1005,0)),""))</f>
        <v/>
      </c>
      <c r="E88">
        <f>IF($B88="","",IFERROR(INDEX('Inspection Log'!$F$6:$F$1005,MATCH($B88,'Inspection Log'!$A$6:$A$1005,0)),""))</f>
        <v/>
      </c>
      <c r="G88" s="47" t="n"/>
      <c r="H88" s="38" t="n"/>
      <c r="K88" s="63" t="n"/>
      <c r="L88" s="63" t="n"/>
      <c r="M88" s="38" t="n"/>
      <c r="O88" s="62">
        <f>IF($C88="","",IFERROR($C88+'Settings'!$B$5,""))</f>
        <v/>
      </c>
      <c r="P88" s="62" t="n"/>
      <c r="Q88" s="62" t="n"/>
      <c r="R88" s="40">
        <f>IF($A88="","",IF($Q88&lt;&gt;"","Closed",IF($P88="","Open - No Due Date",IF($P88&lt;TODAY(),"Overdue","Open"))))</f>
        <v/>
      </c>
      <c r="S88" s="39">
        <f>IF($A88="","",IFERROR(MAX(0,IF($Q88&lt;&gt;"",$Q88-$C88,TODAY()-$C88)),""))</f>
        <v/>
      </c>
      <c r="T88" s="40">
        <f>IF($A88="","",IF(OR($B88="",$F88="",$H88="",$I88="",$M88=""),"Missing required field",IF(COUNTIF($A$6:$A$1005,$A88)&gt;1,"Duplicate Violation ID",IF(COUNTIF('Inspection Log'!$A$6:$A$1005,$B88)=0,"Unmatched Inspection ID",IF(AND($Q88&lt;&gt;"",$C88&lt;&gt;"",$Q88&lt;$C88),"Completed before inspection","OK")))))</f>
        <v/>
      </c>
    </row>
    <row r="89">
      <c r="C89" s="62">
        <f>IF($B89="","",IFERROR(INDEX('Inspection Log'!$B$6:$B$1005,MATCH($B89,'Inspection Log'!$A$6:$A$1005,0)),""))</f>
        <v/>
      </c>
      <c r="D89">
        <f>IF($B89="","",IFERROR(INDEX('Inspection Log'!$E$6:$E$1005,MATCH($B89,'Inspection Log'!$A$6:$A$1005,0)),""))</f>
        <v/>
      </c>
      <c r="E89">
        <f>IF($B89="","",IFERROR(INDEX('Inspection Log'!$F$6:$F$1005,MATCH($B89,'Inspection Log'!$A$6:$A$1005,0)),""))</f>
        <v/>
      </c>
      <c r="G89" s="47" t="n"/>
      <c r="H89" s="38" t="n"/>
      <c r="K89" s="63" t="n"/>
      <c r="L89" s="63" t="n"/>
      <c r="M89" s="38" t="n"/>
      <c r="O89" s="62">
        <f>IF($C89="","",IFERROR($C89+'Settings'!$B$5,""))</f>
        <v/>
      </c>
      <c r="P89" s="62" t="n"/>
      <c r="Q89" s="62" t="n"/>
      <c r="R89" s="40">
        <f>IF($A89="","",IF($Q89&lt;&gt;"","Closed",IF($P89="","Open - No Due Date",IF($P89&lt;TODAY(),"Overdue","Open"))))</f>
        <v/>
      </c>
      <c r="S89" s="39">
        <f>IF($A89="","",IFERROR(MAX(0,IF($Q89&lt;&gt;"",$Q89-$C89,TODAY()-$C89)),""))</f>
        <v/>
      </c>
      <c r="T89" s="40">
        <f>IF($A89="","",IF(OR($B89="",$F89="",$H89="",$I89="",$M89=""),"Missing required field",IF(COUNTIF($A$6:$A$1005,$A89)&gt;1,"Duplicate Violation ID",IF(COUNTIF('Inspection Log'!$A$6:$A$1005,$B89)=0,"Unmatched Inspection ID",IF(AND($Q89&lt;&gt;"",$C89&lt;&gt;"",$Q89&lt;$C89),"Completed before inspection","OK")))))</f>
        <v/>
      </c>
    </row>
    <row r="90">
      <c r="C90" s="62">
        <f>IF($B90="","",IFERROR(INDEX('Inspection Log'!$B$6:$B$1005,MATCH($B90,'Inspection Log'!$A$6:$A$1005,0)),""))</f>
        <v/>
      </c>
      <c r="D90">
        <f>IF($B90="","",IFERROR(INDEX('Inspection Log'!$E$6:$E$1005,MATCH($B90,'Inspection Log'!$A$6:$A$1005,0)),""))</f>
        <v/>
      </c>
      <c r="E90">
        <f>IF($B90="","",IFERROR(INDEX('Inspection Log'!$F$6:$F$1005,MATCH($B90,'Inspection Log'!$A$6:$A$1005,0)),""))</f>
        <v/>
      </c>
      <c r="G90" s="47" t="n"/>
      <c r="H90" s="38" t="n"/>
      <c r="K90" s="63" t="n"/>
      <c r="L90" s="63" t="n"/>
      <c r="M90" s="38" t="n"/>
      <c r="O90" s="62">
        <f>IF($C90="","",IFERROR($C90+'Settings'!$B$5,""))</f>
        <v/>
      </c>
      <c r="P90" s="62" t="n"/>
      <c r="Q90" s="62" t="n"/>
      <c r="R90" s="40">
        <f>IF($A90="","",IF($Q90&lt;&gt;"","Closed",IF($P90="","Open - No Due Date",IF($P90&lt;TODAY(),"Overdue","Open"))))</f>
        <v/>
      </c>
      <c r="S90" s="39">
        <f>IF($A90="","",IFERROR(MAX(0,IF($Q90&lt;&gt;"",$Q90-$C90,TODAY()-$C90)),""))</f>
        <v/>
      </c>
      <c r="T90" s="40">
        <f>IF($A90="","",IF(OR($B90="",$F90="",$H90="",$I90="",$M90=""),"Missing required field",IF(COUNTIF($A$6:$A$1005,$A90)&gt;1,"Duplicate Violation ID",IF(COUNTIF('Inspection Log'!$A$6:$A$1005,$B90)=0,"Unmatched Inspection ID",IF(AND($Q90&lt;&gt;"",$C90&lt;&gt;"",$Q90&lt;$C90),"Completed before inspection","OK")))))</f>
        <v/>
      </c>
    </row>
    <row r="91">
      <c r="C91" s="62">
        <f>IF($B91="","",IFERROR(INDEX('Inspection Log'!$B$6:$B$1005,MATCH($B91,'Inspection Log'!$A$6:$A$1005,0)),""))</f>
        <v/>
      </c>
      <c r="D91">
        <f>IF($B91="","",IFERROR(INDEX('Inspection Log'!$E$6:$E$1005,MATCH($B91,'Inspection Log'!$A$6:$A$1005,0)),""))</f>
        <v/>
      </c>
      <c r="E91">
        <f>IF($B91="","",IFERROR(INDEX('Inspection Log'!$F$6:$F$1005,MATCH($B91,'Inspection Log'!$A$6:$A$1005,0)),""))</f>
        <v/>
      </c>
      <c r="G91" s="47" t="n"/>
      <c r="H91" s="38" t="n"/>
      <c r="K91" s="63" t="n"/>
      <c r="L91" s="63" t="n"/>
      <c r="M91" s="38" t="n"/>
      <c r="O91" s="62">
        <f>IF($C91="","",IFERROR($C91+'Settings'!$B$5,""))</f>
        <v/>
      </c>
      <c r="P91" s="62" t="n"/>
      <c r="Q91" s="62" t="n"/>
      <c r="R91" s="40">
        <f>IF($A91="","",IF($Q91&lt;&gt;"","Closed",IF($P91="","Open - No Due Date",IF($P91&lt;TODAY(),"Overdue","Open"))))</f>
        <v/>
      </c>
      <c r="S91" s="39">
        <f>IF($A91="","",IFERROR(MAX(0,IF($Q91&lt;&gt;"",$Q91-$C91,TODAY()-$C91)),""))</f>
        <v/>
      </c>
      <c r="T91" s="40">
        <f>IF($A91="","",IF(OR($B91="",$F91="",$H91="",$I91="",$M91=""),"Missing required field",IF(COUNTIF($A$6:$A$1005,$A91)&gt;1,"Duplicate Violation ID",IF(COUNTIF('Inspection Log'!$A$6:$A$1005,$B91)=0,"Unmatched Inspection ID",IF(AND($Q91&lt;&gt;"",$C91&lt;&gt;"",$Q91&lt;$C91),"Completed before inspection","OK")))))</f>
        <v/>
      </c>
    </row>
    <row r="92">
      <c r="C92" s="62">
        <f>IF($B92="","",IFERROR(INDEX('Inspection Log'!$B$6:$B$1005,MATCH($B92,'Inspection Log'!$A$6:$A$1005,0)),""))</f>
        <v/>
      </c>
      <c r="D92">
        <f>IF($B92="","",IFERROR(INDEX('Inspection Log'!$E$6:$E$1005,MATCH($B92,'Inspection Log'!$A$6:$A$1005,0)),""))</f>
        <v/>
      </c>
      <c r="E92">
        <f>IF($B92="","",IFERROR(INDEX('Inspection Log'!$F$6:$F$1005,MATCH($B92,'Inspection Log'!$A$6:$A$1005,0)),""))</f>
        <v/>
      </c>
      <c r="G92" s="47" t="n"/>
      <c r="H92" s="38" t="n"/>
      <c r="K92" s="63" t="n"/>
      <c r="L92" s="63" t="n"/>
      <c r="M92" s="38" t="n"/>
      <c r="O92" s="62">
        <f>IF($C92="","",IFERROR($C92+'Settings'!$B$5,""))</f>
        <v/>
      </c>
      <c r="P92" s="62" t="n"/>
      <c r="Q92" s="62" t="n"/>
      <c r="R92" s="40">
        <f>IF($A92="","",IF($Q92&lt;&gt;"","Closed",IF($P92="","Open - No Due Date",IF($P92&lt;TODAY(),"Overdue","Open"))))</f>
        <v/>
      </c>
      <c r="S92" s="39">
        <f>IF($A92="","",IFERROR(MAX(0,IF($Q92&lt;&gt;"",$Q92-$C92,TODAY()-$C92)),""))</f>
        <v/>
      </c>
      <c r="T92" s="40">
        <f>IF($A92="","",IF(OR($B92="",$F92="",$H92="",$I92="",$M92=""),"Missing required field",IF(COUNTIF($A$6:$A$1005,$A92)&gt;1,"Duplicate Violation ID",IF(COUNTIF('Inspection Log'!$A$6:$A$1005,$B92)=0,"Unmatched Inspection ID",IF(AND($Q92&lt;&gt;"",$C92&lt;&gt;"",$Q92&lt;$C92),"Completed before inspection","OK")))))</f>
        <v/>
      </c>
    </row>
    <row r="93">
      <c r="C93" s="62">
        <f>IF($B93="","",IFERROR(INDEX('Inspection Log'!$B$6:$B$1005,MATCH($B93,'Inspection Log'!$A$6:$A$1005,0)),""))</f>
        <v/>
      </c>
      <c r="D93">
        <f>IF($B93="","",IFERROR(INDEX('Inspection Log'!$E$6:$E$1005,MATCH($B93,'Inspection Log'!$A$6:$A$1005,0)),""))</f>
        <v/>
      </c>
      <c r="E93">
        <f>IF($B93="","",IFERROR(INDEX('Inspection Log'!$F$6:$F$1005,MATCH($B93,'Inspection Log'!$A$6:$A$1005,0)),""))</f>
        <v/>
      </c>
      <c r="G93" s="47" t="n"/>
      <c r="H93" s="38" t="n"/>
      <c r="K93" s="63" t="n"/>
      <c r="L93" s="63" t="n"/>
      <c r="M93" s="38" t="n"/>
      <c r="O93" s="62">
        <f>IF($C93="","",IFERROR($C93+'Settings'!$B$5,""))</f>
        <v/>
      </c>
      <c r="P93" s="62" t="n"/>
      <c r="Q93" s="62" t="n"/>
      <c r="R93" s="40">
        <f>IF($A93="","",IF($Q93&lt;&gt;"","Closed",IF($P93="","Open - No Due Date",IF($P93&lt;TODAY(),"Overdue","Open"))))</f>
        <v/>
      </c>
      <c r="S93" s="39">
        <f>IF($A93="","",IFERROR(MAX(0,IF($Q93&lt;&gt;"",$Q93-$C93,TODAY()-$C93)),""))</f>
        <v/>
      </c>
      <c r="T93" s="40">
        <f>IF($A93="","",IF(OR($B93="",$F93="",$H93="",$I93="",$M93=""),"Missing required field",IF(COUNTIF($A$6:$A$1005,$A93)&gt;1,"Duplicate Violation ID",IF(COUNTIF('Inspection Log'!$A$6:$A$1005,$B93)=0,"Unmatched Inspection ID",IF(AND($Q93&lt;&gt;"",$C93&lt;&gt;"",$Q93&lt;$C93),"Completed before inspection","OK")))))</f>
        <v/>
      </c>
    </row>
    <row r="94">
      <c r="C94" s="62">
        <f>IF($B94="","",IFERROR(INDEX('Inspection Log'!$B$6:$B$1005,MATCH($B94,'Inspection Log'!$A$6:$A$1005,0)),""))</f>
        <v/>
      </c>
      <c r="D94">
        <f>IF($B94="","",IFERROR(INDEX('Inspection Log'!$E$6:$E$1005,MATCH($B94,'Inspection Log'!$A$6:$A$1005,0)),""))</f>
        <v/>
      </c>
      <c r="E94">
        <f>IF($B94="","",IFERROR(INDEX('Inspection Log'!$F$6:$F$1005,MATCH($B94,'Inspection Log'!$A$6:$A$1005,0)),""))</f>
        <v/>
      </c>
      <c r="G94" s="47" t="n"/>
      <c r="H94" s="38" t="n"/>
      <c r="K94" s="63" t="n"/>
      <c r="L94" s="63" t="n"/>
      <c r="M94" s="38" t="n"/>
      <c r="O94" s="62">
        <f>IF($C94="","",IFERROR($C94+'Settings'!$B$5,""))</f>
        <v/>
      </c>
      <c r="P94" s="62" t="n"/>
      <c r="Q94" s="62" t="n"/>
      <c r="R94" s="40">
        <f>IF($A94="","",IF($Q94&lt;&gt;"","Closed",IF($P94="","Open - No Due Date",IF($P94&lt;TODAY(),"Overdue","Open"))))</f>
        <v/>
      </c>
      <c r="S94" s="39">
        <f>IF($A94="","",IFERROR(MAX(0,IF($Q94&lt;&gt;"",$Q94-$C94,TODAY()-$C94)),""))</f>
        <v/>
      </c>
      <c r="T94" s="40">
        <f>IF($A94="","",IF(OR($B94="",$F94="",$H94="",$I94="",$M94=""),"Missing required field",IF(COUNTIF($A$6:$A$1005,$A94)&gt;1,"Duplicate Violation ID",IF(COUNTIF('Inspection Log'!$A$6:$A$1005,$B94)=0,"Unmatched Inspection ID",IF(AND($Q94&lt;&gt;"",$C94&lt;&gt;"",$Q94&lt;$C94),"Completed before inspection","OK")))))</f>
        <v/>
      </c>
    </row>
    <row r="95">
      <c r="C95" s="62">
        <f>IF($B95="","",IFERROR(INDEX('Inspection Log'!$B$6:$B$1005,MATCH($B95,'Inspection Log'!$A$6:$A$1005,0)),""))</f>
        <v/>
      </c>
      <c r="D95">
        <f>IF($B95="","",IFERROR(INDEX('Inspection Log'!$E$6:$E$1005,MATCH($B95,'Inspection Log'!$A$6:$A$1005,0)),""))</f>
        <v/>
      </c>
      <c r="E95">
        <f>IF($B95="","",IFERROR(INDEX('Inspection Log'!$F$6:$F$1005,MATCH($B95,'Inspection Log'!$A$6:$A$1005,0)),""))</f>
        <v/>
      </c>
      <c r="G95" s="47" t="n"/>
      <c r="H95" s="38" t="n"/>
      <c r="K95" s="63" t="n"/>
      <c r="L95" s="63" t="n"/>
      <c r="M95" s="38" t="n"/>
      <c r="O95" s="62">
        <f>IF($C95="","",IFERROR($C95+'Settings'!$B$5,""))</f>
        <v/>
      </c>
      <c r="P95" s="62" t="n"/>
      <c r="Q95" s="62" t="n"/>
      <c r="R95" s="40">
        <f>IF($A95="","",IF($Q95&lt;&gt;"","Closed",IF($P95="","Open - No Due Date",IF($P95&lt;TODAY(),"Overdue","Open"))))</f>
        <v/>
      </c>
      <c r="S95" s="39">
        <f>IF($A95="","",IFERROR(MAX(0,IF($Q95&lt;&gt;"",$Q95-$C95,TODAY()-$C95)),""))</f>
        <v/>
      </c>
      <c r="T95" s="40">
        <f>IF($A95="","",IF(OR($B95="",$F95="",$H95="",$I95="",$M95=""),"Missing required field",IF(COUNTIF($A$6:$A$1005,$A95)&gt;1,"Duplicate Violation ID",IF(COUNTIF('Inspection Log'!$A$6:$A$1005,$B95)=0,"Unmatched Inspection ID",IF(AND($Q95&lt;&gt;"",$C95&lt;&gt;"",$Q95&lt;$C95),"Completed before inspection","OK")))))</f>
        <v/>
      </c>
    </row>
    <row r="96">
      <c r="C96" s="62">
        <f>IF($B96="","",IFERROR(INDEX('Inspection Log'!$B$6:$B$1005,MATCH($B96,'Inspection Log'!$A$6:$A$1005,0)),""))</f>
        <v/>
      </c>
      <c r="D96">
        <f>IF($B96="","",IFERROR(INDEX('Inspection Log'!$E$6:$E$1005,MATCH($B96,'Inspection Log'!$A$6:$A$1005,0)),""))</f>
        <v/>
      </c>
      <c r="E96">
        <f>IF($B96="","",IFERROR(INDEX('Inspection Log'!$F$6:$F$1005,MATCH($B96,'Inspection Log'!$A$6:$A$1005,0)),""))</f>
        <v/>
      </c>
      <c r="G96" s="47" t="n"/>
      <c r="H96" s="38" t="n"/>
      <c r="K96" s="63" t="n"/>
      <c r="L96" s="63" t="n"/>
      <c r="M96" s="38" t="n"/>
      <c r="O96" s="62">
        <f>IF($C96="","",IFERROR($C96+'Settings'!$B$5,""))</f>
        <v/>
      </c>
      <c r="P96" s="62" t="n"/>
      <c r="Q96" s="62" t="n"/>
      <c r="R96" s="40">
        <f>IF($A96="","",IF($Q96&lt;&gt;"","Closed",IF($P96="","Open - No Due Date",IF($P96&lt;TODAY(),"Overdue","Open"))))</f>
        <v/>
      </c>
      <c r="S96" s="39">
        <f>IF($A96="","",IFERROR(MAX(0,IF($Q96&lt;&gt;"",$Q96-$C96,TODAY()-$C96)),""))</f>
        <v/>
      </c>
      <c r="T96" s="40">
        <f>IF($A96="","",IF(OR($B96="",$F96="",$H96="",$I96="",$M96=""),"Missing required field",IF(COUNTIF($A$6:$A$1005,$A96)&gt;1,"Duplicate Violation ID",IF(COUNTIF('Inspection Log'!$A$6:$A$1005,$B96)=0,"Unmatched Inspection ID",IF(AND($Q96&lt;&gt;"",$C96&lt;&gt;"",$Q96&lt;$C96),"Completed before inspection","OK")))))</f>
        <v/>
      </c>
    </row>
    <row r="97">
      <c r="C97" s="62">
        <f>IF($B97="","",IFERROR(INDEX('Inspection Log'!$B$6:$B$1005,MATCH($B97,'Inspection Log'!$A$6:$A$1005,0)),""))</f>
        <v/>
      </c>
      <c r="D97">
        <f>IF($B97="","",IFERROR(INDEX('Inspection Log'!$E$6:$E$1005,MATCH($B97,'Inspection Log'!$A$6:$A$1005,0)),""))</f>
        <v/>
      </c>
      <c r="E97">
        <f>IF($B97="","",IFERROR(INDEX('Inspection Log'!$F$6:$F$1005,MATCH($B97,'Inspection Log'!$A$6:$A$1005,0)),""))</f>
        <v/>
      </c>
      <c r="G97" s="47" t="n"/>
      <c r="H97" s="38" t="n"/>
      <c r="K97" s="63" t="n"/>
      <c r="L97" s="63" t="n"/>
      <c r="M97" s="38" t="n"/>
      <c r="O97" s="62">
        <f>IF($C97="","",IFERROR($C97+'Settings'!$B$5,""))</f>
        <v/>
      </c>
      <c r="P97" s="62" t="n"/>
      <c r="Q97" s="62" t="n"/>
      <c r="R97" s="40">
        <f>IF($A97="","",IF($Q97&lt;&gt;"","Closed",IF($P97="","Open - No Due Date",IF($P97&lt;TODAY(),"Overdue","Open"))))</f>
        <v/>
      </c>
      <c r="S97" s="39">
        <f>IF($A97="","",IFERROR(MAX(0,IF($Q97&lt;&gt;"",$Q97-$C97,TODAY()-$C97)),""))</f>
        <v/>
      </c>
      <c r="T97" s="40">
        <f>IF($A97="","",IF(OR($B97="",$F97="",$H97="",$I97="",$M97=""),"Missing required field",IF(COUNTIF($A$6:$A$1005,$A97)&gt;1,"Duplicate Violation ID",IF(COUNTIF('Inspection Log'!$A$6:$A$1005,$B97)=0,"Unmatched Inspection ID",IF(AND($Q97&lt;&gt;"",$C97&lt;&gt;"",$Q97&lt;$C97),"Completed before inspection","OK")))))</f>
        <v/>
      </c>
    </row>
    <row r="98">
      <c r="C98" s="62">
        <f>IF($B98="","",IFERROR(INDEX('Inspection Log'!$B$6:$B$1005,MATCH($B98,'Inspection Log'!$A$6:$A$1005,0)),""))</f>
        <v/>
      </c>
      <c r="D98">
        <f>IF($B98="","",IFERROR(INDEX('Inspection Log'!$E$6:$E$1005,MATCH($B98,'Inspection Log'!$A$6:$A$1005,0)),""))</f>
        <v/>
      </c>
      <c r="E98">
        <f>IF($B98="","",IFERROR(INDEX('Inspection Log'!$F$6:$F$1005,MATCH($B98,'Inspection Log'!$A$6:$A$1005,0)),""))</f>
        <v/>
      </c>
      <c r="G98" s="47" t="n"/>
      <c r="H98" s="38" t="n"/>
      <c r="K98" s="63" t="n"/>
      <c r="L98" s="63" t="n"/>
      <c r="M98" s="38" t="n"/>
      <c r="O98" s="62">
        <f>IF($C98="","",IFERROR($C98+'Settings'!$B$5,""))</f>
        <v/>
      </c>
      <c r="P98" s="62" t="n"/>
      <c r="Q98" s="62" t="n"/>
      <c r="R98" s="40">
        <f>IF($A98="","",IF($Q98&lt;&gt;"","Closed",IF($P98="","Open - No Due Date",IF($P98&lt;TODAY(),"Overdue","Open"))))</f>
        <v/>
      </c>
      <c r="S98" s="39">
        <f>IF($A98="","",IFERROR(MAX(0,IF($Q98&lt;&gt;"",$Q98-$C98,TODAY()-$C98)),""))</f>
        <v/>
      </c>
      <c r="T98" s="40">
        <f>IF($A98="","",IF(OR($B98="",$F98="",$H98="",$I98="",$M98=""),"Missing required field",IF(COUNTIF($A$6:$A$1005,$A98)&gt;1,"Duplicate Violation ID",IF(COUNTIF('Inspection Log'!$A$6:$A$1005,$B98)=0,"Unmatched Inspection ID",IF(AND($Q98&lt;&gt;"",$C98&lt;&gt;"",$Q98&lt;$C98),"Completed before inspection","OK")))))</f>
        <v/>
      </c>
    </row>
    <row r="99">
      <c r="C99" s="62">
        <f>IF($B99="","",IFERROR(INDEX('Inspection Log'!$B$6:$B$1005,MATCH($B99,'Inspection Log'!$A$6:$A$1005,0)),""))</f>
        <v/>
      </c>
      <c r="D99">
        <f>IF($B99="","",IFERROR(INDEX('Inspection Log'!$E$6:$E$1005,MATCH($B99,'Inspection Log'!$A$6:$A$1005,0)),""))</f>
        <v/>
      </c>
      <c r="E99">
        <f>IF($B99="","",IFERROR(INDEX('Inspection Log'!$F$6:$F$1005,MATCH($B99,'Inspection Log'!$A$6:$A$1005,0)),""))</f>
        <v/>
      </c>
      <c r="G99" s="47" t="n"/>
      <c r="H99" s="38" t="n"/>
      <c r="K99" s="63" t="n"/>
      <c r="L99" s="63" t="n"/>
      <c r="M99" s="38" t="n"/>
      <c r="O99" s="62">
        <f>IF($C99="","",IFERROR($C99+'Settings'!$B$5,""))</f>
        <v/>
      </c>
      <c r="P99" s="62" t="n"/>
      <c r="Q99" s="62" t="n"/>
      <c r="R99" s="40">
        <f>IF($A99="","",IF($Q99&lt;&gt;"","Closed",IF($P99="","Open - No Due Date",IF($P99&lt;TODAY(),"Overdue","Open"))))</f>
        <v/>
      </c>
      <c r="S99" s="39">
        <f>IF($A99="","",IFERROR(MAX(0,IF($Q99&lt;&gt;"",$Q99-$C99,TODAY()-$C99)),""))</f>
        <v/>
      </c>
      <c r="T99" s="40">
        <f>IF($A99="","",IF(OR($B99="",$F99="",$H99="",$I99="",$M99=""),"Missing required field",IF(COUNTIF($A$6:$A$1005,$A99)&gt;1,"Duplicate Violation ID",IF(COUNTIF('Inspection Log'!$A$6:$A$1005,$B99)=0,"Unmatched Inspection ID",IF(AND($Q99&lt;&gt;"",$C99&lt;&gt;"",$Q99&lt;$C99),"Completed before inspection","OK")))))</f>
        <v/>
      </c>
    </row>
    <row r="100">
      <c r="C100" s="62">
        <f>IF($B100="","",IFERROR(INDEX('Inspection Log'!$B$6:$B$1005,MATCH($B100,'Inspection Log'!$A$6:$A$1005,0)),""))</f>
        <v/>
      </c>
      <c r="D100">
        <f>IF($B100="","",IFERROR(INDEX('Inspection Log'!$E$6:$E$1005,MATCH($B100,'Inspection Log'!$A$6:$A$1005,0)),""))</f>
        <v/>
      </c>
      <c r="E100">
        <f>IF($B100="","",IFERROR(INDEX('Inspection Log'!$F$6:$F$1005,MATCH($B100,'Inspection Log'!$A$6:$A$1005,0)),""))</f>
        <v/>
      </c>
      <c r="G100" s="47" t="n"/>
      <c r="H100" s="38" t="n"/>
      <c r="K100" s="63" t="n"/>
      <c r="L100" s="63" t="n"/>
      <c r="M100" s="38" t="n"/>
      <c r="O100" s="62">
        <f>IF($C100="","",IFERROR($C100+'Settings'!$B$5,""))</f>
        <v/>
      </c>
      <c r="P100" s="62" t="n"/>
      <c r="Q100" s="62" t="n"/>
      <c r="R100" s="40">
        <f>IF($A100="","",IF($Q100&lt;&gt;"","Closed",IF($P100="","Open - No Due Date",IF($P100&lt;TODAY(),"Overdue","Open"))))</f>
        <v/>
      </c>
      <c r="S100" s="39">
        <f>IF($A100="","",IFERROR(MAX(0,IF($Q100&lt;&gt;"",$Q100-$C100,TODAY()-$C100)),""))</f>
        <v/>
      </c>
      <c r="T100" s="40">
        <f>IF($A100="","",IF(OR($B100="",$F100="",$H100="",$I100="",$M100=""),"Missing required field",IF(COUNTIF($A$6:$A$1005,$A100)&gt;1,"Duplicate Violation ID",IF(COUNTIF('Inspection Log'!$A$6:$A$1005,$B100)=0,"Unmatched Inspection ID",IF(AND($Q100&lt;&gt;"",$C100&lt;&gt;"",$Q100&lt;$C100),"Completed before inspection","OK")))))</f>
        <v/>
      </c>
    </row>
    <row r="101">
      <c r="C101" s="62">
        <f>IF($B101="","",IFERROR(INDEX('Inspection Log'!$B$6:$B$1005,MATCH($B101,'Inspection Log'!$A$6:$A$1005,0)),""))</f>
        <v/>
      </c>
      <c r="D101">
        <f>IF($B101="","",IFERROR(INDEX('Inspection Log'!$E$6:$E$1005,MATCH($B101,'Inspection Log'!$A$6:$A$1005,0)),""))</f>
        <v/>
      </c>
      <c r="E101">
        <f>IF($B101="","",IFERROR(INDEX('Inspection Log'!$F$6:$F$1005,MATCH($B101,'Inspection Log'!$A$6:$A$1005,0)),""))</f>
        <v/>
      </c>
      <c r="G101" s="47" t="n"/>
      <c r="H101" s="38" t="n"/>
      <c r="K101" s="63" t="n"/>
      <c r="L101" s="63" t="n"/>
      <c r="M101" s="38" t="n"/>
      <c r="O101" s="62">
        <f>IF($C101="","",IFERROR($C101+'Settings'!$B$5,""))</f>
        <v/>
      </c>
      <c r="P101" s="62" t="n"/>
      <c r="Q101" s="62" t="n"/>
      <c r="R101" s="40">
        <f>IF($A101="","",IF($Q101&lt;&gt;"","Closed",IF($P101="","Open - No Due Date",IF($P101&lt;TODAY(),"Overdue","Open"))))</f>
        <v/>
      </c>
      <c r="S101" s="39">
        <f>IF($A101="","",IFERROR(MAX(0,IF($Q101&lt;&gt;"",$Q101-$C101,TODAY()-$C101)),""))</f>
        <v/>
      </c>
      <c r="T101" s="40">
        <f>IF($A101="","",IF(OR($B101="",$F101="",$H101="",$I101="",$M101=""),"Missing required field",IF(COUNTIF($A$6:$A$1005,$A101)&gt;1,"Duplicate Violation ID",IF(COUNTIF('Inspection Log'!$A$6:$A$1005,$B101)=0,"Unmatched Inspection ID",IF(AND($Q101&lt;&gt;"",$C101&lt;&gt;"",$Q101&lt;$C101),"Completed before inspection","OK")))))</f>
        <v/>
      </c>
    </row>
    <row r="102">
      <c r="C102" s="62">
        <f>IF($B102="","",IFERROR(INDEX('Inspection Log'!$B$6:$B$1005,MATCH($B102,'Inspection Log'!$A$6:$A$1005,0)),""))</f>
        <v/>
      </c>
      <c r="D102">
        <f>IF($B102="","",IFERROR(INDEX('Inspection Log'!$E$6:$E$1005,MATCH($B102,'Inspection Log'!$A$6:$A$1005,0)),""))</f>
        <v/>
      </c>
      <c r="E102">
        <f>IF($B102="","",IFERROR(INDEX('Inspection Log'!$F$6:$F$1005,MATCH($B102,'Inspection Log'!$A$6:$A$1005,0)),""))</f>
        <v/>
      </c>
      <c r="G102" s="47" t="n"/>
      <c r="H102" s="38" t="n"/>
      <c r="K102" s="63" t="n"/>
      <c r="L102" s="63" t="n"/>
      <c r="M102" s="38" t="n"/>
      <c r="O102" s="62">
        <f>IF($C102="","",IFERROR($C102+'Settings'!$B$5,""))</f>
        <v/>
      </c>
      <c r="P102" s="62" t="n"/>
      <c r="Q102" s="62" t="n"/>
      <c r="R102" s="40">
        <f>IF($A102="","",IF($Q102&lt;&gt;"","Closed",IF($P102="","Open - No Due Date",IF($P102&lt;TODAY(),"Overdue","Open"))))</f>
        <v/>
      </c>
      <c r="S102" s="39">
        <f>IF($A102="","",IFERROR(MAX(0,IF($Q102&lt;&gt;"",$Q102-$C102,TODAY()-$C102)),""))</f>
        <v/>
      </c>
      <c r="T102" s="40">
        <f>IF($A102="","",IF(OR($B102="",$F102="",$H102="",$I102="",$M102=""),"Missing required field",IF(COUNTIF($A$6:$A$1005,$A102)&gt;1,"Duplicate Violation ID",IF(COUNTIF('Inspection Log'!$A$6:$A$1005,$B102)=0,"Unmatched Inspection ID",IF(AND($Q102&lt;&gt;"",$C102&lt;&gt;"",$Q102&lt;$C102),"Completed before inspection","OK")))))</f>
        <v/>
      </c>
    </row>
    <row r="103">
      <c r="C103" s="62">
        <f>IF($B103="","",IFERROR(INDEX('Inspection Log'!$B$6:$B$1005,MATCH($B103,'Inspection Log'!$A$6:$A$1005,0)),""))</f>
        <v/>
      </c>
      <c r="D103">
        <f>IF($B103="","",IFERROR(INDEX('Inspection Log'!$E$6:$E$1005,MATCH($B103,'Inspection Log'!$A$6:$A$1005,0)),""))</f>
        <v/>
      </c>
      <c r="E103">
        <f>IF($B103="","",IFERROR(INDEX('Inspection Log'!$F$6:$F$1005,MATCH($B103,'Inspection Log'!$A$6:$A$1005,0)),""))</f>
        <v/>
      </c>
      <c r="G103" s="47" t="n"/>
      <c r="H103" s="38" t="n"/>
      <c r="K103" s="63" t="n"/>
      <c r="L103" s="63" t="n"/>
      <c r="M103" s="38" t="n"/>
      <c r="O103" s="62">
        <f>IF($C103="","",IFERROR($C103+'Settings'!$B$5,""))</f>
        <v/>
      </c>
      <c r="P103" s="62" t="n"/>
      <c r="Q103" s="62" t="n"/>
      <c r="R103" s="40">
        <f>IF($A103="","",IF($Q103&lt;&gt;"","Closed",IF($P103="","Open - No Due Date",IF($P103&lt;TODAY(),"Overdue","Open"))))</f>
        <v/>
      </c>
      <c r="S103" s="39">
        <f>IF($A103="","",IFERROR(MAX(0,IF($Q103&lt;&gt;"",$Q103-$C103,TODAY()-$C103)),""))</f>
        <v/>
      </c>
      <c r="T103" s="40">
        <f>IF($A103="","",IF(OR($B103="",$F103="",$H103="",$I103="",$M103=""),"Missing required field",IF(COUNTIF($A$6:$A$1005,$A103)&gt;1,"Duplicate Violation ID",IF(COUNTIF('Inspection Log'!$A$6:$A$1005,$B103)=0,"Unmatched Inspection ID",IF(AND($Q103&lt;&gt;"",$C103&lt;&gt;"",$Q103&lt;$C103),"Completed before inspection","OK")))))</f>
        <v/>
      </c>
    </row>
    <row r="104">
      <c r="C104" s="62">
        <f>IF($B104="","",IFERROR(INDEX('Inspection Log'!$B$6:$B$1005,MATCH($B104,'Inspection Log'!$A$6:$A$1005,0)),""))</f>
        <v/>
      </c>
      <c r="D104">
        <f>IF($B104="","",IFERROR(INDEX('Inspection Log'!$E$6:$E$1005,MATCH($B104,'Inspection Log'!$A$6:$A$1005,0)),""))</f>
        <v/>
      </c>
      <c r="E104">
        <f>IF($B104="","",IFERROR(INDEX('Inspection Log'!$F$6:$F$1005,MATCH($B104,'Inspection Log'!$A$6:$A$1005,0)),""))</f>
        <v/>
      </c>
      <c r="G104" s="47" t="n"/>
      <c r="H104" s="38" t="n"/>
      <c r="K104" s="63" t="n"/>
      <c r="L104" s="63" t="n"/>
      <c r="M104" s="38" t="n"/>
      <c r="O104" s="62">
        <f>IF($C104="","",IFERROR($C104+'Settings'!$B$5,""))</f>
        <v/>
      </c>
      <c r="P104" s="62" t="n"/>
      <c r="Q104" s="62" t="n"/>
      <c r="R104" s="40">
        <f>IF($A104="","",IF($Q104&lt;&gt;"","Closed",IF($P104="","Open - No Due Date",IF($P104&lt;TODAY(),"Overdue","Open"))))</f>
        <v/>
      </c>
      <c r="S104" s="39">
        <f>IF($A104="","",IFERROR(MAX(0,IF($Q104&lt;&gt;"",$Q104-$C104,TODAY()-$C104)),""))</f>
        <v/>
      </c>
      <c r="T104" s="40">
        <f>IF($A104="","",IF(OR($B104="",$F104="",$H104="",$I104="",$M104=""),"Missing required field",IF(COUNTIF($A$6:$A$1005,$A104)&gt;1,"Duplicate Violation ID",IF(COUNTIF('Inspection Log'!$A$6:$A$1005,$B104)=0,"Unmatched Inspection ID",IF(AND($Q104&lt;&gt;"",$C104&lt;&gt;"",$Q104&lt;$C104),"Completed before inspection","OK")))))</f>
        <v/>
      </c>
    </row>
    <row r="105">
      <c r="C105" s="62">
        <f>IF($B105="","",IFERROR(INDEX('Inspection Log'!$B$6:$B$1005,MATCH($B105,'Inspection Log'!$A$6:$A$1005,0)),""))</f>
        <v/>
      </c>
      <c r="D105">
        <f>IF($B105="","",IFERROR(INDEX('Inspection Log'!$E$6:$E$1005,MATCH($B105,'Inspection Log'!$A$6:$A$1005,0)),""))</f>
        <v/>
      </c>
      <c r="E105">
        <f>IF($B105="","",IFERROR(INDEX('Inspection Log'!$F$6:$F$1005,MATCH($B105,'Inspection Log'!$A$6:$A$1005,0)),""))</f>
        <v/>
      </c>
      <c r="G105" s="47" t="n"/>
      <c r="H105" s="38" t="n"/>
      <c r="K105" s="63" t="n"/>
      <c r="L105" s="63" t="n"/>
      <c r="M105" s="38" t="n"/>
      <c r="O105" s="62">
        <f>IF($C105="","",IFERROR($C105+'Settings'!$B$5,""))</f>
        <v/>
      </c>
      <c r="P105" s="62" t="n"/>
      <c r="Q105" s="62" t="n"/>
      <c r="R105" s="40">
        <f>IF($A105="","",IF($Q105&lt;&gt;"","Closed",IF($P105="","Open - No Due Date",IF($P105&lt;TODAY(),"Overdue","Open"))))</f>
        <v/>
      </c>
      <c r="S105" s="39">
        <f>IF($A105="","",IFERROR(MAX(0,IF($Q105&lt;&gt;"",$Q105-$C105,TODAY()-$C105)),""))</f>
        <v/>
      </c>
      <c r="T105" s="40">
        <f>IF($A105="","",IF(OR($B105="",$F105="",$H105="",$I105="",$M105=""),"Missing required field",IF(COUNTIF($A$6:$A$1005,$A105)&gt;1,"Duplicate Violation ID",IF(COUNTIF('Inspection Log'!$A$6:$A$1005,$B105)=0,"Unmatched Inspection ID",IF(AND($Q105&lt;&gt;"",$C105&lt;&gt;"",$Q105&lt;$C105),"Completed before inspection","OK")))))</f>
        <v/>
      </c>
    </row>
    <row r="106">
      <c r="C106" s="62">
        <f>IF($B106="","",IFERROR(INDEX('Inspection Log'!$B$6:$B$1005,MATCH($B106,'Inspection Log'!$A$6:$A$1005,0)),""))</f>
        <v/>
      </c>
      <c r="D106">
        <f>IF($B106="","",IFERROR(INDEX('Inspection Log'!$E$6:$E$1005,MATCH($B106,'Inspection Log'!$A$6:$A$1005,0)),""))</f>
        <v/>
      </c>
      <c r="E106">
        <f>IF($B106="","",IFERROR(INDEX('Inspection Log'!$F$6:$F$1005,MATCH($B106,'Inspection Log'!$A$6:$A$1005,0)),""))</f>
        <v/>
      </c>
      <c r="G106" s="47" t="n"/>
      <c r="H106" s="38" t="n"/>
      <c r="K106" s="63" t="n"/>
      <c r="L106" s="63" t="n"/>
      <c r="M106" s="38" t="n"/>
      <c r="O106" s="62">
        <f>IF($C106="","",IFERROR($C106+'Settings'!$B$5,""))</f>
        <v/>
      </c>
      <c r="P106" s="62" t="n"/>
      <c r="Q106" s="62" t="n"/>
      <c r="R106" s="40">
        <f>IF($A106="","",IF($Q106&lt;&gt;"","Closed",IF($P106="","Open - No Due Date",IF($P106&lt;TODAY(),"Overdue","Open"))))</f>
        <v/>
      </c>
      <c r="S106" s="39">
        <f>IF($A106="","",IFERROR(MAX(0,IF($Q106&lt;&gt;"",$Q106-$C106,TODAY()-$C106)),""))</f>
        <v/>
      </c>
      <c r="T106" s="40">
        <f>IF($A106="","",IF(OR($B106="",$F106="",$H106="",$I106="",$M106=""),"Missing required field",IF(COUNTIF($A$6:$A$1005,$A106)&gt;1,"Duplicate Violation ID",IF(COUNTIF('Inspection Log'!$A$6:$A$1005,$B106)=0,"Unmatched Inspection ID",IF(AND($Q106&lt;&gt;"",$C106&lt;&gt;"",$Q106&lt;$C106),"Completed before inspection","OK")))))</f>
        <v/>
      </c>
    </row>
    <row r="107">
      <c r="C107" s="62">
        <f>IF($B107="","",IFERROR(INDEX('Inspection Log'!$B$6:$B$1005,MATCH($B107,'Inspection Log'!$A$6:$A$1005,0)),""))</f>
        <v/>
      </c>
      <c r="D107">
        <f>IF($B107="","",IFERROR(INDEX('Inspection Log'!$E$6:$E$1005,MATCH($B107,'Inspection Log'!$A$6:$A$1005,0)),""))</f>
        <v/>
      </c>
      <c r="E107">
        <f>IF($B107="","",IFERROR(INDEX('Inspection Log'!$F$6:$F$1005,MATCH($B107,'Inspection Log'!$A$6:$A$1005,0)),""))</f>
        <v/>
      </c>
      <c r="G107" s="47" t="n"/>
      <c r="H107" s="38" t="n"/>
      <c r="K107" s="63" t="n"/>
      <c r="L107" s="63" t="n"/>
      <c r="M107" s="38" t="n"/>
      <c r="O107" s="62">
        <f>IF($C107="","",IFERROR($C107+'Settings'!$B$5,""))</f>
        <v/>
      </c>
      <c r="P107" s="62" t="n"/>
      <c r="Q107" s="62" t="n"/>
      <c r="R107" s="40">
        <f>IF($A107="","",IF($Q107&lt;&gt;"","Closed",IF($P107="","Open - No Due Date",IF($P107&lt;TODAY(),"Overdue","Open"))))</f>
        <v/>
      </c>
      <c r="S107" s="39">
        <f>IF($A107="","",IFERROR(MAX(0,IF($Q107&lt;&gt;"",$Q107-$C107,TODAY()-$C107)),""))</f>
        <v/>
      </c>
      <c r="T107" s="40">
        <f>IF($A107="","",IF(OR($B107="",$F107="",$H107="",$I107="",$M107=""),"Missing required field",IF(COUNTIF($A$6:$A$1005,$A107)&gt;1,"Duplicate Violation ID",IF(COUNTIF('Inspection Log'!$A$6:$A$1005,$B107)=0,"Unmatched Inspection ID",IF(AND($Q107&lt;&gt;"",$C107&lt;&gt;"",$Q107&lt;$C107),"Completed before inspection","OK")))))</f>
        <v/>
      </c>
    </row>
    <row r="108">
      <c r="C108" s="62">
        <f>IF($B108="","",IFERROR(INDEX('Inspection Log'!$B$6:$B$1005,MATCH($B108,'Inspection Log'!$A$6:$A$1005,0)),""))</f>
        <v/>
      </c>
      <c r="D108">
        <f>IF($B108="","",IFERROR(INDEX('Inspection Log'!$E$6:$E$1005,MATCH($B108,'Inspection Log'!$A$6:$A$1005,0)),""))</f>
        <v/>
      </c>
      <c r="E108">
        <f>IF($B108="","",IFERROR(INDEX('Inspection Log'!$F$6:$F$1005,MATCH($B108,'Inspection Log'!$A$6:$A$1005,0)),""))</f>
        <v/>
      </c>
      <c r="G108" s="47" t="n"/>
      <c r="H108" s="38" t="n"/>
      <c r="K108" s="63" t="n"/>
      <c r="L108" s="63" t="n"/>
      <c r="M108" s="38" t="n"/>
      <c r="O108" s="62">
        <f>IF($C108="","",IFERROR($C108+'Settings'!$B$5,""))</f>
        <v/>
      </c>
      <c r="P108" s="62" t="n"/>
      <c r="Q108" s="62" t="n"/>
      <c r="R108" s="40">
        <f>IF($A108="","",IF($Q108&lt;&gt;"","Closed",IF($P108="","Open - No Due Date",IF($P108&lt;TODAY(),"Overdue","Open"))))</f>
        <v/>
      </c>
      <c r="S108" s="39">
        <f>IF($A108="","",IFERROR(MAX(0,IF($Q108&lt;&gt;"",$Q108-$C108,TODAY()-$C108)),""))</f>
        <v/>
      </c>
      <c r="T108" s="40">
        <f>IF($A108="","",IF(OR($B108="",$F108="",$H108="",$I108="",$M108=""),"Missing required field",IF(COUNTIF($A$6:$A$1005,$A108)&gt;1,"Duplicate Violation ID",IF(COUNTIF('Inspection Log'!$A$6:$A$1005,$B108)=0,"Unmatched Inspection ID",IF(AND($Q108&lt;&gt;"",$C108&lt;&gt;"",$Q108&lt;$C108),"Completed before inspection","OK")))))</f>
        <v/>
      </c>
    </row>
    <row r="109">
      <c r="C109" s="62">
        <f>IF($B109="","",IFERROR(INDEX('Inspection Log'!$B$6:$B$1005,MATCH($B109,'Inspection Log'!$A$6:$A$1005,0)),""))</f>
        <v/>
      </c>
      <c r="D109">
        <f>IF($B109="","",IFERROR(INDEX('Inspection Log'!$E$6:$E$1005,MATCH($B109,'Inspection Log'!$A$6:$A$1005,0)),""))</f>
        <v/>
      </c>
      <c r="E109">
        <f>IF($B109="","",IFERROR(INDEX('Inspection Log'!$F$6:$F$1005,MATCH($B109,'Inspection Log'!$A$6:$A$1005,0)),""))</f>
        <v/>
      </c>
      <c r="G109" s="47" t="n"/>
      <c r="H109" s="38" t="n"/>
      <c r="K109" s="63" t="n"/>
      <c r="L109" s="63" t="n"/>
      <c r="M109" s="38" t="n"/>
      <c r="O109" s="62">
        <f>IF($C109="","",IFERROR($C109+'Settings'!$B$5,""))</f>
        <v/>
      </c>
      <c r="P109" s="62" t="n"/>
      <c r="Q109" s="62" t="n"/>
      <c r="R109" s="40">
        <f>IF($A109="","",IF($Q109&lt;&gt;"","Closed",IF($P109="","Open - No Due Date",IF($P109&lt;TODAY(),"Overdue","Open"))))</f>
        <v/>
      </c>
      <c r="S109" s="39">
        <f>IF($A109="","",IFERROR(MAX(0,IF($Q109&lt;&gt;"",$Q109-$C109,TODAY()-$C109)),""))</f>
        <v/>
      </c>
      <c r="T109" s="40">
        <f>IF($A109="","",IF(OR($B109="",$F109="",$H109="",$I109="",$M109=""),"Missing required field",IF(COUNTIF($A$6:$A$1005,$A109)&gt;1,"Duplicate Violation ID",IF(COUNTIF('Inspection Log'!$A$6:$A$1005,$B109)=0,"Unmatched Inspection ID",IF(AND($Q109&lt;&gt;"",$C109&lt;&gt;"",$Q109&lt;$C109),"Completed before inspection","OK")))))</f>
        <v/>
      </c>
    </row>
    <row r="110">
      <c r="C110" s="62">
        <f>IF($B110="","",IFERROR(INDEX('Inspection Log'!$B$6:$B$1005,MATCH($B110,'Inspection Log'!$A$6:$A$1005,0)),""))</f>
        <v/>
      </c>
      <c r="D110">
        <f>IF($B110="","",IFERROR(INDEX('Inspection Log'!$E$6:$E$1005,MATCH($B110,'Inspection Log'!$A$6:$A$1005,0)),""))</f>
        <v/>
      </c>
      <c r="E110">
        <f>IF($B110="","",IFERROR(INDEX('Inspection Log'!$F$6:$F$1005,MATCH($B110,'Inspection Log'!$A$6:$A$1005,0)),""))</f>
        <v/>
      </c>
      <c r="G110" s="47" t="n"/>
      <c r="H110" s="38" t="n"/>
      <c r="K110" s="63" t="n"/>
      <c r="L110" s="63" t="n"/>
      <c r="M110" s="38" t="n"/>
      <c r="O110" s="62">
        <f>IF($C110="","",IFERROR($C110+'Settings'!$B$5,""))</f>
        <v/>
      </c>
      <c r="P110" s="62" t="n"/>
      <c r="Q110" s="62" t="n"/>
      <c r="R110" s="40">
        <f>IF($A110="","",IF($Q110&lt;&gt;"","Closed",IF($P110="","Open - No Due Date",IF($P110&lt;TODAY(),"Overdue","Open"))))</f>
        <v/>
      </c>
      <c r="S110" s="39">
        <f>IF($A110="","",IFERROR(MAX(0,IF($Q110&lt;&gt;"",$Q110-$C110,TODAY()-$C110)),""))</f>
        <v/>
      </c>
      <c r="T110" s="40">
        <f>IF($A110="","",IF(OR($B110="",$F110="",$H110="",$I110="",$M110=""),"Missing required field",IF(COUNTIF($A$6:$A$1005,$A110)&gt;1,"Duplicate Violation ID",IF(COUNTIF('Inspection Log'!$A$6:$A$1005,$B110)=0,"Unmatched Inspection ID",IF(AND($Q110&lt;&gt;"",$C110&lt;&gt;"",$Q110&lt;$C110),"Completed before inspection","OK")))))</f>
        <v/>
      </c>
    </row>
    <row r="111">
      <c r="C111" s="62">
        <f>IF($B111="","",IFERROR(INDEX('Inspection Log'!$B$6:$B$1005,MATCH($B111,'Inspection Log'!$A$6:$A$1005,0)),""))</f>
        <v/>
      </c>
      <c r="D111">
        <f>IF($B111="","",IFERROR(INDEX('Inspection Log'!$E$6:$E$1005,MATCH($B111,'Inspection Log'!$A$6:$A$1005,0)),""))</f>
        <v/>
      </c>
      <c r="E111">
        <f>IF($B111="","",IFERROR(INDEX('Inspection Log'!$F$6:$F$1005,MATCH($B111,'Inspection Log'!$A$6:$A$1005,0)),""))</f>
        <v/>
      </c>
      <c r="G111" s="47" t="n"/>
      <c r="H111" s="38" t="n"/>
      <c r="K111" s="63" t="n"/>
      <c r="L111" s="63" t="n"/>
      <c r="M111" s="38" t="n"/>
      <c r="O111" s="62">
        <f>IF($C111="","",IFERROR($C111+'Settings'!$B$5,""))</f>
        <v/>
      </c>
      <c r="P111" s="62" t="n"/>
      <c r="Q111" s="62" t="n"/>
      <c r="R111" s="40">
        <f>IF($A111="","",IF($Q111&lt;&gt;"","Closed",IF($P111="","Open - No Due Date",IF($P111&lt;TODAY(),"Overdue","Open"))))</f>
        <v/>
      </c>
      <c r="S111" s="39">
        <f>IF($A111="","",IFERROR(MAX(0,IF($Q111&lt;&gt;"",$Q111-$C111,TODAY()-$C111)),""))</f>
        <v/>
      </c>
      <c r="T111" s="40">
        <f>IF($A111="","",IF(OR($B111="",$F111="",$H111="",$I111="",$M111=""),"Missing required field",IF(COUNTIF($A$6:$A$1005,$A111)&gt;1,"Duplicate Violation ID",IF(COUNTIF('Inspection Log'!$A$6:$A$1005,$B111)=0,"Unmatched Inspection ID",IF(AND($Q111&lt;&gt;"",$C111&lt;&gt;"",$Q111&lt;$C111),"Completed before inspection","OK")))))</f>
        <v/>
      </c>
    </row>
    <row r="112">
      <c r="C112" s="62">
        <f>IF($B112="","",IFERROR(INDEX('Inspection Log'!$B$6:$B$1005,MATCH($B112,'Inspection Log'!$A$6:$A$1005,0)),""))</f>
        <v/>
      </c>
      <c r="D112">
        <f>IF($B112="","",IFERROR(INDEX('Inspection Log'!$E$6:$E$1005,MATCH($B112,'Inspection Log'!$A$6:$A$1005,0)),""))</f>
        <v/>
      </c>
      <c r="E112">
        <f>IF($B112="","",IFERROR(INDEX('Inspection Log'!$F$6:$F$1005,MATCH($B112,'Inspection Log'!$A$6:$A$1005,0)),""))</f>
        <v/>
      </c>
      <c r="G112" s="47" t="n"/>
      <c r="H112" s="38" t="n"/>
      <c r="K112" s="63" t="n"/>
      <c r="L112" s="63" t="n"/>
      <c r="M112" s="38" t="n"/>
      <c r="O112" s="62">
        <f>IF($C112="","",IFERROR($C112+'Settings'!$B$5,""))</f>
        <v/>
      </c>
      <c r="P112" s="62" t="n"/>
      <c r="Q112" s="62" t="n"/>
      <c r="R112" s="40">
        <f>IF($A112="","",IF($Q112&lt;&gt;"","Closed",IF($P112="","Open - No Due Date",IF($P112&lt;TODAY(),"Overdue","Open"))))</f>
        <v/>
      </c>
      <c r="S112" s="39">
        <f>IF($A112="","",IFERROR(MAX(0,IF($Q112&lt;&gt;"",$Q112-$C112,TODAY()-$C112)),""))</f>
        <v/>
      </c>
      <c r="T112" s="40">
        <f>IF($A112="","",IF(OR($B112="",$F112="",$H112="",$I112="",$M112=""),"Missing required field",IF(COUNTIF($A$6:$A$1005,$A112)&gt;1,"Duplicate Violation ID",IF(COUNTIF('Inspection Log'!$A$6:$A$1005,$B112)=0,"Unmatched Inspection ID",IF(AND($Q112&lt;&gt;"",$C112&lt;&gt;"",$Q112&lt;$C112),"Completed before inspection","OK")))))</f>
        <v/>
      </c>
    </row>
    <row r="113">
      <c r="C113" s="62">
        <f>IF($B113="","",IFERROR(INDEX('Inspection Log'!$B$6:$B$1005,MATCH($B113,'Inspection Log'!$A$6:$A$1005,0)),""))</f>
        <v/>
      </c>
      <c r="D113">
        <f>IF($B113="","",IFERROR(INDEX('Inspection Log'!$E$6:$E$1005,MATCH($B113,'Inspection Log'!$A$6:$A$1005,0)),""))</f>
        <v/>
      </c>
      <c r="E113">
        <f>IF($B113="","",IFERROR(INDEX('Inspection Log'!$F$6:$F$1005,MATCH($B113,'Inspection Log'!$A$6:$A$1005,0)),""))</f>
        <v/>
      </c>
      <c r="G113" s="47" t="n"/>
      <c r="H113" s="38" t="n"/>
      <c r="K113" s="63" t="n"/>
      <c r="L113" s="63" t="n"/>
      <c r="M113" s="38" t="n"/>
      <c r="O113" s="62">
        <f>IF($C113="","",IFERROR($C113+'Settings'!$B$5,""))</f>
        <v/>
      </c>
      <c r="P113" s="62" t="n"/>
      <c r="Q113" s="62" t="n"/>
      <c r="R113" s="40">
        <f>IF($A113="","",IF($Q113&lt;&gt;"","Closed",IF($P113="","Open - No Due Date",IF($P113&lt;TODAY(),"Overdue","Open"))))</f>
        <v/>
      </c>
      <c r="S113" s="39">
        <f>IF($A113="","",IFERROR(MAX(0,IF($Q113&lt;&gt;"",$Q113-$C113,TODAY()-$C113)),""))</f>
        <v/>
      </c>
      <c r="T113" s="40">
        <f>IF($A113="","",IF(OR($B113="",$F113="",$H113="",$I113="",$M113=""),"Missing required field",IF(COUNTIF($A$6:$A$1005,$A113)&gt;1,"Duplicate Violation ID",IF(COUNTIF('Inspection Log'!$A$6:$A$1005,$B113)=0,"Unmatched Inspection ID",IF(AND($Q113&lt;&gt;"",$C113&lt;&gt;"",$Q113&lt;$C113),"Completed before inspection","OK")))))</f>
        <v/>
      </c>
    </row>
    <row r="114">
      <c r="C114" s="62">
        <f>IF($B114="","",IFERROR(INDEX('Inspection Log'!$B$6:$B$1005,MATCH($B114,'Inspection Log'!$A$6:$A$1005,0)),""))</f>
        <v/>
      </c>
      <c r="D114">
        <f>IF($B114="","",IFERROR(INDEX('Inspection Log'!$E$6:$E$1005,MATCH($B114,'Inspection Log'!$A$6:$A$1005,0)),""))</f>
        <v/>
      </c>
      <c r="E114">
        <f>IF($B114="","",IFERROR(INDEX('Inspection Log'!$F$6:$F$1005,MATCH($B114,'Inspection Log'!$A$6:$A$1005,0)),""))</f>
        <v/>
      </c>
      <c r="G114" s="47" t="n"/>
      <c r="H114" s="38" t="n"/>
      <c r="K114" s="63" t="n"/>
      <c r="L114" s="63" t="n"/>
      <c r="M114" s="38" t="n"/>
      <c r="O114" s="62">
        <f>IF($C114="","",IFERROR($C114+'Settings'!$B$5,""))</f>
        <v/>
      </c>
      <c r="P114" s="62" t="n"/>
      <c r="Q114" s="62" t="n"/>
      <c r="R114" s="40">
        <f>IF($A114="","",IF($Q114&lt;&gt;"","Closed",IF($P114="","Open - No Due Date",IF($P114&lt;TODAY(),"Overdue","Open"))))</f>
        <v/>
      </c>
      <c r="S114" s="39">
        <f>IF($A114="","",IFERROR(MAX(0,IF($Q114&lt;&gt;"",$Q114-$C114,TODAY()-$C114)),""))</f>
        <v/>
      </c>
      <c r="T114" s="40">
        <f>IF($A114="","",IF(OR($B114="",$F114="",$H114="",$I114="",$M114=""),"Missing required field",IF(COUNTIF($A$6:$A$1005,$A114)&gt;1,"Duplicate Violation ID",IF(COUNTIF('Inspection Log'!$A$6:$A$1005,$B114)=0,"Unmatched Inspection ID",IF(AND($Q114&lt;&gt;"",$C114&lt;&gt;"",$Q114&lt;$C114),"Completed before inspection","OK")))))</f>
        <v/>
      </c>
    </row>
    <row r="115">
      <c r="C115" s="62">
        <f>IF($B115="","",IFERROR(INDEX('Inspection Log'!$B$6:$B$1005,MATCH($B115,'Inspection Log'!$A$6:$A$1005,0)),""))</f>
        <v/>
      </c>
      <c r="D115">
        <f>IF($B115="","",IFERROR(INDEX('Inspection Log'!$E$6:$E$1005,MATCH($B115,'Inspection Log'!$A$6:$A$1005,0)),""))</f>
        <v/>
      </c>
      <c r="E115">
        <f>IF($B115="","",IFERROR(INDEX('Inspection Log'!$F$6:$F$1005,MATCH($B115,'Inspection Log'!$A$6:$A$1005,0)),""))</f>
        <v/>
      </c>
      <c r="G115" s="47" t="n"/>
      <c r="H115" s="38" t="n"/>
      <c r="K115" s="63" t="n"/>
      <c r="L115" s="63" t="n"/>
      <c r="M115" s="38" t="n"/>
      <c r="O115" s="62">
        <f>IF($C115="","",IFERROR($C115+'Settings'!$B$5,""))</f>
        <v/>
      </c>
      <c r="P115" s="62" t="n"/>
      <c r="Q115" s="62" t="n"/>
      <c r="R115" s="40">
        <f>IF($A115="","",IF($Q115&lt;&gt;"","Closed",IF($P115="","Open - No Due Date",IF($P115&lt;TODAY(),"Overdue","Open"))))</f>
        <v/>
      </c>
      <c r="S115" s="39">
        <f>IF($A115="","",IFERROR(MAX(0,IF($Q115&lt;&gt;"",$Q115-$C115,TODAY()-$C115)),""))</f>
        <v/>
      </c>
      <c r="T115" s="40">
        <f>IF($A115="","",IF(OR($B115="",$F115="",$H115="",$I115="",$M115=""),"Missing required field",IF(COUNTIF($A$6:$A$1005,$A115)&gt;1,"Duplicate Violation ID",IF(COUNTIF('Inspection Log'!$A$6:$A$1005,$B115)=0,"Unmatched Inspection ID",IF(AND($Q115&lt;&gt;"",$C115&lt;&gt;"",$Q115&lt;$C115),"Completed before inspection","OK")))))</f>
        <v/>
      </c>
    </row>
    <row r="116">
      <c r="C116" s="62">
        <f>IF($B116="","",IFERROR(INDEX('Inspection Log'!$B$6:$B$1005,MATCH($B116,'Inspection Log'!$A$6:$A$1005,0)),""))</f>
        <v/>
      </c>
      <c r="D116">
        <f>IF($B116="","",IFERROR(INDEX('Inspection Log'!$E$6:$E$1005,MATCH($B116,'Inspection Log'!$A$6:$A$1005,0)),""))</f>
        <v/>
      </c>
      <c r="E116">
        <f>IF($B116="","",IFERROR(INDEX('Inspection Log'!$F$6:$F$1005,MATCH($B116,'Inspection Log'!$A$6:$A$1005,0)),""))</f>
        <v/>
      </c>
      <c r="G116" s="47" t="n"/>
      <c r="H116" s="38" t="n"/>
      <c r="K116" s="63" t="n"/>
      <c r="L116" s="63" t="n"/>
      <c r="M116" s="38" t="n"/>
      <c r="O116" s="62">
        <f>IF($C116="","",IFERROR($C116+'Settings'!$B$5,""))</f>
        <v/>
      </c>
      <c r="P116" s="62" t="n"/>
      <c r="Q116" s="62" t="n"/>
      <c r="R116" s="40">
        <f>IF($A116="","",IF($Q116&lt;&gt;"","Closed",IF($P116="","Open - No Due Date",IF($P116&lt;TODAY(),"Overdue","Open"))))</f>
        <v/>
      </c>
      <c r="S116" s="39">
        <f>IF($A116="","",IFERROR(MAX(0,IF($Q116&lt;&gt;"",$Q116-$C116,TODAY()-$C116)),""))</f>
        <v/>
      </c>
      <c r="T116" s="40">
        <f>IF($A116="","",IF(OR($B116="",$F116="",$H116="",$I116="",$M116=""),"Missing required field",IF(COUNTIF($A$6:$A$1005,$A116)&gt;1,"Duplicate Violation ID",IF(COUNTIF('Inspection Log'!$A$6:$A$1005,$B116)=0,"Unmatched Inspection ID",IF(AND($Q116&lt;&gt;"",$C116&lt;&gt;"",$Q116&lt;$C116),"Completed before inspection","OK")))))</f>
        <v/>
      </c>
    </row>
    <row r="117">
      <c r="C117" s="62">
        <f>IF($B117="","",IFERROR(INDEX('Inspection Log'!$B$6:$B$1005,MATCH($B117,'Inspection Log'!$A$6:$A$1005,0)),""))</f>
        <v/>
      </c>
      <c r="D117">
        <f>IF($B117="","",IFERROR(INDEX('Inspection Log'!$E$6:$E$1005,MATCH($B117,'Inspection Log'!$A$6:$A$1005,0)),""))</f>
        <v/>
      </c>
      <c r="E117">
        <f>IF($B117="","",IFERROR(INDEX('Inspection Log'!$F$6:$F$1005,MATCH($B117,'Inspection Log'!$A$6:$A$1005,0)),""))</f>
        <v/>
      </c>
      <c r="G117" s="47" t="n"/>
      <c r="H117" s="38" t="n"/>
      <c r="K117" s="63" t="n"/>
      <c r="L117" s="63" t="n"/>
      <c r="M117" s="38" t="n"/>
      <c r="O117" s="62">
        <f>IF($C117="","",IFERROR($C117+'Settings'!$B$5,""))</f>
        <v/>
      </c>
      <c r="P117" s="62" t="n"/>
      <c r="Q117" s="62" t="n"/>
      <c r="R117" s="40">
        <f>IF($A117="","",IF($Q117&lt;&gt;"","Closed",IF($P117="","Open - No Due Date",IF($P117&lt;TODAY(),"Overdue","Open"))))</f>
        <v/>
      </c>
      <c r="S117" s="39">
        <f>IF($A117="","",IFERROR(MAX(0,IF($Q117&lt;&gt;"",$Q117-$C117,TODAY()-$C117)),""))</f>
        <v/>
      </c>
      <c r="T117" s="40">
        <f>IF($A117="","",IF(OR($B117="",$F117="",$H117="",$I117="",$M117=""),"Missing required field",IF(COUNTIF($A$6:$A$1005,$A117)&gt;1,"Duplicate Violation ID",IF(COUNTIF('Inspection Log'!$A$6:$A$1005,$B117)=0,"Unmatched Inspection ID",IF(AND($Q117&lt;&gt;"",$C117&lt;&gt;"",$Q117&lt;$C117),"Completed before inspection","OK")))))</f>
        <v/>
      </c>
    </row>
    <row r="118">
      <c r="C118" s="62">
        <f>IF($B118="","",IFERROR(INDEX('Inspection Log'!$B$6:$B$1005,MATCH($B118,'Inspection Log'!$A$6:$A$1005,0)),""))</f>
        <v/>
      </c>
      <c r="D118">
        <f>IF($B118="","",IFERROR(INDEX('Inspection Log'!$E$6:$E$1005,MATCH($B118,'Inspection Log'!$A$6:$A$1005,0)),""))</f>
        <v/>
      </c>
      <c r="E118">
        <f>IF($B118="","",IFERROR(INDEX('Inspection Log'!$F$6:$F$1005,MATCH($B118,'Inspection Log'!$A$6:$A$1005,0)),""))</f>
        <v/>
      </c>
      <c r="G118" s="47" t="n"/>
      <c r="H118" s="38" t="n"/>
      <c r="K118" s="63" t="n"/>
      <c r="L118" s="63" t="n"/>
      <c r="M118" s="38" t="n"/>
      <c r="O118" s="62">
        <f>IF($C118="","",IFERROR($C118+'Settings'!$B$5,""))</f>
        <v/>
      </c>
      <c r="P118" s="62" t="n"/>
      <c r="Q118" s="62" t="n"/>
      <c r="R118" s="40">
        <f>IF($A118="","",IF($Q118&lt;&gt;"","Closed",IF($P118="","Open - No Due Date",IF($P118&lt;TODAY(),"Overdue","Open"))))</f>
        <v/>
      </c>
      <c r="S118" s="39">
        <f>IF($A118="","",IFERROR(MAX(0,IF($Q118&lt;&gt;"",$Q118-$C118,TODAY()-$C118)),""))</f>
        <v/>
      </c>
      <c r="T118" s="40">
        <f>IF($A118="","",IF(OR($B118="",$F118="",$H118="",$I118="",$M118=""),"Missing required field",IF(COUNTIF($A$6:$A$1005,$A118)&gt;1,"Duplicate Violation ID",IF(COUNTIF('Inspection Log'!$A$6:$A$1005,$B118)=0,"Unmatched Inspection ID",IF(AND($Q118&lt;&gt;"",$C118&lt;&gt;"",$Q118&lt;$C118),"Completed before inspection","OK")))))</f>
        <v/>
      </c>
    </row>
    <row r="119">
      <c r="C119" s="62">
        <f>IF($B119="","",IFERROR(INDEX('Inspection Log'!$B$6:$B$1005,MATCH($B119,'Inspection Log'!$A$6:$A$1005,0)),""))</f>
        <v/>
      </c>
      <c r="D119">
        <f>IF($B119="","",IFERROR(INDEX('Inspection Log'!$E$6:$E$1005,MATCH($B119,'Inspection Log'!$A$6:$A$1005,0)),""))</f>
        <v/>
      </c>
      <c r="E119">
        <f>IF($B119="","",IFERROR(INDEX('Inspection Log'!$F$6:$F$1005,MATCH($B119,'Inspection Log'!$A$6:$A$1005,0)),""))</f>
        <v/>
      </c>
      <c r="G119" s="47" t="n"/>
      <c r="H119" s="38" t="n"/>
      <c r="K119" s="63" t="n"/>
      <c r="L119" s="63" t="n"/>
      <c r="M119" s="38" t="n"/>
      <c r="O119" s="62">
        <f>IF($C119="","",IFERROR($C119+'Settings'!$B$5,""))</f>
        <v/>
      </c>
      <c r="P119" s="62" t="n"/>
      <c r="Q119" s="62" t="n"/>
      <c r="R119" s="40">
        <f>IF($A119="","",IF($Q119&lt;&gt;"","Closed",IF($P119="","Open - No Due Date",IF($P119&lt;TODAY(),"Overdue","Open"))))</f>
        <v/>
      </c>
      <c r="S119" s="39">
        <f>IF($A119="","",IFERROR(MAX(0,IF($Q119&lt;&gt;"",$Q119-$C119,TODAY()-$C119)),""))</f>
        <v/>
      </c>
      <c r="T119" s="40">
        <f>IF($A119="","",IF(OR($B119="",$F119="",$H119="",$I119="",$M119=""),"Missing required field",IF(COUNTIF($A$6:$A$1005,$A119)&gt;1,"Duplicate Violation ID",IF(COUNTIF('Inspection Log'!$A$6:$A$1005,$B119)=0,"Unmatched Inspection ID",IF(AND($Q119&lt;&gt;"",$C119&lt;&gt;"",$Q119&lt;$C119),"Completed before inspection","OK")))))</f>
        <v/>
      </c>
    </row>
    <row r="120">
      <c r="C120" s="62">
        <f>IF($B120="","",IFERROR(INDEX('Inspection Log'!$B$6:$B$1005,MATCH($B120,'Inspection Log'!$A$6:$A$1005,0)),""))</f>
        <v/>
      </c>
      <c r="D120">
        <f>IF($B120="","",IFERROR(INDEX('Inspection Log'!$E$6:$E$1005,MATCH($B120,'Inspection Log'!$A$6:$A$1005,0)),""))</f>
        <v/>
      </c>
      <c r="E120">
        <f>IF($B120="","",IFERROR(INDEX('Inspection Log'!$F$6:$F$1005,MATCH($B120,'Inspection Log'!$A$6:$A$1005,0)),""))</f>
        <v/>
      </c>
      <c r="G120" s="47" t="n"/>
      <c r="H120" s="38" t="n"/>
      <c r="K120" s="63" t="n"/>
      <c r="L120" s="63" t="n"/>
      <c r="M120" s="38" t="n"/>
      <c r="O120" s="62">
        <f>IF($C120="","",IFERROR($C120+'Settings'!$B$5,""))</f>
        <v/>
      </c>
      <c r="P120" s="62" t="n"/>
      <c r="Q120" s="62" t="n"/>
      <c r="R120" s="40">
        <f>IF($A120="","",IF($Q120&lt;&gt;"","Closed",IF($P120="","Open - No Due Date",IF($P120&lt;TODAY(),"Overdue","Open"))))</f>
        <v/>
      </c>
      <c r="S120" s="39">
        <f>IF($A120="","",IFERROR(MAX(0,IF($Q120&lt;&gt;"",$Q120-$C120,TODAY()-$C120)),""))</f>
        <v/>
      </c>
      <c r="T120" s="40">
        <f>IF($A120="","",IF(OR($B120="",$F120="",$H120="",$I120="",$M120=""),"Missing required field",IF(COUNTIF($A$6:$A$1005,$A120)&gt;1,"Duplicate Violation ID",IF(COUNTIF('Inspection Log'!$A$6:$A$1005,$B120)=0,"Unmatched Inspection ID",IF(AND($Q120&lt;&gt;"",$C120&lt;&gt;"",$Q120&lt;$C120),"Completed before inspection","OK")))))</f>
        <v/>
      </c>
    </row>
    <row r="121">
      <c r="C121" s="62">
        <f>IF($B121="","",IFERROR(INDEX('Inspection Log'!$B$6:$B$1005,MATCH($B121,'Inspection Log'!$A$6:$A$1005,0)),""))</f>
        <v/>
      </c>
      <c r="D121">
        <f>IF($B121="","",IFERROR(INDEX('Inspection Log'!$E$6:$E$1005,MATCH($B121,'Inspection Log'!$A$6:$A$1005,0)),""))</f>
        <v/>
      </c>
      <c r="E121">
        <f>IF($B121="","",IFERROR(INDEX('Inspection Log'!$F$6:$F$1005,MATCH($B121,'Inspection Log'!$A$6:$A$1005,0)),""))</f>
        <v/>
      </c>
      <c r="G121" s="47" t="n"/>
      <c r="H121" s="38" t="n"/>
      <c r="K121" s="63" t="n"/>
      <c r="L121" s="63" t="n"/>
      <c r="M121" s="38" t="n"/>
      <c r="O121" s="62">
        <f>IF($C121="","",IFERROR($C121+'Settings'!$B$5,""))</f>
        <v/>
      </c>
      <c r="P121" s="62" t="n"/>
      <c r="Q121" s="62" t="n"/>
      <c r="R121" s="40">
        <f>IF($A121="","",IF($Q121&lt;&gt;"","Closed",IF($P121="","Open - No Due Date",IF($P121&lt;TODAY(),"Overdue","Open"))))</f>
        <v/>
      </c>
      <c r="S121" s="39">
        <f>IF($A121="","",IFERROR(MAX(0,IF($Q121&lt;&gt;"",$Q121-$C121,TODAY()-$C121)),""))</f>
        <v/>
      </c>
      <c r="T121" s="40">
        <f>IF($A121="","",IF(OR($B121="",$F121="",$H121="",$I121="",$M121=""),"Missing required field",IF(COUNTIF($A$6:$A$1005,$A121)&gt;1,"Duplicate Violation ID",IF(COUNTIF('Inspection Log'!$A$6:$A$1005,$B121)=0,"Unmatched Inspection ID",IF(AND($Q121&lt;&gt;"",$C121&lt;&gt;"",$Q121&lt;$C121),"Completed before inspection","OK")))))</f>
        <v/>
      </c>
    </row>
    <row r="122">
      <c r="C122" s="62">
        <f>IF($B122="","",IFERROR(INDEX('Inspection Log'!$B$6:$B$1005,MATCH($B122,'Inspection Log'!$A$6:$A$1005,0)),""))</f>
        <v/>
      </c>
      <c r="D122">
        <f>IF($B122="","",IFERROR(INDEX('Inspection Log'!$E$6:$E$1005,MATCH($B122,'Inspection Log'!$A$6:$A$1005,0)),""))</f>
        <v/>
      </c>
      <c r="E122">
        <f>IF($B122="","",IFERROR(INDEX('Inspection Log'!$F$6:$F$1005,MATCH($B122,'Inspection Log'!$A$6:$A$1005,0)),""))</f>
        <v/>
      </c>
      <c r="G122" s="47" t="n"/>
      <c r="H122" s="38" t="n"/>
      <c r="K122" s="63" t="n"/>
      <c r="L122" s="63" t="n"/>
      <c r="M122" s="38" t="n"/>
      <c r="O122" s="62">
        <f>IF($C122="","",IFERROR($C122+'Settings'!$B$5,""))</f>
        <v/>
      </c>
      <c r="P122" s="62" t="n"/>
      <c r="Q122" s="62" t="n"/>
      <c r="R122" s="40">
        <f>IF($A122="","",IF($Q122&lt;&gt;"","Closed",IF($P122="","Open - No Due Date",IF($P122&lt;TODAY(),"Overdue","Open"))))</f>
        <v/>
      </c>
      <c r="S122" s="39">
        <f>IF($A122="","",IFERROR(MAX(0,IF($Q122&lt;&gt;"",$Q122-$C122,TODAY()-$C122)),""))</f>
        <v/>
      </c>
      <c r="T122" s="40">
        <f>IF($A122="","",IF(OR($B122="",$F122="",$H122="",$I122="",$M122=""),"Missing required field",IF(COUNTIF($A$6:$A$1005,$A122)&gt;1,"Duplicate Violation ID",IF(COUNTIF('Inspection Log'!$A$6:$A$1005,$B122)=0,"Unmatched Inspection ID",IF(AND($Q122&lt;&gt;"",$C122&lt;&gt;"",$Q122&lt;$C122),"Completed before inspection","OK")))))</f>
        <v/>
      </c>
    </row>
    <row r="123">
      <c r="C123" s="62">
        <f>IF($B123="","",IFERROR(INDEX('Inspection Log'!$B$6:$B$1005,MATCH($B123,'Inspection Log'!$A$6:$A$1005,0)),""))</f>
        <v/>
      </c>
      <c r="D123">
        <f>IF($B123="","",IFERROR(INDEX('Inspection Log'!$E$6:$E$1005,MATCH($B123,'Inspection Log'!$A$6:$A$1005,0)),""))</f>
        <v/>
      </c>
      <c r="E123">
        <f>IF($B123="","",IFERROR(INDEX('Inspection Log'!$F$6:$F$1005,MATCH($B123,'Inspection Log'!$A$6:$A$1005,0)),""))</f>
        <v/>
      </c>
      <c r="G123" s="47" t="n"/>
      <c r="H123" s="38" t="n"/>
      <c r="K123" s="63" t="n"/>
      <c r="L123" s="63" t="n"/>
      <c r="M123" s="38" t="n"/>
      <c r="O123" s="62">
        <f>IF($C123="","",IFERROR($C123+'Settings'!$B$5,""))</f>
        <v/>
      </c>
      <c r="P123" s="62" t="n"/>
      <c r="Q123" s="62" t="n"/>
      <c r="R123" s="40">
        <f>IF($A123="","",IF($Q123&lt;&gt;"","Closed",IF($P123="","Open - No Due Date",IF($P123&lt;TODAY(),"Overdue","Open"))))</f>
        <v/>
      </c>
      <c r="S123" s="39">
        <f>IF($A123="","",IFERROR(MAX(0,IF($Q123&lt;&gt;"",$Q123-$C123,TODAY()-$C123)),""))</f>
        <v/>
      </c>
      <c r="T123" s="40">
        <f>IF($A123="","",IF(OR($B123="",$F123="",$H123="",$I123="",$M123=""),"Missing required field",IF(COUNTIF($A$6:$A$1005,$A123)&gt;1,"Duplicate Violation ID",IF(COUNTIF('Inspection Log'!$A$6:$A$1005,$B123)=0,"Unmatched Inspection ID",IF(AND($Q123&lt;&gt;"",$C123&lt;&gt;"",$Q123&lt;$C123),"Completed before inspection","OK")))))</f>
        <v/>
      </c>
    </row>
    <row r="124">
      <c r="C124" s="62">
        <f>IF($B124="","",IFERROR(INDEX('Inspection Log'!$B$6:$B$1005,MATCH($B124,'Inspection Log'!$A$6:$A$1005,0)),""))</f>
        <v/>
      </c>
      <c r="D124">
        <f>IF($B124="","",IFERROR(INDEX('Inspection Log'!$E$6:$E$1005,MATCH($B124,'Inspection Log'!$A$6:$A$1005,0)),""))</f>
        <v/>
      </c>
      <c r="E124">
        <f>IF($B124="","",IFERROR(INDEX('Inspection Log'!$F$6:$F$1005,MATCH($B124,'Inspection Log'!$A$6:$A$1005,0)),""))</f>
        <v/>
      </c>
      <c r="G124" s="47" t="n"/>
      <c r="H124" s="38" t="n"/>
      <c r="K124" s="63" t="n"/>
      <c r="L124" s="63" t="n"/>
      <c r="M124" s="38" t="n"/>
      <c r="O124" s="62">
        <f>IF($C124="","",IFERROR($C124+'Settings'!$B$5,""))</f>
        <v/>
      </c>
      <c r="P124" s="62" t="n"/>
      <c r="Q124" s="62" t="n"/>
      <c r="R124" s="40">
        <f>IF($A124="","",IF($Q124&lt;&gt;"","Closed",IF($P124="","Open - No Due Date",IF($P124&lt;TODAY(),"Overdue","Open"))))</f>
        <v/>
      </c>
      <c r="S124" s="39">
        <f>IF($A124="","",IFERROR(MAX(0,IF($Q124&lt;&gt;"",$Q124-$C124,TODAY()-$C124)),""))</f>
        <v/>
      </c>
      <c r="T124" s="40">
        <f>IF($A124="","",IF(OR($B124="",$F124="",$H124="",$I124="",$M124=""),"Missing required field",IF(COUNTIF($A$6:$A$1005,$A124)&gt;1,"Duplicate Violation ID",IF(COUNTIF('Inspection Log'!$A$6:$A$1005,$B124)=0,"Unmatched Inspection ID",IF(AND($Q124&lt;&gt;"",$C124&lt;&gt;"",$Q124&lt;$C124),"Completed before inspection","OK")))))</f>
        <v/>
      </c>
    </row>
    <row r="125">
      <c r="C125" s="62">
        <f>IF($B125="","",IFERROR(INDEX('Inspection Log'!$B$6:$B$1005,MATCH($B125,'Inspection Log'!$A$6:$A$1005,0)),""))</f>
        <v/>
      </c>
      <c r="D125">
        <f>IF($B125="","",IFERROR(INDEX('Inspection Log'!$E$6:$E$1005,MATCH($B125,'Inspection Log'!$A$6:$A$1005,0)),""))</f>
        <v/>
      </c>
      <c r="E125">
        <f>IF($B125="","",IFERROR(INDEX('Inspection Log'!$F$6:$F$1005,MATCH($B125,'Inspection Log'!$A$6:$A$1005,0)),""))</f>
        <v/>
      </c>
      <c r="G125" s="47" t="n"/>
      <c r="H125" s="38" t="n"/>
      <c r="K125" s="63" t="n"/>
      <c r="L125" s="63" t="n"/>
      <c r="M125" s="38" t="n"/>
      <c r="O125" s="62">
        <f>IF($C125="","",IFERROR($C125+'Settings'!$B$5,""))</f>
        <v/>
      </c>
      <c r="P125" s="62" t="n"/>
      <c r="Q125" s="62" t="n"/>
      <c r="R125" s="40">
        <f>IF($A125="","",IF($Q125&lt;&gt;"","Closed",IF($P125="","Open - No Due Date",IF($P125&lt;TODAY(),"Overdue","Open"))))</f>
        <v/>
      </c>
      <c r="S125" s="39">
        <f>IF($A125="","",IFERROR(MAX(0,IF($Q125&lt;&gt;"",$Q125-$C125,TODAY()-$C125)),""))</f>
        <v/>
      </c>
      <c r="T125" s="40">
        <f>IF($A125="","",IF(OR($B125="",$F125="",$H125="",$I125="",$M125=""),"Missing required field",IF(COUNTIF($A$6:$A$1005,$A125)&gt;1,"Duplicate Violation ID",IF(COUNTIF('Inspection Log'!$A$6:$A$1005,$B125)=0,"Unmatched Inspection ID",IF(AND($Q125&lt;&gt;"",$C125&lt;&gt;"",$Q125&lt;$C125),"Completed before inspection","OK")))))</f>
        <v/>
      </c>
    </row>
    <row r="126">
      <c r="C126" s="62">
        <f>IF($B126="","",IFERROR(INDEX('Inspection Log'!$B$6:$B$1005,MATCH($B126,'Inspection Log'!$A$6:$A$1005,0)),""))</f>
        <v/>
      </c>
      <c r="D126">
        <f>IF($B126="","",IFERROR(INDEX('Inspection Log'!$E$6:$E$1005,MATCH($B126,'Inspection Log'!$A$6:$A$1005,0)),""))</f>
        <v/>
      </c>
      <c r="E126">
        <f>IF($B126="","",IFERROR(INDEX('Inspection Log'!$F$6:$F$1005,MATCH($B126,'Inspection Log'!$A$6:$A$1005,0)),""))</f>
        <v/>
      </c>
      <c r="G126" s="47" t="n"/>
      <c r="H126" s="38" t="n"/>
      <c r="K126" s="63" t="n"/>
      <c r="L126" s="63" t="n"/>
      <c r="M126" s="38" t="n"/>
      <c r="O126" s="62">
        <f>IF($C126="","",IFERROR($C126+'Settings'!$B$5,""))</f>
        <v/>
      </c>
      <c r="P126" s="62" t="n"/>
      <c r="Q126" s="62" t="n"/>
      <c r="R126" s="40">
        <f>IF($A126="","",IF($Q126&lt;&gt;"","Closed",IF($P126="","Open - No Due Date",IF($P126&lt;TODAY(),"Overdue","Open"))))</f>
        <v/>
      </c>
      <c r="S126" s="39">
        <f>IF($A126="","",IFERROR(MAX(0,IF($Q126&lt;&gt;"",$Q126-$C126,TODAY()-$C126)),""))</f>
        <v/>
      </c>
      <c r="T126" s="40">
        <f>IF($A126="","",IF(OR($B126="",$F126="",$H126="",$I126="",$M126=""),"Missing required field",IF(COUNTIF($A$6:$A$1005,$A126)&gt;1,"Duplicate Violation ID",IF(COUNTIF('Inspection Log'!$A$6:$A$1005,$B126)=0,"Unmatched Inspection ID",IF(AND($Q126&lt;&gt;"",$C126&lt;&gt;"",$Q126&lt;$C126),"Completed before inspection","OK")))))</f>
        <v/>
      </c>
    </row>
    <row r="127">
      <c r="C127" s="62">
        <f>IF($B127="","",IFERROR(INDEX('Inspection Log'!$B$6:$B$1005,MATCH($B127,'Inspection Log'!$A$6:$A$1005,0)),""))</f>
        <v/>
      </c>
      <c r="D127">
        <f>IF($B127="","",IFERROR(INDEX('Inspection Log'!$E$6:$E$1005,MATCH($B127,'Inspection Log'!$A$6:$A$1005,0)),""))</f>
        <v/>
      </c>
      <c r="E127">
        <f>IF($B127="","",IFERROR(INDEX('Inspection Log'!$F$6:$F$1005,MATCH($B127,'Inspection Log'!$A$6:$A$1005,0)),""))</f>
        <v/>
      </c>
      <c r="G127" s="47" t="n"/>
      <c r="H127" s="38" t="n"/>
      <c r="K127" s="63" t="n"/>
      <c r="L127" s="63" t="n"/>
      <c r="M127" s="38" t="n"/>
      <c r="O127" s="62">
        <f>IF($C127="","",IFERROR($C127+'Settings'!$B$5,""))</f>
        <v/>
      </c>
      <c r="P127" s="62" t="n"/>
      <c r="Q127" s="62" t="n"/>
      <c r="R127" s="40">
        <f>IF($A127="","",IF($Q127&lt;&gt;"","Closed",IF($P127="","Open - No Due Date",IF($P127&lt;TODAY(),"Overdue","Open"))))</f>
        <v/>
      </c>
      <c r="S127" s="39">
        <f>IF($A127="","",IFERROR(MAX(0,IF($Q127&lt;&gt;"",$Q127-$C127,TODAY()-$C127)),""))</f>
        <v/>
      </c>
      <c r="T127" s="40">
        <f>IF($A127="","",IF(OR($B127="",$F127="",$H127="",$I127="",$M127=""),"Missing required field",IF(COUNTIF($A$6:$A$1005,$A127)&gt;1,"Duplicate Violation ID",IF(COUNTIF('Inspection Log'!$A$6:$A$1005,$B127)=0,"Unmatched Inspection ID",IF(AND($Q127&lt;&gt;"",$C127&lt;&gt;"",$Q127&lt;$C127),"Completed before inspection","OK")))))</f>
        <v/>
      </c>
    </row>
    <row r="128">
      <c r="C128" s="62">
        <f>IF($B128="","",IFERROR(INDEX('Inspection Log'!$B$6:$B$1005,MATCH($B128,'Inspection Log'!$A$6:$A$1005,0)),""))</f>
        <v/>
      </c>
      <c r="D128">
        <f>IF($B128="","",IFERROR(INDEX('Inspection Log'!$E$6:$E$1005,MATCH($B128,'Inspection Log'!$A$6:$A$1005,0)),""))</f>
        <v/>
      </c>
      <c r="E128">
        <f>IF($B128="","",IFERROR(INDEX('Inspection Log'!$F$6:$F$1005,MATCH($B128,'Inspection Log'!$A$6:$A$1005,0)),""))</f>
        <v/>
      </c>
      <c r="G128" s="47" t="n"/>
      <c r="H128" s="38" t="n"/>
      <c r="K128" s="63" t="n"/>
      <c r="L128" s="63" t="n"/>
      <c r="M128" s="38" t="n"/>
      <c r="O128" s="62">
        <f>IF($C128="","",IFERROR($C128+'Settings'!$B$5,""))</f>
        <v/>
      </c>
      <c r="P128" s="62" t="n"/>
      <c r="Q128" s="62" t="n"/>
      <c r="R128" s="40">
        <f>IF($A128="","",IF($Q128&lt;&gt;"","Closed",IF($P128="","Open - No Due Date",IF($P128&lt;TODAY(),"Overdue","Open"))))</f>
        <v/>
      </c>
      <c r="S128" s="39">
        <f>IF($A128="","",IFERROR(MAX(0,IF($Q128&lt;&gt;"",$Q128-$C128,TODAY()-$C128)),""))</f>
        <v/>
      </c>
      <c r="T128" s="40">
        <f>IF($A128="","",IF(OR($B128="",$F128="",$H128="",$I128="",$M128=""),"Missing required field",IF(COUNTIF($A$6:$A$1005,$A128)&gt;1,"Duplicate Violation ID",IF(COUNTIF('Inspection Log'!$A$6:$A$1005,$B128)=0,"Unmatched Inspection ID",IF(AND($Q128&lt;&gt;"",$C128&lt;&gt;"",$Q128&lt;$C128),"Completed before inspection","OK")))))</f>
        <v/>
      </c>
    </row>
    <row r="129">
      <c r="C129" s="62">
        <f>IF($B129="","",IFERROR(INDEX('Inspection Log'!$B$6:$B$1005,MATCH($B129,'Inspection Log'!$A$6:$A$1005,0)),""))</f>
        <v/>
      </c>
      <c r="D129">
        <f>IF($B129="","",IFERROR(INDEX('Inspection Log'!$E$6:$E$1005,MATCH($B129,'Inspection Log'!$A$6:$A$1005,0)),""))</f>
        <v/>
      </c>
      <c r="E129">
        <f>IF($B129="","",IFERROR(INDEX('Inspection Log'!$F$6:$F$1005,MATCH($B129,'Inspection Log'!$A$6:$A$1005,0)),""))</f>
        <v/>
      </c>
      <c r="G129" s="47" t="n"/>
      <c r="H129" s="38" t="n"/>
      <c r="K129" s="63" t="n"/>
      <c r="L129" s="63" t="n"/>
      <c r="M129" s="38" t="n"/>
      <c r="O129" s="62">
        <f>IF($C129="","",IFERROR($C129+'Settings'!$B$5,""))</f>
        <v/>
      </c>
      <c r="P129" s="62" t="n"/>
      <c r="Q129" s="62" t="n"/>
      <c r="R129" s="40">
        <f>IF($A129="","",IF($Q129&lt;&gt;"","Closed",IF($P129="","Open - No Due Date",IF($P129&lt;TODAY(),"Overdue","Open"))))</f>
        <v/>
      </c>
      <c r="S129" s="39">
        <f>IF($A129="","",IFERROR(MAX(0,IF($Q129&lt;&gt;"",$Q129-$C129,TODAY()-$C129)),""))</f>
        <v/>
      </c>
      <c r="T129" s="40">
        <f>IF($A129="","",IF(OR($B129="",$F129="",$H129="",$I129="",$M129=""),"Missing required field",IF(COUNTIF($A$6:$A$1005,$A129)&gt;1,"Duplicate Violation ID",IF(COUNTIF('Inspection Log'!$A$6:$A$1005,$B129)=0,"Unmatched Inspection ID",IF(AND($Q129&lt;&gt;"",$C129&lt;&gt;"",$Q129&lt;$C129),"Completed before inspection","OK")))))</f>
        <v/>
      </c>
    </row>
    <row r="130">
      <c r="C130" s="62">
        <f>IF($B130="","",IFERROR(INDEX('Inspection Log'!$B$6:$B$1005,MATCH($B130,'Inspection Log'!$A$6:$A$1005,0)),""))</f>
        <v/>
      </c>
      <c r="D130">
        <f>IF($B130="","",IFERROR(INDEX('Inspection Log'!$E$6:$E$1005,MATCH($B130,'Inspection Log'!$A$6:$A$1005,0)),""))</f>
        <v/>
      </c>
      <c r="E130">
        <f>IF($B130="","",IFERROR(INDEX('Inspection Log'!$F$6:$F$1005,MATCH($B130,'Inspection Log'!$A$6:$A$1005,0)),""))</f>
        <v/>
      </c>
      <c r="G130" s="47" t="n"/>
      <c r="H130" s="38" t="n"/>
      <c r="K130" s="63" t="n"/>
      <c r="L130" s="63" t="n"/>
      <c r="M130" s="38" t="n"/>
      <c r="O130" s="62">
        <f>IF($C130="","",IFERROR($C130+'Settings'!$B$5,""))</f>
        <v/>
      </c>
      <c r="P130" s="62" t="n"/>
      <c r="Q130" s="62" t="n"/>
      <c r="R130" s="40">
        <f>IF($A130="","",IF($Q130&lt;&gt;"","Closed",IF($P130="","Open - No Due Date",IF($P130&lt;TODAY(),"Overdue","Open"))))</f>
        <v/>
      </c>
      <c r="S130" s="39">
        <f>IF($A130="","",IFERROR(MAX(0,IF($Q130&lt;&gt;"",$Q130-$C130,TODAY()-$C130)),""))</f>
        <v/>
      </c>
      <c r="T130" s="40">
        <f>IF($A130="","",IF(OR($B130="",$F130="",$H130="",$I130="",$M130=""),"Missing required field",IF(COUNTIF($A$6:$A$1005,$A130)&gt;1,"Duplicate Violation ID",IF(COUNTIF('Inspection Log'!$A$6:$A$1005,$B130)=0,"Unmatched Inspection ID",IF(AND($Q130&lt;&gt;"",$C130&lt;&gt;"",$Q130&lt;$C130),"Completed before inspection","OK")))))</f>
        <v/>
      </c>
    </row>
    <row r="131">
      <c r="C131" s="62">
        <f>IF($B131="","",IFERROR(INDEX('Inspection Log'!$B$6:$B$1005,MATCH($B131,'Inspection Log'!$A$6:$A$1005,0)),""))</f>
        <v/>
      </c>
      <c r="D131">
        <f>IF($B131="","",IFERROR(INDEX('Inspection Log'!$E$6:$E$1005,MATCH($B131,'Inspection Log'!$A$6:$A$1005,0)),""))</f>
        <v/>
      </c>
      <c r="E131">
        <f>IF($B131="","",IFERROR(INDEX('Inspection Log'!$F$6:$F$1005,MATCH($B131,'Inspection Log'!$A$6:$A$1005,0)),""))</f>
        <v/>
      </c>
      <c r="G131" s="47" t="n"/>
      <c r="H131" s="38" t="n"/>
      <c r="K131" s="63" t="n"/>
      <c r="L131" s="63" t="n"/>
      <c r="M131" s="38" t="n"/>
      <c r="O131" s="62">
        <f>IF($C131="","",IFERROR($C131+'Settings'!$B$5,""))</f>
        <v/>
      </c>
      <c r="P131" s="62" t="n"/>
      <c r="Q131" s="62" t="n"/>
      <c r="R131" s="40">
        <f>IF($A131="","",IF($Q131&lt;&gt;"","Closed",IF($P131="","Open - No Due Date",IF($P131&lt;TODAY(),"Overdue","Open"))))</f>
        <v/>
      </c>
      <c r="S131" s="39">
        <f>IF($A131="","",IFERROR(MAX(0,IF($Q131&lt;&gt;"",$Q131-$C131,TODAY()-$C131)),""))</f>
        <v/>
      </c>
      <c r="T131" s="40">
        <f>IF($A131="","",IF(OR($B131="",$F131="",$H131="",$I131="",$M131=""),"Missing required field",IF(COUNTIF($A$6:$A$1005,$A131)&gt;1,"Duplicate Violation ID",IF(COUNTIF('Inspection Log'!$A$6:$A$1005,$B131)=0,"Unmatched Inspection ID",IF(AND($Q131&lt;&gt;"",$C131&lt;&gt;"",$Q131&lt;$C131),"Completed before inspection","OK")))))</f>
        <v/>
      </c>
    </row>
    <row r="132">
      <c r="C132" s="62">
        <f>IF($B132="","",IFERROR(INDEX('Inspection Log'!$B$6:$B$1005,MATCH($B132,'Inspection Log'!$A$6:$A$1005,0)),""))</f>
        <v/>
      </c>
      <c r="D132">
        <f>IF($B132="","",IFERROR(INDEX('Inspection Log'!$E$6:$E$1005,MATCH($B132,'Inspection Log'!$A$6:$A$1005,0)),""))</f>
        <v/>
      </c>
      <c r="E132">
        <f>IF($B132="","",IFERROR(INDEX('Inspection Log'!$F$6:$F$1005,MATCH($B132,'Inspection Log'!$A$6:$A$1005,0)),""))</f>
        <v/>
      </c>
      <c r="G132" s="47" t="n"/>
      <c r="H132" s="38" t="n"/>
      <c r="K132" s="63" t="n"/>
      <c r="L132" s="63" t="n"/>
      <c r="M132" s="38" t="n"/>
      <c r="O132" s="62">
        <f>IF($C132="","",IFERROR($C132+'Settings'!$B$5,""))</f>
        <v/>
      </c>
      <c r="P132" s="62" t="n"/>
      <c r="Q132" s="62" t="n"/>
      <c r="R132" s="40">
        <f>IF($A132="","",IF($Q132&lt;&gt;"","Closed",IF($P132="","Open - No Due Date",IF($P132&lt;TODAY(),"Overdue","Open"))))</f>
        <v/>
      </c>
      <c r="S132" s="39">
        <f>IF($A132="","",IFERROR(MAX(0,IF($Q132&lt;&gt;"",$Q132-$C132,TODAY()-$C132)),""))</f>
        <v/>
      </c>
      <c r="T132" s="40">
        <f>IF($A132="","",IF(OR($B132="",$F132="",$H132="",$I132="",$M132=""),"Missing required field",IF(COUNTIF($A$6:$A$1005,$A132)&gt;1,"Duplicate Violation ID",IF(COUNTIF('Inspection Log'!$A$6:$A$1005,$B132)=0,"Unmatched Inspection ID",IF(AND($Q132&lt;&gt;"",$C132&lt;&gt;"",$Q132&lt;$C132),"Completed before inspection","OK")))))</f>
        <v/>
      </c>
    </row>
    <row r="133">
      <c r="C133" s="62">
        <f>IF($B133="","",IFERROR(INDEX('Inspection Log'!$B$6:$B$1005,MATCH($B133,'Inspection Log'!$A$6:$A$1005,0)),""))</f>
        <v/>
      </c>
      <c r="D133">
        <f>IF($B133="","",IFERROR(INDEX('Inspection Log'!$E$6:$E$1005,MATCH($B133,'Inspection Log'!$A$6:$A$1005,0)),""))</f>
        <v/>
      </c>
      <c r="E133">
        <f>IF($B133="","",IFERROR(INDEX('Inspection Log'!$F$6:$F$1005,MATCH($B133,'Inspection Log'!$A$6:$A$1005,0)),""))</f>
        <v/>
      </c>
      <c r="G133" s="47" t="n"/>
      <c r="H133" s="38" t="n"/>
      <c r="K133" s="63" t="n"/>
      <c r="L133" s="63" t="n"/>
      <c r="M133" s="38" t="n"/>
      <c r="O133" s="62">
        <f>IF($C133="","",IFERROR($C133+'Settings'!$B$5,""))</f>
        <v/>
      </c>
      <c r="P133" s="62" t="n"/>
      <c r="Q133" s="62" t="n"/>
      <c r="R133" s="40">
        <f>IF($A133="","",IF($Q133&lt;&gt;"","Closed",IF($P133="","Open - No Due Date",IF($P133&lt;TODAY(),"Overdue","Open"))))</f>
        <v/>
      </c>
      <c r="S133" s="39">
        <f>IF($A133="","",IFERROR(MAX(0,IF($Q133&lt;&gt;"",$Q133-$C133,TODAY()-$C133)),""))</f>
        <v/>
      </c>
      <c r="T133" s="40">
        <f>IF($A133="","",IF(OR($B133="",$F133="",$H133="",$I133="",$M133=""),"Missing required field",IF(COUNTIF($A$6:$A$1005,$A133)&gt;1,"Duplicate Violation ID",IF(COUNTIF('Inspection Log'!$A$6:$A$1005,$B133)=0,"Unmatched Inspection ID",IF(AND($Q133&lt;&gt;"",$C133&lt;&gt;"",$Q133&lt;$C133),"Completed before inspection","OK")))))</f>
        <v/>
      </c>
    </row>
    <row r="134">
      <c r="C134" s="62">
        <f>IF($B134="","",IFERROR(INDEX('Inspection Log'!$B$6:$B$1005,MATCH($B134,'Inspection Log'!$A$6:$A$1005,0)),""))</f>
        <v/>
      </c>
      <c r="D134">
        <f>IF($B134="","",IFERROR(INDEX('Inspection Log'!$E$6:$E$1005,MATCH($B134,'Inspection Log'!$A$6:$A$1005,0)),""))</f>
        <v/>
      </c>
      <c r="E134">
        <f>IF($B134="","",IFERROR(INDEX('Inspection Log'!$F$6:$F$1005,MATCH($B134,'Inspection Log'!$A$6:$A$1005,0)),""))</f>
        <v/>
      </c>
      <c r="G134" s="47" t="n"/>
      <c r="H134" s="38" t="n"/>
      <c r="K134" s="63" t="n"/>
      <c r="L134" s="63" t="n"/>
      <c r="M134" s="38" t="n"/>
      <c r="O134" s="62">
        <f>IF($C134="","",IFERROR($C134+'Settings'!$B$5,""))</f>
        <v/>
      </c>
      <c r="P134" s="62" t="n"/>
      <c r="Q134" s="62" t="n"/>
      <c r="R134" s="40">
        <f>IF($A134="","",IF($Q134&lt;&gt;"","Closed",IF($P134="","Open - No Due Date",IF($P134&lt;TODAY(),"Overdue","Open"))))</f>
        <v/>
      </c>
      <c r="S134" s="39">
        <f>IF($A134="","",IFERROR(MAX(0,IF($Q134&lt;&gt;"",$Q134-$C134,TODAY()-$C134)),""))</f>
        <v/>
      </c>
      <c r="T134" s="40">
        <f>IF($A134="","",IF(OR($B134="",$F134="",$H134="",$I134="",$M134=""),"Missing required field",IF(COUNTIF($A$6:$A$1005,$A134)&gt;1,"Duplicate Violation ID",IF(COUNTIF('Inspection Log'!$A$6:$A$1005,$B134)=0,"Unmatched Inspection ID",IF(AND($Q134&lt;&gt;"",$C134&lt;&gt;"",$Q134&lt;$C134),"Completed before inspection","OK")))))</f>
        <v/>
      </c>
    </row>
    <row r="135">
      <c r="C135" s="62">
        <f>IF($B135="","",IFERROR(INDEX('Inspection Log'!$B$6:$B$1005,MATCH($B135,'Inspection Log'!$A$6:$A$1005,0)),""))</f>
        <v/>
      </c>
      <c r="D135">
        <f>IF($B135="","",IFERROR(INDEX('Inspection Log'!$E$6:$E$1005,MATCH($B135,'Inspection Log'!$A$6:$A$1005,0)),""))</f>
        <v/>
      </c>
      <c r="E135">
        <f>IF($B135="","",IFERROR(INDEX('Inspection Log'!$F$6:$F$1005,MATCH($B135,'Inspection Log'!$A$6:$A$1005,0)),""))</f>
        <v/>
      </c>
      <c r="G135" s="47" t="n"/>
      <c r="H135" s="38" t="n"/>
      <c r="K135" s="63" t="n"/>
      <c r="L135" s="63" t="n"/>
      <c r="M135" s="38" t="n"/>
      <c r="O135" s="62">
        <f>IF($C135="","",IFERROR($C135+'Settings'!$B$5,""))</f>
        <v/>
      </c>
      <c r="P135" s="62" t="n"/>
      <c r="Q135" s="62" t="n"/>
      <c r="R135" s="40">
        <f>IF($A135="","",IF($Q135&lt;&gt;"","Closed",IF($P135="","Open - No Due Date",IF($P135&lt;TODAY(),"Overdue","Open"))))</f>
        <v/>
      </c>
      <c r="S135" s="39">
        <f>IF($A135="","",IFERROR(MAX(0,IF($Q135&lt;&gt;"",$Q135-$C135,TODAY()-$C135)),""))</f>
        <v/>
      </c>
      <c r="T135" s="40">
        <f>IF($A135="","",IF(OR($B135="",$F135="",$H135="",$I135="",$M135=""),"Missing required field",IF(COUNTIF($A$6:$A$1005,$A135)&gt;1,"Duplicate Violation ID",IF(COUNTIF('Inspection Log'!$A$6:$A$1005,$B135)=0,"Unmatched Inspection ID",IF(AND($Q135&lt;&gt;"",$C135&lt;&gt;"",$Q135&lt;$C135),"Completed before inspection","OK")))))</f>
        <v/>
      </c>
    </row>
    <row r="136">
      <c r="C136" s="62">
        <f>IF($B136="","",IFERROR(INDEX('Inspection Log'!$B$6:$B$1005,MATCH($B136,'Inspection Log'!$A$6:$A$1005,0)),""))</f>
        <v/>
      </c>
      <c r="D136">
        <f>IF($B136="","",IFERROR(INDEX('Inspection Log'!$E$6:$E$1005,MATCH($B136,'Inspection Log'!$A$6:$A$1005,0)),""))</f>
        <v/>
      </c>
      <c r="E136">
        <f>IF($B136="","",IFERROR(INDEX('Inspection Log'!$F$6:$F$1005,MATCH($B136,'Inspection Log'!$A$6:$A$1005,0)),""))</f>
        <v/>
      </c>
      <c r="G136" s="47" t="n"/>
      <c r="H136" s="38" t="n"/>
      <c r="K136" s="63" t="n"/>
      <c r="L136" s="63" t="n"/>
      <c r="M136" s="38" t="n"/>
      <c r="O136" s="62">
        <f>IF($C136="","",IFERROR($C136+'Settings'!$B$5,""))</f>
        <v/>
      </c>
      <c r="P136" s="62" t="n"/>
      <c r="Q136" s="62" t="n"/>
      <c r="R136" s="40">
        <f>IF($A136="","",IF($Q136&lt;&gt;"","Closed",IF($P136="","Open - No Due Date",IF($P136&lt;TODAY(),"Overdue","Open"))))</f>
        <v/>
      </c>
      <c r="S136" s="39">
        <f>IF($A136="","",IFERROR(MAX(0,IF($Q136&lt;&gt;"",$Q136-$C136,TODAY()-$C136)),""))</f>
        <v/>
      </c>
      <c r="T136" s="40">
        <f>IF($A136="","",IF(OR($B136="",$F136="",$H136="",$I136="",$M136=""),"Missing required field",IF(COUNTIF($A$6:$A$1005,$A136)&gt;1,"Duplicate Violation ID",IF(COUNTIF('Inspection Log'!$A$6:$A$1005,$B136)=0,"Unmatched Inspection ID",IF(AND($Q136&lt;&gt;"",$C136&lt;&gt;"",$Q136&lt;$C136),"Completed before inspection","OK")))))</f>
        <v/>
      </c>
    </row>
    <row r="137">
      <c r="C137" s="62">
        <f>IF($B137="","",IFERROR(INDEX('Inspection Log'!$B$6:$B$1005,MATCH($B137,'Inspection Log'!$A$6:$A$1005,0)),""))</f>
        <v/>
      </c>
      <c r="D137">
        <f>IF($B137="","",IFERROR(INDEX('Inspection Log'!$E$6:$E$1005,MATCH($B137,'Inspection Log'!$A$6:$A$1005,0)),""))</f>
        <v/>
      </c>
      <c r="E137">
        <f>IF($B137="","",IFERROR(INDEX('Inspection Log'!$F$6:$F$1005,MATCH($B137,'Inspection Log'!$A$6:$A$1005,0)),""))</f>
        <v/>
      </c>
      <c r="G137" s="47" t="n"/>
      <c r="H137" s="38" t="n"/>
      <c r="K137" s="63" t="n"/>
      <c r="L137" s="63" t="n"/>
      <c r="M137" s="38" t="n"/>
      <c r="O137" s="62">
        <f>IF($C137="","",IFERROR($C137+'Settings'!$B$5,""))</f>
        <v/>
      </c>
      <c r="P137" s="62" t="n"/>
      <c r="Q137" s="62" t="n"/>
      <c r="R137" s="40">
        <f>IF($A137="","",IF($Q137&lt;&gt;"","Closed",IF($P137="","Open - No Due Date",IF($P137&lt;TODAY(),"Overdue","Open"))))</f>
        <v/>
      </c>
      <c r="S137" s="39">
        <f>IF($A137="","",IFERROR(MAX(0,IF($Q137&lt;&gt;"",$Q137-$C137,TODAY()-$C137)),""))</f>
        <v/>
      </c>
      <c r="T137" s="40">
        <f>IF($A137="","",IF(OR($B137="",$F137="",$H137="",$I137="",$M137=""),"Missing required field",IF(COUNTIF($A$6:$A$1005,$A137)&gt;1,"Duplicate Violation ID",IF(COUNTIF('Inspection Log'!$A$6:$A$1005,$B137)=0,"Unmatched Inspection ID",IF(AND($Q137&lt;&gt;"",$C137&lt;&gt;"",$Q137&lt;$C137),"Completed before inspection","OK")))))</f>
        <v/>
      </c>
    </row>
    <row r="138">
      <c r="C138" s="62">
        <f>IF($B138="","",IFERROR(INDEX('Inspection Log'!$B$6:$B$1005,MATCH($B138,'Inspection Log'!$A$6:$A$1005,0)),""))</f>
        <v/>
      </c>
      <c r="D138">
        <f>IF($B138="","",IFERROR(INDEX('Inspection Log'!$E$6:$E$1005,MATCH($B138,'Inspection Log'!$A$6:$A$1005,0)),""))</f>
        <v/>
      </c>
      <c r="E138">
        <f>IF($B138="","",IFERROR(INDEX('Inspection Log'!$F$6:$F$1005,MATCH($B138,'Inspection Log'!$A$6:$A$1005,0)),""))</f>
        <v/>
      </c>
      <c r="G138" s="47" t="n"/>
      <c r="H138" s="38" t="n"/>
      <c r="K138" s="63" t="n"/>
      <c r="L138" s="63" t="n"/>
      <c r="M138" s="38" t="n"/>
      <c r="O138" s="62">
        <f>IF($C138="","",IFERROR($C138+'Settings'!$B$5,""))</f>
        <v/>
      </c>
      <c r="P138" s="62" t="n"/>
      <c r="Q138" s="62" t="n"/>
      <c r="R138" s="40">
        <f>IF($A138="","",IF($Q138&lt;&gt;"","Closed",IF($P138="","Open - No Due Date",IF($P138&lt;TODAY(),"Overdue","Open"))))</f>
        <v/>
      </c>
      <c r="S138" s="39">
        <f>IF($A138="","",IFERROR(MAX(0,IF($Q138&lt;&gt;"",$Q138-$C138,TODAY()-$C138)),""))</f>
        <v/>
      </c>
      <c r="T138" s="40">
        <f>IF($A138="","",IF(OR($B138="",$F138="",$H138="",$I138="",$M138=""),"Missing required field",IF(COUNTIF($A$6:$A$1005,$A138)&gt;1,"Duplicate Violation ID",IF(COUNTIF('Inspection Log'!$A$6:$A$1005,$B138)=0,"Unmatched Inspection ID",IF(AND($Q138&lt;&gt;"",$C138&lt;&gt;"",$Q138&lt;$C138),"Completed before inspection","OK")))))</f>
        <v/>
      </c>
    </row>
    <row r="139">
      <c r="C139" s="62">
        <f>IF($B139="","",IFERROR(INDEX('Inspection Log'!$B$6:$B$1005,MATCH($B139,'Inspection Log'!$A$6:$A$1005,0)),""))</f>
        <v/>
      </c>
      <c r="D139">
        <f>IF($B139="","",IFERROR(INDEX('Inspection Log'!$E$6:$E$1005,MATCH($B139,'Inspection Log'!$A$6:$A$1005,0)),""))</f>
        <v/>
      </c>
      <c r="E139">
        <f>IF($B139="","",IFERROR(INDEX('Inspection Log'!$F$6:$F$1005,MATCH($B139,'Inspection Log'!$A$6:$A$1005,0)),""))</f>
        <v/>
      </c>
      <c r="G139" s="47" t="n"/>
      <c r="H139" s="38" t="n"/>
      <c r="K139" s="63" t="n"/>
      <c r="L139" s="63" t="n"/>
      <c r="M139" s="38" t="n"/>
      <c r="O139" s="62">
        <f>IF($C139="","",IFERROR($C139+'Settings'!$B$5,""))</f>
        <v/>
      </c>
      <c r="P139" s="62" t="n"/>
      <c r="Q139" s="62" t="n"/>
      <c r="R139" s="40">
        <f>IF($A139="","",IF($Q139&lt;&gt;"","Closed",IF($P139="","Open - No Due Date",IF($P139&lt;TODAY(),"Overdue","Open"))))</f>
        <v/>
      </c>
      <c r="S139" s="39">
        <f>IF($A139="","",IFERROR(MAX(0,IF($Q139&lt;&gt;"",$Q139-$C139,TODAY()-$C139)),""))</f>
        <v/>
      </c>
      <c r="T139" s="40">
        <f>IF($A139="","",IF(OR($B139="",$F139="",$H139="",$I139="",$M139=""),"Missing required field",IF(COUNTIF($A$6:$A$1005,$A139)&gt;1,"Duplicate Violation ID",IF(COUNTIF('Inspection Log'!$A$6:$A$1005,$B139)=0,"Unmatched Inspection ID",IF(AND($Q139&lt;&gt;"",$C139&lt;&gt;"",$Q139&lt;$C139),"Completed before inspection","OK")))))</f>
        <v/>
      </c>
    </row>
    <row r="140">
      <c r="C140" s="62">
        <f>IF($B140="","",IFERROR(INDEX('Inspection Log'!$B$6:$B$1005,MATCH($B140,'Inspection Log'!$A$6:$A$1005,0)),""))</f>
        <v/>
      </c>
      <c r="D140">
        <f>IF($B140="","",IFERROR(INDEX('Inspection Log'!$E$6:$E$1005,MATCH($B140,'Inspection Log'!$A$6:$A$1005,0)),""))</f>
        <v/>
      </c>
      <c r="E140">
        <f>IF($B140="","",IFERROR(INDEX('Inspection Log'!$F$6:$F$1005,MATCH($B140,'Inspection Log'!$A$6:$A$1005,0)),""))</f>
        <v/>
      </c>
      <c r="G140" s="47" t="n"/>
      <c r="H140" s="38" t="n"/>
      <c r="K140" s="63" t="n"/>
      <c r="L140" s="63" t="n"/>
      <c r="M140" s="38" t="n"/>
      <c r="O140" s="62">
        <f>IF($C140="","",IFERROR($C140+'Settings'!$B$5,""))</f>
        <v/>
      </c>
      <c r="P140" s="62" t="n"/>
      <c r="Q140" s="62" t="n"/>
      <c r="R140" s="40">
        <f>IF($A140="","",IF($Q140&lt;&gt;"","Closed",IF($P140="","Open - No Due Date",IF($P140&lt;TODAY(),"Overdue","Open"))))</f>
        <v/>
      </c>
      <c r="S140" s="39">
        <f>IF($A140="","",IFERROR(MAX(0,IF($Q140&lt;&gt;"",$Q140-$C140,TODAY()-$C140)),""))</f>
        <v/>
      </c>
      <c r="T140" s="40">
        <f>IF($A140="","",IF(OR($B140="",$F140="",$H140="",$I140="",$M140=""),"Missing required field",IF(COUNTIF($A$6:$A$1005,$A140)&gt;1,"Duplicate Violation ID",IF(COUNTIF('Inspection Log'!$A$6:$A$1005,$B140)=0,"Unmatched Inspection ID",IF(AND($Q140&lt;&gt;"",$C140&lt;&gt;"",$Q140&lt;$C140),"Completed before inspection","OK")))))</f>
        <v/>
      </c>
    </row>
    <row r="141">
      <c r="C141" s="62">
        <f>IF($B141="","",IFERROR(INDEX('Inspection Log'!$B$6:$B$1005,MATCH($B141,'Inspection Log'!$A$6:$A$1005,0)),""))</f>
        <v/>
      </c>
      <c r="D141">
        <f>IF($B141="","",IFERROR(INDEX('Inspection Log'!$E$6:$E$1005,MATCH($B141,'Inspection Log'!$A$6:$A$1005,0)),""))</f>
        <v/>
      </c>
      <c r="E141">
        <f>IF($B141="","",IFERROR(INDEX('Inspection Log'!$F$6:$F$1005,MATCH($B141,'Inspection Log'!$A$6:$A$1005,0)),""))</f>
        <v/>
      </c>
      <c r="G141" s="47" t="n"/>
      <c r="H141" s="38" t="n"/>
      <c r="K141" s="63" t="n"/>
      <c r="L141" s="63" t="n"/>
      <c r="M141" s="38" t="n"/>
      <c r="O141" s="62">
        <f>IF($C141="","",IFERROR($C141+'Settings'!$B$5,""))</f>
        <v/>
      </c>
      <c r="P141" s="62" t="n"/>
      <c r="Q141" s="62" t="n"/>
      <c r="R141" s="40">
        <f>IF($A141="","",IF($Q141&lt;&gt;"","Closed",IF($P141="","Open - No Due Date",IF($P141&lt;TODAY(),"Overdue","Open"))))</f>
        <v/>
      </c>
      <c r="S141" s="39">
        <f>IF($A141="","",IFERROR(MAX(0,IF($Q141&lt;&gt;"",$Q141-$C141,TODAY()-$C141)),""))</f>
        <v/>
      </c>
      <c r="T141" s="40">
        <f>IF($A141="","",IF(OR($B141="",$F141="",$H141="",$I141="",$M141=""),"Missing required field",IF(COUNTIF($A$6:$A$1005,$A141)&gt;1,"Duplicate Violation ID",IF(COUNTIF('Inspection Log'!$A$6:$A$1005,$B141)=0,"Unmatched Inspection ID",IF(AND($Q141&lt;&gt;"",$C141&lt;&gt;"",$Q141&lt;$C141),"Completed before inspection","OK")))))</f>
        <v/>
      </c>
    </row>
    <row r="142">
      <c r="C142" s="62">
        <f>IF($B142="","",IFERROR(INDEX('Inspection Log'!$B$6:$B$1005,MATCH($B142,'Inspection Log'!$A$6:$A$1005,0)),""))</f>
        <v/>
      </c>
      <c r="D142">
        <f>IF($B142="","",IFERROR(INDEX('Inspection Log'!$E$6:$E$1005,MATCH($B142,'Inspection Log'!$A$6:$A$1005,0)),""))</f>
        <v/>
      </c>
      <c r="E142">
        <f>IF($B142="","",IFERROR(INDEX('Inspection Log'!$F$6:$F$1005,MATCH($B142,'Inspection Log'!$A$6:$A$1005,0)),""))</f>
        <v/>
      </c>
      <c r="G142" s="47" t="n"/>
      <c r="H142" s="38" t="n"/>
      <c r="K142" s="63" t="n"/>
      <c r="L142" s="63" t="n"/>
      <c r="M142" s="38" t="n"/>
      <c r="O142" s="62">
        <f>IF($C142="","",IFERROR($C142+'Settings'!$B$5,""))</f>
        <v/>
      </c>
      <c r="P142" s="62" t="n"/>
      <c r="Q142" s="62" t="n"/>
      <c r="R142" s="40">
        <f>IF($A142="","",IF($Q142&lt;&gt;"","Closed",IF($P142="","Open - No Due Date",IF($P142&lt;TODAY(),"Overdue","Open"))))</f>
        <v/>
      </c>
      <c r="S142" s="39">
        <f>IF($A142="","",IFERROR(MAX(0,IF($Q142&lt;&gt;"",$Q142-$C142,TODAY()-$C142)),""))</f>
        <v/>
      </c>
      <c r="T142" s="40">
        <f>IF($A142="","",IF(OR($B142="",$F142="",$H142="",$I142="",$M142=""),"Missing required field",IF(COUNTIF($A$6:$A$1005,$A142)&gt;1,"Duplicate Violation ID",IF(COUNTIF('Inspection Log'!$A$6:$A$1005,$B142)=0,"Unmatched Inspection ID",IF(AND($Q142&lt;&gt;"",$C142&lt;&gt;"",$Q142&lt;$C142),"Completed before inspection","OK")))))</f>
        <v/>
      </c>
    </row>
    <row r="143">
      <c r="C143" s="62">
        <f>IF($B143="","",IFERROR(INDEX('Inspection Log'!$B$6:$B$1005,MATCH($B143,'Inspection Log'!$A$6:$A$1005,0)),""))</f>
        <v/>
      </c>
      <c r="D143">
        <f>IF($B143="","",IFERROR(INDEX('Inspection Log'!$E$6:$E$1005,MATCH($B143,'Inspection Log'!$A$6:$A$1005,0)),""))</f>
        <v/>
      </c>
      <c r="E143">
        <f>IF($B143="","",IFERROR(INDEX('Inspection Log'!$F$6:$F$1005,MATCH($B143,'Inspection Log'!$A$6:$A$1005,0)),""))</f>
        <v/>
      </c>
      <c r="G143" s="47" t="n"/>
      <c r="H143" s="38" t="n"/>
      <c r="K143" s="63" t="n"/>
      <c r="L143" s="63" t="n"/>
      <c r="M143" s="38" t="n"/>
      <c r="O143" s="62">
        <f>IF($C143="","",IFERROR($C143+'Settings'!$B$5,""))</f>
        <v/>
      </c>
      <c r="P143" s="62" t="n"/>
      <c r="Q143" s="62" t="n"/>
      <c r="R143" s="40">
        <f>IF($A143="","",IF($Q143&lt;&gt;"","Closed",IF($P143="","Open - No Due Date",IF($P143&lt;TODAY(),"Overdue","Open"))))</f>
        <v/>
      </c>
      <c r="S143" s="39">
        <f>IF($A143="","",IFERROR(MAX(0,IF($Q143&lt;&gt;"",$Q143-$C143,TODAY()-$C143)),""))</f>
        <v/>
      </c>
      <c r="T143" s="40">
        <f>IF($A143="","",IF(OR($B143="",$F143="",$H143="",$I143="",$M143=""),"Missing required field",IF(COUNTIF($A$6:$A$1005,$A143)&gt;1,"Duplicate Violation ID",IF(COUNTIF('Inspection Log'!$A$6:$A$1005,$B143)=0,"Unmatched Inspection ID",IF(AND($Q143&lt;&gt;"",$C143&lt;&gt;"",$Q143&lt;$C143),"Completed before inspection","OK")))))</f>
        <v/>
      </c>
    </row>
    <row r="144">
      <c r="C144" s="62">
        <f>IF($B144="","",IFERROR(INDEX('Inspection Log'!$B$6:$B$1005,MATCH($B144,'Inspection Log'!$A$6:$A$1005,0)),""))</f>
        <v/>
      </c>
      <c r="D144">
        <f>IF($B144="","",IFERROR(INDEX('Inspection Log'!$E$6:$E$1005,MATCH($B144,'Inspection Log'!$A$6:$A$1005,0)),""))</f>
        <v/>
      </c>
      <c r="E144">
        <f>IF($B144="","",IFERROR(INDEX('Inspection Log'!$F$6:$F$1005,MATCH($B144,'Inspection Log'!$A$6:$A$1005,0)),""))</f>
        <v/>
      </c>
      <c r="G144" s="47" t="n"/>
      <c r="H144" s="38" t="n"/>
      <c r="K144" s="63" t="n"/>
      <c r="L144" s="63" t="n"/>
      <c r="M144" s="38" t="n"/>
      <c r="O144" s="62">
        <f>IF($C144="","",IFERROR($C144+'Settings'!$B$5,""))</f>
        <v/>
      </c>
      <c r="P144" s="62" t="n"/>
      <c r="Q144" s="62" t="n"/>
      <c r="R144" s="40">
        <f>IF($A144="","",IF($Q144&lt;&gt;"","Closed",IF($P144="","Open - No Due Date",IF($P144&lt;TODAY(),"Overdue","Open"))))</f>
        <v/>
      </c>
      <c r="S144" s="39">
        <f>IF($A144="","",IFERROR(MAX(0,IF($Q144&lt;&gt;"",$Q144-$C144,TODAY()-$C144)),""))</f>
        <v/>
      </c>
      <c r="T144" s="40">
        <f>IF($A144="","",IF(OR($B144="",$F144="",$H144="",$I144="",$M144=""),"Missing required field",IF(COUNTIF($A$6:$A$1005,$A144)&gt;1,"Duplicate Violation ID",IF(COUNTIF('Inspection Log'!$A$6:$A$1005,$B144)=0,"Unmatched Inspection ID",IF(AND($Q144&lt;&gt;"",$C144&lt;&gt;"",$Q144&lt;$C144),"Completed before inspection","OK")))))</f>
        <v/>
      </c>
    </row>
    <row r="145">
      <c r="C145" s="62">
        <f>IF($B145="","",IFERROR(INDEX('Inspection Log'!$B$6:$B$1005,MATCH($B145,'Inspection Log'!$A$6:$A$1005,0)),""))</f>
        <v/>
      </c>
      <c r="D145">
        <f>IF($B145="","",IFERROR(INDEX('Inspection Log'!$E$6:$E$1005,MATCH($B145,'Inspection Log'!$A$6:$A$1005,0)),""))</f>
        <v/>
      </c>
      <c r="E145">
        <f>IF($B145="","",IFERROR(INDEX('Inspection Log'!$F$6:$F$1005,MATCH($B145,'Inspection Log'!$A$6:$A$1005,0)),""))</f>
        <v/>
      </c>
      <c r="G145" s="47" t="n"/>
      <c r="H145" s="38" t="n"/>
      <c r="K145" s="63" t="n"/>
      <c r="L145" s="63" t="n"/>
      <c r="M145" s="38" t="n"/>
      <c r="O145" s="62">
        <f>IF($C145="","",IFERROR($C145+'Settings'!$B$5,""))</f>
        <v/>
      </c>
      <c r="P145" s="62" t="n"/>
      <c r="Q145" s="62" t="n"/>
      <c r="R145" s="40">
        <f>IF($A145="","",IF($Q145&lt;&gt;"","Closed",IF($P145="","Open - No Due Date",IF($P145&lt;TODAY(),"Overdue","Open"))))</f>
        <v/>
      </c>
      <c r="S145" s="39">
        <f>IF($A145="","",IFERROR(MAX(0,IF($Q145&lt;&gt;"",$Q145-$C145,TODAY()-$C145)),""))</f>
        <v/>
      </c>
      <c r="T145" s="40">
        <f>IF($A145="","",IF(OR($B145="",$F145="",$H145="",$I145="",$M145=""),"Missing required field",IF(COUNTIF($A$6:$A$1005,$A145)&gt;1,"Duplicate Violation ID",IF(COUNTIF('Inspection Log'!$A$6:$A$1005,$B145)=0,"Unmatched Inspection ID",IF(AND($Q145&lt;&gt;"",$C145&lt;&gt;"",$Q145&lt;$C145),"Completed before inspection","OK")))))</f>
        <v/>
      </c>
    </row>
    <row r="146">
      <c r="C146" s="62">
        <f>IF($B146="","",IFERROR(INDEX('Inspection Log'!$B$6:$B$1005,MATCH($B146,'Inspection Log'!$A$6:$A$1005,0)),""))</f>
        <v/>
      </c>
      <c r="D146">
        <f>IF($B146="","",IFERROR(INDEX('Inspection Log'!$E$6:$E$1005,MATCH($B146,'Inspection Log'!$A$6:$A$1005,0)),""))</f>
        <v/>
      </c>
      <c r="E146">
        <f>IF($B146="","",IFERROR(INDEX('Inspection Log'!$F$6:$F$1005,MATCH($B146,'Inspection Log'!$A$6:$A$1005,0)),""))</f>
        <v/>
      </c>
      <c r="G146" s="47" t="n"/>
      <c r="H146" s="38" t="n"/>
      <c r="K146" s="63" t="n"/>
      <c r="L146" s="63" t="n"/>
      <c r="M146" s="38" t="n"/>
      <c r="O146" s="62">
        <f>IF($C146="","",IFERROR($C146+'Settings'!$B$5,""))</f>
        <v/>
      </c>
      <c r="P146" s="62" t="n"/>
      <c r="Q146" s="62" t="n"/>
      <c r="R146" s="40">
        <f>IF($A146="","",IF($Q146&lt;&gt;"","Closed",IF($P146="","Open - No Due Date",IF($P146&lt;TODAY(),"Overdue","Open"))))</f>
        <v/>
      </c>
      <c r="S146" s="39">
        <f>IF($A146="","",IFERROR(MAX(0,IF($Q146&lt;&gt;"",$Q146-$C146,TODAY()-$C146)),""))</f>
        <v/>
      </c>
      <c r="T146" s="40">
        <f>IF($A146="","",IF(OR($B146="",$F146="",$H146="",$I146="",$M146=""),"Missing required field",IF(COUNTIF($A$6:$A$1005,$A146)&gt;1,"Duplicate Violation ID",IF(COUNTIF('Inspection Log'!$A$6:$A$1005,$B146)=0,"Unmatched Inspection ID",IF(AND($Q146&lt;&gt;"",$C146&lt;&gt;"",$Q146&lt;$C146),"Completed before inspection","OK")))))</f>
        <v/>
      </c>
    </row>
    <row r="147">
      <c r="C147" s="62">
        <f>IF($B147="","",IFERROR(INDEX('Inspection Log'!$B$6:$B$1005,MATCH($B147,'Inspection Log'!$A$6:$A$1005,0)),""))</f>
        <v/>
      </c>
      <c r="D147">
        <f>IF($B147="","",IFERROR(INDEX('Inspection Log'!$E$6:$E$1005,MATCH($B147,'Inspection Log'!$A$6:$A$1005,0)),""))</f>
        <v/>
      </c>
      <c r="E147">
        <f>IF($B147="","",IFERROR(INDEX('Inspection Log'!$F$6:$F$1005,MATCH($B147,'Inspection Log'!$A$6:$A$1005,0)),""))</f>
        <v/>
      </c>
      <c r="G147" s="47" t="n"/>
      <c r="H147" s="38" t="n"/>
      <c r="K147" s="63" t="n"/>
      <c r="L147" s="63" t="n"/>
      <c r="M147" s="38" t="n"/>
      <c r="O147" s="62">
        <f>IF($C147="","",IFERROR($C147+'Settings'!$B$5,""))</f>
        <v/>
      </c>
      <c r="P147" s="62" t="n"/>
      <c r="Q147" s="62" t="n"/>
      <c r="R147" s="40">
        <f>IF($A147="","",IF($Q147&lt;&gt;"","Closed",IF($P147="","Open - No Due Date",IF($P147&lt;TODAY(),"Overdue","Open"))))</f>
        <v/>
      </c>
      <c r="S147" s="39">
        <f>IF($A147="","",IFERROR(MAX(0,IF($Q147&lt;&gt;"",$Q147-$C147,TODAY()-$C147)),""))</f>
        <v/>
      </c>
      <c r="T147" s="40">
        <f>IF($A147="","",IF(OR($B147="",$F147="",$H147="",$I147="",$M147=""),"Missing required field",IF(COUNTIF($A$6:$A$1005,$A147)&gt;1,"Duplicate Violation ID",IF(COUNTIF('Inspection Log'!$A$6:$A$1005,$B147)=0,"Unmatched Inspection ID",IF(AND($Q147&lt;&gt;"",$C147&lt;&gt;"",$Q147&lt;$C147),"Completed before inspection","OK")))))</f>
        <v/>
      </c>
    </row>
    <row r="148">
      <c r="C148" s="62">
        <f>IF($B148="","",IFERROR(INDEX('Inspection Log'!$B$6:$B$1005,MATCH($B148,'Inspection Log'!$A$6:$A$1005,0)),""))</f>
        <v/>
      </c>
      <c r="D148">
        <f>IF($B148="","",IFERROR(INDEX('Inspection Log'!$E$6:$E$1005,MATCH($B148,'Inspection Log'!$A$6:$A$1005,0)),""))</f>
        <v/>
      </c>
      <c r="E148">
        <f>IF($B148="","",IFERROR(INDEX('Inspection Log'!$F$6:$F$1005,MATCH($B148,'Inspection Log'!$A$6:$A$1005,0)),""))</f>
        <v/>
      </c>
      <c r="G148" s="47" t="n"/>
      <c r="H148" s="38" t="n"/>
      <c r="K148" s="63" t="n"/>
      <c r="L148" s="63" t="n"/>
      <c r="M148" s="38" t="n"/>
      <c r="O148" s="62">
        <f>IF($C148="","",IFERROR($C148+'Settings'!$B$5,""))</f>
        <v/>
      </c>
      <c r="P148" s="62" t="n"/>
      <c r="Q148" s="62" t="n"/>
      <c r="R148" s="40">
        <f>IF($A148="","",IF($Q148&lt;&gt;"","Closed",IF($P148="","Open - No Due Date",IF($P148&lt;TODAY(),"Overdue","Open"))))</f>
        <v/>
      </c>
      <c r="S148" s="39">
        <f>IF($A148="","",IFERROR(MAX(0,IF($Q148&lt;&gt;"",$Q148-$C148,TODAY()-$C148)),""))</f>
        <v/>
      </c>
      <c r="T148" s="40">
        <f>IF($A148="","",IF(OR($B148="",$F148="",$H148="",$I148="",$M148=""),"Missing required field",IF(COUNTIF($A$6:$A$1005,$A148)&gt;1,"Duplicate Violation ID",IF(COUNTIF('Inspection Log'!$A$6:$A$1005,$B148)=0,"Unmatched Inspection ID",IF(AND($Q148&lt;&gt;"",$C148&lt;&gt;"",$Q148&lt;$C148),"Completed before inspection","OK")))))</f>
        <v/>
      </c>
    </row>
    <row r="149">
      <c r="C149" s="62">
        <f>IF($B149="","",IFERROR(INDEX('Inspection Log'!$B$6:$B$1005,MATCH($B149,'Inspection Log'!$A$6:$A$1005,0)),""))</f>
        <v/>
      </c>
      <c r="D149">
        <f>IF($B149="","",IFERROR(INDEX('Inspection Log'!$E$6:$E$1005,MATCH($B149,'Inspection Log'!$A$6:$A$1005,0)),""))</f>
        <v/>
      </c>
      <c r="E149">
        <f>IF($B149="","",IFERROR(INDEX('Inspection Log'!$F$6:$F$1005,MATCH($B149,'Inspection Log'!$A$6:$A$1005,0)),""))</f>
        <v/>
      </c>
      <c r="G149" s="47" t="n"/>
      <c r="H149" s="38" t="n"/>
      <c r="K149" s="63" t="n"/>
      <c r="L149" s="63" t="n"/>
      <c r="M149" s="38" t="n"/>
      <c r="O149" s="62">
        <f>IF($C149="","",IFERROR($C149+'Settings'!$B$5,""))</f>
        <v/>
      </c>
      <c r="P149" s="62" t="n"/>
      <c r="Q149" s="62" t="n"/>
      <c r="R149" s="40">
        <f>IF($A149="","",IF($Q149&lt;&gt;"","Closed",IF($P149="","Open - No Due Date",IF($P149&lt;TODAY(),"Overdue","Open"))))</f>
        <v/>
      </c>
      <c r="S149" s="39">
        <f>IF($A149="","",IFERROR(MAX(0,IF($Q149&lt;&gt;"",$Q149-$C149,TODAY()-$C149)),""))</f>
        <v/>
      </c>
      <c r="T149" s="40">
        <f>IF($A149="","",IF(OR($B149="",$F149="",$H149="",$I149="",$M149=""),"Missing required field",IF(COUNTIF($A$6:$A$1005,$A149)&gt;1,"Duplicate Violation ID",IF(COUNTIF('Inspection Log'!$A$6:$A$1005,$B149)=0,"Unmatched Inspection ID",IF(AND($Q149&lt;&gt;"",$C149&lt;&gt;"",$Q149&lt;$C149),"Completed before inspection","OK")))))</f>
        <v/>
      </c>
    </row>
    <row r="150">
      <c r="C150" s="62">
        <f>IF($B150="","",IFERROR(INDEX('Inspection Log'!$B$6:$B$1005,MATCH($B150,'Inspection Log'!$A$6:$A$1005,0)),""))</f>
        <v/>
      </c>
      <c r="D150">
        <f>IF($B150="","",IFERROR(INDEX('Inspection Log'!$E$6:$E$1005,MATCH($B150,'Inspection Log'!$A$6:$A$1005,0)),""))</f>
        <v/>
      </c>
      <c r="E150">
        <f>IF($B150="","",IFERROR(INDEX('Inspection Log'!$F$6:$F$1005,MATCH($B150,'Inspection Log'!$A$6:$A$1005,0)),""))</f>
        <v/>
      </c>
      <c r="G150" s="47" t="n"/>
      <c r="H150" s="38" t="n"/>
      <c r="K150" s="63" t="n"/>
      <c r="L150" s="63" t="n"/>
      <c r="M150" s="38" t="n"/>
      <c r="O150" s="62">
        <f>IF($C150="","",IFERROR($C150+'Settings'!$B$5,""))</f>
        <v/>
      </c>
      <c r="P150" s="62" t="n"/>
      <c r="Q150" s="62" t="n"/>
      <c r="R150" s="40">
        <f>IF($A150="","",IF($Q150&lt;&gt;"","Closed",IF($P150="","Open - No Due Date",IF($P150&lt;TODAY(),"Overdue","Open"))))</f>
        <v/>
      </c>
      <c r="S150" s="39">
        <f>IF($A150="","",IFERROR(MAX(0,IF($Q150&lt;&gt;"",$Q150-$C150,TODAY()-$C150)),""))</f>
        <v/>
      </c>
      <c r="T150" s="40">
        <f>IF($A150="","",IF(OR($B150="",$F150="",$H150="",$I150="",$M150=""),"Missing required field",IF(COUNTIF($A$6:$A$1005,$A150)&gt;1,"Duplicate Violation ID",IF(COUNTIF('Inspection Log'!$A$6:$A$1005,$B150)=0,"Unmatched Inspection ID",IF(AND($Q150&lt;&gt;"",$C150&lt;&gt;"",$Q150&lt;$C150),"Completed before inspection","OK")))))</f>
        <v/>
      </c>
    </row>
    <row r="151">
      <c r="C151" s="62">
        <f>IF($B151="","",IFERROR(INDEX('Inspection Log'!$B$6:$B$1005,MATCH($B151,'Inspection Log'!$A$6:$A$1005,0)),""))</f>
        <v/>
      </c>
      <c r="D151">
        <f>IF($B151="","",IFERROR(INDEX('Inspection Log'!$E$6:$E$1005,MATCH($B151,'Inspection Log'!$A$6:$A$1005,0)),""))</f>
        <v/>
      </c>
      <c r="E151">
        <f>IF($B151="","",IFERROR(INDEX('Inspection Log'!$F$6:$F$1005,MATCH($B151,'Inspection Log'!$A$6:$A$1005,0)),""))</f>
        <v/>
      </c>
      <c r="G151" s="47" t="n"/>
      <c r="H151" s="38" t="n"/>
      <c r="K151" s="63" t="n"/>
      <c r="L151" s="63" t="n"/>
      <c r="M151" s="38" t="n"/>
      <c r="O151" s="62">
        <f>IF($C151="","",IFERROR($C151+'Settings'!$B$5,""))</f>
        <v/>
      </c>
      <c r="P151" s="62" t="n"/>
      <c r="Q151" s="62" t="n"/>
      <c r="R151" s="40">
        <f>IF($A151="","",IF($Q151&lt;&gt;"","Closed",IF($P151="","Open - No Due Date",IF($P151&lt;TODAY(),"Overdue","Open"))))</f>
        <v/>
      </c>
      <c r="S151" s="39">
        <f>IF($A151="","",IFERROR(MAX(0,IF($Q151&lt;&gt;"",$Q151-$C151,TODAY()-$C151)),""))</f>
        <v/>
      </c>
      <c r="T151" s="40">
        <f>IF($A151="","",IF(OR($B151="",$F151="",$H151="",$I151="",$M151=""),"Missing required field",IF(COUNTIF($A$6:$A$1005,$A151)&gt;1,"Duplicate Violation ID",IF(COUNTIF('Inspection Log'!$A$6:$A$1005,$B151)=0,"Unmatched Inspection ID",IF(AND($Q151&lt;&gt;"",$C151&lt;&gt;"",$Q151&lt;$C151),"Completed before inspection","OK")))))</f>
        <v/>
      </c>
    </row>
    <row r="152">
      <c r="C152" s="62">
        <f>IF($B152="","",IFERROR(INDEX('Inspection Log'!$B$6:$B$1005,MATCH($B152,'Inspection Log'!$A$6:$A$1005,0)),""))</f>
        <v/>
      </c>
      <c r="D152">
        <f>IF($B152="","",IFERROR(INDEX('Inspection Log'!$E$6:$E$1005,MATCH($B152,'Inspection Log'!$A$6:$A$1005,0)),""))</f>
        <v/>
      </c>
      <c r="E152">
        <f>IF($B152="","",IFERROR(INDEX('Inspection Log'!$F$6:$F$1005,MATCH($B152,'Inspection Log'!$A$6:$A$1005,0)),""))</f>
        <v/>
      </c>
      <c r="G152" s="47" t="n"/>
      <c r="H152" s="38" t="n"/>
      <c r="K152" s="63" t="n"/>
      <c r="L152" s="63" t="n"/>
      <c r="M152" s="38" t="n"/>
      <c r="O152" s="62">
        <f>IF($C152="","",IFERROR($C152+'Settings'!$B$5,""))</f>
        <v/>
      </c>
      <c r="P152" s="62" t="n"/>
      <c r="Q152" s="62" t="n"/>
      <c r="R152" s="40">
        <f>IF($A152="","",IF($Q152&lt;&gt;"","Closed",IF($P152="","Open - No Due Date",IF($P152&lt;TODAY(),"Overdue","Open"))))</f>
        <v/>
      </c>
      <c r="S152" s="39">
        <f>IF($A152="","",IFERROR(MAX(0,IF($Q152&lt;&gt;"",$Q152-$C152,TODAY()-$C152)),""))</f>
        <v/>
      </c>
      <c r="T152" s="40">
        <f>IF($A152="","",IF(OR($B152="",$F152="",$H152="",$I152="",$M152=""),"Missing required field",IF(COUNTIF($A$6:$A$1005,$A152)&gt;1,"Duplicate Violation ID",IF(COUNTIF('Inspection Log'!$A$6:$A$1005,$B152)=0,"Unmatched Inspection ID",IF(AND($Q152&lt;&gt;"",$C152&lt;&gt;"",$Q152&lt;$C152),"Completed before inspection","OK")))))</f>
        <v/>
      </c>
    </row>
    <row r="153">
      <c r="C153" s="62">
        <f>IF($B153="","",IFERROR(INDEX('Inspection Log'!$B$6:$B$1005,MATCH($B153,'Inspection Log'!$A$6:$A$1005,0)),""))</f>
        <v/>
      </c>
      <c r="D153">
        <f>IF($B153="","",IFERROR(INDEX('Inspection Log'!$E$6:$E$1005,MATCH($B153,'Inspection Log'!$A$6:$A$1005,0)),""))</f>
        <v/>
      </c>
      <c r="E153">
        <f>IF($B153="","",IFERROR(INDEX('Inspection Log'!$F$6:$F$1005,MATCH($B153,'Inspection Log'!$A$6:$A$1005,0)),""))</f>
        <v/>
      </c>
      <c r="G153" s="47" t="n"/>
      <c r="H153" s="38" t="n"/>
      <c r="K153" s="63" t="n"/>
      <c r="L153" s="63" t="n"/>
      <c r="M153" s="38" t="n"/>
      <c r="O153" s="62">
        <f>IF($C153="","",IFERROR($C153+'Settings'!$B$5,""))</f>
        <v/>
      </c>
      <c r="P153" s="62" t="n"/>
      <c r="Q153" s="62" t="n"/>
      <c r="R153" s="40">
        <f>IF($A153="","",IF($Q153&lt;&gt;"","Closed",IF($P153="","Open - No Due Date",IF($P153&lt;TODAY(),"Overdue","Open"))))</f>
        <v/>
      </c>
      <c r="S153" s="39">
        <f>IF($A153="","",IFERROR(MAX(0,IF($Q153&lt;&gt;"",$Q153-$C153,TODAY()-$C153)),""))</f>
        <v/>
      </c>
      <c r="T153" s="40">
        <f>IF($A153="","",IF(OR($B153="",$F153="",$H153="",$I153="",$M153=""),"Missing required field",IF(COUNTIF($A$6:$A$1005,$A153)&gt;1,"Duplicate Violation ID",IF(COUNTIF('Inspection Log'!$A$6:$A$1005,$B153)=0,"Unmatched Inspection ID",IF(AND($Q153&lt;&gt;"",$C153&lt;&gt;"",$Q153&lt;$C153),"Completed before inspection","OK")))))</f>
        <v/>
      </c>
    </row>
    <row r="154">
      <c r="C154" s="62">
        <f>IF($B154="","",IFERROR(INDEX('Inspection Log'!$B$6:$B$1005,MATCH($B154,'Inspection Log'!$A$6:$A$1005,0)),""))</f>
        <v/>
      </c>
      <c r="D154">
        <f>IF($B154="","",IFERROR(INDEX('Inspection Log'!$E$6:$E$1005,MATCH($B154,'Inspection Log'!$A$6:$A$1005,0)),""))</f>
        <v/>
      </c>
      <c r="E154">
        <f>IF($B154="","",IFERROR(INDEX('Inspection Log'!$F$6:$F$1005,MATCH($B154,'Inspection Log'!$A$6:$A$1005,0)),""))</f>
        <v/>
      </c>
      <c r="G154" s="47" t="n"/>
      <c r="H154" s="38" t="n"/>
      <c r="K154" s="63" t="n"/>
      <c r="L154" s="63" t="n"/>
      <c r="M154" s="38" t="n"/>
      <c r="O154" s="62">
        <f>IF($C154="","",IFERROR($C154+'Settings'!$B$5,""))</f>
        <v/>
      </c>
      <c r="P154" s="62" t="n"/>
      <c r="Q154" s="62" t="n"/>
      <c r="R154" s="40">
        <f>IF($A154="","",IF($Q154&lt;&gt;"","Closed",IF($P154="","Open - No Due Date",IF($P154&lt;TODAY(),"Overdue","Open"))))</f>
        <v/>
      </c>
      <c r="S154" s="39">
        <f>IF($A154="","",IFERROR(MAX(0,IF($Q154&lt;&gt;"",$Q154-$C154,TODAY()-$C154)),""))</f>
        <v/>
      </c>
      <c r="T154" s="40">
        <f>IF($A154="","",IF(OR($B154="",$F154="",$H154="",$I154="",$M154=""),"Missing required field",IF(COUNTIF($A$6:$A$1005,$A154)&gt;1,"Duplicate Violation ID",IF(COUNTIF('Inspection Log'!$A$6:$A$1005,$B154)=0,"Unmatched Inspection ID",IF(AND($Q154&lt;&gt;"",$C154&lt;&gt;"",$Q154&lt;$C154),"Completed before inspection","OK")))))</f>
        <v/>
      </c>
    </row>
    <row r="155">
      <c r="C155" s="62">
        <f>IF($B155="","",IFERROR(INDEX('Inspection Log'!$B$6:$B$1005,MATCH($B155,'Inspection Log'!$A$6:$A$1005,0)),""))</f>
        <v/>
      </c>
      <c r="D155">
        <f>IF($B155="","",IFERROR(INDEX('Inspection Log'!$E$6:$E$1005,MATCH($B155,'Inspection Log'!$A$6:$A$1005,0)),""))</f>
        <v/>
      </c>
      <c r="E155">
        <f>IF($B155="","",IFERROR(INDEX('Inspection Log'!$F$6:$F$1005,MATCH($B155,'Inspection Log'!$A$6:$A$1005,0)),""))</f>
        <v/>
      </c>
      <c r="G155" s="47" t="n"/>
      <c r="H155" s="38" t="n"/>
      <c r="K155" s="63" t="n"/>
      <c r="L155" s="63" t="n"/>
      <c r="M155" s="38" t="n"/>
      <c r="O155" s="62">
        <f>IF($C155="","",IFERROR($C155+'Settings'!$B$5,""))</f>
        <v/>
      </c>
      <c r="P155" s="62" t="n"/>
      <c r="Q155" s="62" t="n"/>
      <c r="R155" s="40">
        <f>IF($A155="","",IF($Q155&lt;&gt;"","Closed",IF($P155="","Open - No Due Date",IF($P155&lt;TODAY(),"Overdue","Open"))))</f>
        <v/>
      </c>
      <c r="S155" s="39">
        <f>IF($A155="","",IFERROR(MAX(0,IF($Q155&lt;&gt;"",$Q155-$C155,TODAY()-$C155)),""))</f>
        <v/>
      </c>
      <c r="T155" s="40">
        <f>IF($A155="","",IF(OR($B155="",$F155="",$H155="",$I155="",$M155=""),"Missing required field",IF(COUNTIF($A$6:$A$1005,$A155)&gt;1,"Duplicate Violation ID",IF(COUNTIF('Inspection Log'!$A$6:$A$1005,$B155)=0,"Unmatched Inspection ID",IF(AND($Q155&lt;&gt;"",$C155&lt;&gt;"",$Q155&lt;$C155),"Completed before inspection","OK")))))</f>
        <v/>
      </c>
    </row>
    <row r="156">
      <c r="C156" s="62">
        <f>IF($B156="","",IFERROR(INDEX('Inspection Log'!$B$6:$B$1005,MATCH($B156,'Inspection Log'!$A$6:$A$1005,0)),""))</f>
        <v/>
      </c>
      <c r="D156">
        <f>IF($B156="","",IFERROR(INDEX('Inspection Log'!$E$6:$E$1005,MATCH($B156,'Inspection Log'!$A$6:$A$1005,0)),""))</f>
        <v/>
      </c>
      <c r="E156">
        <f>IF($B156="","",IFERROR(INDEX('Inspection Log'!$F$6:$F$1005,MATCH($B156,'Inspection Log'!$A$6:$A$1005,0)),""))</f>
        <v/>
      </c>
      <c r="G156" s="47" t="n"/>
      <c r="H156" s="38" t="n"/>
      <c r="K156" s="63" t="n"/>
      <c r="L156" s="63" t="n"/>
      <c r="M156" s="38" t="n"/>
      <c r="O156" s="62">
        <f>IF($C156="","",IFERROR($C156+'Settings'!$B$5,""))</f>
        <v/>
      </c>
      <c r="P156" s="62" t="n"/>
      <c r="Q156" s="62" t="n"/>
      <c r="R156" s="40">
        <f>IF($A156="","",IF($Q156&lt;&gt;"","Closed",IF($P156="","Open - No Due Date",IF($P156&lt;TODAY(),"Overdue","Open"))))</f>
        <v/>
      </c>
      <c r="S156" s="39">
        <f>IF($A156="","",IFERROR(MAX(0,IF($Q156&lt;&gt;"",$Q156-$C156,TODAY()-$C156)),""))</f>
        <v/>
      </c>
      <c r="T156" s="40">
        <f>IF($A156="","",IF(OR($B156="",$F156="",$H156="",$I156="",$M156=""),"Missing required field",IF(COUNTIF($A$6:$A$1005,$A156)&gt;1,"Duplicate Violation ID",IF(COUNTIF('Inspection Log'!$A$6:$A$1005,$B156)=0,"Unmatched Inspection ID",IF(AND($Q156&lt;&gt;"",$C156&lt;&gt;"",$Q156&lt;$C156),"Completed before inspection","OK")))))</f>
        <v/>
      </c>
    </row>
    <row r="157">
      <c r="C157" s="62">
        <f>IF($B157="","",IFERROR(INDEX('Inspection Log'!$B$6:$B$1005,MATCH($B157,'Inspection Log'!$A$6:$A$1005,0)),""))</f>
        <v/>
      </c>
      <c r="D157">
        <f>IF($B157="","",IFERROR(INDEX('Inspection Log'!$E$6:$E$1005,MATCH($B157,'Inspection Log'!$A$6:$A$1005,0)),""))</f>
        <v/>
      </c>
      <c r="E157">
        <f>IF($B157="","",IFERROR(INDEX('Inspection Log'!$F$6:$F$1005,MATCH($B157,'Inspection Log'!$A$6:$A$1005,0)),""))</f>
        <v/>
      </c>
      <c r="G157" s="47" t="n"/>
      <c r="H157" s="38" t="n"/>
      <c r="K157" s="63" t="n"/>
      <c r="L157" s="63" t="n"/>
      <c r="M157" s="38" t="n"/>
      <c r="O157" s="62">
        <f>IF($C157="","",IFERROR($C157+'Settings'!$B$5,""))</f>
        <v/>
      </c>
      <c r="P157" s="62" t="n"/>
      <c r="Q157" s="62" t="n"/>
      <c r="R157" s="40">
        <f>IF($A157="","",IF($Q157&lt;&gt;"","Closed",IF($P157="","Open - No Due Date",IF($P157&lt;TODAY(),"Overdue","Open"))))</f>
        <v/>
      </c>
      <c r="S157" s="39">
        <f>IF($A157="","",IFERROR(MAX(0,IF($Q157&lt;&gt;"",$Q157-$C157,TODAY()-$C157)),""))</f>
        <v/>
      </c>
      <c r="T157" s="40">
        <f>IF($A157="","",IF(OR($B157="",$F157="",$H157="",$I157="",$M157=""),"Missing required field",IF(COUNTIF($A$6:$A$1005,$A157)&gt;1,"Duplicate Violation ID",IF(COUNTIF('Inspection Log'!$A$6:$A$1005,$B157)=0,"Unmatched Inspection ID",IF(AND($Q157&lt;&gt;"",$C157&lt;&gt;"",$Q157&lt;$C157),"Completed before inspection","OK")))))</f>
        <v/>
      </c>
    </row>
    <row r="158">
      <c r="C158" s="62">
        <f>IF($B158="","",IFERROR(INDEX('Inspection Log'!$B$6:$B$1005,MATCH($B158,'Inspection Log'!$A$6:$A$1005,0)),""))</f>
        <v/>
      </c>
      <c r="D158">
        <f>IF($B158="","",IFERROR(INDEX('Inspection Log'!$E$6:$E$1005,MATCH($B158,'Inspection Log'!$A$6:$A$1005,0)),""))</f>
        <v/>
      </c>
      <c r="E158">
        <f>IF($B158="","",IFERROR(INDEX('Inspection Log'!$F$6:$F$1005,MATCH($B158,'Inspection Log'!$A$6:$A$1005,0)),""))</f>
        <v/>
      </c>
      <c r="G158" s="47" t="n"/>
      <c r="H158" s="38" t="n"/>
      <c r="K158" s="63" t="n"/>
      <c r="L158" s="63" t="n"/>
      <c r="M158" s="38" t="n"/>
      <c r="O158" s="62">
        <f>IF($C158="","",IFERROR($C158+'Settings'!$B$5,""))</f>
        <v/>
      </c>
      <c r="P158" s="62" t="n"/>
      <c r="Q158" s="62" t="n"/>
      <c r="R158" s="40">
        <f>IF($A158="","",IF($Q158&lt;&gt;"","Closed",IF($P158="","Open - No Due Date",IF($P158&lt;TODAY(),"Overdue","Open"))))</f>
        <v/>
      </c>
      <c r="S158" s="39">
        <f>IF($A158="","",IFERROR(MAX(0,IF($Q158&lt;&gt;"",$Q158-$C158,TODAY()-$C158)),""))</f>
        <v/>
      </c>
      <c r="T158" s="40">
        <f>IF($A158="","",IF(OR($B158="",$F158="",$H158="",$I158="",$M158=""),"Missing required field",IF(COUNTIF($A$6:$A$1005,$A158)&gt;1,"Duplicate Violation ID",IF(COUNTIF('Inspection Log'!$A$6:$A$1005,$B158)=0,"Unmatched Inspection ID",IF(AND($Q158&lt;&gt;"",$C158&lt;&gt;"",$Q158&lt;$C158),"Completed before inspection","OK")))))</f>
        <v/>
      </c>
    </row>
    <row r="159">
      <c r="C159" s="62">
        <f>IF($B159="","",IFERROR(INDEX('Inspection Log'!$B$6:$B$1005,MATCH($B159,'Inspection Log'!$A$6:$A$1005,0)),""))</f>
        <v/>
      </c>
      <c r="D159">
        <f>IF($B159="","",IFERROR(INDEX('Inspection Log'!$E$6:$E$1005,MATCH($B159,'Inspection Log'!$A$6:$A$1005,0)),""))</f>
        <v/>
      </c>
      <c r="E159">
        <f>IF($B159="","",IFERROR(INDEX('Inspection Log'!$F$6:$F$1005,MATCH($B159,'Inspection Log'!$A$6:$A$1005,0)),""))</f>
        <v/>
      </c>
      <c r="G159" s="47" t="n"/>
      <c r="H159" s="38" t="n"/>
      <c r="K159" s="63" t="n"/>
      <c r="L159" s="63" t="n"/>
      <c r="M159" s="38" t="n"/>
      <c r="O159" s="62">
        <f>IF($C159="","",IFERROR($C159+'Settings'!$B$5,""))</f>
        <v/>
      </c>
      <c r="P159" s="62" t="n"/>
      <c r="Q159" s="62" t="n"/>
      <c r="R159" s="40">
        <f>IF($A159="","",IF($Q159&lt;&gt;"","Closed",IF($P159="","Open - No Due Date",IF($P159&lt;TODAY(),"Overdue","Open"))))</f>
        <v/>
      </c>
      <c r="S159" s="39">
        <f>IF($A159="","",IFERROR(MAX(0,IF($Q159&lt;&gt;"",$Q159-$C159,TODAY()-$C159)),""))</f>
        <v/>
      </c>
      <c r="T159" s="40">
        <f>IF($A159="","",IF(OR($B159="",$F159="",$H159="",$I159="",$M159=""),"Missing required field",IF(COUNTIF($A$6:$A$1005,$A159)&gt;1,"Duplicate Violation ID",IF(COUNTIF('Inspection Log'!$A$6:$A$1005,$B159)=0,"Unmatched Inspection ID",IF(AND($Q159&lt;&gt;"",$C159&lt;&gt;"",$Q159&lt;$C159),"Completed before inspection","OK")))))</f>
        <v/>
      </c>
    </row>
    <row r="160">
      <c r="C160" s="62">
        <f>IF($B160="","",IFERROR(INDEX('Inspection Log'!$B$6:$B$1005,MATCH($B160,'Inspection Log'!$A$6:$A$1005,0)),""))</f>
        <v/>
      </c>
      <c r="D160">
        <f>IF($B160="","",IFERROR(INDEX('Inspection Log'!$E$6:$E$1005,MATCH($B160,'Inspection Log'!$A$6:$A$1005,0)),""))</f>
        <v/>
      </c>
      <c r="E160">
        <f>IF($B160="","",IFERROR(INDEX('Inspection Log'!$F$6:$F$1005,MATCH($B160,'Inspection Log'!$A$6:$A$1005,0)),""))</f>
        <v/>
      </c>
      <c r="G160" s="47" t="n"/>
      <c r="H160" s="38" t="n"/>
      <c r="K160" s="63" t="n"/>
      <c r="L160" s="63" t="n"/>
      <c r="M160" s="38" t="n"/>
      <c r="O160" s="62">
        <f>IF($C160="","",IFERROR($C160+'Settings'!$B$5,""))</f>
        <v/>
      </c>
      <c r="P160" s="62" t="n"/>
      <c r="Q160" s="62" t="n"/>
      <c r="R160" s="40">
        <f>IF($A160="","",IF($Q160&lt;&gt;"","Closed",IF($P160="","Open - No Due Date",IF($P160&lt;TODAY(),"Overdue","Open"))))</f>
        <v/>
      </c>
      <c r="S160" s="39">
        <f>IF($A160="","",IFERROR(MAX(0,IF($Q160&lt;&gt;"",$Q160-$C160,TODAY()-$C160)),""))</f>
        <v/>
      </c>
      <c r="T160" s="40">
        <f>IF($A160="","",IF(OR($B160="",$F160="",$H160="",$I160="",$M160=""),"Missing required field",IF(COUNTIF($A$6:$A$1005,$A160)&gt;1,"Duplicate Violation ID",IF(COUNTIF('Inspection Log'!$A$6:$A$1005,$B160)=0,"Unmatched Inspection ID",IF(AND($Q160&lt;&gt;"",$C160&lt;&gt;"",$Q160&lt;$C160),"Completed before inspection","OK")))))</f>
        <v/>
      </c>
    </row>
    <row r="161">
      <c r="C161" s="62">
        <f>IF($B161="","",IFERROR(INDEX('Inspection Log'!$B$6:$B$1005,MATCH($B161,'Inspection Log'!$A$6:$A$1005,0)),""))</f>
        <v/>
      </c>
      <c r="D161">
        <f>IF($B161="","",IFERROR(INDEX('Inspection Log'!$E$6:$E$1005,MATCH($B161,'Inspection Log'!$A$6:$A$1005,0)),""))</f>
        <v/>
      </c>
      <c r="E161">
        <f>IF($B161="","",IFERROR(INDEX('Inspection Log'!$F$6:$F$1005,MATCH($B161,'Inspection Log'!$A$6:$A$1005,0)),""))</f>
        <v/>
      </c>
      <c r="G161" s="47" t="n"/>
      <c r="H161" s="38" t="n"/>
      <c r="K161" s="63" t="n"/>
      <c r="L161" s="63" t="n"/>
      <c r="M161" s="38" t="n"/>
      <c r="O161" s="62">
        <f>IF($C161="","",IFERROR($C161+'Settings'!$B$5,""))</f>
        <v/>
      </c>
      <c r="P161" s="62" t="n"/>
      <c r="Q161" s="62" t="n"/>
      <c r="R161" s="40">
        <f>IF($A161="","",IF($Q161&lt;&gt;"","Closed",IF($P161="","Open - No Due Date",IF($P161&lt;TODAY(),"Overdue","Open"))))</f>
        <v/>
      </c>
      <c r="S161" s="39">
        <f>IF($A161="","",IFERROR(MAX(0,IF($Q161&lt;&gt;"",$Q161-$C161,TODAY()-$C161)),""))</f>
        <v/>
      </c>
      <c r="T161" s="40">
        <f>IF($A161="","",IF(OR($B161="",$F161="",$H161="",$I161="",$M161=""),"Missing required field",IF(COUNTIF($A$6:$A$1005,$A161)&gt;1,"Duplicate Violation ID",IF(COUNTIF('Inspection Log'!$A$6:$A$1005,$B161)=0,"Unmatched Inspection ID",IF(AND($Q161&lt;&gt;"",$C161&lt;&gt;"",$Q161&lt;$C161),"Completed before inspection","OK")))))</f>
        <v/>
      </c>
    </row>
    <row r="162">
      <c r="C162" s="62">
        <f>IF($B162="","",IFERROR(INDEX('Inspection Log'!$B$6:$B$1005,MATCH($B162,'Inspection Log'!$A$6:$A$1005,0)),""))</f>
        <v/>
      </c>
      <c r="D162">
        <f>IF($B162="","",IFERROR(INDEX('Inspection Log'!$E$6:$E$1005,MATCH($B162,'Inspection Log'!$A$6:$A$1005,0)),""))</f>
        <v/>
      </c>
      <c r="E162">
        <f>IF($B162="","",IFERROR(INDEX('Inspection Log'!$F$6:$F$1005,MATCH($B162,'Inspection Log'!$A$6:$A$1005,0)),""))</f>
        <v/>
      </c>
      <c r="G162" s="47" t="n"/>
      <c r="H162" s="38" t="n"/>
      <c r="K162" s="63" t="n"/>
      <c r="L162" s="63" t="n"/>
      <c r="M162" s="38" t="n"/>
      <c r="O162" s="62">
        <f>IF($C162="","",IFERROR($C162+'Settings'!$B$5,""))</f>
        <v/>
      </c>
      <c r="P162" s="62" t="n"/>
      <c r="Q162" s="62" t="n"/>
      <c r="R162" s="40">
        <f>IF($A162="","",IF($Q162&lt;&gt;"","Closed",IF($P162="","Open - No Due Date",IF($P162&lt;TODAY(),"Overdue","Open"))))</f>
        <v/>
      </c>
      <c r="S162" s="39">
        <f>IF($A162="","",IFERROR(MAX(0,IF($Q162&lt;&gt;"",$Q162-$C162,TODAY()-$C162)),""))</f>
        <v/>
      </c>
      <c r="T162" s="40">
        <f>IF($A162="","",IF(OR($B162="",$F162="",$H162="",$I162="",$M162=""),"Missing required field",IF(COUNTIF($A$6:$A$1005,$A162)&gt;1,"Duplicate Violation ID",IF(COUNTIF('Inspection Log'!$A$6:$A$1005,$B162)=0,"Unmatched Inspection ID",IF(AND($Q162&lt;&gt;"",$C162&lt;&gt;"",$Q162&lt;$C162),"Completed before inspection","OK")))))</f>
        <v/>
      </c>
    </row>
    <row r="163">
      <c r="C163" s="62">
        <f>IF($B163="","",IFERROR(INDEX('Inspection Log'!$B$6:$B$1005,MATCH($B163,'Inspection Log'!$A$6:$A$1005,0)),""))</f>
        <v/>
      </c>
      <c r="D163">
        <f>IF($B163="","",IFERROR(INDEX('Inspection Log'!$E$6:$E$1005,MATCH($B163,'Inspection Log'!$A$6:$A$1005,0)),""))</f>
        <v/>
      </c>
      <c r="E163">
        <f>IF($B163="","",IFERROR(INDEX('Inspection Log'!$F$6:$F$1005,MATCH($B163,'Inspection Log'!$A$6:$A$1005,0)),""))</f>
        <v/>
      </c>
      <c r="G163" s="47" t="n"/>
      <c r="H163" s="38" t="n"/>
      <c r="K163" s="63" t="n"/>
      <c r="L163" s="63" t="n"/>
      <c r="M163" s="38" t="n"/>
      <c r="O163" s="62">
        <f>IF($C163="","",IFERROR($C163+'Settings'!$B$5,""))</f>
        <v/>
      </c>
      <c r="P163" s="62" t="n"/>
      <c r="Q163" s="62" t="n"/>
      <c r="R163" s="40">
        <f>IF($A163="","",IF($Q163&lt;&gt;"","Closed",IF($P163="","Open - No Due Date",IF($P163&lt;TODAY(),"Overdue","Open"))))</f>
        <v/>
      </c>
      <c r="S163" s="39">
        <f>IF($A163="","",IFERROR(MAX(0,IF($Q163&lt;&gt;"",$Q163-$C163,TODAY()-$C163)),""))</f>
        <v/>
      </c>
      <c r="T163" s="40">
        <f>IF($A163="","",IF(OR($B163="",$F163="",$H163="",$I163="",$M163=""),"Missing required field",IF(COUNTIF($A$6:$A$1005,$A163)&gt;1,"Duplicate Violation ID",IF(COUNTIF('Inspection Log'!$A$6:$A$1005,$B163)=0,"Unmatched Inspection ID",IF(AND($Q163&lt;&gt;"",$C163&lt;&gt;"",$Q163&lt;$C163),"Completed before inspection","OK")))))</f>
        <v/>
      </c>
    </row>
    <row r="164">
      <c r="C164" s="62">
        <f>IF($B164="","",IFERROR(INDEX('Inspection Log'!$B$6:$B$1005,MATCH($B164,'Inspection Log'!$A$6:$A$1005,0)),""))</f>
        <v/>
      </c>
      <c r="D164">
        <f>IF($B164="","",IFERROR(INDEX('Inspection Log'!$E$6:$E$1005,MATCH($B164,'Inspection Log'!$A$6:$A$1005,0)),""))</f>
        <v/>
      </c>
      <c r="E164">
        <f>IF($B164="","",IFERROR(INDEX('Inspection Log'!$F$6:$F$1005,MATCH($B164,'Inspection Log'!$A$6:$A$1005,0)),""))</f>
        <v/>
      </c>
      <c r="G164" s="47" t="n"/>
      <c r="H164" s="38" t="n"/>
      <c r="K164" s="63" t="n"/>
      <c r="L164" s="63" t="n"/>
      <c r="M164" s="38" t="n"/>
      <c r="O164" s="62">
        <f>IF($C164="","",IFERROR($C164+'Settings'!$B$5,""))</f>
        <v/>
      </c>
      <c r="P164" s="62" t="n"/>
      <c r="Q164" s="62" t="n"/>
      <c r="R164" s="40">
        <f>IF($A164="","",IF($Q164&lt;&gt;"","Closed",IF($P164="","Open - No Due Date",IF($P164&lt;TODAY(),"Overdue","Open"))))</f>
        <v/>
      </c>
      <c r="S164" s="39">
        <f>IF($A164="","",IFERROR(MAX(0,IF($Q164&lt;&gt;"",$Q164-$C164,TODAY()-$C164)),""))</f>
        <v/>
      </c>
      <c r="T164" s="40">
        <f>IF($A164="","",IF(OR($B164="",$F164="",$H164="",$I164="",$M164=""),"Missing required field",IF(COUNTIF($A$6:$A$1005,$A164)&gt;1,"Duplicate Violation ID",IF(COUNTIF('Inspection Log'!$A$6:$A$1005,$B164)=0,"Unmatched Inspection ID",IF(AND($Q164&lt;&gt;"",$C164&lt;&gt;"",$Q164&lt;$C164),"Completed before inspection","OK")))))</f>
        <v/>
      </c>
    </row>
    <row r="165">
      <c r="C165" s="62">
        <f>IF($B165="","",IFERROR(INDEX('Inspection Log'!$B$6:$B$1005,MATCH($B165,'Inspection Log'!$A$6:$A$1005,0)),""))</f>
        <v/>
      </c>
      <c r="D165">
        <f>IF($B165="","",IFERROR(INDEX('Inspection Log'!$E$6:$E$1005,MATCH($B165,'Inspection Log'!$A$6:$A$1005,0)),""))</f>
        <v/>
      </c>
      <c r="E165">
        <f>IF($B165="","",IFERROR(INDEX('Inspection Log'!$F$6:$F$1005,MATCH($B165,'Inspection Log'!$A$6:$A$1005,0)),""))</f>
        <v/>
      </c>
      <c r="G165" s="47" t="n"/>
      <c r="H165" s="38" t="n"/>
      <c r="K165" s="63" t="n"/>
      <c r="L165" s="63" t="n"/>
      <c r="M165" s="38" t="n"/>
      <c r="O165" s="62">
        <f>IF($C165="","",IFERROR($C165+'Settings'!$B$5,""))</f>
        <v/>
      </c>
      <c r="P165" s="62" t="n"/>
      <c r="Q165" s="62" t="n"/>
      <c r="R165" s="40">
        <f>IF($A165="","",IF($Q165&lt;&gt;"","Closed",IF($P165="","Open - No Due Date",IF($P165&lt;TODAY(),"Overdue","Open"))))</f>
        <v/>
      </c>
      <c r="S165" s="39">
        <f>IF($A165="","",IFERROR(MAX(0,IF($Q165&lt;&gt;"",$Q165-$C165,TODAY()-$C165)),""))</f>
        <v/>
      </c>
      <c r="T165" s="40">
        <f>IF($A165="","",IF(OR($B165="",$F165="",$H165="",$I165="",$M165=""),"Missing required field",IF(COUNTIF($A$6:$A$1005,$A165)&gt;1,"Duplicate Violation ID",IF(COUNTIF('Inspection Log'!$A$6:$A$1005,$B165)=0,"Unmatched Inspection ID",IF(AND($Q165&lt;&gt;"",$C165&lt;&gt;"",$Q165&lt;$C165),"Completed before inspection","OK")))))</f>
        <v/>
      </c>
    </row>
    <row r="166">
      <c r="C166" s="62">
        <f>IF($B166="","",IFERROR(INDEX('Inspection Log'!$B$6:$B$1005,MATCH($B166,'Inspection Log'!$A$6:$A$1005,0)),""))</f>
        <v/>
      </c>
      <c r="D166">
        <f>IF($B166="","",IFERROR(INDEX('Inspection Log'!$E$6:$E$1005,MATCH($B166,'Inspection Log'!$A$6:$A$1005,0)),""))</f>
        <v/>
      </c>
      <c r="E166">
        <f>IF($B166="","",IFERROR(INDEX('Inspection Log'!$F$6:$F$1005,MATCH($B166,'Inspection Log'!$A$6:$A$1005,0)),""))</f>
        <v/>
      </c>
      <c r="G166" s="47" t="n"/>
      <c r="H166" s="38" t="n"/>
      <c r="K166" s="63" t="n"/>
      <c r="L166" s="63" t="n"/>
      <c r="M166" s="38" t="n"/>
      <c r="O166" s="62">
        <f>IF($C166="","",IFERROR($C166+'Settings'!$B$5,""))</f>
        <v/>
      </c>
      <c r="P166" s="62" t="n"/>
      <c r="Q166" s="62" t="n"/>
      <c r="R166" s="40">
        <f>IF($A166="","",IF($Q166&lt;&gt;"","Closed",IF($P166="","Open - No Due Date",IF($P166&lt;TODAY(),"Overdue","Open"))))</f>
        <v/>
      </c>
      <c r="S166" s="39">
        <f>IF($A166="","",IFERROR(MAX(0,IF($Q166&lt;&gt;"",$Q166-$C166,TODAY()-$C166)),""))</f>
        <v/>
      </c>
      <c r="T166" s="40">
        <f>IF($A166="","",IF(OR($B166="",$F166="",$H166="",$I166="",$M166=""),"Missing required field",IF(COUNTIF($A$6:$A$1005,$A166)&gt;1,"Duplicate Violation ID",IF(COUNTIF('Inspection Log'!$A$6:$A$1005,$B166)=0,"Unmatched Inspection ID",IF(AND($Q166&lt;&gt;"",$C166&lt;&gt;"",$Q166&lt;$C166),"Completed before inspection","OK")))))</f>
        <v/>
      </c>
    </row>
    <row r="167">
      <c r="C167" s="62">
        <f>IF($B167="","",IFERROR(INDEX('Inspection Log'!$B$6:$B$1005,MATCH($B167,'Inspection Log'!$A$6:$A$1005,0)),""))</f>
        <v/>
      </c>
      <c r="D167">
        <f>IF($B167="","",IFERROR(INDEX('Inspection Log'!$E$6:$E$1005,MATCH($B167,'Inspection Log'!$A$6:$A$1005,0)),""))</f>
        <v/>
      </c>
      <c r="E167">
        <f>IF($B167="","",IFERROR(INDEX('Inspection Log'!$F$6:$F$1005,MATCH($B167,'Inspection Log'!$A$6:$A$1005,0)),""))</f>
        <v/>
      </c>
      <c r="G167" s="47" t="n"/>
      <c r="H167" s="38" t="n"/>
      <c r="K167" s="63" t="n"/>
      <c r="L167" s="63" t="n"/>
      <c r="M167" s="38" t="n"/>
      <c r="O167" s="62">
        <f>IF($C167="","",IFERROR($C167+'Settings'!$B$5,""))</f>
        <v/>
      </c>
      <c r="P167" s="62" t="n"/>
      <c r="Q167" s="62" t="n"/>
      <c r="R167" s="40">
        <f>IF($A167="","",IF($Q167&lt;&gt;"","Closed",IF($P167="","Open - No Due Date",IF($P167&lt;TODAY(),"Overdue","Open"))))</f>
        <v/>
      </c>
      <c r="S167" s="39">
        <f>IF($A167="","",IFERROR(MAX(0,IF($Q167&lt;&gt;"",$Q167-$C167,TODAY()-$C167)),""))</f>
        <v/>
      </c>
      <c r="T167" s="40">
        <f>IF($A167="","",IF(OR($B167="",$F167="",$H167="",$I167="",$M167=""),"Missing required field",IF(COUNTIF($A$6:$A$1005,$A167)&gt;1,"Duplicate Violation ID",IF(COUNTIF('Inspection Log'!$A$6:$A$1005,$B167)=0,"Unmatched Inspection ID",IF(AND($Q167&lt;&gt;"",$C167&lt;&gt;"",$Q167&lt;$C167),"Completed before inspection","OK")))))</f>
        <v/>
      </c>
    </row>
    <row r="168">
      <c r="C168" s="62">
        <f>IF($B168="","",IFERROR(INDEX('Inspection Log'!$B$6:$B$1005,MATCH($B168,'Inspection Log'!$A$6:$A$1005,0)),""))</f>
        <v/>
      </c>
      <c r="D168">
        <f>IF($B168="","",IFERROR(INDEX('Inspection Log'!$E$6:$E$1005,MATCH($B168,'Inspection Log'!$A$6:$A$1005,0)),""))</f>
        <v/>
      </c>
      <c r="E168">
        <f>IF($B168="","",IFERROR(INDEX('Inspection Log'!$F$6:$F$1005,MATCH($B168,'Inspection Log'!$A$6:$A$1005,0)),""))</f>
        <v/>
      </c>
      <c r="G168" s="47" t="n"/>
      <c r="H168" s="38" t="n"/>
      <c r="K168" s="63" t="n"/>
      <c r="L168" s="63" t="n"/>
      <c r="M168" s="38" t="n"/>
      <c r="O168" s="62">
        <f>IF($C168="","",IFERROR($C168+'Settings'!$B$5,""))</f>
        <v/>
      </c>
      <c r="P168" s="62" t="n"/>
      <c r="Q168" s="62" t="n"/>
      <c r="R168" s="40">
        <f>IF($A168="","",IF($Q168&lt;&gt;"","Closed",IF($P168="","Open - No Due Date",IF($P168&lt;TODAY(),"Overdue","Open"))))</f>
        <v/>
      </c>
      <c r="S168" s="39">
        <f>IF($A168="","",IFERROR(MAX(0,IF($Q168&lt;&gt;"",$Q168-$C168,TODAY()-$C168)),""))</f>
        <v/>
      </c>
      <c r="T168" s="40">
        <f>IF($A168="","",IF(OR($B168="",$F168="",$H168="",$I168="",$M168=""),"Missing required field",IF(COUNTIF($A$6:$A$1005,$A168)&gt;1,"Duplicate Violation ID",IF(COUNTIF('Inspection Log'!$A$6:$A$1005,$B168)=0,"Unmatched Inspection ID",IF(AND($Q168&lt;&gt;"",$C168&lt;&gt;"",$Q168&lt;$C168),"Completed before inspection","OK")))))</f>
        <v/>
      </c>
    </row>
    <row r="169">
      <c r="C169" s="62">
        <f>IF($B169="","",IFERROR(INDEX('Inspection Log'!$B$6:$B$1005,MATCH($B169,'Inspection Log'!$A$6:$A$1005,0)),""))</f>
        <v/>
      </c>
      <c r="D169">
        <f>IF($B169="","",IFERROR(INDEX('Inspection Log'!$E$6:$E$1005,MATCH($B169,'Inspection Log'!$A$6:$A$1005,0)),""))</f>
        <v/>
      </c>
      <c r="E169">
        <f>IF($B169="","",IFERROR(INDEX('Inspection Log'!$F$6:$F$1005,MATCH($B169,'Inspection Log'!$A$6:$A$1005,0)),""))</f>
        <v/>
      </c>
      <c r="G169" s="47" t="n"/>
      <c r="H169" s="38" t="n"/>
      <c r="K169" s="63" t="n"/>
      <c r="L169" s="63" t="n"/>
      <c r="M169" s="38" t="n"/>
      <c r="O169" s="62">
        <f>IF($C169="","",IFERROR($C169+'Settings'!$B$5,""))</f>
        <v/>
      </c>
      <c r="P169" s="62" t="n"/>
      <c r="Q169" s="62" t="n"/>
      <c r="R169" s="40">
        <f>IF($A169="","",IF($Q169&lt;&gt;"","Closed",IF($P169="","Open - No Due Date",IF($P169&lt;TODAY(),"Overdue","Open"))))</f>
        <v/>
      </c>
      <c r="S169" s="39">
        <f>IF($A169="","",IFERROR(MAX(0,IF($Q169&lt;&gt;"",$Q169-$C169,TODAY()-$C169)),""))</f>
        <v/>
      </c>
      <c r="T169" s="40">
        <f>IF($A169="","",IF(OR($B169="",$F169="",$H169="",$I169="",$M169=""),"Missing required field",IF(COUNTIF($A$6:$A$1005,$A169)&gt;1,"Duplicate Violation ID",IF(COUNTIF('Inspection Log'!$A$6:$A$1005,$B169)=0,"Unmatched Inspection ID",IF(AND($Q169&lt;&gt;"",$C169&lt;&gt;"",$Q169&lt;$C169),"Completed before inspection","OK")))))</f>
        <v/>
      </c>
    </row>
    <row r="170">
      <c r="C170" s="62">
        <f>IF($B170="","",IFERROR(INDEX('Inspection Log'!$B$6:$B$1005,MATCH($B170,'Inspection Log'!$A$6:$A$1005,0)),""))</f>
        <v/>
      </c>
      <c r="D170">
        <f>IF($B170="","",IFERROR(INDEX('Inspection Log'!$E$6:$E$1005,MATCH($B170,'Inspection Log'!$A$6:$A$1005,0)),""))</f>
        <v/>
      </c>
      <c r="E170">
        <f>IF($B170="","",IFERROR(INDEX('Inspection Log'!$F$6:$F$1005,MATCH($B170,'Inspection Log'!$A$6:$A$1005,0)),""))</f>
        <v/>
      </c>
      <c r="G170" s="47" t="n"/>
      <c r="H170" s="38" t="n"/>
      <c r="K170" s="63" t="n"/>
      <c r="L170" s="63" t="n"/>
      <c r="M170" s="38" t="n"/>
      <c r="O170" s="62">
        <f>IF($C170="","",IFERROR($C170+'Settings'!$B$5,""))</f>
        <v/>
      </c>
      <c r="P170" s="62" t="n"/>
      <c r="Q170" s="62" t="n"/>
      <c r="R170" s="40">
        <f>IF($A170="","",IF($Q170&lt;&gt;"","Closed",IF($P170="","Open - No Due Date",IF($P170&lt;TODAY(),"Overdue","Open"))))</f>
        <v/>
      </c>
      <c r="S170" s="39">
        <f>IF($A170="","",IFERROR(MAX(0,IF($Q170&lt;&gt;"",$Q170-$C170,TODAY()-$C170)),""))</f>
        <v/>
      </c>
      <c r="T170" s="40">
        <f>IF($A170="","",IF(OR($B170="",$F170="",$H170="",$I170="",$M170=""),"Missing required field",IF(COUNTIF($A$6:$A$1005,$A170)&gt;1,"Duplicate Violation ID",IF(COUNTIF('Inspection Log'!$A$6:$A$1005,$B170)=0,"Unmatched Inspection ID",IF(AND($Q170&lt;&gt;"",$C170&lt;&gt;"",$Q170&lt;$C170),"Completed before inspection","OK")))))</f>
        <v/>
      </c>
    </row>
    <row r="171">
      <c r="C171" s="62">
        <f>IF($B171="","",IFERROR(INDEX('Inspection Log'!$B$6:$B$1005,MATCH($B171,'Inspection Log'!$A$6:$A$1005,0)),""))</f>
        <v/>
      </c>
      <c r="D171">
        <f>IF($B171="","",IFERROR(INDEX('Inspection Log'!$E$6:$E$1005,MATCH($B171,'Inspection Log'!$A$6:$A$1005,0)),""))</f>
        <v/>
      </c>
      <c r="E171">
        <f>IF($B171="","",IFERROR(INDEX('Inspection Log'!$F$6:$F$1005,MATCH($B171,'Inspection Log'!$A$6:$A$1005,0)),""))</f>
        <v/>
      </c>
      <c r="G171" s="47" t="n"/>
      <c r="H171" s="38" t="n"/>
      <c r="K171" s="63" t="n"/>
      <c r="L171" s="63" t="n"/>
      <c r="M171" s="38" t="n"/>
      <c r="O171" s="62">
        <f>IF($C171="","",IFERROR($C171+'Settings'!$B$5,""))</f>
        <v/>
      </c>
      <c r="P171" s="62" t="n"/>
      <c r="Q171" s="62" t="n"/>
      <c r="R171" s="40">
        <f>IF($A171="","",IF($Q171&lt;&gt;"","Closed",IF($P171="","Open - No Due Date",IF($P171&lt;TODAY(),"Overdue","Open"))))</f>
        <v/>
      </c>
      <c r="S171" s="39">
        <f>IF($A171="","",IFERROR(MAX(0,IF($Q171&lt;&gt;"",$Q171-$C171,TODAY()-$C171)),""))</f>
        <v/>
      </c>
      <c r="T171" s="40">
        <f>IF($A171="","",IF(OR($B171="",$F171="",$H171="",$I171="",$M171=""),"Missing required field",IF(COUNTIF($A$6:$A$1005,$A171)&gt;1,"Duplicate Violation ID",IF(COUNTIF('Inspection Log'!$A$6:$A$1005,$B171)=0,"Unmatched Inspection ID",IF(AND($Q171&lt;&gt;"",$C171&lt;&gt;"",$Q171&lt;$C171),"Completed before inspection","OK")))))</f>
        <v/>
      </c>
    </row>
    <row r="172">
      <c r="C172" s="62">
        <f>IF($B172="","",IFERROR(INDEX('Inspection Log'!$B$6:$B$1005,MATCH($B172,'Inspection Log'!$A$6:$A$1005,0)),""))</f>
        <v/>
      </c>
      <c r="D172">
        <f>IF($B172="","",IFERROR(INDEX('Inspection Log'!$E$6:$E$1005,MATCH($B172,'Inspection Log'!$A$6:$A$1005,0)),""))</f>
        <v/>
      </c>
      <c r="E172">
        <f>IF($B172="","",IFERROR(INDEX('Inspection Log'!$F$6:$F$1005,MATCH($B172,'Inspection Log'!$A$6:$A$1005,0)),""))</f>
        <v/>
      </c>
      <c r="G172" s="47" t="n"/>
      <c r="H172" s="38" t="n"/>
      <c r="K172" s="63" t="n"/>
      <c r="L172" s="63" t="n"/>
      <c r="M172" s="38" t="n"/>
      <c r="O172" s="62">
        <f>IF($C172="","",IFERROR($C172+'Settings'!$B$5,""))</f>
        <v/>
      </c>
      <c r="P172" s="62" t="n"/>
      <c r="Q172" s="62" t="n"/>
      <c r="R172" s="40">
        <f>IF($A172="","",IF($Q172&lt;&gt;"","Closed",IF($P172="","Open - No Due Date",IF($P172&lt;TODAY(),"Overdue","Open"))))</f>
        <v/>
      </c>
      <c r="S172" s="39">
        <f>IF($A172="","",IFERROR(MAX(0,IF($Q172&lt;&gt;"",$Q172-$C172,TODAY()-$C172)),""))</f>
        <v/>
      </c>
      <c r="T172" s="40">
        <f>IF($A172="","",IF(OR($B172="",$F172="",$H172="",$I172="",$M172=""),"Missing required field",IF(COUNTIF($A$6:$A$1005,$A172)&gt;1,"Duplicate Violation ID",IF(COUNTIF('Inspection Log'!$A$6:$A$1005,$B172)=0,"Unmatched Inspection ID",IF(AND($Q172&lt;&gt;"",$C172&lt;&gt;"",$Q172&lt;$C172),"Completed before inspection","OK")))))</f>
        <v/>
      </c>
    </row>
    <row r="173">
      <c r="C173" s="62">
        <f>IF($B173="","",IFERROR(INDEX('Inspection Log'!$B$6:$B$1005,MATCH($B173,'Inspection Log'!$A$6:$A$1005,0)),""))</f>
        <v/>
      </c>
      <c r="D173">
        <f>IF($B173="","",IFERROR(INDEX('Inspection Log'!$E$6:$E$1005,MATCH($B173,'Inspection Log'!$A$6:$A$1005,0)),""))</f>
        <v/>
      </c>
      <c r="E173">
        <f>IF($B173="","",IFERROR(INDEX('Inspection Log'!$F$6:$F$1005,MATCH($B173,'Inspection Log'!$A$6:$A$1005,0)),""))</f>
        <v/>
      </c>
      <c r="G173" s="47" t="n"/>
      <c r="H173" s="38" t="n"/>
      <c r="K173" s="63" t="n"/>
      <c r="L173" s="63" t="n"/>
      <c r="M173" s="38" t="n"/>
      <c r="O173" s="62">
        <f>IF($C173="","",IFERROR($C173+'Settings'!$B$5,""))</f>
        <v/>
      </c>
      <c r="P173" s="62" t="n"/>
      <c r="Q173" s="62" t="n"/>
      <c r="R173" s="40">
        <f>IF($A173="","",IF($Q173&lt;&gt;"","Closed",IF($P173="","Open - No Due Date",IF($P173&lt;TODAY(),"Overdue","Open"))))</f>
        <v/>
      </c>
      <c r="S173" s="39">
        <f>IF($A173="","",IFERROR(MAX(0,IF($Q173&lt;&gt;"",$Q173-$C173,TODAY()-$C173)),""))</f>
        <v/>
      </c>
      <c r="T173" s="40">
        <f>IF($A173="","",IF(OR($B173="",$F173="",$H173="",$I173="",$M173=""),"Missing required field",IF(COUNTIF($A$6:$A$1005,$A173)&gt;1,"Duplicate Violation ID",IF(COUNTIF('Inspection Log'!$A$6:$A$1005,$B173)=0,"Unmatched Inspection ID",IF(AND($Q173&lt;&gt;"",$C173&lt;&gt;"",$Q173&lt;$C173),"Completed before inspection","OK")))))</f>
        <v/>
      </c>
    </row>
    <row r="174">
      <c r="C174" s="62">
        <f>IF($B174="","",IFERROR(INDEX('Inspection Log'!$B$6:$B$1005,MATCH($B174,'Inspection Log'!$A$6:$A$1005,0)),""))</f>
        <v/>
      </c>
      <c r="D174">
        <f>IF($B174="","",IFERROR(INDEX('Inspection Log'!$E$6:$E$1005,MATCH($B174,'Inspection Log'!$A$6:$A$1005,0)),""))</f>
        <v/>
      </c>
      <c r="E174">
        <f>IF($B174="","",IFERROR(INDEX('Inspection Log'!$F$6:$F$1005,MATCH($B174,'Inspection Log'!$A$6:$A$1005,0)),""))</f>
        <v/>
      </c>
      <c r="G174" s="47" t="n"/>
      <c r="H174" s="38" t="n"/>
      <c r="K174" s="63" t="n"/>
      <c r="L174" s="63" t="n"/>
      <c r="M174" s="38" t="n"/>
      <c r="O174" s="62">
        <f>IF($C174="","",IFERROR($C174+'Settings'!$B$5,""))</f>
        <v/>
      </c>
      <c r="P174" s="62" t="n"/>
      <c r="Q174" s="62" t="n"/>
      <c r="R174" s="40">
        <f>IF($A174="","",IF($Q174&lt;&gt;"","Closed",IF($P174="","Open - No Due Date",IF($P174&lt;TODAY(),"Overdue","Open"))))</f>
        <v/>
      </c>
      <c r="S174" s="39">
        <f>IF($A174="","",IFERROR(MAX(0,IF($Q174&lt;&gt;"",$Q174-$C174,TODAY()-$C174)),""))</f>
        <v/>
      </c>
      <c r="T174" s="40">
        <f>IF($A174="","",IF(OR($B174="",$F174="",$H174="",$I174="",$M174=""),"Missing required field",IF(COUNTIF($A$6:$A$1005,$A174)&gt;1,"Duplicate Violation ID",IF(COUNTIF('Inspection Log'!$A$6:$A$1005,$B174)=0,"Unmatched Inspection ID",IF(AND($Q174&lt;&gt;"",$C174&lt;&gt;"",$Q174&lt;$C174),"Completed before inspection","OK")))))</f>
        <v/>
      </c>
    </row>
    <row r="175">
      <c r="C175" s="62">
        <f>IF($B175="","",IFERROR(INDEX('Inspection Log'!$B$6:$B$1005,MATCH($B175,'Inspection Log'!$A$6:$A$1005,0)),""))</f>
        <v/>
      </c>
      <c r="D175">
        <f>IF($B175="","",IFERROR(INDEX('Inspection Log'!$E$6:$E$1005,MATCH($B175,'Inspection Log'!$A$6:$A$1005,0)),""))</f>
        <v/>
      </c>
      <c r="E175">
        <f>IF($B175="","",IFERROR(INDEX('Inspection Log'!$F$6:$F$1005,MATCH($B175,'Inspection Log'!$A$6:$A$1005,0)),""))</f>
        <v/>
      </c>
      <c r="G175" s="47" t="n"/>
      <c r="H175" s="38" t="n"/>
      <c r="K175" s="63" t="n"/>
      <c r="L175" s="63" t="n"/>
      <c r="M175" s="38" t="n"/>
      <c r="O175" s="62">
        <f>IF($C175="","",IFERROR($C175+'Settings'!$B$5,""))</f>
        <v/>
      </c>
      <c r="P175" s="62" t="n"/>
      <c r="Q175" s="62" t="n"/>
      <c r="R175" s="40">
        <f>IF($A175="","",IF($Q175&lt;&gt;"","Closed",IF($P175="","Open - No Due Date",IF($P175&lt;TODAY(),"Overdue","Open"))))</f>
        <v/>
      </c>
      <c r="S175" s="39">
        <f>IF($A175="","",IFERROR(MAX(0,IF($Q175&lt;&gt;"",$Q175-$C175,TODAY()-$C175)),""))</f>
        <v/>
      </c>
      <c r="T175" s="40">
        <f>IF($A175="","",IF(OR($B175="",$F175="",$H175="",$I175="",$M175=""),"Missing required field",IF(COUNTIF($A$6:$A$1005,$A175)&gt;1,"Duplicate Violation ID",IF(COUNTIF('Inspection Log'!$A$6:$A$1005,$B175)=0,"Unmatched Inspection ID",IF(AND($Q175&lt;&gt;"",$C175&lt;&gt;"",$Q175&lt;$C175),"Completed before inspection","OK")))))</f>
        <v/>
      </c>
    </row>
    <row r="176">
      <c r="C176" s="62">
        <f>IF($B176="","",IFERROR(INDEX('Inspection Log'!$B$6:$B$1005,MATCH($B176,'Inspection Log'!$A$6:$A$1005,0)),""))</f>
        <v/>
      </c>
      <c r="D176">
        <f>IF($B176="","",IFERROR(INDEX('Inspection Log'!$E$6:$E$1005,MATCH($B176,'Inspection Log'!$A$6:$A$1005,0)),""))</f>
        <v/>
      </c>
      <c r="E176">
        <f>IF($B176="","",IFERROR(INDEX('Inspection Log'!$F$6:$F$1005,MATCH($B176,'Inspection Log'!$A$6:$A$1005,0)),""))</f>
        <v/>
      </c>
      <c r="G176" s="47" t="n"/>
      <c r="H176" s="38" t="n"/>
      <c r="K176" s="63" t="n"/>
      <c r="L176" s="63" t="n"/>
      <c r="M176" s="38" t="n"/>
      <c r="O176" s="62">
        <f>IF($C176="","",IFERROR($C176+'Settings'!$B$5,""))</f>
        <v/>
      </c>
      <c r="P176" s="62" t="n"/>
      <c r="Q176" s="62" t="n"/>
      <c r="R176" s="40">
        <f>IF($A176="","",IF($Q176&lt;&gt;"","Closed",IF($P176="","Open - No Due Date",IF($P176&lt;TODAY(),"Overdue","Open"))))</f>
        <v/>
      </c>
      <c r="S176" s="39">
        <f>IF($A176="","",IFERROR(MAX(0,IF($Q176&lt;&gt;"",$Q176-$C176,TODAY()-$C176)),""))</f>
        <v/>
      </c>
      <c r="T176" s="40">
        <f>IF($A176="","",IF(OR($B176="",$F176="",$H176="",$I176="",$M176=""),"Missing required field",IF(COUNTIF($A$6:$A$1005,$A176)&gt;1,"Duplicate Violation ID",IF(COUNTIF('Inspection Log'!$A$6:$A$1005,$B176)=0,"Unmatched Inspection ID",IF(AND($Q176&lt;&gt;"",$C176&lt;&gt;"",$Q176&lt;$C176),"Completed before inspection","OK")))))</f>
        <v/>
      </c>
    </row>
    <row r="177">
      <c r="C177" s="62">
        <f>IF($B177="","",IFERROR(INDEX('Inspection Log'!$B$6:$B$1005,MATCH($B177,'Inspection Log'!$A$6:$A$1005,0)),""))</f>
        <v/>
      </c>
      <c r="D177">
        <f>IF($B177="","",IFERROR(INDEX('Inspection Log'!$E$6:$E$1005,MATCH($B177,'Inspection Log'!$A$6:$A$1005,0)),""))</f>
        <v/>
      </c>
      <c r="E177">
        <f>IF($B177="","",IFERROR(INDEX('Inspection Log'!$F$6:$F$1005,MATCH($B177,'Inspection Log'!$A$6:$A$1005,0)),""))</f>
        <v/>
      </c>
      <c r="G177" s="47" t="n"/>
      <c r="H177" s="38" t="n"/>
      <c r="K177" s="63" t="n"/>
      <c r="L177" s="63" t="n"/>
      <c r="M177" s="38" t="n"/>
      <c r="O177" s="62">
        <f>IF($C177="","",IFERROR($C177+'Settings'!$B$5,""))</f>
        <v/>
      </c>
      <c r="P177" s="62" t="n"/>
      <c r="Q177" s="62" t="n"/>
      <c r="R177" s="40">
        <f>IF($A177="","",IF($Q177&lt;&gt;"","Closed",IF($P177="","Open - No Due Date",IF($P177&lt;TODAY(),"Overdue","Open"))))</f>
        <v/>
      </c>
      <c r="S177" s="39">
        <f>IF($A177="","",IFERROR(MAX(0,IF($Q177&lt;&gt;"",$Q177-$C177,TODAY()-$C177)),""))</f>
        <v/>
      </c>
      <c r="T177" s="40">
        <f>IF($A177="","",IF(OR($B177="",$F177="",$H177="",$I177="",$M177=""),"Missing required field",IF(COUNTIF($A$6:$A$1005,$A177)&gt;1,"Duplicate Violation ID",IF(COUNTIF('Inspection Log'!$A$6:$A$1005,$B177)=0,"Unmatched Inspection ID",IF(AND($Q177&lt;&gt;"",$C177&lt;&gt;"",$Q177&lt;$C177),"Completed before inspection","OK")))))</f>
        <v/>
      </c>
    </row>
    <row r="178">
      <c r="C178" s="62">
        <f>IF($B178="","",IFERROR(INDEX('Inspection Log'!$B$6:$B$1005,MATCH($B178,'Inspection Log'!$A$6:$A$1005,0)),""))</f>
        <v/>
      </c>
      <c r="D178">
        <f>IF($B178="","",IFERROR(INDEX('Inspection Log'!$E$6:$E$1005,MATCH($B178,'Inspection Log'!$A$6:$A$1005,0)),""))</f>
        <v/>
      </c>
      <c r="E178">
        <f>IF($B178="","",IFERROR(INDEX('Inspection Log'!$F$6:$F$1005,MATCH($B178,'Inspection Log'!$A$6:$A$1005,0)),""))</f>
        <v/>
      </c>
      <c r="G178" s="47" t="n"/>
      <c r="H178" s="38" t="n"/>
      <c r="K178" s="63" t="n"/>
      <c r="L178" s="63" t="n"/>
      <c r="M178" s="38" t="n"/>
      <c r="O178" s="62">
        <f>IF($C178="","",IFERROR($C178+'Settings'!$B$5,""))</f>
        <v/>
      </c>
      <c r="P178" s="62" t="n"/>
      <c r="Q178" s="62" t="n"/>
      <c r="R178" s="40">
        <f>IF($A178="","",IF($Q178&lt;&gt;"","Closed",IF($P178="","Open - No Due Date",IF($P178&lt;TODAY(),"Overdue","Open"))))</f>
        <v/>
      </c>
      <c r="S178" s="39">
        <f>IF($A178="","",IFERROR(MAX(0,IF($Q178&lt;&gt;"",$Q178-$C178,TODAY()-$C178)),""))</f>
        <v/>
      </c>
      <c r="T178" s="40">
        <f>IF($A178="","",IF(OR($B178="",$F178="",$H178="",$I178="",$M178=""),"Missing required field",IF(COUNTIF($A$6:$A$1005,$A178)&gt;1,"Duplicate Violation ID",IF(COUNTIF('Inspection Log'!$A$6:$A$1005,$B178)=0,"Unmatched Inspection ID",IF(AND($Q178&lt;&gt;"",$C178&lt;&gt;"",$Q178&lt;$C178),"Completed before inspection","OK")))))</f>
        <v/>
      </c>
    </row>
    <row r="179">
      <c r="C179" s="62">
        <f>IF($B179="","",IFERROR(INDEX('Inspection Log'!$B$6:$B$1005,MATCH($B179,'Inspection Log'!$A$6:$A$1005,0)),""))</f>
        <v/>
      </c>
      <c r="D179">
        <f>IF($B179="","",IFERROR(INDEX('Inspection Log'!$E$6:$E$1005,MATCH($B179,'Inspection Log'!$A$6:$A$1005,0)),""))</f>
        <v/>
      </c>
      <c r="E179">
        <f>IF($B179="","",IFERROR(INDEX('Inspection Log'!$F$6:$F$1005,MATCH($B179,'Inspection Log'!$A$6:$A$1005,0)),""))</f>
        <v/>
      </c>
      <c r="G179" s="47" t="n"/>
      <c r="H179" s="38" t="n"/>
      <c r="K179" s="63" t="n"/>
      <c r="L179" s="63" t="n"/>
      <c r="M179" s="38" t="n"/>
      <c r="O179" s="62">
        <f>IF($C179="","",IFERROR($C179+'Settings'!$B$5,""))</f>
        <v/>
      </c>
      <c r="P179" s="62" t="n"/>
      <c r="Q179" s="62" t="n"/>
      <c r="R179" s="40">
        <f>IF($A179="","",IF($Q179&lt;&gt;"","Closed",IF($P179="","Open - No Due Date",IF($P179&lt;TODAY(),"Overdue","Open"))))</f>
        <v/>
      </c>
      <c r="S179" s="39">
        <f>IF($A179="","",IFERROR(MAX(0,IF($Q179&lt;&gt;"",$Q179-$C179,TODAY()-$C179)),""))</f>
        <v/>
      </c>
      <c r="T179" s="40">
        <f>IF($A179="","",IF(OR($B179="",$F179="",$H179="",$I179="",$M179=""),"Missing required field",IF(COUNTIF($A$6:$A$1005,$A179)&gt;1,"Duplicate Violation ID",IF(COUNTIF('Inspection Log'!$A$6:$A$1005,$B179)=0,"Unmatched Inspection ID",IF(AND($Q179&lt;&gt;"",$C179&lt;&gt;"",$Q179&lt;$C179),"Completed before inspection","OK")))))</f>
        <v/>
      </c>
    </row>
    <row r="180">
      <c r="C180" s="62">
        <f>IF($B180="","",IFERROR(INDEX('Inspection Log'!$B$6:$B$1005,MATCH($B180,'Inspection Log'!$A$6:$A$1005,0)),""))</f>
        <v/>
      </c>
      <c r="D180">
        <f>IF($B180="","",IFERROR(INDEX('Inspection Log'!$E$6:$E$1005,MATCH($B180,'Inspection Log'!$A$6:$A$1005,0)),""))</f>
        <v/>
      </c>
      <c r="E180">
        <f>IF($B180="","",IFERROR(INDEX('Inspection Log'!$F$6:$F$1005,MATCH($B180,'Inspection Log'!$A$6:$A$1005,0)),""))</f>
        <v/>
      </c>
      <c r="G180" s="47" t="n"/>
      <c r="H180" s="38" t="n"/>
      <c r="K180" s="63" t="n"/>
      <c r="L180" s="63" t="n"/>
      <c r="M180" s="38" t="n"/>
      <c r="O180" s="62">
        <f>IF($C180="","",IFERROR($C180+'Settings'!$B$5,""))</f>
        <v/>
      </c>
      <c r="P180" s="62" t="n"/>
      <c r="Q180" s="62" t="n"/>
      <c r="R180" s="40">
        <f>IF($A180="","",IF($Q180&lt;&gt;"","Closed",IF($P180="","Open - No Due Date",IF($P180&lt;TODAY(),"Overdue","Open"))))</f>
        <v/>
      </c>
      <c r="S180" s="39">
        <f>IF($A180="","",IFERROR(MAX(0,IF($Q180&lt;&gt;"",$Q180-$C180,TODAY()-$C180)),""))</f>
        <v/>
      </c>
      <c r="T180" s="40">
        <f>IF($A180="","",IF(OR($B180="",$F180="",$H180="",$I180="",$M180=""),"Missing required field",IF(COUNTIF($A$6:$A$1005,$A180)&gt;1,"Duplicate Violation ID",IF(COUNTIF('Inspection Log'!$A$6:$A$1005,$B180)=0,"Unmatched Inspection ID",IF(AND($Q180&lt;&gt;"",$C180&lt;&gt;"",$Q180&lt;$C180),"Completed before inspection","OK")))))</f>
        <v/>
      </c>
    </row>
    <row r="181">
      <c r="C181" s="62">
        <f>IF($B181="","",IFERROR(INDEX('Inspection Log'!$B$6:$B$1005,MATCH($B181,'Inspection Log'!$A$6:$A$1005,0)),""))</f>
        <v/>
      </c>
      <c r="D181">
        <f>IF($B181="","",IFERROR(INDEX('Inspection Log'!$E$6:$E$1005,MATCH($B181,'Inspection Log'!$A$6:$A$1005,0)),""))</f>
        <v/>
      </c>
      <c r="E181">
        <f>IF($B181="","",IFERROR(INDEX('Inspection Log'!$F$6:$F$1005,MATCH($B181,'Inspection Log'!$A$6:$A$1005,0)),""))</f>
        <v/>
      </c>
      <c r="G181" s="47" t="n"/>
      <c r="H181" s="38" t="n"/>
      <c r="K181" s="63" t="n"/>
      <c r="L181" s="63" t="n"/>
      <c r="M181" s="38" t="n"/>
      <c r="O181" s="62">
        <f>IF($C181="","",IFERROR($C181+'Settings'!$B$5,""))</f>
        <v/>
      </c>
      <c r="P181" s="62" t="n"/>
      <c r="Q181" s="62" t="n"/>
      <c r="R181" s="40">
        <f>IF($A181="","",IF($Q181&lt;&gt;"","Closed",IF($P181="","Open - No Due Date",IF($P181&lt;TODAY(),"Overdue","Open"))))</f>
        <v/>
      </c>
      <c r="S181" s="39">
        <f>IF($A181="","",IFERROR(MAX(0,IF($Q181&lt;&gt;"",$Q181-$C181,TODAY()-$C181)),""))</f>
        <v/>
      </c>
      <c r="T181" s="40">
        <f>IF($A181="","",IF(OR($B181="",$F181="",$H181="",$I181="",$M181=""),"Missing required field",IF(COUNTIF($A$6:$A$1005,$A181)&gt;1,"Duplicate Violation ID",IF(COUNTIF('Inspection Log'!$A$6:$A$1005,$B181)=0,"Unmatched Inspection ID",IF(AND($Q181&lt;&gt;"",$C181&lt;&gt;"",$Q181&lt;$C181),"Completed before inspection","OK")))))</f>
        <v/>
      </c>
    </row>
    <row r="182">
      <c r="C182" s="62">
        <f>IF($B182="","",IFERROR(INDEX('Inspection Log'!$B$6:$B$1005,MATCH($B182,'Inspection Log'!$A$6:$A$1005,0)),""))</f>
        <v/>
      </c>
      <c r="D182">
        <f>IF($B182="","",IFERROR(INDEX('Inspection Log'!$E$6:$E$1005,MATCH($B182,'Inspection Log'!$A$6:$A$1005,0)),""))</f>
        <v/>
      </c>
      <c r="E182">
        <f>IF($B182="","",IFERROR(INDEX('Inspection Log'!$F$6:$F$1005,MATCH($B182,'Inspection Log'!$A$6:$A$1005,0)),""))</f>
        <v/>
      </c>
      <c r="G182" s="47" t="n"/>
      <c r="H182" s="38" t="n"/>
      <c r="K182" s="63" t="n"/>
      <c r="L182" s="63" t="n"/>
      <c r="M182" s="38" t="n"/>
      <c r="O182" s="62">
        <f>IF($C182="","",IFERROR($C182+'Settings'!$B$5,""))</f>
        <v/>
      </c>
      <c r="P182" s="62" t="n"/>
      <c r="Q182" s="62" t="n"/>
      <c r="R182" s="40">
        <f>IF($A182="","",IF($Q182&lt;&gt;"","Closed",IF($P182="","Open - No Due Date",IF($P182&lt;TODAY(),"Overdue","Open"))))</f>
        <v/>
      </c>
      <c r="S182" s="39">
        <f>IF($A182="","",IFERROR(MAX(0,IF($Q182&lt;&gt;"",$Q182-$C182,TODAY()-$C182)),""))</f>
        <v/>
      </c>
      <c r="T182" s="40">
        <f>IF($A182="","",IF(OR($B182="",$F182="",$H182="",$I182="",$M182=""),"Missing required field",IF(COUNTIF($A$6:$A$1005,$A182)&gt;1,"Duplicate Violation ID",IF(COUNTIF('Inspection Log'!$A$6:$A$1005,$B182)=0,"Unmatched Inspection ID",IF(AND($Q182&lt;&gt;"",$C182&lt;&gt;"",$Q182&lt;$C182),"Completed before inspection","OK")))))</f>
        <v/>
      </c>
    </row>
    <row r="183">
      <c r="C183" s="62">
        <f>IF($B183="","",IFERROR(INDEX('Inspection Log'!$B$6:$B$1005,MATCH($B183,'Inspection Log'!$A$6:$A$1005,0)),""))</f>
        <v/>
      </c>
      <c r="D183">
        <f>IF($B183="","",IFERROR(INDEX('Inspection Log'!$E$6:$E$1005,MATCH($B183,'Inspection Log'!$A$6:$A$1005,0)),""))</f>
        <v/>
      </c>
      <c r="E183">
        <f>IF($B183="","",IFERROR(INDEX('Inspection Log'!$F$6:$F$1005,MATCH($B183,'Inspection Log'!$A$6:$A$1005,0)),""))</f>
        <v/>
      </c>
      <c r="G183" s="47" t="n"/>
      <c r="H183" s="38" t="n"/>
      <c r="K183" s="63" t="n"/>
      <c r="L183" s="63" t="n"/>
      <c r="M183" s="38" t="n"/>
      <c r="O183" s="62">
        <f>IF($C183="","",IFERROR($C183+'Settings'!$B$5,""))</f>
        <v/>
      </c>
      <c r="P183" s="62" t="n"/>
      <c r="Q183" s="62" t="n"/>
      <c r="R183" s="40">
        <f>IF($A183="","",IF($Q183&lt;&gt;"","Closed",IF($P183="","Open - No Due Date",IF($P183&lt;TODAY(),"Overdue","Open"))))</f>
        <v/>
      </c>
      <c r="S183" s="39">
        <f>IF($A183="","",IFERROR(MAX(0,IF($Q183&lt;&gt;"",$Q183-$C183,TODAY()-$C183)),""))</f>
        <v/>
      </c>
      <c r="T183" s="40">
        <f>IF($A183="","",IF(OR($B183="",$F183="",$H183="",$I183="",$M183=""),"Missing required field",IF(COUNTIF($A$6:$A$1005,$A183)&gt;1,"Duplicate Violation ID",IF(COUNTIF('Inspection Log'!$A$6:$A$1005,$B183)=0,"Unmatched Inspection ID",IF(AND($Q183&lt;&gt;"",$C183&lt;&gt;"",$Q183&lt;$C183),"Completed before inspection","OK")))))</f>
        <v/>
      </c>
    </row>
    <row r="184">
      <c r="C184" s="62">
        <f>IF($B184="","",IFERROR(INDEX('Inspection Log'!$B$6:$B$1005,MATCH($B184,'Inspection Log'!$A$6:$A$1005,0)),""))</f>
        <v/>
      </c>
      <c r="D184">
        <f>IF($B184="","",IFERROR(INDEX('Inspection Log'!$E$6:$E$1005,MATCH($B184,'Inspection Log'!$A$6:$A$1005,0)),""))</f>
        <v/>
      </c>
      <c r="E184">
        <f>IF($B184="","",IFERROR(INDEX('Inspection Log'!$F$6:$F$1005,MATCH($B184,'Inspection Log'!$A$6:$A$1005,0)),""))</f>
        <v/>
      </c>
      <c r="G184" s="47" t="n"/>
      <c r="H184" s="38" t="n"/>
      <c r="K184" s="63" t="n"/>
      <c r="L184" s="63" t="n"/>
      <c r="M184" s="38" t="n"/>
      <c r="O184" s="62">
        <f>IF($C184="","",IFERROR($C184+'Settings'!$B$5,""))</f>
        <v/>
      </c>
      <c r="P184" s="62" t="n"/>
      <c r="Q184" s="62" t="n"/>
      <c r="R184" s="40">
        <f>IF($A184="","",IF($Q184&lt;&gt;"","Closed",IF($P184="","Open - No Due Date",IF($P184&lt;TODAY(),"Overdue","Open"))))</f>
        <v/>
      </c>
      <c r="S184" s="39">
        <f>IF($A184="","",IFERROR(MAX(0,IF($Q184&lt;&gt;"",$Q184-$C184,TODAY()-$C184)),""))</f>
        <v/>
      </c>
      <c r="T184" s="40">
        <f>IF($A184="","",IF(OR($B184="",$F184="",$H184="",$I184="",$M184=""),"Missing required field",IF(COUNTIF($A$6:$A$1005,$A184)&gt;1,"Duplicate Violation ID",IF(COUNTIF('Inspection Log'!$A$6:$A$1005,$B184)=0,"Unmatched Inspection ID",IF(AND($Q184&lt;&gt;"",$C184&lt;&gt;"",$Q184&lt;$C184),"Completed before inspection","OK")))))</f>
        <v/>
      </c>
    </row>
    <row r="185">
      <c r="C185" s="62">
        <f>IF($B185="","",IFERROR(INDEX('Inspection Log'!$B$6:$B$1005,MATCH($B185,'Inspection Log'!$A$6:$A$1005,0)),""))</f>
        <v/>
      </c>
      <c r="D185">
        <f>IF($B185="","",IFERROR(INDEX('Inspection Log'!$E$6:$E$1005,MATCH($B185,'Inspection Log'!$A$6:$A$1005,0)),""))</f>
        <v/>
      </c>
      <c r="E185">
        <f>IF($B185="","",IFERROR(INDEX('Inspection Log'!$F$6:$F$1005,MATCH($B185,'Inspection Log'!$A$6:$A$1005,0)),""))</f>
        <v/>
      </c>
      <c r="G185" s="47" t="n"/>
      <c r="H185" s="38" t="n"/>
      <c r="K185" s="63" t="n"/>
      <c r="L185" s="63" t="n"/>
      <c r="M185" s="38" t="n"/>
      <c r="O185" s="62">
        <f>IF($C185="","",IFERROR($C185+'Settings'!$B$5,""))</f>
        <v/>
      </c>
      <c r="P185" s="62" t="n"/>
      <c r="Q185" s="62" t="n"/>
      <c r="R185" s="40">
        <f>IF($A185="","",IF($Q185&lt;&gt;"","Closed",IF($P185="","Open - No Due Date",IF($P185&lt;TODAY(),"Overdue","Open"))))</f>
        <v/>
      </c>
      <c r="S185" s="39">
        <f>IF($A185="","",IFERROR(MAX(0,IF($Q185&lt;&gt;"",$Q185-$C185,TODAY()-$C185)),""))</f>
        <v/>
      </c>
      <c r="T185" s="40">
        <f>IF($A185="","",IF(OR($B185="",$F185="",$H185="",$I185="",$M185=""),"Missing required field",IF(COUNTIF($A$6:$A$1005,$A185)&gt;1,"Duplicate Violation ID",IF(COUNTIF('Inspection Log'!$A$6:$A$1005,$B185)=0,"Unmatched Inspection ID",IF(AND($Q185&lt;&gt;"",$C185&lt;&gt;"",$Q185&lt;$C185),"Completed before inspection","OK")))))</f>
        <v/>
      </c>
    </row>
    <row r="186">
      <c r="C186" s="62">
        <f>IF($B186="","",IFERROR(INDEX('Inspection Log'!$B$6:$B$1005,MATCH($B186,'Inspection Log'!$A$6:$A$1005,0)),""))</f>
        <v/>
      </c>
      <c r="D186">
        <f>IF($B186="","",IFERROR(INDEX('Inspection Log'!$E$6:$E$1005,MATCH($B186,'Inspection Log'!$A$6:$A$1005,0)),""))</f>
        <v/>
      </c>
      <c r="E186">
        <f>IF($B186="","",IFERROR(INDEX('Inspection Log'!$F$6:$F$1005,MATCH($B186,'Inspection Log'!$A$6:$A$1005,0)),""))</f>
        <v/>
      </c>
      <c r="G186" s="47" t="n"/>
      <c r="H186" s="38" t="n"/>
      <c r="K186" s="63" t="n"/>
      <c r="L186" s="63" t="n"/>
      <c r="M186" s="38" t="n"/>
      <c r="O186" s="62">
        <f>IF($C186="","",IFERROR($C186+'Settings'!$B$5,""))</f>
        <v/>
      </c>
      <c r="P186" s="62" t="n"/>
      <c r="Q186" s="62" t="n"/>
      <c r="R186" s="40">
        <f>IF($A186="","",IF($Q186&lt;&gt;"","Closed",IF($P186="","Open - No Due Date",IF($P186&lt;TODAY(),"Overdue","Open"))))</f>
        <v/>
      </c>
      <c r="S186" s="39">
        <f>IF($A186="","",IFERROR(MAX(0,IF($Q186&lt;&gt;"",$Q186-$C186,TODAY()-$C186)),""))</f>
        <v/>
      </c>
      <c r="T186" s="40">
        <f>IF($A186="","",IF(OR($B186="",$F186="",$H186="",$I186="",$M186=""),"Missing required field",IF(COUNTIF($A$6:$A$1005,$A186)&gt;1,"Duplicate Violation ID",IF(COUNTIF('Inspection Log'!$A$6:$A$1005,$B186)=0,"Unmatched Inspection ID",IF(AND($Q186&lt;&gt;"",$C186&lt;&gt;"",$Q186&lt;$C186),"Completed before inspection","OK")))))</f>
        <v/>
      </c>
    </row>
    <row r="187">
      <c r="C187" s="62">
        <f>IF($B187="","",IFERROR(INDEX('Inspection Log'!$B$6:$B$1005,MATCH($B187,'Inspection Log'!$A$6:$A$1005,0)),""))</f>
        <v/>
      </c>
      <c r="D187">
        <f>IF($B187="","",IFERROR(INDEX('Inspection Log'!$E$6:$E$1005,MATCH($B187,'Inspection Log'!$A$6:$A$1005,0)),""))</f>
        <v/>
      </c>
      <c r="E187">
        <f>IF($B187="","",IFERROR(INDEX('Inspection Log'!$F$6:$F$1005,MATCH($B187,'Inspection Log'!$A$6:$A$1005,0)),""))</f>
        <v/>
      </c>
      <c r="G187" s="47" t="n"/>
      <c r="H187" s="38" t="n"/>
      <c r="K187" s="63" t="n"/>
      <c r="L187" s="63" t="n"/>
      <c r="M187" s="38" t="n"/>
      <c r="O187" s="62">
        <f>IF($C187="","",IFERROR($C187+'Settings'!$B$5,""))</f>
        <v/>
      </c>
      <c r="P187" s="62" t="n"/>
      <c r="Q187" s="62" t="n"/>
      <c r="R187" s="40">
        <f>IF($A187="","",IF($Q187&lt;&gt;"","Closed",IF($P187="","Open - No Due Date",IF($P187&lt;TODAY(),"Overdue","Open"))))</f>
        <v/>
      </c>
      <c r="S187" s="39">
        <f>IF($A187="","",IFERROR(MAX(0,IF($Q187&lt;&gt;"",$Q187-$C187,TODAY()-$C187)),""))</f>
        <v/>
      </c>
      <c r="T187" s="40">
        <f>IF($A187="","",IF(OR($B187="",$F187="",$H187="",$I187="",$M187=""),"Missing required field",IF(COUNTIF($A$6:$A$1005,$A187)&gt;1,"Duplicate Violation ID",IF(COUNTIF('Inspection Log'!$A$6:$A$1005,$B187)=0,"Unmatched Inspection ID",IF(AND($Q187&lt;&gt;"",$C187&lt;&gt;"",$Q187&lt;$C187),"Completed before inspection","OK")))))</f>
        <v/>
      </c>
    </row>
    <row r="188">
      <c r="C188" s="62">
        <f>IF($B188="","",IFERROR(INDEX('Inspection Log'!$B$6:$B$1005,MATCH($B188,'Inspection Log'!$A$6:$A$1005,0)),""))</f>
        <v/>
      </c>
      <c r="D188">
        <f>IF($B188="","",IFERROR(INDEX('Inspection Log'!$E$6:$E$1005,MATCH($B188,'Inspection Log'!$A$6:$A$1005,0)),""))</f>
        <v/>
      </c>
      <c r="E188">
        <f>IF($B188="","",IFERROR(INDEX('Inspection Log'!$F$6:$F$1005,MATCH($B188,'Inspection Log'!$A$6:$A$1005,0)),""))</f>
        <v/>
      </c>
      <c r="G188" s="47" t="n"/>
      <c r="H188" s="38" t="n"/>
      <c r="K188" s="63" t="n"/>
      <c r="L188" s="63" t="n"/>
      <c r="M188" s="38" t="n"/>
      <c r="O188" s="62">
        <f>IF($C188="","",IFERROR($C188+'Settings'!$B$5,""))</f>
        <v/>
      </c>
      <c r="P188" s="62" t="n"/>
      <c r="Q188" s="62" t="n"/>
      <c r="R188" s="40">
        <f>IF($A188="","",IF($Q188&lt;&gt;"","Closed",IF($P188="","Open - No Due Date",IF($P188&lt;TODAY(),"Overdue","Open"))))</f>
        <v/>
      </c>
      <c r="S188" s="39">
        <f>IF($A188="","",IFERROR(MAX(0,IF($Q188&lt;&gt;"",$Q188-$C188,TODAY()-$C188)),""))</f>
        <v/>
      </c>
      <c r="T188" s="40">
        <f>IF($A188="","",IF(OR($B188="",$F188="",$H188="",$I188="",$M188=""),"Missing required field",IF(COUNTIF($A$6:$A$1005,$A188)&gt;1,"Duplicate Violation ID",IF(COUNTIF('Inspection Log'!$A$6:$A$1005,$B188)=0,"Unmatched Inspection ID",IF(AND($Q188&lt;&gt;"",$C188&lt;&gt;"",$Q188&lt;$C188),"Completed before inspection","OK")))))</f>
        <v/>
      </c>
    </row>
    <row r="189">
      <c r="C189" s="62">
        <f>IF($B189="","",IFERROR(INDEX('Inspection Log'!$B$6:$B$1005,MATCH($B189,'Inspection Log'!$A$6:$A$1005,0)),""))</f>
        <v/>
      </c>
      <c r="D189">
        <f>IF($B189="","",IFERROR(INDEX('Inspection Log'!$E$6:$E$1005,MATCH($B189,'Inspection Log'!$A$6:$A$1005,0)),""))</f>
        <v/>
      </c>
      <c r="E189">
        <f>IF($B189="","",IFERROR(INDEX('Inspection Log'!$F$6:$F$1005,MATCH($B189,'Inspection Log'!$A$6:$A$1005,0)),""))</f>
        <v/>
      </c>
      <c r="G189" s="47" t="n"/>
      <c r="H189" s="38" t="n"/>
      <c r="K189" s="63" t="n"/>
      <c r="L189" s="63" t="n"/>
      <c r="M189" s="38" t="n"/>
      <c r="O189" s="62">
        <f>IF($C189="","",IFERROR($C189+'Settings'!$B$5,""))</f>
        <v/>
      </c>
      <c r="P189" s="62" t="n"/>
      <c r="Q189" s="62" t="n"/>
      <c r="R189" s="40">
        <f>IF($A189="","",IF($Q189&lt;&gt;"","Closed",IF($P189="","Open - No Due Date",IF($P189&lt;TODAY(),"Overdue","Open"))))</f>
        <v/>
      </c>
      <c r="S189" s="39">
        <f>IF($A189="","",IFERROR(MAX(0,IF($Q189&lt;&gt;"",$Q189-$C189,TODAY()-$C189)),""))</f>
        <v/>
      </c>
      <c r="T189" s="40">
        <f>IF($A189="","",IF(OR($B189="",$F189="",$H189="",$I189="",$M189=""),"Missing required field",IF(COUNTIF($A$6:$A$1005,$A189)&gt;1,"Duplicate Violation ID",IF(COUNTIF('Inspection Log'!$A$6:$A$1005,$B189)=0,"Unmatched Inspection ID",IF(AND($Q189&lt;&gt;"",$C189&lt;&gt;"",$Q189&lt;$C189),"Completed before inspection","OK")))))</f>
        <v/>
      </c>
    </row>
    <row r="190">
      <c r="C190" s="62">
        <f>IF($B190="","",IFERROR(INDEX('Inspection Log'!$B$6:$B$1005,MATCH($B190,'Inspection Log'!$A$6:$A$1005,0)),""))</f>
        <v/>
      </c>
      <c r="D190">
        <f>IF($B190="","",IFERROR(INDEX('Inspection Log'!$E$6:$E$1005,MATCH($B190,'Inspection Log'!$A$6:$A$1005,0)),""))</f>
        <v/>
      </c>
      <c r="E190">
        <f>IF($B190="","",IFERROR(INDEX('Inspection Log'!$F$6:$F$1005,MATCH($B190,'Inspection Log'!$A$6:$A$1005,0)),""))</f>
        <v/>
      </c>
      <c r="G190" s="47" t="n"/>
      <c r="H190" s="38" t="n"/>
      <c r="K190" s="63" t="n"/>
      <c r="L190" s="63" t="n"/>
      <c r="M190" s="38" t="n"/>
      <c r="O190" s="62">
        <f>IF($C190="","",IFERROR($C190+'Settings'!$B$5,""))</f>
        <v/>
      </c>
      <c r="P190" s="62" t="n"/>
      <c r="Q190" s="62" t="n"/>
      <c r="R190" s="40">
        <f>IF($A190="","",IF($Q190&lt;&gt;"","Closed",IF($P190="","Open - No Due Date",IF($P190&lt;TODAY(),"Overdue","Open"))))</f>
        <v/>
      </c>
      <c r="S190" s="39">
        <f>IF($A190="","",IFERROR(MAX(0,IF($Q190&lt;&gt;"",$Q190-$C190,TODAY()-$C190)),""))</f>
        <v/>
      </c>
      <c r="T190" s="40">
        <f>IF($A190="","",IF(OR($B190="",$F190="",$H190="",$I190="",$M190=""),"Missing required field",IF(COUNTIF($A$6:$A$1005,$A190)&gt;1,"Duplicate Violation ID",IF(COUNTIF('Inspection Log'!$A$6:$A$1005,$B190)=0,"Unmatched Inspection ID",IF(AND($Q190&lt;&gt;"",$C190&lt;&gt;"",$Q190&lt;$C190),"Completed before inspection","OK")))))</f>
        <v/>
      </c>
    </row>
    <row r="191">
      <c r="C191" s="62">
        <f>IF($B191="","",IFERROR(INDEX('Inspection Log'!$B$6:$B$1005,MATCH($B191,'Inspection Log'!$A$6:$A$1005,0)),""))</f>
        <v/>
      </c>
      <c r="D191">
        <f>IF($B191="","",IFERROR(INDEX('Inspection Log'!$E$6:$E$1005,MATCH($B191,'Inspection Log'!$A$6:$A$1005,0)),""))</f>
        <v/>
      </c>
      <c r="E191">
        <f>IF($B191="","",IFERROR(INDEX('Inspection Log'!$F$6:$F$1005,MATCH($B191,'Inspection Log'!$A$6:$A$1005,0)),""))</f>
        <v/>
      </c>
      <c r="G191" s="47" t="n"/>
      <c r="H191" s="38" t="n"/>
      <c r="K191" s="63" t="n"/>
      <c r="L191" s="63" t="n"/>
      <c r="M191" s="38" t="n"/>
      <c r="O191" s="62">
        <f>IF($C191="","",IFERROR($C191+'Settings'!$B$5,""))</f>
        <v/>
      </c>
      <c r="P191" s="62" t="n"/>
      <c r="Q191" s="62" t="n"/>
      <c r="R191" s="40">
        <f>IF($A191="","",IF($Q191&lt;&gt;"","Closed",IF($P191="","Open - No Due Date",IF($P191&lt;TODAY(),"Overdue","Open"))))</f>
        <v/>
      </c>
      <c r="S191" s="39">
        <f>IF($A191="","",IFERROR(MAX(0,IF($Q191&lt;&gt;"",$Q191-$C191,TODAY()-$C191)),""))</f>
        <v/>
      </c>
      <c r="T191" s="40">
        <f>IF($A191="","",IF(OR($B191="",$F191="",$H191="",$I191="",$M191=""),"Missing required field",IF(COUNTIF($A$6:$A$1005,$A191)&gt;1,"Duplicate Violation ID",IF(COUNTIF('Inspection Log'!$A$6:$A$1005,$B191)=0,"Unmatched Inspection ID",IF(AND($Q191&lt;&gt;"",$C191&lt;&gt;"",$Q191&lt;$C191),"Completed before inspection","OK")))))</f>
        <v/>
      </c>
    </row>
    <row r="192">
      <c r="C192" s="62">
        <f>IF($B192="","",IFERROR(INDEX('Inspection Log'!$B$6:$B$1005,MATCH($B192,'Inspection Log'!$A$6:$A$1005,0)),""))</f>
        <v/>
      </c>
      <c r="D192">
        <f>IF($B192="","",IFERROR(INDEX('Inspection Log'!$E$6:$E$1005,MATCH($B192,'Inspection Log'!$A$6:$A$1005,0)),""))</f>
        <v/>
      </c>
      <c r="E192">
        <f>IF($B192="","",IFERROR(INDEX('Inspection Log'!$F$6:$F$1005,MATCH($B192,'Inspection Log'!$A$6:$A$1005,0)),""))</f>
        <v/>
      </c>
      <c r="G192" s="47" t="n"/>
      <c r="H192" s="38" t="n"/>
      <c r="K192" s="63" t="n"/>
      <c r="L192" s="63" t="n"/>
      <c r="M192" s="38" t="n"/>
      <c r="O192" s="62">
        <f>IF($C192="","",IFERROR($C192+'Settings'!$B$5,""))</f>
        <v/>
      </c>
      <c r="P192" s="62" t="n"/>
      <c r="Q192" s="62" t="n"/>
      <c r="R192" s="40">
        <f>IF($A192="","",IF($Q192&lt;&gt;"","Closed",IF($P192="","Open - No Due Date",IF($P192&lt;TODAY(),"Overdue","Open"))))</f>
        <v/>
      </c>
      <c r="S192" s="39">
        <f>IF($A192="","",IFERROR(MAX(0,IF($Q192&lt;&gt;"",$Q192-$C192,TODAY()-$C192)),""))</f>
        <v/>
      </c>
      <c r="T192" s="40">
        <f>IF($A192="","",IF(OR($B192="",$F192="",$H192="",$I192="",$M192=""),"Missing required field",IF(COUNTIF($A$6:$A$1005,$A192)&gt;1,"Duplicate Violation ID",IF(COUNTIF('Inspection Log'!$A$6:$A$1005,$B192)=0,"Unmatched Inspection ID",IF(AND($Q192&lt;&gt;"",$C192&lt;&gt;"",$Q192&lt;$C192),"Completed before inspection","OK")))))</f>
        <v/>
      </c>
    </row>
    <row r="193">
      <c r="C193" s="62">
        <f>IF($B193="","",IFERROR(INDEX('Inspection Log'!$B$6:$B$1005,MATCH($B193,'Inspection Log'!$A$6:$A$1005,0)),""))</f>
        <v/>
      </c>
      <c r="D193">
        <f>IF($B193="","",IFERROR(INDEX('Inspection Log'!$E$6:$E$1005,MATCH($B193,'Inspection Log'!$A$6:$A$1005,0)),""))</f>
        <v/>
      </c>
      <c r="E193">
        <f>IF($B193="","",IFERROR(INDEX('Inspection Log'!$F$6:$F$1005,MATCH($B193,'Inspection Log'!$A$6:$A$1005,0)),""))</f>
        <v/>
      </c>
      <c r="G193" s="47" t="n"/>
      <c r="H193" s="38" t="n"/>
      <c r="K193" s="63" t="n"/>
      <c r="L193" s="63" t="n"/>
      <c r="M193" s="38" t="n"/>
      <c r="O193" s="62">
        <f>IF($C193="","",IFERROR($C193+'Settings'!$B$5,""))</f>
        <v/>
      </c>
      <c r="P193" s="62" t="n"/>
      <c r="Q193" s="62" t="n"/>
      <c r="R193" s="40">
        <f>IF($A193="","",IF($Q193&lt;&gt;"","Closed",IF($P193="","Open - No Due Date",IF($P193&lt;TODAY(),"Overdue","Open"))))</f>
        <v/>
      </c>
      <c r="S193" s="39">
        <f>IF($A193="","",IFERROR(MAX(0,IF($Q193&lt;&gt;"",$Q193-$C193,TODAY()-$C193)),""))</f>
        <v/>
      </c>
      <c r="T193" s="40">
        <f>IF($A193="","",IF(OR($B193="",$F193="",$H193="",$I193="",$M193=""),"Missing required field",IF(COUNTIF($A$6:$A$1005,$A193)&gt;1,"Duplicate Violation ID",IF(COUNTIF('Inspection Log'!$A$6:$A$1005,$B193)=0,"Unmatched Inspection ID",IF(AND($Q193&lt;&gt;"",$C193&lt;&gt;"",$Q193&lt;$C193),"Completed before inspection","OK")))))</f>
        <v/>
      </c>
    </row>
    <row r="194">
      <c r="C194" s="62">
        <f>IF($B194="","",IFERROR(INDEX('Inspection Log'!$B$6:$B$1005,MATCH($B194,'Inspection Log'!$A$6:$A$1005,0)),""))</f>
        <v/>
      </c>
      <c r="D194">
        <f>IF($B194="","",IFERROR(INDEX('Inspection Log'!$E$6:$E$1005,MATCH($B194,'Inspection Log'!$A$6:$A$1005,0)),""))</f>
        <v/>
      </c>
      <c r="E194">
        <f>IF($B194="","",IFERROR(INDEX('Inspection Log'!$F$6:$F$1005,MATCH($B194,'Inspection Log'!$A$6:$A$1005,0)),""))</f>
        <v/>
      </c>
      <c r="G194" s="47" t="n"/>
      <c r="H194" s="38" t="n"/>
      <c r="K194" s="63" t="n"/>
      <c r="L194" s="63" t="n"/>
      <c r="M194" s="38" t="n"/>
      <c r="O194" s="62">
        <f>IF($C194="","",IFERROR($C194+'Settings'!$B$5,""))</f>
        <v/>
      </c>
      <c r="P194" s="62" t="n"/>
      <c r="Q194" s="62" t="n"/>
      <c r="R194" s="40">
        <f>IF($A194="","",IF($Q194&lt;&gt;"","Closed",IF($P194="","Open - No Due Date",IF($P194&lt;TODAY(),"Overdue","Open"))))</f>
        <v/>
      </c>
      <c r="S194" s="39">
        <f>IF($A194="","",IFERROR(MAX(0,IF($Q194&lt;&gt;"",$Q194-$C194,TODAY()-$C194)),""))</f>
        <v/>
      </c>
      <c r="T194" s="40">
        <f>IF($A194="","",IF(OR($B194="",$F194="",$H194="",$I194="",$M194=""),"Missing required field",IF(COUNTIF($A$6:$A$1005,$A194)&gt;1,"Duplicate Violation ID",IF(COUNTIF('Inspection Log'!$A$6:$A$1005,$B194)=0,"Unmatched Inspection ID",IF(AND($Q194&lt;&gt;"",$C194&lt;&gt;"",$Q194&lt;$C194),"Completed before inspection","OK")))))</f>
        <v/>
      </c>
    </row>
    <row r="195">
      <c r="C195" s="62">
        <f>IF($B195="","",IFERROR(INDEX('Inspection Log'!$B$6:$B$1005,MATCH($B195,'Inspection Log'!$A$6:$A$1005,0)),""))</f>
        <v/>
      </c>
      <c r="D195">
        <f>IF($B195="","",IFERROR(INDEX('Inspection Log'!$E$6:$E$1005,MATCH($B195,'Inspection Log'!$A$6:$A$1005,0)),""))</f>
        <v/>
      </c>
      <c r="E195">
        <f>IF($B195="","",IFERROR(INDEX('Inspection Log'!$F$6:$F$1005,MATCH($B195,'Inspection Log'!$A$6:$A$1005,0)),""))</f>
        <v/>
      </c>
      <c r="G195" s="47" t="n"/>
      <c r="H195" s="38" t="n"/>
      <c r="K195" s="63" t="n"/>
      <c r="L195" s="63" t="n"/>
      <c r="M195" s="38" t="n"/>
      <c r="O195" s="62">
        <f>IF($C195="","",IFERROR($C195+'Settings'!$B$5,""))</f>
        <v/>
      </c>
      <c r="P195" s="62" t="n"/>
      <c r="Q195" s="62" t="n"/>
      <c r="R195" s="40">
        <f>IF($A195="","",IF($Q195&lt;&gt;"","Closed",IF($P195="","Open - No Due Date",IF($P195&lt;TODAY(),"Overdue","Open"))))</f>
        <v/>
      </c>
      <c r="S195" s="39">
        <f>IF($A195="","",IFERROR(MAX(0,IF($Q195&lt;&gt;"",$Q195-$C195,TODAY()-$C195)),""))</f>
        <v/>
      </c>
      <c r="T195" s="40">
        <f>IF($A195="","",IF(OR($B195="",$F195="",$H195="",$I195="",$M195=""),"Missing required field",IF(COUNTIF($A$6:$A$1005,$A195)&gt;1,"Duplicate Violation ID",IF(COUNTIF('Inspection Log'!$A$6:$A$1005,$B195)=0,"Unmatched Inspection ID",IF(AND($Q195&lt;&gt;"",$C195&lt;&gt;"",$Q195&lt;$C195),"Completed before inspection","OK")))))</f>
        <v/>
      </c>
    </row>
    <row r="196">
      <c r="C196" s="62">
        <f>IF($B196="","",IFERROR(INDEX('Inspection Log'!$B$6:$B$1005,MATCH($B196,'Inspection Log'!$A$6:$A$1005,0)),""))</f>
        <v/>
      </c>
      <c r="D196">
        <f>IF($B196="","",IFERROR(INDEX('Inspection Log'!$E$6:$E$1005,MATCH($B196,'Inspection Log'!$A$6:$A$1005,0)),""))</f>
        <v/>
      </c>
      <c r="E196">
        <f>IF($B196="","",IFERROR(INDEX('Inspection Log'!$F$6:$F$1005,MATCH($B196,'Inspection Log'!$A$6:$A$1005,0)),""))</f>
        <v/>
      </c>
      <c r="G196" s="47" t="n"/>
      <c r="H196" s="38" t="n"/>
      <c r="K196" s="63" t="n"/>
      <c r="L196" s="63" t="n"/>
      <c r="M196" s="38" t="n"/>
      <c r="O196" s="62">
        <f>IF($C196="","",IFERROR($C196+'Settings'!$B$5,""))</f>
        <v/>
      </c>
      <c r="P196" s="62" t="n"/>
      <c r="Q196" s="62" t="n"/>
      <c r="R196" s="40">
        <f>IF($A196="","",IF($Q196&lt;&gt;"","Closed",IF($P196="","Open - No Due Date",IF($P196&lt;TODAY(),"Overdue","Open"))))</f>
        <v/>
      </c>
      <c r="S196" s="39">
        <f>IF($A196="","",IFERROR(MAX(0,IF($Q196&lt;&gt;"",$Q196-$C196,TODAY()-$C196)),""))</f>
        <v/>
      </c>
      <c r="T196" s="40">
        <f>IF($A196="","",IF(OR($B196="",$F196="",$H196="",$I196="",$M196=""),"Missing required field",IF(COUNTIF($A$6:$A$1005,$A196)&gt;1,"Duplicate Violation ID",IF(COUNTIF('Inspection Log'!$A$6:$A$1005,$B196)=0,"Unmatched Inspection ID",IF(AND($Q196&lt;&gt;"",$C196&lt;&gt;"",$Q196&lt;$C196),"Completed before inspection","OK")))))</f>
        <v/>
      </c>
    </row>
    <row r="197">
      <c r="C197" s="62">
        <f>IF($B197="","",IFERROR(INDEX('Inspection Log'!$B$6:$B$1005,MATCH($B197,'Inspection Log'!$A$6:$A$1005,0)),""))</f>
        <v/>
      </c>
      <c r="D197">
        <f>IF($B197="","",IFERROR(INDEX('Inspection Log'!$E$6:$E$1005,MATCH($B197,'Inspection Log'!$A$6:$A$1005,0)),""))</f>
        <v/>
      </c>
      <c r="E197">
        <f>IF($B197="","",IFERROR(INDEX('Inspection Log'!$F$6:$F$1005,MATCH($B197,'Inspection Log'!$A$6:$A$1005,0)),""))</f>
        <v/>
      </c>
      <c r="G197" s="47" t="n"/>
      <c r="H197" s="38" t="n"/>
      <c r="K197" s="63" t="n"/>
      <c r="L197" s="63" t="n"/>
      <c r="M197" s="38" t="n"/>
      <c r="O197" s="62">
        <f>IF($C197="","",IFERROR($C197+'Settings'!$B$5,""))</f>
        <v/>
      </c>
      <c r="P197" s="62" t="n"/>
      <c r="Q197" s="62" t="n"/>
      <c r="R197" s="40">
        <f>IF($A197="","",IF($Q197&lt;&gt;"","Closed",IF($P197="","Open - No Due Date",IF($P197&lt;TODAY(),"Overdue","Open"))))</f>
        <v/>
      </c>
      <c r="S197" s="39">
        <f>IF($A197="","",IFERROR(MAX(0,IF($Q197&lt;&gt;"",$Q197-$C197,TODAY()-$C197)),""))</f>
        <v/>
      </c>
      <c r="T197" s="40">
        <f>IF($A197="","",IF(OR($B197="",$F197="",$H197="",$I197="",$M197=""),"Missing required field",IF(COUNTIF($A$6:$A$1005,$A197)&gt;1,"Duplicate Violation ID",IF(COUNTIF('Inspection Log'!$A$6:$A$1005,$B197)=0,"Unmatched Inspection ID",IF(AND($Q197&lt;&gt;"",$C197&lt;&gt;"",$Q197&lt;$C197),"Completed before inspection","OK")))))</f>
        <v/>
      </c>
    </row>
    <row r="198">
      <c r="C198" s="62">
        <f>IF($B198="","",IFERROR(INDEX('Inspection Log'!$B$6:$B$1005,MATCH($B198,'Inspection Log'!$A$6:$A$1005,0)),""))</f>
        <v/>
      </c>
      <c r="D198">
        <f>IF($B198="","",IFERROR(INDEX('Inspection Log'!$E$6:$E$1005,MATCH($B198,'Inspection Log'!$A$6:$A$1005,0)),""))</f>
        <v/>
      </c>
      <c r="E198">
        <f>IF($B198="","",IFERROR(INDEX('Inspection Log'!$F$6:$F$1005,MATCH($B198,'Inspection Log'!$A$6:$A$1005,0)),""))</f>
        <v/>
      </c>
      <c r="G198" s="47" t="n"/>
      <c r="H198" s="38" t="n"/>
      <c r="K198" s="63" t="n"/>
      <c r="L198" s="63" t="n"/>
      <c r="M198" s="38" t="n"/>
      <c r="O198" s="62">
        <f>IF($C198="","",IFERROR($C198+'Settings'!$B$5,""))</f>
        <v/>
      </c>
      <c r="P198" s="62" t="n"/>
      <c r="Q198" s="62" t="n"/>
      <c r="R198" s="40">
        <f>IF($A198="","",IF($Q198&lt;&gt;"","Closed",IF($P198="","Open - No Due Date",IF($P198&lt;TODAY(),"Overdue","Open"))))</f>
        <v/>
      </c>
      <c r="S198" s="39">
        <f>IF($A198="","",IFERROR(MAX(0,IF($Q198&lt;&gt;"",$Q198-$C198,TODAY()-$C198)),""))</f>
        <v/>
      </c>
      <c r="T198" s="40">
        <f>IF($A198="","",IF(OR($B198="",$F198="",$H198="",$I198="",$M198=""),"Missing required field",IF(COUNTIF($A$6:$A$1005,$A198)&gt;1,"Duplicate Violation ID",IF(COUNTIF('Inspection Log'!$A$6:$A$1005,$B198)=0,"Unmatched Inspection ID",IF(AND($Q198&lt;&gt;"",$C198&lt;&gt;"",$Q198&lt;$C198),"Completed before inspection","OK")))))</f>
        <v/>
      </c>
    </row>
    <row r="199">
      <c r="C199" s="62">
        <f>IF($B199="","",IFERROR(INDEX('Inspection Log'!$B$6:$B$1005,MATCH($B199,'Inspection Log'!$A$6:$A$1005,0)),""))</f>
        <v/>
      </c>
      <c r="D199">
        <f>IF($B199="","",IFERROR(INDEX('Inspection Log'!$E$6:$E$1005,MATCH($B199,'Inspection Log'!$A$6:$A$1005,0)),""))</f>
        <v/>
      </c>
      <c r="E199">
        <f>IF($B199="","",IFERROR(INDEX('Inspection Log'!$F$6:$F$1005,MATCH($B199,'Inspection Log'!$A$6:$A$1005,0)),""))</f>
        <v/>
      </c>
      <c r="G199" s="47" t="n"/>
      <c r="H199" s="38" t="n"/>
      <c r="K199" s="63" t="n"/>
      <c r="L199" s="63" t="n"/>
      <c r="M199" s="38" t="n"/>
      <c r="O199" s="62">
        <f>IF($C199="","",IFERROR($C199+'Settings'!$B$5,""))</f>
        <v/>
      </c>
      <c r="P199" s="62" t="n"/>
      <c r="Q199" s="62" t="n"/>
      <c r="R199" s="40">
        <f>IF($A199="","",IF($Q199&lt;&gt;"","Closed",IF($P199="","Open - No Due Date",IF($P199&lt;TODAY(),"Overdue","Open"))))</f>
        <v/>
      </c>
      <c r="S199" s="39">
        <f>IF($A199="","",IFERROR(MAX(0,IF($Q199&lt;&gt;"",$Q199-$C199,TODAY()-$C199)),""))</f>
        <v/>
      </c>
      <c r="T199" s="40">
        <f>IF($A199="","",IF(OR($B199="",$F199="",$H199="",$I199="",$M199=""),"Missing required field",IF(COUNTIF($A$6:$A$1005,$A199)&gt;1,"Duplicate Violation ID",IF(COUNTIF('Inspection Log'!$A$6:$A$1005,$B199)=0,"Unmatched Inspection ID",IF(AND($Q199&lt;&gt;"",$C199&lt;&gt;"",$Q199&lt;$C199),"Completed before inspection","OK")))))</f>
        <v/>
      </c>
    </row>
    <row r="200">
      <c r="C200" s="62">
        <f>IF($B200="","",IFERROR(INDEX('Inspection Log'!$B$6:$B$1005,MATCH($B200,'Inspection Log'!$A$6:$A$1005,0)),""))</f>
        <v/>
      </c>
      <c r="D200">
        <f>IF($B200="","",IFERROR(INDEX('Inspection Log'!$E$6:$E$1005,MATCH($B200,'Inspection Log'!$A$6:$A$1005,0)),""))</f>
        <v/>
      </c>
      <c r="E200">
        <f>IF($B200="","",IFERROR(INDEX('Inspection Log'!$F$6:$F$1005,MATCH($B200,'Inspection Log'!$A$6:$A$1005,0)),""))</f>
        <v/>
      </c>
      <c r="G200" s="47" t="n"/>
      <c r="H200" s="38" t="n"/>
      <c r="K200" s="63" t="n"/>
      <c r="L200" s="63" t="n"/>
      <c r="M200" s="38" t="n"/>
      <c r="O200" s="62">
        <f>IF($C200="","",IFERROR($C200+'Settings'!$B$5,""))</f>
        <v/>
      </c>
      <c r="P200" s="62" t="n"/>
      <c r="Q200" s="62" t="n"/>
      <c r="R200" s="40">
        <f>IF($A200="","",IF($Q200&lt;&gt;"","Closed",IF($P200="","Open - No Due Date",IF($P200&lt;TODAY(),"Overdue","Open"))))</f>
        <v/>
      </c>
      <c r="S200" s="39">
        <f>IF($A200="","",IFERROR(MAX(0,IF($Q200&lt;&gt;"",$Q200-$C200,TODAY()-$C200)),""))</f>
        <v/>
      </c>
      <c r="T200" s="40">
        <f>IF($A200="","",IF(OR($B200="",$F200="",$H200="",$I200="",$M200=""),"Missing required field",IF(COUNTIF($A$6:$A$1005,$A200)&gt;1,"Duplicate Violation ID",IF(COUNTIF('Inspection Log'!$A$6:$A$1005,$B200)=0,"Unmatched Inspection ID",IF(AND($Q200&lt;&gt;"",$C200&lt;&gt;"",$Q200&lt;$C200),"Completed before inspection","OK")))))</f>
        <v/>
      </c>
    </row>
    <row r="201">
      <c r="C201" s="62">
        <f>IF($B201="","",IFERROR(INDEX('Inspection Log'!$B$6:$B$1005,MATCH($B201,'Inspection Log'!$A$6:$A$1005,0)),""))</f>
        <v/>
      </c>
      <c r="D201">
        <f>IF($B201="","",IFERROR(INDEX('Inspection Log'!$E$6:$E$1005,MATCH($B201,'Inspection Log'!$A$6:$A$1005,0)),""))</f>
        <v/>
      </c>
      <c r="E201">
        <f>IF($B201="","",IFERROR(INDEX('Inspection Log'!$F$6:$F$1005,MATCH($B201,'Inspection Log'!$A$6:$A$1005,0)),""))</f>
        <v/>
      </c>
      <c r="G201" s="47" t="n"/>
      <c r="H201" s="38" t="n"/>
      <c r="K201" s="63" t="n"/>
      <c r="L201" s="63" t="n"/>
      <c r="M201" s="38" t="n"/>
      <c r="O201" s="62">
        <f>IF($C201="","",IFERROR($C201+'Settings'!$B$5,""))</f>
        <v/>
      </c>
      <c r="P201" s="62" t="n"/>
      <c r="Q201" s="62" t="n"/>
      <c r="R201" s="40">
        <f>IF($A201="","",IF($Q201&lt;&gt;"","Closed",IF($P201="","Open - No Due Date",IF($P201&lt;TODAY(),"Overdue","Open"))))</f>
        <v/>
      </c>
      <c r="S201" s="39">
        <f>IF($A201="","",IFERROR(MAX(0,IF($Q201&lt;&gt;"",$Q201-$C201,TODAY()-$C201)),""))</f>
        <v/>
      </c>
      <c r="T201" s="40">
        <f>IF($A201="","",IF(OR($B201="",$F201="",$H201="",$I201="",$M201=""),"Missing required field",IF(COUNTIF($A$6:$A$1005,$A201)&gt;1,"Duplicate Violation ID",IF(COUNTIF('Inspection Log'!$A$6:$A$1005,$B201)=0,"Unmatched Inspection ID",IF(AND($Q201&lt;&gt;"",$C201&lt;&gt;"",$Q201&lt;$C201),"Completed before inspection","OK")))))</f>
        <v/>
      </c>
    </row>
    <row r="202">
      <c r="C202" s="62">
        <f>IF($B202="","",IFERROR(INDEX('Inspection Log'!$B$6:$B$1005,MATCH($B202,'Inspection Log'!$A$6:$A$1005,0)),""))</f>
        <v/>
      </c>
      <c r="D202">
        <f>IF($B202="","",IFERROR(INDEX('Inspection Log'!$E$6:$E$1005,MATCH($B202,'Inspection Log'!$A$6:$A$1005,0)),""))</f>
        <v/>
      </c>
      <c r="E202">
        <f>IF($B202="","",IFERROR(INDEX('Inspection Log'!$F$6:$F$1005,MATCH($B202,'Inspection Log'!$A$6:$A$1005,0)),""))</f>
        <v/>
      </c>
      <c r="G202" s="47" t="n"/>
      <c r="H202" s="38" t="n"/>
      <c r="K202" s="63" t="n"/>
      <c r="L202" s="63" t="n"/>
      <c r="M202" s="38" t="n"/>
      <c r="O202" s="62">
        <f>IF($C202="","",IFERROR($C202+'Settings'!$B$5,""))</f>
        <v/>
      </c>
      <c r="P202" s="62" t="n"/>
      <c r="Q202" s="62" t="n"/>
      <c r="R202" s="40">
        <f>IF($A202="","",IF($Q202&lt;&gt;"","Closed",IF($P202="","Open - No Due Date",IF($P202&lt;TODAY(),"Overdue","Open"))))</f>
        <v/>
      </c>
      <c r="S202" s="39">
        <f>IF($A202="","",IFERROR(MAX(0,IF($Q202&lt;&gt;"",$Q202-$C202,TODAY()-$C202)),""))</f>
        <v/>
      </c>
      <c r="T202" s="40">
        <f>IF($A202="","",IF(OR($B202="",$F202="",$H202="",$I202="",$M202=""),"Missing required field",IF(COUNTIF($A$6:$A$1005,$A202)&gt;1,"Duplicate Violation ID",IF(COUNTIF('Inspection Log'!$A$6:$A$1005,$B202)=0,"Unmatched Inspection ID",IF(AND($Q202&lt;&gt;"",$C202&lt;&gt;"",$Q202&lt;$C202),"Completed before inspection","OK")))))</f>
        <v/>
      </c>
    </row>
    <row r="203">
      <c r="C203" s="62">
        <f>IF($B203="","",IFERROR(INDEX('Inspection Log'!$B$6:$B$1005,MATCH($B203,'Inspection Log'!$A$6:$A$1005,0)),""))</f>
        <v/>
      </c>
      <c r="D203">
        <f>IF($B203="","",IFERROR(INDEX('Inspection Log'!$E$6:$E$1005,MATCH($B203,'Inspection Log'!$A$6:$A$1005,0)),""))</f>
        <v/>
      </c>
      <c r="E203">
        <f>IF($B203="","",IFERROR(INDEX('Inspection Log'!$F$6:$F$1005,MATCH($B203,'Inspection Log'!$A$6:$A$1005,0)),""))</f>
        <v/>
      </c>
      <c r="G203" s="47" t="n"/>
      <c r="H203" s="38" t="n"/>
      <c r="K203" s="63" t="n"/>
      <c r="L203" s="63" t="n"/>
      <c r="M203" s="38" t="n"/>
      <c r="O203" s="62">
        <f>IF($C203="","",IFERROR($C203+'Settings'!$B$5,""))</f>
        <v/>
      </c>
      <c r="P203" s="62" t="n"/>
      <c r="Q203" s="62" t="n"/>
      <c r="R203" s="40">
        <f>IF($A203="","",IF($Q203&lt;&gt;"","Closed",IF($P203="","Open - No Due Date",IF($P203&lt;TODAY(),"Overdue","Open"))))</f>
        <v/>
      </c>
      <c r="S203" s="39">
        <f>IF($A203="","",IFERROR(MAX(0,IF($Q203&lt;&gt;"",$Q203-$C203,TODAY()-$C203)),""))</f>
        <v/>
      </c>
      <c r="T203" s="40">
        <f>IF($A203="","",IF(OR($B203="",$F203="",$H203="",$I203="",$M203=""),"Missing required field",IF(COUNTIF($A$6:$A$1005,$A203)&gt;1,"Duplicate Violation ID",IF(COUNTIF('Inspection Log'!$A$6:$A$1005,$B203)=0,"Unmatched Inspection ID",IF(AND($Q203&lt;&gt;"",$C203&lt;&gt;"",$Q203&lt;$C203),"Completed before inspection","OK")))))</f>
        <v/>
      </c>
    </row>
    <row r="204">
      <c r="C204" s="62">
        <f>IF($B204="","",IFERROR(INDEX('Inspection Log'!$B$6:$B$1005,MATCH($B204,'Inspection Log'!$A$6:$A$1005,0)),""))</f>
        <v/>
      </c>
      <c r="D204">
        <f>IF($B204="","",IFERROR(INDEX('Inspection Log'!$E$6:$E$1005,MATCH($B204,'Inspection Log'!$A$6:$A$1005,0)),""))</f>
        <v/>
      </c>
      <c r="E204">
        <f>IF($B204="","",IFERROR(INDEX('Inspection Log'!$F$6:$F$1005,MATCH($B204,'Inspection Log'!$A$6:$A$1005,0)),""))</f>
        <v/>
      </c>
      <c r="G204" s="47" t="n"/>
      <c r="H204" s="38" t="n"/>
      <c r="K204" s="63" t="n"/>
      <c r="L204" s="63" t="n"/>
      <c r="M204" s="38" t="n"/>
      <c r="O204" s="62">
        <f>IF($C204="","",IFERROR($C204+'Settings'!$B$5,""))</f>
        <v/>
      </c>
      <c r="P204" s="62" t="n"/>
      <c r="Q204" s="62" t="n"/>
      <c r="R204" s="40">
        <f>IF($A204="","",IF($Q204&lt;&gt;"","Closed",IF($P204="","Open - No Due Date",IF($P204&lt;TODAY(),"Overdue","Open"))))</f>
        <v/>
      </c>
      <c r="S204" s="39">
        <f>IF($A204="","",IFERROR(MAX(0,IF($Q204&lt;&gt;"",$Q204-$C204,TODAY()-$C204)),""))</f>
        <v/>
      </c>
      <c r="T204" s="40">
        <f>IF($A204="","",IF(OR($B204="",$F204="",$H204="",$I204="",$M204=""),"Missing required field",IF(COUNTIF($A$6:$A$1005,$A204)&gt;1,"Duplicate Violation ID",IF(COUNTIF('Inspection Log'!$A$6:$A$1005,$B204)=0,"Unmatched Inspection ID",IF(AND($Q204&lt;&gt;"",$C204&lt;&gt;"",$Q204&lt;$C204),"Completed before inspection","OK")))))</f>
        <v/>
      </c>
    </row>
    <row r="205">
      <c r="C205" s="62">
        <f>IF($B205="","",IFERROR(INDEX('Inspection Log'!$B$6:$B$1005,MATCH($B205,'Inspection Log'!$A$6:$A$1005,0)),""))</f>
        <v/>
      </c>
      <c r="D205">
        <f>IF($B205="","",IFERROR(INDEX('Inspection Log'!$E$6:$E$1005,MATCH($B205,'Inspection Log'!$A$6:$A$1005,0)),""))</f>
        <v/>
      </c>
      <c r="E205">
        <f>IF($B205="","",IFERROR(INDEX('Inspection Log'!$F$6:$F$1005,MATCH($B205,'Inspection Log'!$A$6:$A$1005,0)),""))</f>
        <v/>
      </c>
      <c r="G205" s="47" t="n"/>
      <c r="H205" s="38" t="n"/>
      <c r="K205" s="63" t="n"/>
      <c r="L205" s="63" t="n"/>
      <c r="M205" s="38" t="n"/>
      <c r="O205" s="62">
        <f>IF($C205="","",IFERROR($C205+'Settings'!$B$5,""))</f>
        <v/>
      </c>
      <c r="P205" s="62" t="n"/>
      <c r="Q205" s="62" t="n"/>
      <c r="R205" s="40">
        <f>IF($A205="","",IF($Q205&lt;&gt;"","Closed",IF($P205="","Open - No Due Date",IF($P205&lt;TODAY(),"Overdue","Open"))))</f>
        <v/>
      </c>
      <c r="S205" s="39">
        <f>IF($A205="","",IFERROR(MAX(0,IF($Q205&lt;&gt;"",$Q205-$C205,TODAY()-$C205)),""))</f>
        <v/>
      </c>
      <c r="T205" s="40">
        <f>IF($A205="","",IF(OR($B205="",$F205="",$H205="",$I205="",$M205=""),"Missing required field",IF(COUNTIF($A$6:$A$1005,$A205)&gt;1,"Duplicate Violation ID",IF(COUNTIF('Inspection Log'!$A$6:$A$1005,$B205)=0,"Unmatched Inspection ID",IF(AND($Q205&lt;&gt;"",$C205&lt;&gt;"",$Q205&lt;$C205),"Completed before inspection","OK")))))</f>
        <v/>
      </c>
    </row>
    <row r="206">
      <c r="C206" s="62">
        <f>IF($B206="","",IFERROR(INDEX('Inspection Log'!$B$6:$B$1005,MATCH($B206,'Inspection Log'!$A$6:$A$1005,0)),""))</f>
        <v/>
      </c>
      <c r="D206">
        <f>IF($B206="","",IFERROR(INDEX('Inspection Log'!$E$6:$E$1005,MATCH($B206,'Inspection Log'!$A$6:$A$1005,0)),""))</f>
        <v/>
      </c>
      <c r="E206">
        <f>IF($B206="","",IFERROR(INDEX('Inspection Log'!$F$6:$F$1005,MATCH($B206,'Inspection Log'!$A$6:$A$1005,0)),""))</f>
        <v/>
      </c>
      <c r="G206" s="47" t="n"/>
      <c r="H206" s="38" t="n"/>
      <c r="K206" s="63" t="n"/>
      <c r="L206" s="63" t="n"/>
      <c r="M206" s="38" t="n"/>
      <c r="O206" s="62">
        <f>IF($C206="","",IFERROR($C206+'Settings'!$B$5,""))</f>
        <v/>
      </c>
      <c r="P206" s="62" t="n"/>
      <c r="Q206" s="62" t="n"/>
      <c r="R206" s="40">
        <f>IF($A206="","",IF($Q206&lt;&gt;"","Closed",IF($P206="","Open - No Due Date",IF($P206&lt;TODAY(),"Overdue","Open"))))</f>
        <v/>
      </c>
      <c r="S206" s="39">
        <f>IF($A206="","",IFERROR(MAX(0,IF($Q206&lt;&gt;"",$Q206-$C206,TODAY()-$C206)),""))</f>
        <v/>
      </c>
      <c r="T206" s="40">
        <f>IF($A206="","",IF(OR($B206="",$F206="",$H206="",$I206="",$M206=""),"Missing required field",IF(COUNTIF($A$6:$A$1005,$A206)&gt;1,"Duplicate Violation ID",IF(COUNTIF('Inspection Log'!$A$6:$A$1005,$B206)=0,"Unmatched Inspection ID",IF(AND($Q206&lt;&gt;"",$C206&lt;&gt;"",$Q206&lt;$C206),"Completed before inspection","OK")))))</f>
        <v/>
      </c>
    </row>
    <row r="207">
      <c r="C207" s="62">
        <f>IF($B207="","",IFERROR(INDEX('Inspection Log'!$B$6:$B$1005,MATCH($B207,'Inspection Log'!$A$6:$A$1005,0)),""))</f>
        <v/>
      </c>
      <c r="D207">
        <f>IF($B207="","",IFERROR(INDEX('Inspection Log'!$E$6:$E$1005,MATCH($B207,'Inspection Log'!$A$6:$A$1005,0)),""))</f>
        <v/>
      </c>
      <c r="E207">
        <f>IF($B207="","",IFERROR(INDEX('Inspection Log'!$F$6:$F$1005,MATCH($B207,'Inspection Log'!$A$6:$A$1005,0)),""))</f>
        <v/>
      </c>
      <c r="G207" s="47" t="n"/>
      <c r="H207" s="38" t="n"/>
      <c r="K207" s="63" t="n"/>
      <c r="L207" s="63" t="n"/>
      <c r="M207" s="38" t="n"/>
      <c r="O207" s="62">
        <f>IF($C207="","",IFERROR($C207+'Settings'!$B$5,""))</f>
        <v/>
      </c>
      <c r="P207" s="62" t="n"/>
      <c r="Q207" s="62" t="n"/>
      <c r="R207" s="40">
        <f>IF($A207="","",IF($Q207&lt;&gt;"","Closed",IF($P207="","Open - No Due Date",IF($P207&lt;TODAY(),"Overdue","Open"))))</f>
        <v/>
      </c>
      <c r="S207" s="39">
        <f>IF($A207="","",IFERROR(MAX(0,IF($Q207&lt;&gt;"",$Q207-$C207,TODAY()-$C207)),""))</f>
        <v/>
      </c>
      <c r="T207" s="40">
        <f>IF($A207="","",IF(OR($B207="",$F207="",$H207="",$I207="",$M207=""),"Missing required field",IF(COUNTIF($A$6:$A$1005,$A207)&gt;1,"Duplicate Violation ID",IF(COUNTIF('Inspection Log'!$A$6:$A$1005,$B207)=0,"Unmatched Inspection ID",IF(AND($Q207&lt;&gt;"",$C207&lt;&gt;"",$Q207&lt;$C207),"Completed before inspection","OK")))))</f>
        <v/>
      </c>
    </row>
    <row r="208">
      <c r="C208" s="62">
        <f>IF($B208="","",IFERROR(INDEX('Inspection Log'!$B$6:$B$1005,MATCH($B208,'Inspection Log'!$A$6:$A$1005,0)),""))</f>
        <v/>
      </c>
      <c r="D208">
        <f>IF($B208="","",IFERROR(INDEX('Inspection Log'!$E$6:$E$1005,MATCH($B208,'Inspection Log'!$A$6:$A$1005,0)),""))</f>
        <v/>
      </c>
      <c r="E208">
        <f>IF($B208="","",IFERROR(INDEX('Inspection Log'!$F$6:$F$1005,MATCH($B208,'Inspection Log'!$A$6:$A$1005,0)),""))</f>
        <v/>
      </c>
      <c r="G208" s="47" t="n"/>
      <c r="H208" s="38" t="n"/>
      <c r="K208" s="63" t="n"/>
      <c r="L208" s="63" t="n"/>
      <c r="M208" s="38" t="n"/>
      <c r="O208" s="62">
        <f>IF($C208="","",IFERROR($C208+'Settings'!$B$5,""))</f>
        <v/>
      </c>
      <c r="P208" s="62" t="n"/>
      <c r="Q208" s="62" t="n"/>
      <c r="R208" s="40">
        <f>IF($A208="","",IF($Q208&lt;&gt;"","Closed",IF($P208="","Open - No Due Date",IF($P208&lt;TODAY(),"Overdue","Open"))))</f>
        <v/>
      </c>
      <c r="S208" s="39">
        <f>IF($A208="","",IFERROR(MAX(0,IF($Q208&lt;&gt;"",$Q208-$C208,TODAY()-$C208)),""))</f>
        <v/>
      </c>
      <c r="T208" s="40">
        <f>IF($A208="","",IF(OR($B208="",$F208="",$H208="",$I208="",$M208=""),"Missing required field",IF(COUNTIF($A$6:$A$1005,$A208)&gt;1,"Duplicate Violation ID",IF(COUNTIF('Inspection Log'!$A$6:$A$1005,$B208)=0,"Unmatched Inspection ID",IF(AND($Q208&lt;&gt;"",$C208&lt;&gt;"",$Q208&lt;$C208),"Completed before inspection","OK")))))</f>
        <v/>
      </c>
    </row>
    <row r="209">
      <c r="C209" s="62">
        <f>IF($B209="","",IFERROR(INDEX('Inspection Log'!$B$6:$B$1005,MATCH($B209,'Inspection Log'!$A$6:$A$1005,0)),""))</f>
        <v/>
      </c>
      <c r="D209">
        <f>IF($B209="","",IFERROR(INDEX('Inspection Log'!$E$6:$E$1005,MATCH($B209,'Inspection Log'!$A$6:$A$1005,0)),""))</f>
        <v/>
      </c>
      <c r="E209">
        <f>IF($B209="","",IFERROR(INDEX('Inspection Log'!$F$6:$F$1005,MATCH($B209,'Inspection Log'!$A$6:$A$1005,0)),""))</f>
        <v/>
      </c>
      <c r="G209" s="47" t="n"/>
      <c r="H209" s="38" t="n"/>
      <c r="K209" s="63" t="n"/>
      <c r="L209" s="63" t="n"/>
      <c r="M209" s="38" t="n"/>
      <c r="O209" s="62">
        <f>IF($C209="","",IFERROR($C209+'Settings'!$B$5,""))</f>
        <v/>
      </c>
      <c r="P209" s="62" t="n"/>
      <c r="Q209" s="62" t="n"/>
      <c r="R209" s="40">
        <f>IF($A209="","",IF($Q209&lt;&gt;"","Closed",IF($P209="","Open - No Due Date",IF($P209&lt;TODAY(),"Overdue","Open"))))</f>
        <v/>
      </c>
      <c r="S209" s="39">
        <f>IF($A209="","",IFERROR(MAX(0,IF($Q209&lt;&gt;"",$Q209-$C209,TODAY()-$C209)),""))</f>
        <v/>
      </c>
      <c r="T209" s="40">
        <f>IF($A209="","",IF(OR($B209="",$F209="",$H209="",$I209="",$M209=""),"Missing required field",IF(COUNTIF($A$6:$A$1005,$A209)&gt;1,"Duplicate Violation ID",IF(COUNTIF('Inspection Log'!$A$6:$A$1005,$B209)=0,"Unmatched Inspection ID",IF(AND($Q209&lt;&gt;"",$C209&lt;&gt;"",$Q209&lt;$C209),"Completed before inspection","OK")))))</f>
        <v/>
      </c>
    </row>
    <row r="210">
      <c r="C210" s="62">
        <f>IF($B210="","",IFERROR(INDEX('Inspection Log'!$B$6:$B$1005,MATCH($B210,'Inspection Log'!$A$6:$A$1005,0)),""))</f>
        <v/>
      </c>
      <c r="D210">
        <f>IF($B210="","",IFERROR(INDEX('Inspection Log'!$E$6:$E$1005,MATCH($B210,'Inspection Log'!$A$6:$A$1005,0)),""))</f>
        <v/>
      </c>
      <c r="E210">
        <f>IF($B210="","",IFERROR(INDEX('Inspection Log'!$F$6:$F$1005,MATCH($B210,'Inspection Log'!$A$6:$A$1005,0)),""))</f>
        <v/>
      </c>
      <c r="G210" s="47" t="n"/>
      <c r="H210" s="38" t="n"/>
      <c r="K210" s="63" t="n"/>
      <c r="L210" s="63" t="n"/>
      <c r="M210" s="38" t="n"/>
      <c r="O210" s="62">
        <f>IF($C210="","",IFERROR($C210+'Settings'!$B$5,""))</f>
        <v/>
      </c>
      <c r="P210" s="62" t="n"/>
      <c r="Q210" s="62" t="n"/>
      <c r="R210" s="40">
        <f>IF($A210="","",IF($Q210&lt;&gt;"","Closed",IF($P210="","Open - No Due Date",IF($P210&lt;TODAY(),"Overdue","Open"))))</f>
        <v/>
      </c>
      <c r="S210" s="39">
        <f>IF($A210="","",IFERROR(MAX(0,IF($Q210&lt;&gt;"",$Q210-$C210,TODAY()-$C210)),""))</f>
        <v/>
      </c>
      <c r="T210" s="40">
        <f>IF($A210="","",IF(OR($B210="",$F210="",$H210="",$I210="",$M210=""),"Missing required field",IF(COUNTIF($A$6:$A$1005,$A210)&gt;1,"Duplicate Violation ID",IF(COUNTIF('Inspection Log'!$A$6:$A$1005,$B210)=0,"Unmatched Inspection ID",IF(AND($Q210&lt;&gt;"",$C210&lt;&gt;"",$Q210&lt;$C210),"Completed before inspection","OK")))))</f>
        <v/>
      </c>
    </row>
    <row r="211">
      <c r="C211" s="62">
        <f>IF($B211="","",IFERROR(INDEX('Inspection Log'!$B$6:$B$1005,MATCH($B211,'Inspection Log'!$A$6:$A$1005,0)),""))</f>
        <v/>
      </c>
      <c r="D211">
        <f>IF($B211="","",IFERROR(INDEX('Inspection Log'!$E$6:$E$1005,MATCH($B211,'Inspection Log'!$A$6:$A$1005,0)),""))</f>
        <v/>
      </c>
      <c r="E211">
        <f>IF($B211="","",IFERROR(INDEX('Inspection Log'!$F$6:$F$1005,MATCH($B211,'Inspection Log'!$A$6:$A$1005,0)),""))</f>
        <v/>
      </c>
      <c r="G211" s="47" t="n"/>
      <c r="H211" s="38" t="n"/>
      <c r="K211" s="63" t="n"/>
      <c r="L211" s="63" t="n"/>
      <c r="M211" s="38" t="n"/>
      <c r="O211" s="62">
        <f>IF($C211="","",IFERROR($C211+'Settings'!$B$5,""))</f>
        <v/>
      </c>
      <c r="P211" s="62" t="n"/>
      <c r="Q211" s="62" t="n"/>
      <c r="R211" s="40">
        <f>IF($A211="","",IF($Q211&lt;&gt;"","Closed",IF($P211="","Open - No Due Date",IF($P211&lt;TODAY(),"Overdue","Open"))))</f>
        <v/>
      </c>
      <c r="S211" s="39">
        <f>IF($A211="","",IFERROR(MAX(0,IF($Q211&lt;&gt;"",$Q211-$C211,TODAY()-$C211)),""))</f>
        <v/>
      </c>
      <c r="T211" s="40">
        <f>IF($A211="","",IF(OR($B211="",$F211="",$H211="",$I211="",$M211=""),"Missing required field",IF(COUNTIF($A$6:$A$1005,$A211)&gt;1,"Duplicate Violation ID",IF(COUNTIF('Inspection Log'!$A$6:$A$1005,$B211)=0,"Unmatched Inspection ID",IF(AND($Q211&lt;&gt;"",$C211&lt;&gt;"",$Q211&lt;$C211),"Completed before inspection","OK")))))</f>
        <v/>
      </c>
    </row>
    <row r="212">
      <c r="C212" s="62">
        <f>IF($B212="","",IFERROR(INDEX('Inspection Log'!$B$6:$B$1005,MATCH($B212,'Inspection Log'!$A$6:$A$1005,0)),""))</f>
        <v/>
      </c>
      <c r="D212">
        <f>IF($B212="","",IFERROR(INDEX('Inspection Log'!$E$6:$E$1005,MATCH($B212,'Inspection Log'!$A$6:$A$1005,0)),""))</f>
        <v/>
      </c>
      <c r="E212">
        <f>IF($B212="","",IFERROR(INDEX('Inspection Log'!$F$6:$F$1005,MATCH($B212,'Inspection Log'!$A$6:$A$1005,0)),""))</f>
        <v/>
      </c>
      <c r="G212" s="47" t="n"/>
      <c r="H212" s="38" t="n"/>
      <c r="K212" s="63" t="n"/>
      <c r="L212" s="63" t="n"/>
      <c r="M212" s="38" t="n"/>
      <c r="O212" s="62">
        <f>IF($C212="","",IFERROR($C212+'Settings'!$B$5,""))</f>
        <v/>
      </c>
      <c r="P212" s="62" t="n"/>
      <c r="Q212" s="62" t="n"/>
      <c r="R212" s="40">
        <f>IF($A212="","",IF($Q212&lt;&gt;"","Closed",IF($P212="","Open - No Due Date",IF($P212&lt;TODAY(),"Overdue","Open"))))</f>
        <v/>
      </c>
      <c r="S212" s="39">
        <f>IF($A212="","",IFERROR(MAX(0,IF($Q212&lt;&gt;"",$Q212-$C212,TODAY()-$C212)),""))</f>
        <v/>
      </c>
      <c r="T212" s="40">
        <f>IF($A212="","",IF(OR($B212="",$F212="",$H212="",$I212="",$M212=""),"Missing required field",IF(COUNTIF($A$6:$A$1005,$A212)&gt;1,"Duplicate Violation ID",IF(COUNTIF('Inspection Log'!$A$6:$A$1005,$B212)=0,"Unmatched Inspection ID",IF(AND($Q212&lt;&gt;"",$C212&lt;&gt;"",$Q212&lt;$C212),"Completed before inspection","OK")))))</f>
        <v/>
      </c>
    </row>
    <row r="213">
      <c r="C213" s="62">
        <f>IF($B213="","",IFERROR(INDEX('Inspection Log'!$B$6:$B$1005,MATCH($B213,'Inspection Log'!$A$6:$A$1005,0)),""))</f>
        <v/>
      </c>
      <c r="D213">
        <f>IF($B213="","",IFERROR(INDEX('Inspection Log'!$E$6:$E$1005,MATCH($B213,'Inspection Log'!$A$6:$A$1005,0)),""))</f>
        <v/>
      </c>
      <c r="E213">
        <f>IF($B213="","",IFERROR(INDEX('Inspection Log'!$F$6:$F$1005,MATCH($B213,'Inspection Log'!$A$6:$A$1005,0)),""))</f>
        <v/>
      </c>
      <c r="G213" s="47" t="n"/>
      <c r="H213" s="38" t="n"/>
      <c r="K213" s="63" t="n"/>
      <c r="L213" s="63" t="n"/>
      <c r="M213" s="38" t="n"/>
      <c r="O213" s="62">
        <f>IF($C213="","",IFERROR($C213+'Settings'!$B$5,""))</f>
        <v/>
      </c>
      <c r="P213" s="62" t="n"/>
      <c r="Q213" s="62" t="n"/>
      <c r="R213" s="40">
        <f>IF($A213="","",IF($Q213&lt;&gt;"","Closed",IF($P213="","Open - No Due Date",IF($P213&lt;TODAY(),"Overdue","Open"))))</f>
        <v/>
      </c>
      <c r="S213" s="39">
        <f>IF($A213="","",IFERROR(MAX(0,IF($Q213&lt;&gt;"",$Q213-$C213,TODAY()-$C213)),""))</f>
        <v/>
      </c>
      <c r="T213" s="40">
        <f>IF($A213="","",IF(OR($B213="",$F213="",$H213="",$I213="",$M213=""),"Missing required field",IF(COUNTIF($A$6:$A$1005,$A213)&gt;1,"Duplicate Violation ID",IF(COUNTIF('Inspection Log'!$A$6:$A$1005,$B213)=0,"Unmatched Inspection ID",IF(AND($Q213&lt;&gt;"",$C213&lt;&gt;"",$Q213&lt;$C213),"Completed before inspection","OK")))))</f>
        <v/>
      </c>
    </row>
    <row r="214">
      <c r="C214" s="62">
        <f>IF($B214="","",IFERROR(INDEX('Inspection Log'!$B$6:$B$1005,MATCH($B214,'Inspection Log'!$A$6:$A$1005,0)),""))</f>
        <v/>
      </c>
      <c r="D214">
        <f>IF($B214="","",IFERROR(INDEX('Inspection Log'!$E$6:$E$1005,MATCH($B214,'Inspection Log'!$A$6:$A$1005,0)),""))</f>
        <v/>
      </c>
      <c r="E214">
        <f>IF($B214="","",IFERROR(INDEX('Inspection Log'!$F$6:$F$1005,MATCH($B214,'Inspection Log'!$A$6:$A$1005,0)),""))</f>
        <v/>
      </c>
      <c r="G214" s="47" t="n"/>
      <c r="H214" s="38" t="n"/>
      <c r="K214" s="63" t="n"/>
      <c r="L214" s="63" t="n"/>
      <c r="M214" s="38" t="n"/>
      <c r="O214" s="62">
        <f>IF($C214="","",IFERROR($C214+'Settings'!$B$5,""))</f>
        <v/>
      </c>
      <c r="P214" s="62" t="n"/>
      <c r="Q214" s="62" t="n"/>
      <c r="R214" s="40">
        <f>IF($A214="","",IF($Q214&lt;&gt;"","Closed",IF($P214="","Open - No Due Date",IF($P214&lt;TODAY(),"Overdue","Open"))))</f>
        <v/>
      </c>
      <c r="S214" s="39">
        <f>IF($A214="","",IFERROR(MAX(0,IF($Q214&lt;&gt;"",$Q214-$C214,TODAY()-$C214)),""))</f>
        <v/>
      </c>
      <c r="T214" s="40">
        <f>IF($A214="","",IF(OR($B214="",$F214="",$H214="",$I214="",$M214=""),"Missing required field",IF(COUNTIF($A$6:$A$1005,$A214)&gt;1,"Duplicate Violation ID",IF(COUNTIF('Inspection Log'!$A$6:$A$1005,$B214)=0,"Unmatched Inspection ID",IF(AND($Q214&lt;&gt;"",$C214&lt;&gt;"",$Q214&lt;$C214),"Completed before inspection","OK")))))</f>
        <v/>
      </c>
    </row>
    <row r="215">
      <c r="C215" s="62">
        <f>IF($B215="","",IFERROR(INDEX('Inspection Log'!$B$6:$B$1005,MATCH($B215,'Inspection Log'!$A$6:$A$1005,0)),""))</f>
        <v/>
      </c>
      <c r="D215">
        <f>IF($B215="","",IFERROR(INDEX('Inspection Log'!$E$6:$E$1005,MATCH($B215,'Inspection Log'!$A$6:$A$1005,0)),""))</f>
        <v/>
      </c>
      <c r="E215">
        <f>IF($B215="","",IFERROR(INDEX('Inspection Log'!$F$6:$F$1005,MATCH($B215,'Inspection Log'!$A$6:$A$1005,0)),""))</f>
        <v/>
      </c>
      <c r="G215" s="47" t="n"/>
      <c r="H215" s="38" t="n"/>
      <c r="K215" s="63" t="n"/>
      <c r="L215" s="63" t="n"/>
      <c r="M215" s="38" t="n"/>
      <c r="O215" s="62">
        <f>IF($C215="","",IFERROR($C215+'Settings'!$B$5,""))</f>
        <v/>
      </c>
      <c r="P215" s="62" t="n"/>
      <c r="Q215" s="62" t="n"/>
      <c r="R215" s="40">
        <f>IF($A215="","",IF($Q215&lt;&gt;"","Closed",IF($P215="","Open - No Due Date",IF($P215&lt;TODAY(),"Overdue","Open"))))</f>
        <v/>
      </c>
      <c r="S215" s="39">
        <f>IF($A215="","",IFERROR(MAX(0,IF($Q215&lt;&gt;"",$Q215-$C215,TODAY()-$C215)),""))</f>
        <v/>
      </c>
      <c r="T215" s="40">
        <f>IF($A215="","",IF(OR($B215="",$F215="",$H215="",$I215="",$M215=""),"Missing required field",IF(COUNTIF($A$6:$A$1005,$A215)&gt;1,"Duplicate Violation ID",IF(COUNTIF('Inspection Log'!$A$6:$A$1005,$B215)=0,"Unmatched Inspection ID",IF(AND($Q215&lt;&gt;"",$C215&lt;&gt;"",$Q215&lt;$C215),"Completed before inspection","OK")))))</f>
        <v/>
      </c>
    </row>
    <row r="216">
      <c r="C216" s="62">
        <f>IF($B216="","",IFERROR(INDEX('Inspection Log'!$B$6:$B$1005,MATCH($B216,'Inspection Log'!$A$6:$A$1005,0)),""))</f>
        <v/>
      </c>
      <c r="D216">
        <f>IF($B216="","",IFERROR(INDEX('Inspection Log'!$E$6:$E$1005,MATCH($B216,'Inspection Log'!$A$6:$A$1005,0)),""))</f>
        <v/>
      </c>
      <c r="E216">
        <f>IF($B216="","",IFERROR(INDEX('Inspection Log'!$F$6:$F$1005,MATCH($B216,'Inspection Log'!$A$6:$A$1005,0)),""))</f>
        <v/>
      </c>
      <c r="G216" s="47" t="n"/>
      <c r="H216" s="38" t="n"/>
      <c r="K216" s="63" t="n"/>
      <c r="L216" s="63" t="n"/>
      <c r="M216" s="38" t="n"/>
      <c r="O216" s="62">
        <f>IF($C216="","",IFERROR($C216+'Settings'!$B$5,""))</f>
        <v/>
      </c>
      <c r="P216" s="62" t="n"/>
      <c r="Q216" s="62" t="n"/>
      <c r="R216" s="40">
        <f>IF($A216="","",IF($Q216&lt;&gt;"","Closed",IF($P216="","Open - No Due Date",IF($P216&lt;TODAY(),"Overdue","Open"))))</f>
        <v/>
      </c>
      <c r="S216" s="39">
        <f>IF($A216="","",IFERROR(MAX(0,IF($Q216&lt;&gt;"",$Q216-$C216,TODAY()-$C216)),""))</f>
        <v/>
      </c>
      <c r="T216" s="40">
        <f>IF($A216="","",IF(OR($B216="",$F216="",$H216="",$I216="",$M216=""),"Missing required field",IF(COUNTIF($A$6:$A$1005,$A216)&gt;1,"Duplicate Violation ID",IF(COUNTIF('Inspection Log'!$A$6:$A$1005,$B216)=0,"Unmatched Inspection ID",IF(AND($Q216&lt;&gt;"",$C216&lt;&gt;"",$Q216&lt;$C216),"Completed before inspection","OK")))))</f>
        <v/>
      </c>
    </row>
    <row r="217">
      <c r="C217" s="62">
        <f>IF($B217="","",IFERROR(INDEX('Inspection Log'!$B$6:$B$1005,MATCH($B217,'Inspection Log'!$A$6:$A$1005,0)),""))</f>
        <v/>
      </c>
      <c r="D217">
        <f>IF($B217="","",IFERROR(INDEX('Inspection Log'!$E$6:$E$1005,MATCH($B217,'Inspection Log'!$A$6:$A$1005,0)),""))</f>
        <v/>
      </c>
      <c r="E217">
        <f>IF($B217="","",IFERROR(INDEX('Inspection Log'!$F$6:$F$1005,MATCH($B217,'Inspection Log'!$A$6:$A$1005,0)),""))</f>
        <v/>
      </c>
      <c r="G217" s="47" t="n"/>
      <c r="H217" s="38" t="n"/>
      <c r="K217" s="63" t="n"/>
      <c r="L217" s="63" t="n"/>
      <c r="M217" s="38" t="n"/>
      <c r="O217" s="62">
        <f>IF($C217="","",IFERROR($C217+'Settings'!$B$5,""))</f>
        <v/>
      </c>
      <c r="P217" s="62" t="n"/>
      <c r="Q217" s="62" t="n"/>
      <c r="R217" s="40">
        <f>IF($A217="","",IF($Q217&lt;&gt;"","Closed",IF($P217="","Open - No Due Date",IF($P217&lt;TODAY(),"Overdue","Open"))))</f>
        <v/>
      </c>
      <c r="S217" s="39">
        <f>IF($A217="","",IFERROR(MAX(0,IF($Q217&lt;&gt;"",$Q217-$C217,TODAY()-$C217)),""))</f>
        <v/>
      </c>
      <c r="T217" s="40">
        <f>IF($A217="","",IF(OR($B217="",$F217="",$H217="",$I217="",$M217=""),"Missing required field",IF(COUNTIF($A$6:$A$1005,$A217)&gt;1,"Duplicate Violation ID",IF(COUNTIF('Inspection Log'!$A$6:$A$1005,$B217)=0,"Unmatched Inspection ID",IF(AND($Q217&lt;&gt;"",$C217&lt;&gt;"",$Q217&lt;$C217),"Completed before inspection","OK")))))</f>
        <v/>
      </c>
    </row>
    <row r="218">
      <c r="C218" s="62">
        <f>IF($B218="","",IFERROR(INDEX('Inspection Log'!$B$6:$B$1005,MATCH($B218,'Inspection Log'!$A$6:$A$1005,0)),""))</f>
        <v/>
      </c>
      <c r="D218">
        <f>IF($B218="","",IFERROR(INDEX('Inspection Log'!$E$6:$E$1005,MATCH($B218,'Inspection Log'!$A$6:$A$1005,0)),""))</f>
        <v/>
      </c>
      <c r="E218">
        <f>IF($B218="","",IFERROR(INDEX('Inspection Log'!$F$6:$F$1005,MATCH($B218,'Inspection Log'!$A$6:$A$1005,0)),""))</f>
        <v/>
      </c>
      <c r="G218" s="47" t="n"/>
      <c r="H218" s="38" t="n"/>
      <c r="K218" s="63" t="n"/>
      <c r="L218" s="63" t="n"/>
      <c r="M218" s="38" t="n"/>
      <c r="O218" s="62">
        <f>IF($C218="","",IFERROR($C218+'Settings'!$B$5,""))</f>
        <v/>
      </c>
      <c r="P218" s="62" t="n"/>
      <c r="Q218" s="62" t="n"/>
      <c r="R218" s="40">
        <f>IF($A218="","",IF($Q218&lt;&gt;"","Closed",IF($P218="","Open - No Due Date",IF($P218&lt;TODAY(),"Overdue","Open"))))</f>
        <v/>
      </c>
      <c r="S218" s="39">
        <f>IF($A218="","",IFERROR(MAX(0,IF($Q218&lt;&gt;"",$Q218-$C218,TODAY()-$C218)),""))</f>
        <v/>
      </c>
      <c r="T218" s="40">
        <f>IF($A218="","",IF(OR($B218="",$F218="",$H218="",$I218="",$M218=""),"Missing required field",IF(COUNTIF($A$6:$A$1005,$A218)&gt;1,"Duplicate Violation ID",IF(COUNTIF('Inspection Log'!$A$6:$A$1005,$B218)=0,"Unmatched Inspection ID",IF(AND($Q218&lt;&gt;"",$C218&lt;&gt;"",$Q218&lt;$C218),"Completed before inspection","OK")))))</f>
        <v/>
      </c>
    </row>
    <row r="219">
      <c r="C219" s="62">
        <f>IF($B219="","",IFERROR(INDEX('Inspection Log'!$B$6:$B$1005,MATCH($B219,'Inspection Log'!$A$6:$A$1005,0)),""))</f>
        <v/>
      </c>
      <c r="D219">
        <f>IF($B219="","",IFERROR(INDEX('Inspection Log'!$E$6:$E$1005,MATCH($B219,'Inspection Log'!$A$6:$A$1005,0)),""))</f>
        <v/>
      </c>
      <c r="E219">
        <f>IF($B219="","",IFERROR(INDEX('Inspection Log'!$F$6:$F$1005,MATCH($B219,'Inspection Log'!$A$6:$A$1005,0)),""))</f>
        <v/>
      </c>
      <c r="G219" s="47" t="n"/>
      <c r="H219" s="38" t="n"/>
      <c r="K219" s="63" t="n"/>
      <c r="L219" s="63" t="n"/>
      <c r="M219" s="38" t="n"/>
      <c r="O219" s="62">
        <f>IF($C219="","",IFERROR($C219+'Settings'!$B$5,""))</f>
        <v/>
      </c>
      <c r="P219" s="62" t="n"/>
      <c r="Q219" s="62" t="n"/>
      <c r="R219" s="40">
        <f>IF($A219="","",IF($Q219&lt;&gt;"","Closed",IF($P219="","Open - No Due Date",IF($P219&lt;TODAY(),"Overdue","Open"))))</f>
        <v/>
      </c>
      <c r="S219" s="39">
        <f>IF($A219="","",IFERROR(MAX(0,IF($Q219&lt;&gt;"",$Q219-$C219,TODAY()-$C219)),""))</f>
        <v/>
      </c>
      <c r="T219" s="40">
        <f>IF($A219="","",IF(OR($B219="",$F219="",$H219="",$I219="",$M219=""),"Missing required field",IF(COUNTIF($A$6:$A$1005,$A219)&gt;1,"Duplicate Violation ID",IF(COUNTIF('Inspection Log'!$A$6:$A$1005,$B219)=0,"Unmatched Inspection ID",IF(AND($Q219&lt;&gt;"",$C219&lt;&gt;"",$Q219&lt;$C219),"Completed before inspection","OK")))))</f>
        <v/>
      </c>
    </row>
    <row r="220">
      <c r="C220" s="62">
        <f>IF($B220="","",IFERROR(INDEX('Inspection Log'!$B$6:$B$1005,MATCH($B220,'Inspection Log'!$A$6:$A$1005,0)),""))</f>
        <v/>
      </c>
      <c r="D220">
        <f>IF($B220="","",IFERROR(INDEX('Inspection Log'!$E$6:$E$1005,MATCH($B220,'Inspection Log'!$A$6:$A$1005,0)),""))</f>
        <v/>
      </c>
      <c r="E220">
        <f>IF($B220="","",IFERROR(INDEX('Inspection Log'!$F$6:$F$1005,MATCH($B220,'Inspection Log'!$A$6:$A$1005,0)),""))</f>
        <v/>
      </c>
      <c r="G220" s="47" t="n"/>
      <c r="H220" s="38" t="n"/>
      <c r="K220" s="63" t="n"/>
      <c r="L220" s="63" t="n"/>
      <c r="M220" s="38" t="n"/>
      <c r="O220" s="62">
        <f>IF($C220="","",IFERROR($C220+'Settings'!$B$5,""))</f>
        <v/>
      </c>
      <c r="P220" s="62" t="n"/>
      <c r="Q220" s="62" t="n"/>
      <c r="R220" s="40">
        <f>IF($A220="","",IF($Q220&lt;&gt;"","Closed",IF($P220="","Open - No Due Date",IF($P220&lt;TODAY(),"Overdue","Open"))))</f>
        <v/>
      </c>
      <c r="S220" s="39">
        <f>IF($A220="","",IFERROR(MAX(0,IF($Q220&lt;&gt;"",$Q220-$C220,TODAY()-$C220)),""))</f>
        <v/>
      </c>
      <c r="T220" s="40">
        <f>IF($A220="","",IF(OR($B220="",$F220="",$H220="",$I220="",$M220=""),"Missing required field",IF(COUNTIF($A$6:$A$1005,$A220)&gt;1,"Duplicate Violation ID",IF(COUNTIF('Inspection Log'!$A$6:$A$1005,$B220)=0,"Unmatched Inspection ID",IF(AND($Q220&lt;&gt;"",$C220&lt;&gt;"",$Q220&lt;$C220),"Completed before inspection","OK")))))</f>
        <v/>
      </c>
    </row>
    <row r="221">
      <c r="C221" s="62">
        <f>IF($B221="","",IFERROR(INDEX('Inspection Log'!$B$6:$B$1005,MATCH($B221,'Inspection Log'!$A$6:$A$1005,0)),""))</f>
        <v/>
      </c>
      <c r="D221">
        <f>IF($B221="","",IFERROR(INDEX('Inspection Log'!$E$6:$E$1005,MATCH($B221,'Inspection Log'!$A$6:$A$1005,0)),""))</f>
        <v/>
      </c>
      <c r="E221">
        <f>IF($B221="","",IFERROR(INDEX('Inspection Log'!$F$6:$F$1005,MATCH($B221,'Inspection Log'!$A$6:$A$1005,0)),""))</f>
        <v/>
      </c>
      <c r="G221" s="47" t="n"/>
      <c r="H221" s="38" t="n"/>
      <c r="K221" s="63" t="n"/>
      <c r="L221" s="63" t="n"/>
      <c r="M221" s="38" t="n"/>
      <c r="O221" s="62">
        <f>IF($C221="","",IFERROR($C221+'Settings'!$B$5,""))</f>
        <v/>
      </c>
      <c r="P221" s="62" t="n"/>
      <c r="Q221" s="62" t="n"/>
      <c r="R221" s="40">
        <f>IF($A221="","",IF($Q221&lt;&gt;"","Closed",IF($P221="","Open - No Due Date",IF($P221&lt;TODAY(),"Overdue","Open"))))</f>
        <v/>
      </c>
      <c r="S221" s="39">
        <f>IF($A221="","",IFERROR(MAX(0,IF($Q221&lt;&gt;"",$Q221-$C221,TODAY()-$C221)),""))</f>
        <v/>
      </c>
      <c r="T221" s="40">
        <f>IF($A221="","",IF(OR($B221="",$F221="",$H221="",$I221="",$M221=""),"Missing required field",IF(COUNTIF($A$6:$A$1005,$A221)&gt;1,"Duplicate Violation ID",IF(COUNTIF('Inspection Log'!$A$6:$A$1005,$B221)=0,"Unmatched Inspection ID",IF(AND($Q221&lt;&gt;"",$C221&lt;&gt;"",$Q221&lt;$C221),"Completed before inspection","OK")))))</f>
        <v/>
      </c>
    </row>
    <row r="222">
      <c r="C222" s="62">
        <f>IF($B222="","",IFERROR(INDEX('Inspection Log'!$B$6:$B$1005,MATCH($B222,'Inspection Log'!$A$6:$A$1005,0)),""))</f>
        <v/>
      </c>
      <c r="D222">
        <f>IF($B222="","",IFERROR(INDEX('Inspection Log'!$E$6:$E$1005,MATCH($B222,'Inspection Log'!$A$6:$A$1005,0)),""))</f>
        <v/>
      </c>
      <c r="E222">
        <f>IF($B222="","",IFERROR(INDEX('Inspection Log'!$F$6:$F$1005,MATCH($B222,'Inspection Log'!$A$6:$A$1005,0)),""))</f>
        <v/>
      </c>
      <c r="G222" s="47" t="n"/>
      <c r="H222" s="38" t="n"/>
      <c r="K222" s="63" t="n"/>
      <c r="L222" s="63" t="n"/>
      <c r="M222" s="38" t="n"/>
      <c r="O222" s="62">
        <f>IF($C222="","",IFERROR($C222+'Settings'!$B$5,""))</f>
        <v/>
      </c>
      <c r="P222" s="62" t="n"/>
      <c r="Q222" s="62" t="n"/>
      <c r="R222" s="40">
        <f>IF($A222="","",IF($Q222&lt;&gt;"","Closed",IF($P222="","Open - No Due Date",IF($P222&lt;TODAY(),"Overdue","Open"))))</f>
        <v/>
      </c>
      <c r="S222" s="39">
        <f>IF($A222="","",IFERROR(MAX(0,IF($Q222&lt;&gt;"",$Q222-$C222,TODAY()-$C222)),""))</f>
        <v/>
      </c>
      <c r="T222" s="40">
        <f>IF($A222="","",IF(OR($B222="",$F222="",$H222="",$I222="",$M222=""),"Missing required field",IF(COUNTIF($A$6:$A$1005,$A222)&gt;1,"Duplicate Violation ID",IF(COUNTIF('Inspection Log'!$A$6:$A$1005,$B222)=0,"Unmatched Inspection ID",IF(AND($Q222&lt;&gt;"",$C222&lt;&gt;"",$Q222&lt;$C222),"Completed before inspection","OK")))))</f>
        <v/>
      </c>
    </row>
    <row r="223">
      <c r="C223" s="62">
        <f>IF($B223="","",IFERROR(INDEX('Inspection Log'!$B$6:$B$1005,MATCH($B223,'Inspection Log'!$A$6:$A$1005,0)),""))</f>
        <v/>
      </c>
      <c r="D223">
        <f>IF($B223="","",IFERROR(INDEX('Inspection Log'!$E$6:$E$1005,MATCH($B223,'Inspection Log'!$A$6:$A$1005,0)),""))</f>
        <v/>
      </c>
      <c r="E223">
        <f>IF($B223="","",IFERROR(INDEX('Inspection Log'!$F$6:$F$1005,MATCH($B223,'Inspection Log'!$A$6:$A$1005,0)),""))</f>
        <v/>
      </c>
      <c r="G223" s="47" t="n"/>
      <c r="H223" s="38" t="n"/>
      <c r="K223" s="63" t="n"/>
      <c r="L223" s="63" t="n"/>
      <c r="M223" s="38" t="n"/>
      <c r="O223" s="62">
        <f>IF($C223="","",IFERROR($C223+'Settings'!$B$5,""))</f>
        <v/>
      </c>
      <c r="P223" s="62" t="n"/>
      <c r="Q223" s="62" t="n"/>
      <c r="R223" s="40">
        <f>IF($A223="","",IF($Q223&lt;&gt;"","Closed",IF($P223="","Open - No Due Date",IF($P223&lt;TODAY(),"Overdue","Open"))))</f>
        <v/>
      </c>
      <c r="S223" s="39">
        <f>IF($A223="","",IFERROR(MAX(0,IF($Q223&lt;&gt;"",$Q223-$C223,TODAY()-$C223)),""))</f>
        <v/>
      </c>
      <c r="T223" s="40">
        <f>IF($A223="","",IF(OR($B223="",$F223="",$H223="",$I223="",$M223=""),"Missing required field",IF(COUNTIF($A$6:$A$1005,$A223)&gt;1,"Duplicate Violation ID",IF(COUNTIF('Inspection Log'!$A$6:$A$1005,$B223)=0,"Unmatched Inspection ID",IF(AND($Q223&lt;&gt;"",$C223&lt;&gt;"",$Q223&lt;$C223),"Completed before inspection","OK")))))</f>
        <v/>
      </c>
    </row>
    <row r="224">
      <c r="C224" s="62">
        <f>IF($B224="","",IFERROR(INDEX('Inspection Log'!$B$6:$B$1005,MATCH($B224,'Inspection Log'!$A$6:$A$1005,0)),""))</f>
        <v/>
      </c>
      <c r="D224">
        <f>IF($B224="","",IFERROR(INDEX('Inspection Log'!$E$6:$E$1005,MATCH($B224,'Inspection Log'!$A$6:$A$1005,0)),""))</f>
        <v/>
      </c>
      <c r="E224">
        <f>IF($B224="","",IFERROR(INDEX('Inspection Log'!$F$6:$F$1005,MATCH($B224,'Inspection Log'!$A$6:$A$1005,0)),""))</f>
        <v/>
      </c>
      <c r="G224" s="47" t="n"/>
      <c r="H224" s="38" t="n"/>
      <c r="K224" s="63" t="n"/>
      <c r="L224" s="63" t="n"/>
      <c r="M224" s="38" t="n"/>
      <c r="O224" s="62">
        <f>IF($C224="","",IFERROR($C224+'Settings'!$B$5,""))</f>
        <v/>
      </c>
      <c r="P224" s="62" t="n"/>
      <c r="Q224" s="62" t="n"/>
      <c r="R224" s="40">
        <f>IF($A224="","",IF($Q224&lt;&gt;"","Closed",IF($P224="","Open - No Due Date",IF($P224&lt;TODAY(),"Overdue","Open"))))</f>
        <v/>
      </c>
      <c r="S224" s="39">
        <f>IF($A224="","",IFERROR(MAX(0,IF($Q224&lt;&gt;"",$Q224-$C224,TODAY()-$C224)),""))</f>
        <v/>
      </c>
      <c r="T224" s="40">
        <f>IF($A224="","",IF(OR($B224="",$F224="",$H224="",$I224="",$M224=""),"Missing required field",IF(COUNTIF($A$6:$A$1005,$A224)&gt;1,"Duplicate Violation ID",IF(COUNTIF('Inspection Log'!$A$6:$A$1005,$B224)=0,"Unmatched Inspection ID",IF(AND($Q224&lt;&gt;"",$C224&lt;&gt;"",$Q224&lt;$C224),"Completed before inspection","OK")))))</f>
        <v/>
      </c>
    </row>
    <row r="225">
      <c r="C225" s="62">
        <f>IF($B225="","",IFERROR(INDEX('Inspection Log'!$B$6:$B$1005,MATCH($B225,'Inspection Log'!$A$6:$A$1005,0)),""))</f>
        <v/>
      </c>
      <c r="D225">
        <f>IF($B225="","",IFERROR(INDEX('Inspection Log'!$E$6:$E$1005,MATCH($B225,'Inspection Log'!$A$6:$A$1005,0)),""))</f>
        <v/>
      </c>
      <c r="E225">
        <f>IF($B225="","",IFERROR(INDEX('Inspection Log'!$F$6:$F$1005,MATCH($B225,'Inspection Log'!$A$6:$A$1005,0)),""))</f>
        <v/>
      </c>
      <c r="G225" s="47" t="n"/>
      <c r="H225" s="38" t="n"/>
      <c r="K225" s="63" t="n"/>
      <c r="L225" s="63" t="n"/>
      <c r="M225" s="38" t="n"/>
      <c r="O225" s="62">
        <f>IF($C225="","",IFERROR($C225+'Settings'!$B$5,""))</f>
        <v/>
      </c>
      <c r="P225" s="62" t="n"/>
      <c r="Q225" s="62" t="n"/>
      <c r="R225" s="40">
        <f>IF($A225="","",IF($Q225&lt;&gt;"","Closed",IF($P225="","Open - No Due Date",IF($P225&lt;TODAY(),"Overdue","Open"))))</f>
        <v/>
      </c>
      <c r="S225" s="39">
        <f>IF($A225="","",IFERROR(MAX(0,IF($Q225&lt;&gt;"",$Q225-$C225,TODAY()-$C225)),""))</f>
        <v/>
      </c>
      <c r="T225" s="40">
        <f>IF($A225="","",IF(OR($B225="",$F225="",$H225="",$I225="",$M225=""),"Missing required field",IF(COUNTIF($A$6:$A$1005,$A225)&gt;1,"Duplicate Violation ID",IF(COUNTIF('Inspection Log'!$A$6:$A$1005,$B225)=0,"Unmatched Inspection ID",IF(AND($Q225&lt;&gt;"",$C225&lt;&gt;"",$Q225&lt;$C225),"Completed before inspection","OK")))))</f>
        <v/>
      </c>
    </row>
    <row r="226">
      <c r="C226" s="62">
        <f>IF($B226="","",IFERROR(INDEX('Inspection Log'!$B$6:$B$1005,MATCH($B226,'Inspection Log'!$A$6:$A$1005,0)),""))</f>
        <v/>
      </c>
      <c r="D226">
        <f>IF($B226="","",IFERROR(INDEX('Inspection Log'!$E$6:$E$1005,MATCH($B226,'Inspection Log'!$A$6:$A$1005,0)),""))</f>
        <v/>
      </c>
      <c r="E226">
        <f>IF($B226="","",IFERROR(INDEX('Inspection Log'!$F$6:$F$1005,MATCH($B226,'Inspection Log'!$A$6:$A$1005,0)),""))</f>
        <v/>
      </c>
      <c r="G226" s="47" t="n"/>
      <c r="H226" s="38" t="n"/>
      <c r="K226" s="63" t="n"/>
      <c r="L226" s="63" t="n"/>
      <c r="M226" s="38" t="n"/>
      <c r="O226" s="62">
        <f>IF($C226="","",IFERROR($C226+'Settings'!$B$5,""))</f>
        <v/>
      </c>
      <c r="P226" s="62" t="n"/>
      <c r="Q226" s="62" t="n"/>
      <c r="R226" s="40">
        <f>IF($A226="","",IF($Q226&lt;&gt;"","Closed",IF($P226="","Open - No Due Date",IF($P226&lt;TODAY(),"Overdue","Open"))))</f>
        <v/>
      </c>
      <c r="S226" s="39">
        <f>IF($A226="","",IFERROR(MAX(0,IF($Q226&lt;&gt;"",$Q226-$C226,TODAY()-$C226)),""))</f>
        <v/>
      </c>
      <c r="T226" s="40">
        <f>IF($A226="","",IF(OR($B226="",$F226="",$H226="",$I226="",$M226=""),"Missing required field",IF(COUNTIF($A$6:$A$1005,$A226)&gt;1,"Duplicate Violation ID",IF(COUNTIF('Inspection Log'!$A$6:$A$1005,$B226)=0,"Unmatched Inspection ID",IF(AND($Q226&lt;&gt;"",$C226&lt;&gt;"",$Q226&lt;$C226),"Completed before inspection","OK")))))</f>
        <v/>
      </c>
    </row>
    <row r="227">
      <c r="C227" s="62">
        <f>IF($B227="","",IFERROR(INDEX('Inspection Log'!$B$6:$B$1005,MATCH($B227,'Inspection Log'!$A$6:$A$1005,0)),""))</f>
        <v/>
      </c>
      <c r="D227">
        <f>IF($B227="","",IFERROR(INDEX('Inspection Log'!$E$6:$E$1005,MATCH($B227,'Inspection Log'!$A$6:$A$1005,0)),""))</f>
        <v/>
      </c>
      <c r="E227">
        <f>IF($B227="","",IFERROR(INDEX('Inspection Log'!$F$6:$F$1005,MATCH($B227,'Inspection Log'!$A$6:$A$1005,0)),""))</f>
        <v/>
      </c>
      <c r="G227" s="47" t="n"/>
      <c r="H227" s="38" t="n"/>
      <c r="K227" s="63" t="n"/>
      <c r="L227" s="63" t="n"/>
      <c r="M227" s="38" t="n"/>
      <c r="O227" s="62">
        <f>IF($C227="","",IFERROR($C227+'Settings'!$B$5,""))</f>
        <v/>
      </c>
      <c r="P227" s="62" t="n"/>
      <c r="Q227" s="62" t="n"/>
      <c r="R227" s="40">
        <f>IF($A227="","",IF($Q227&lt;&gt;"","Closed",IF($P227="","Open - No Due Date",IF($P227&lt;TODAY(),"Overdue","Open"))))</f>
        <v/>
      </c>
      <c r="S227" s="39">
        <f>IF($A227="","",IFERROR(MAX(0,IF($Q227&lt;&gt;"",$Q227-$C227,TODAY()-$C227)),""))</f>
        <v/>
      </c>
      <c r="T227" s="40">
        <f>IF($A227="","",IF(OR($B227="",$F227="",$H227="",$I227="",$M227=""),"Missing required field",IF(COUNTIF($A$6:$A$1005,$A227)&gt;1,"Duplicate Violation ID",IF(COUNTIF('Inspection Log'!$A$6:$A$1005,$B227)=0,"Unmatched Inspection ID",IF(AND($Q227&lt;&gt;"",$C227&lt;&gt;"",$Q227&lt;$C227),"Completed before inspection","OK")))))</f>
        <v/>
      </c>
    </row>
    <row r="228">
      <c r="C228" s="62">
        <f>IF($B228="","",IFERROR(INDEX('Inspection Log'!$B$6:$B$1005,MATCH($B228,'Inspection Log'!$A$6:$A$1005,0)),""))</f>
        <v/>
      </c>
      <c r="D228">
        <f>IF($B228="","",IFERROR(INDEX('Inspection Log'!$E$6:$E$1005,MATCH($B228,'Inspection Log'!$A$6:$A$1005,0)),""))</f>
        <v/>
      </c>
      <c r="E228">
        <f>IF($B228="","",IFERROR(INDEX('Inspection Log'!$F$6:$F$1005,MATCH($B228,'Inspection Log'!$A$6:$A$1005,0)),""))</f>
        <v/>
      </c>
      <c r="G228" s="47" t="n"/>
      <c r="H228" s="38" t="n"/>
      <c r="K228" s="63" t="n"/>
      <c r="L228" s="63" t="n"/>
      <c r="M228" s="38" t="n"/>
      <c r="O228" s="62">
        <f>IF($C228="","",IFERROR($C228+'Settings'!$B$5,""))</f>
        <v/>
      </c>
      <c r="P228" s="62" t="n"/>
      <c r="Q228" s="62" t="n"/>
      <c r="R228" s="40">
        <f>IF($A228="","",IF($Q228&lt;&gt;"","Closed",IF($P228="","Open - No Due Date",IF($P228&lt;TODAY(),"Overdue","Open"))))</f>
        <v/>
      </c>
      <c r="S228" s="39">
        <f>IF($A228="","",IFERROR(MAX(0,IF($Q228&lt;&gt;"",$Q228-$C228,TODAY()-$C228)),""))</f>
        <v/>
      </c>
      <c r="T228" s="40">
        <f>IF($A228="","",IF(OR($B228="",$F228="",$H228="",$I228="",$M228=""),"Missing required field",IF(COUNTIF($A$6:$A$1005,$A228)&gt;1,"Duplicate Violation ID",IF(COUNTIF('Inspection Log'!$A$6:$A$1005,$B228)=0,"Unmatched Inspection ID",IF(AND($Q228&lt;&gt;"",$C228&lt;&gt;"",$Q228&lt;$C228),"Completed before inspection","OK")))))</f>
        <v/>
      </c>
    </row>
    <row r="229">
      <c r="C229" s="62">
        <f>IF($B229="","",IFERROR(INDEX('Inspection Log'!$B$6:$B$1005,MATCH($B229,'Inspection Log'!$A$6:$A$1005,0)),""))</f>
        <v/>
      </c>
      <c r="D229">
        <f>IF($B229="","",IFERROR(INDEX('Inspection Log'!$E$6:$E$1005,MATCH($B229,'Inspection Log'!$A$6:$A$1005,0)),""))</f>
        <v/>
      </c>
      <c r="E229">
        <f>IF($B229="","",IFERROR(INDEX('Inspection Log'!$F$6:$F$1005,MATCH($B229,'Inspection Log'!$A$6:$A$1005,0)),""))</f>
        <v/>
      </c>
      <c r="G229" s="47" t="n"/>
      <c r="H229" s="38" t="n"/>
      <c r="K229" s="63" t="n"/>
      <c r="L229" s="63" t="n"/>
      <c r="M229" s="38" t="n"/>
      <c r="O229" s="62">
        <f>IF($C229="","",IFERROR($C229+'Settings'!$B$5,""))</f>
        <v/>
      </c>
      <c r="P229" s="62" t="n"/>
      <c r="Q229" s="62" t="n"/>
      <c r="R229" s="40">
        <f>IF($A229="","",IF($Q229&lt;&gt;"","Closed",IF($P229="","Open - No Due Date",IF($P229&lt;TODAY(),"Overdue","Open"))))</f>
        <v/>
      </c>
      <c r="S229" s="39">
        <f>IF($A229="","",IFERROR(MAX(0,IF($Q229&lt;&gt;"",$Q229-$C229,TODAY()-$C229)),""))</f>
        <v/>
      </c>
      <c r="T229" s="40">
        <f>IF($A229="","",IF(OR($B229="",$F229="",$H229="",$I229="",$M229=""),"Missing required field",IF(COUNTIF($A$6:$A$1005,$A229)&gt;1,"Duplicate Violation ID",IF(COUNTIF('Inspection Log'!$A$6:$A$1005,$B229)=0,"Unmatched Inspection ID",IF(AND($Q229&lt;&gt;"",$C229&lt;&gt;"",$Q229&lt;$C229),"Completed before inspection","OK")))))</f>
        <v/>
      </c>
    </row>
    <row r="230">
      <c r="C230" s="62">
        <f>IF($B230="","",IFERROR(INDEX('Inspection Log'!$B$6:$B$1005,MATCH($B230,'Inspection Log'!$A$6:$A$1005,0)),""))</f>
        <v/>
      </c>
      <c r="D230">
        <f>IF($B230="","",IFERROR(INDEX('Inspection Log'!$E$6:$E$1005,MATCH($B230,'Inspection Log'!$A$6:$A$1005,0)),""))</f>
        <v/>
      </c>
      <c r="E230">
        <f>IF($B230="","",IFERROR(INDEX('Inspection Log'!$F$6:$F$1005,MATCH($B230,'Inspection Log'!$A$6:$A$1005,0)),""))</f>
        <v/>
      </c>
      <c r="G230" s="47" t="n"/>
      <c r="H230" s="38" t="n"/>
      <c r="K230" s="63" t="n"/>
      <c r="L230" s="63" t="n"/>
      <c r="M230" s="38" t="n"/>
      <c r="O230" s="62">
        <f>IF($C230="","",IFERROR($C230+'Settings'!$B$5,""))</f>
        <v/>
      </c>
      <c r="P230" s="62" t="n"/>
      <c r="Q230" s="62" t="n"/>
      <c r="R230" s="40">
        <f>IF($A230="","",IF($Q230&lt;&gt;"","Closed",IF($P230="","Open - No Due Date",IF($P230&lt;TODAY(),"Overdue","Open"))))</f>
        <v/>
      </c>
      <c r="S230" s="39">
        <f>IF($A230="","",IFERROR(MAX(0,IF($Q230&lt;&gt;"",$Q230-$C230,TODAY()-$C230)),""))</f>
        <v/>
      </c>
      <c r="T230" s="40">
        <f>IF($A230="","",IF(OR($B230="",$F230="",$H230="",$I230="",$M230=""),"Missing required field",IF(COUNTIF($A$6:$A$1005,$A230)&gt;1,"Duplicate Violation ID",IF(COUNTIF('Inspection Log'!$A$6:$A$1005,$B230)=0,"Unmatched Inspection ID",IF(AND($Q230&lt;&gt;"",$C230&lt;&gt;"",$Q230&lt;$C230),"Completed before inspection","OK")))))</f>
        <v/>
      </c>
    </row>
    <row r="231">
      <c r="C231" s="62">
        <f>IF($B231="","",IFERROR(INDEX('Inspection Log'!$B$6:$B$1005,MATCH($B231,'Inspection Log'!$A$6:$A$1005,0)),""))</f>
        <v/>
      </c>
      <c r="D231">
        <f>IF($B231="","",IFERROR(INDEX('Inspection Log'!$E$6:$E$1005,MATCH($B231,'Inspection Log'!$A$6:$A$1005,0)),""))</f>
        <v/>
      </c>
      <c r="E231">
        <f>IF($B231="","",IFERROR(INDEX('Inspection Log'!$F$6:$F$1005,MATCH($B231,'Inspection Log'!$A$6:$A$1005,0)),""))</f>
        <v/>
      </c>
      <c r="G231" s="47" t="n"/>
      <c r="H231" s="38" t="n"/>
      <c r="K231" s="63" t="n"/>
      <c r="L231" s="63" t="n"/>
      <c r="M231" s="38" t="n"/>
      <c r="O231" s="62">
        <f>IF($C231="","",IFERROR($C231+'Settings'!$B$5,""))</f>
        <v/>
      </c>
      <c r="P231" s="62" t="n"/>
      <c r="Q231" s="62" t="n"/>
      <c r="R231" s="40">
        <f>IF($A231="","",IF($Q231&lt;&gt;"","Closed",IF($P231="","Open - No Due Date",IF($P231&lt;TODAY(),"Overdue","Open"))))</f>
        <v/>
      </c>
      <c r="S231" s="39">
        <f>IF($A231="","",IFERROR(MAX(0,IF($Q231&lt;&gt;"",$Q231-$C231,TODAY()-$C231)),""))</f>
        <v/>
      </c>
      <c r="T231" s="40">
        <f>IF($A231="","",IF(OR($B231="",$F231="",$H231="",$I231="",$M231=""),"Missing required field",IF(COUNTIF($A$6:$A$1005,$A231)&gt;1,"Duplicate Violation ID",IF(COUNTIF('Inspection Log'!$A$6:$A$1005,$B231)=0,"Unmatched Inspection ID",IF(AND($Q231&lt;&gt;"",$C231&lt;&gt;"",$Q231&lt;$C231),"Completed before inspection","OK")))))</f>
        <v/>
      </c>
    </row>
    <row r="232">
      <c r="C232" s="62">
        <f>IF($B232="","",IFERROR(INDEX('Inspection Log'!$B$6:$B$1005,MATCH($B232,'Inspection Log'!$A$6:$A$1005,0)),""))</f>
        <v/>
      </c>
      <c r="D232">
        <f>IF($B232="","",IFERROR(INDEX('Inspection Log'!$E$6:$E$1005,MATCH($B232,'Inspection Log'!$A$6:$A$1005,0)),""))</f>
        <v/>
      </c>
      <c r="E232">
        <f>IF($B232="","",IFERROR(INDEX('Inspection Log'!$F$6:$F$1005,MATCH($B232,'Inspection Log'!$A$6:$A$1005,0)),""))</f>
        <v/>
      </c>
      <c r="G232" s="47" t="n"/>
      <c r="H232" s="38" t="n"/>
      <c r="K232" s="63" t="n"/>
      <c r="L232" s="63" t="n"/>
      <c r="M232" s="38" t="n"/>
      <c r="O232" s="62">
        <f>IF($C232="","",IFERROR($C232+'Settings'!$B$5,""))</f>
        <v/>
      </c>
      <c r="P232" s="62" t="n"/>
      <c r="Q232" s="62" t="n"/>
      <c r="R232" s="40">
        <f>IF($A232="","",IF($Q232&lt;&gt;"","Closed",IF($P232="","Open - No Due Date",IF($P232&lt;TODAY(),"Overdue","Open"))))</f>
        <v/>
      </c>
      <c r="S232" s="39">
        <f>IF($A232="","",IFERROR(MAX(0,IF($Q232&lt;&gt;"",$Q232-$C232,TODAY()-$C232)),""))</f>
        <v/>
      </c>
      <c r="T232" s="40">
        <f>IF($A232="","",IF(OR($B232="",$F232="",$H232="",$I232="",$M232=""),"Missing required field",IF(COUNTIF($A$6:$A$1005,$A232)&gt;1,"Duplicate Violation ID",IF(COUNTIF('Inspection Log'!$A$6:$A$1005,$B232)=0,"Unmatched Inspection ID",IF(AND($Q232&lt;&gt;"",$C232&lt;&gt;"",$Q232&lt;$C232),"Completed before inspection","OK")))))</f>
        <v/>
      </c>
    </row>
    <row r="233">
      <c r="C233" s="62">
        <f>IF($B233="","",IFERROR(INDEX('Inspection Log'!$B$6:$B$1005,MATCH($B233,'Inspection Log'!$A$6:$A$1005,0)),""))</f>
        <v/>
      </c>
      <c r="D233">
        <f>IF($B233="","",IFERROR(INDEX('Inspection Log'!$E$6:$E$1005,MATCH($B233,'Inspection Log'!$A$6:$A$1005,0)),""))</f>
        <v/>
      </c>
      <c r="E233">
        <f>IF($B233="","",IFERROR(INDEX('Inspection Log'!$F$6:$F$1005,MATCH($B233,'Inspection Log'!$A$6:$A$1005,0)),""))</f>
        <v/>
      </c>
      <c r="G233" s="47" t="n"/>
      <c r="H233" s="38" t="n"/>
      <c r="K233" s="63" t="n"/>
      <c r="L233" s="63" t="n"/>
      <c r="M233" s="38" t="n"/>
      <c r="O233" s="62">
        <f>IF($C233="","",IFERROR($C233+'Settings'!$B$5,""))</f>
        <v/>
      </c>
      <c r="P233" s="62" t="n"/>
      <c r="Q233" s="62" t="n"/>
      <c r="R233" s="40">
        <f>IF($A233="","",IF($Q233&lt;&gt;"","Closed",IF($P233="","Open - No Due Date",IF($P233&lt;TODAY(),"Overdue","Open"))))</f>
        <v/>
      </c>
      <c r="S233" s="39">
        <f>IF($A233="","",IFERROR(MAX(0,IF($Q233&lt;&gt;"",$Q233-$C233,TODAY()-$C233)),""))</f>
        <v/>
      </c>
      <c r="T233" s="40">
        <f>IF($A233="","",IF(OR($B233="",$F233="",$H233="",$I233="",$M233=""),"Missing required field",IF(COUNTIF($A$6:$A$1005,$A233)&gt;1,"Duplicate Violation ID",IF(COUNTIF('Inspection Log'!$A$6:$A$1005,$B233)=0,"Unmatched Inspection ID",IF(AND($Q233&lt;&gt;"",$C233&lt;&gt;"",$Q233&lt;$C233),"Completed before inspection","OK")))))</f>
        <v/>
      </c>
    </row>
    <row r="234">
      <c r="C234" s="62">
        <f>IF($B234="","",IFERROR(INDEX('Inspection Log'!$B$6:$B$1005,MATCH($B234,'Inspection Log'!$A$6:$A$1005,0)),""))</f>
        <v/>
      </c>
      <c r="D234">
        <f>IF($B234="","",IFERROR(INDEX('Inspection Log'!$E$6:$E$1005,MATCH($B234,'Inspection Log'!$A$6:$A$1005,0)),""))</f>
        <v/>
      </c>
      <c r="E234">
        <f>IF($B234="","",IFERROR(INDEX('Inspection Log'!$F$6:$F$1005,MATCH($B234,'Inspection Log'!$A$6:$A$1005,0)),""))</f>
        <v/>
      </c>
      <c r="G234" s="47" t="n"/>
      <c r="H234" s="38" t="n"/>
      <c r="K234" s="63" t="n"/>
      <c r="L234" s="63" t="n"/>
      <c r="M234" s="38" t="n"/>
      <c r="O234" s="62">
        <f>IF($C234="","",IFERROR($C234+'Settings'!$B$5,""))</f>
        <v/>
      </c>
      <c r="P234" s="62" t="n"/>
      <c r="Q234" s="62" t="n"/>
      <c r="R234" s="40">
        <f>IF($A234="","",IF($Q234&lt;&gt;"","Closed",IF($P234="","Open - No Due Date",IF($P234&lt;TODAY(),"Overdue","Open"))))</f>
        <v/>
      </c>
      <c r="S234" s="39">
        <f>IF($A234="","",IFERROR(MAX(0,IF($Q234&lt;&gt;"",$Q234-$C234,TODAY()-$C234)),""))</f>
        <v/>
      </c>
      <c r="T234" s="40">
        <f>IF($A234="","",IF(OR($B234="",$F234="",$H234="",$I234="",$M234=""),"Missing required field",IF(COUNTIF($A$6:$A$1005,$A234)&gt;1,"Duplicate Violation ID",IF(COUNTIF('Inspection Log'!$A$6:$A$1005,$B234)=0,"Unmatched Inspection ID",IF(AND($Q234&lt;&gt;"",$C234&lt;&gt;"",$Q234&lt;$C234),"Completed before inspection","OK")))))</f>
        <v/>
      </c>
    </row>
    <row r="235">
      <c r="C235" s="62">
        <f>IF($B235="","",IFERROR(INDEX('Inspection Log'!$B$6:$B$1005,MATCH($B235,'Inspection Log'!$A$6:$A$1005,0)),""))</f>
        <v/>
      </c>
      <c r="D235">
        <f>IF($B235="","",IFERROR(INDEX('Inspection Log'!$E$6:$E$1005,MATCH($B235,'Inspection Log'!$A$6:$A$1005,0)),""))</f>
        <v/>
      </c>
      <c r="E235">
        <f>IF($B235="","",IFERROR(INDEX('Inspection Log'!$F$6:$F$1005,MATCH($B235,'Inspection Log'!$A$6:$A$1005,0)),""))</f>
        <v/>
      </c>
      <c r="G235" s="47" t="n"/>
      <c r="H235" s="38" t="n"/>
      <c r="K235" s="63" t="n"/>
      <c r="L235" s="63" t="n"/>
      <c r="M235" s="38" t="n"/>
      <c r="O235" s="62">
        <f>IF($C235="","",IFERROR($C235+'Settings'!$B$5,""))</f>
        <v/>
      </c>
      <c r="P235" s="62" t="n"/>
      <c r="Q235" s="62" t="n"/>
      <c r="R235" s="40">
        <f>IF($A235="","",IF($Q235&lt;&gt;"","Closed",IF($P235="","Open - No Due Date",IF($P235&lt;TODAY(),"Overdue","Open"))))</f>
        <v/>
      </c>
      <c r="S235" s="39">
        <f>IF($A235="","",IFERROR(MAX(0,IF($Q235&lt;&gt;"",$Q235-$C235,TODAY()-$C235)),""))</f>
        <v/>
      </c>
      <c r="T235" s="40">
        <f>IF($A235="","",IF(OR($B235="",$F235="",$H235="",$I235="",$M235=""),"Missing required field",IF(COUNTIF($A$6:$A$1005,$A235)&gt;1,"Duplicate Violation ID",IF(COUNTIF('Inspection Log'!$A$6:$A$1005,$B235)=0,"Unmatched Inspection ID",IF(AND($Q235&lt;&gt;"",$C235&lt;&gt;"",$Q235&lt;$C235),"Completed before inspection","OK")))))</f>
        <v/>
      </c>
    </row>
    <row r="236">
      <c r="C236" s="62">
        <f>IF($B236="","",IFERROR(INDEX('Inspection Log'!$B$6:$B$1005,MATCH($B236,'Inspection Log'!$A$6:$A$1005,0)),""))</f>
        <v/>
      </c>
      <c r="D236">
        <f>IF($B236="","",IFERROR(INDEX('Inspection Log'!$E$6:$E$1005,MATCH($B236,'Inspection Log'!$A$6:$A$1005,0)),""))</f>
        <v/>
      </c>
      <c r="E236">
        <f>IF($B236="","",IFERROR(INDEX('Inspection Log'!$F$6:$F$1005,MATCH($B236,'Inspection Log'!$A$6:$A$1005,0)),""))</f>
        <v/>
      </c>
      <c r="G236" s="47" t="n"/>
      <c r="H236" s="38" t="n"/>
      <c r="K236" s="63" t="n"/>
      <c r="L236" s="63" t="n"/>
      <c r="M236" s="38" t="n"/>
      <c r="O236" s="62">
        <f>IF($C236="","",IFERROR($C236+'Settings'!$B$5,""))</f>
        <v/>
      </c>
      <c r="P236" s="62" t="n"/>
      <c r="Q236" s="62" t="n"/>
      <c r="R236" s="40">
        <f>IF($A236="","",IF($Q236&lt;&gt;"","Closed",IF($P236="","Open - No Due Date",IF($P236&lt;TODAY(),"Overdue","Open"))))</f>
        <v/>
      </c>
      <c r="S236" s="39">
        <f>IF($A236="","",IFERROR(MAX(0,IF($Q236&lt;&gt;"",$Q236-$C236,TODAY()-$C236)),""))</f>
        <v/>
      </c>
      <c r="T236" s="40">
        <f>IF($A236="","",IF(OR($B236="",$F236="",$H236="",$I236="",$M236=""),"Missing required field",IF(COUNTIF($A$6:$A$1005,$A236)&gt;1,"Duplicate Violation ID",IF(COUNTIF('Inspection Log'!$A$6:$A$1005,$B236)=0,"Unmatched Inspection ID",IF(AND($Q236&lt;&gt;"",$C236&lt;&gt;"",$Q236&lt;$C236),"Completed before inspection","OK")))))</f>
        <v/>
      </c>
    </row>
    <row r="237">
      <c r="C237" s="62">
        <f>IF($B237="","",IFERROR(INDEX('Inspection Log'!$B$6:$B$1005,MATCH($B237,'Inspection Log'!$A$6:$A$1005,0)),""))</f>
        <v/>
      </c>
      <c r="D237">
        <f>IF($B237="","",IFERROR(INDEX('Inspection Log'!$E$6:$E$1005,MATCH($B237,'Inspection Log'!$A$6:$A$1005,0)),""))</f>
        <v/>
      </c>
      <c r="E237">
        <f>IF($B237="","",IFERROR(INDEX('Inspection Log'!$F$6:$F$1005,MATCH($B237,'Inspection Log'!$A$6:$A$1005,0)),""))</f>
        <v/>
      </c>
      <c r="G237" s="47" t="n"/>
      <c r="H237" s="38" t="n"/>
      <c r="K237" s="63" t="n"/>
      <c r="L237" s="63" t="n"/>
      <c r="M237" s="38" t="n"/>
      <c r="O237" s="62">
        <f>IF($C237="","",IFERROR($C237+'Settings'!$B$5,""))</f>
        <v/>
      </c>
      <c r="P237" s="62" t="n"/>
      <c r="Q237" s="62" t="n"/>
      <c r="R237" s="40">
        <f>IF($A237="","",IF($Q237&lt;&gt;"","Closed",IF($P237="","Open - No Due Date",IF($P237&lt;TODAY(),"Overdue","Open"))))</f>
        <v/>
      </c>
      <c r="S237" s="39">
        <f>IF($A237="","",IFERROR(MAX(0,IF($Q237&lt;&gt;"",$Q237-$C237,TODAY()-$C237)),""))</f>
        <v/>
      </c>
      <c r="T237" s="40">
        <f>IF($A237="","",IF(OR($B237="",$F237="",$H237="",$I237="",$M237=""),"Missing required field",IF(COUNTIF($A$6:$A$1005,$A237)&gt;1,"Duplicate Violation ID",IF(COUNTIF('Inspection Log'!$A$6:$A$1005,$B237)=0,"Unmatched Inspection ID",IF(AND($Q237&lt;&gt;"",$C237&lt;&gt;"",$Q237&lt;$C237),"Completed before inspection","OK")))))</f>
        <v/>
      </c>
    </row>
    <row r="238">
      <c r="C238" s="62">
        <f>IF($B238="","",IFERROR(INDEX('Inspection Log'!$B$6:$B$1005,MATCH($B238,'Inspection Log'!$A$6:$A$1005,0)),""))</f>
        <v/>
      </c>
      <c r="D238">
        <f>IF($B238="","",IFERROR(INDEX('Inspection Log'!$E$6:$E$1005,MATCH($B238,'Inspection Log'!$A$6:$A$1005,0)),""))</f>
        <v/>
      </c>
      <c r="E238">
        <f>IF($B238="","",IFERROR(INDEX('Inspection Log'!$F$6:$F$1005,MATCH($B238,'Inspection Log'!$A$6:$A$1005,0)),""))</f>
        <v/>
      </c>
      <c r="G238" s="47" t="n"/>
      <c r="H238" s="38" t="n"/>
      <c r="K238" s="63" t="n"/>
      <c r="L238" s="63" t="n"/>
      <c r="M238" s="38" t="n"/>
      <c r="O238" s="62">
        <f>IF($C238="","",IFERROR($C238+'Settings'!$B$5,""))</f>
        <v/>
      </c>
      <c r="P238" s="62" t="n"/>
      <c r="Q238" s="62" t="n"/>
      <c r="R238" s="40">
        <f>IF($A238="","",IF($Q238&lt;&gt;"","Closed",IF($P238="","Open - No Due Date",IF($P238&lt;TODAY(),"Overdue","Open"))))</f>
        <v/>
      </c>
      <c r="S238" s="39">
        <f>IF($A238="","",IFERROR(MAX(0,IF($Q238&lt;&gt;"",$Q238-$C238,TODAY()-$C238)),""))</f>
        <v/>
      </c>
      <c r="T238" s="40">
        <f>IF($A238="","",IF(OR($B238="",$F238="",$H238="",$I238="",$M238=""),"Missing required field",IF(COUNTIF($A$6:$A$1005,$A238)&gt;1,"Duplicate Violation ID",IF(COUNTIF('Inspection Log'!$A$6:$A$1005,$B238)=0,"Unmatched Inspection ID",IF(AND($Q238&lt;&gt;"",$C238&lt;&gt;"",$Q238&lt;$C238),"Completed before inspection","OK")))))</f>
        <v/>
      </c>
    </row>
    <row r="239">
      <c r="C239" s="62">
        <f>IF($B239="","",IFERROR(INDEX('Inspection Log'!$B$6:$B$1005,MATCH($B239,'Inspection Log'!$A$6:$A$1005,0)),""))</f>
        <v/>
      </c>
      <c r="D239">
        <f>IF($B239="","",IFERROR(INDEX('Inspection Log'!$E$6:$E$1005,MATCH($B239,'Inspection Log'!$A$6:$A$1005,0)),""))</f>
        <v/>
      </c>
      <c r="E239">
        <f>IF($B239="","",IFERROR(INDEX('Inspection Log'!$F$6:$F$1005,MATCH($B239,'Inspection Log'!$A$6:$A$1005,0)),""))</f>
        <v/>
      </c>
      <c r="G239" s="47" t="n"/>
      <c r="H239" s="38" t="n"/>
      <c r="K239" s="63" t="n"/>
      <c r="L239" s="63" t="n"/>
      <c r="M239" s="38" t="n"/>
      <c r="O239" s="62">
        <f>IF($C239="","",IFERROR($C239+'Settings'!$B$5,""))</f>
        <v/>
      </c>
      <c r="P239" s="62" t="n"/>
      <c r="Q239" s="62" t="n"/>
      <c r="R239" s="40">
        <f>IF($A239="","",IF($Q239&lt;&gt;"","Closed",IF($P239="","Open - No Due Date",IF($P239&lt;TODAY(),"Overdue","Open"))))</f>
        <v/>
      </c>
      <c r="S239" s="39">
        <f>IF($A239="","",IFERROR(MAX(0,IF($Q239&lt;&gt;"",$Q239-$C239,TODAY()-$C239)),""))</f>
        <v/>
      </c>
      <c r="T239" s="40">
        <f>IF($A239="","",IF(OR($B239="",$F239="",$H239="",$I239="",$M239=""),"Missing required field",IF(COUNTIF($A$6:$A$1005,$A239)&gt;1,"Duplicate Violation ID",IF(COUNTIF('Inspection Log'!$A$6:$A$1005,$B239)=0,"Unmatched Inspection ID",IF(AND($Q239&lt;&gt;"",$C239&lt;&gt;"",$Q239&lt;$C239),"Completed before inspection","OK")))))</f>
        <v/>
      </c>
    </row>
    <row r="240">
      <c r="C240" s="62">
        <f>IF($B240="","",IFERROR(INDEX('Inspection Log'!$B$6:$B$1005,MATCH($B240,'Inspection Log'!$A$6:$A$1005,0)),""))</f>
        <v/>
      </c>
      <c r="D240">
        <f>IF($B240="","",IFERROR(INDEX('Inspection Log'!$E$6:$E$1005,MATCH($B240,'Inspection Log'!$A$6:$A$1005,0)),""))</f>
        <v/>
      </c>
      <c r="E240">
        <f>IF($B240="","",IFERROR(INDEX('Inspection Log'!$F$6:$F$1005,MATCH($B240,'Inspection Log'!$A$6:$A$1005,0)),""))</f>
        <v/>
      </c>
      <c r="G240" s="47" t="n"/>
      <c r="H240" s="38" t="n"/>
      <c r="K240" s="63" t="n"/>
      <c r="L240" s="63" t="n"/>
      <c r="M240" s="38" t="n"/>
      <c r="O240" s="62">
        <f>IF($C240="","",IFERROR($C240+'Settings'!$B$5,""))</f>
        <v/>
      </c>
      <c r="P240" s="62" t="n"/>
      <c r="Q240" s="62" t="n"/>
      <c r="R240" s="40">
        <f>IF($A240="","",IF($Q240&lt;&gt;"","Closed",IF($P240="","Open - No Due Date",IF($P240&lt;TODAY(),"Overdue","Open"))))</f>
        <v/>
      </c>
      <c r="S240" s="39">
        <f>IF($A240="","",IFERROR(MAX(0,IF($Q240&lt;&gt;"",$Q240-$C240,TODAY()-$C240)),""))</f>
        <v/>
      </c>
      <c r="T240" s="40">
        <f>IF($A240="","",IF(OR($B240="",$F240="",$H240="",$I240="",$M240=""),"Missing required field",IF(COUNTIF($A$6:$A$1005,$A240)&gt;1,"Duplicate Violation ID",IF(COUNTIF('Inspection Log'!$A$6:$A$1005,$B240)=0,"Unmatched Inspection ID",IF(AND($Q240&lt;&gt;"",$C240&lt;&gt;"",$Q240&lt;$C240),"Completed before inspection","OK")))))</f>
        <v/>
      </c>
    </row>
    <row r="241">
      <c r="C241" s="62">
        <f>IF($B241="","",IFERROR(INDEX('Inspection Log'!$B$6:$B$1005,MATCH($B241,'Inspection Log'!$A$6:$A$1005,0)),""))</f>
        <v/>
      </c>
      <c r="D241">
        <f>IF($B241="","",IFERROR(INDEX('Inspection Log'!$E$6:$E$1005,MATCH($B241,'Inspection Log'!$A$6:$A$1005,0)),""))</f>
        <v/>
      </c>
      <c r="E241">
        <f>IF($B241="","",IFERROR(INDEX('Inspection Log'!$F$6:$F$1005,MATCH($B241,'Inspection Log'!$A$6:$A$1005,0)),""))</f>
        <v/>
      </c>
      <c r="G241" s="47" t="n"/>
      <c r="H241" s="38" t="n"/>
      <c r="K241" s="63" t="n"/>
      <c r="L241" s="63" t="n"/>
      <c r="M241" s="38" t="n"/>
      <c r="O241" s="62">
        <f>IF($C241="","",IFERROR($C241+'Settings'!$B$5,""))</f>
        <v/>
      </c>
      <c r="P241" s="62" t="n"/>
      <c r="Q241" s="62" t="n"/>
      <c r="R241" s="40">
        <f>IF($A241="","",IF($Q241&lt;&gt;"","Closed",IF($P241="","Open - No Due Date",IF($P241&lt;TODAY(),"Overdue","Open"))))</f>
        <v/>
      </c>
      <c r="S241" s="39">
        <f>IF($A241="","",IFERROR(MAX(0,IF($Q241&lt;&gt;"",$Q241-$C241,TODAY()-$C241)),""))</f>
        <v/>
      </c>
      <c r="T241" s="40">
        <f>IF($A241="","",IF(OR($B241="",$F241="",$H241="",$I241="",$M241=""),"Missing required field",IF(COUNTIF($A$6:$A$1005,$A241)&gt;1,"Duplicate Violation ID",IF(COUNTIF('Inspection Log'!$A$6:$A$1005,$B241)=0,"Unmatched Inspection ID",IF(AND($Q241&lt;&gt;"",$C241&lt;&gt;"",$Q241&lt;$C241),"Completed before inspection","OK")))))</f>
        <v/>
      </c>
    </row>
    <row r="242">
      <c r="C242" s="62">
        <f>IF($B242="","",IFERROR(INDEX('Inspection Log'!$B$6:$B$1005,MATCH($B242,'Inspection Log'!$A$6:$A$1005,0)),""))</f>
        <v/>
      </c>
      <c r="D242">
        <f>IF($B242="","",IFERROR(INDEX('Inspection Log'!$E$6:$E$1005,MATCH($B242,'Inspection Log'!$A$6:$A$1005,0)),""))</f>
        <v/>
      </c>
      <c r="E242">
        <f>IF($B242="","",IFERROR(INDEX('Inspection Log'!$F$6:$F$1005,MATCH($B242,'Inspection Log'!$A$6:$A$1005,0)),""))</f>
        <v/>
      </c>
      <c r="G242" s="47" t="n"/>
      <c r="H242" s="38" t="n"/>
      <c r="K242" s="63" t="n"/>
      <c r="L242" s="63" t="n"/>
      <c r="M242" s="38" t="n"/>
      <c r="O242" s="62">
        <f>IF($C242="","",IFERROR($C242+'Settings'!$B$5,""))</f>
        <v/>
      </c>
      <c r="P242" s="62" t="n"/>
      <c r="Q242" s="62" t="n"/>
      <c r="R242" s="40">
        <f>IF($A242="","",IF($Q242&lt;&gt;"","Closed",IF($P242="","Open - No Due Date",IF($P242&lt;TODAY(),"Overdue","Open"))))</f>
        <v/>
      </c>
      <c r="S242" s="39">
        <f>IF($A242="","",IFERROR(MAX(0,IF($Q242&lt;&gt;"",$Q242-$C242,TODAY()-$C242)),""))</f>
        <v/>
      </c>
      <c r="T242" s="40">
        <f>IF($A242="","",IF(OR($B242="",$F242="",$H242="",$I242="",$M242=""),"Missing required field",IF(COUNTIF($A$6:$A$1005,$A242)&gt;1,"Duplicate Violation ID",IF(COUNTIF('Inspection Log'!$A$6:$A$1005,$B242)=0,"Unmatched Inspection ID",IF(AND($Q242&lt;&gt;"",$C242&lt;&gt;"",$Q242&lt;$C242),"Completed before inspection","OK")))))</f>
        <v/>
      </c>
    </row>
    <row r="243">
      <c r="C243" s="62">
        <f>IF($B243="","",IFERROR(INDEX('Inspection Log'!$B$6:$B$1005,MATCH($B243,'Inspection Log'!$A$6:$A$1005,0)),""))</f>
        <v/>
      </c>
      <c r="D243">
        <f>IF($B243="","",IFERROR(INDEX('Inspection Log'!$E$6:$E$1005,MATCH($B243,'Inspection Log'!$A$6:$A$1005,0)),""))</f>
        <v/>
      </c>
      <c r="E243">
        <f>IF($B243="","",IFERROR(INDEX('Inspection Log'!$F$6:$F$1005,MATCH($B243,'Inspection Log'!$A$6:$A$1005,0)),""))</f>
        <v/>
      </c>
      <c r="G243" s="47" t="n"/>
      <c r="H243" s="38" t="n"/>
      <c r="K243" s="63" t="n"/>
      <c r="L243" s="63" t="n"/>
      <c r="M243" s="38" t="n"/>
      <c r="O243" s="62">
        <f>IF($C243="","",IFERROR($C243+'Settings'!$B$5,""))</f>
        <v/>
      </c>
      <c r="P243" s="62" t="n"/>
      <c r="Q243" s="62" t="n"/>
      <c r="R243" s="40">
        <f>IF($A243="","",IF($Q243&lt;&gt;"","Closed",IF($P243="","Open - No Due Date",IF($P243&lt;TODAY(),"Overdue","Open"))))</f>
        <v/>
      </c>
      <c r="S243" s="39">
        <f>IF($A243="","",IFERROR(MAX(0,IF($Q243&lt;&gt;"",$Q243-$C243,TODAY()-$C243)),""))</f>
        <v/>
      </c>
      <c r="T243" s="40">
        <f>IF($A243="","",IF(OR($B243="",$F243="",$H243="",$I243="",$M243=""),"Missing required field",IF(COUNTIF($A$6:$A$1005,$A243)&gt;1,"Duplicate Violation ID",IF(COUNTIF('Inspection Log'!$A$6:$A$1005,$B243)=0,"Unmatched Inspection ID",IF(AND($Q243&lt;&gt;"",$C243&lt;&gt;"",$Q243&lt;$C243),"Completed before inspection","OK")))))</f>
        <v/>
      </c>
    </row>
    <row r="244">
      <c r="C244" s="62">
        <f>IF($B244="","",IFERROR(INDEX('Inspection Log'!$B$6:$B$1005,MATCH($B244,'Inspection Log'!$A$6:$A$1005,0)),""))</f>
        <v/>
      </c>
      <c r="D244">
        <f>IF($B244="","",IFERROR(INDEX('Inspection Log'!$E$6:$E$1005,MATCH($B244,'Inspection Log'!$A$6:$A$1005,0)),""))</f>
        <v/>
      </c>
      <c r="E244">
        <f>IF($B244="","",IFERROR(INDEX('Inspection Log'!$F$6:$F$1005,MATCH($B244,'Inspection Log'!$A$6:$A$1005,0)),""))</f>
        <v/>
      </c>
      <c r="G244" s="47" t="n"/>
      <c r="H244" s="38" t="n"/>
      <c r="K244" s="63" t="n"/>
      <c r="L244" s="63" t="n"/>
      <c r="M244" s="38" t="n"/>
      <c r="O244" s="62">
        <f>IF($C244="","",IFERROR($C244+'Settings'!$B$5,""))</f>
        <v/>
      </c>
      <c r="P244" s="62" t="n"/>
      <c r="Q244" s="62" t="n"/>
      <c r="R244" s="40">
        <f>IF($A244="","",IF($Q244&lt;&gt;"","Closed",IF($P244="","Open - No Due Date",IF($P244&lt;TODAY(),"Overdue","Open"))))</f>
        <v/>
      </c>
      <c r="S244" s="39">
        <f>IF($A244="","",IFERROR(MAX(0,IF($Q244&lt;&gt;"",$Q244-$C244,TODAY()-$C244)),""))</f>
        <v/>
      </c>
      <c r="T244" s="40">
        <f>IF($A244="","",IF(OR($B244="",$F244="",$H244="",$I244="",$M244=""),"Missing required field",IF(COUNTIF($A$6:$A$1005,$A244)&gt;1,"Duplicate Violation ID",IF(COUNTIF('Inspection Log'!$A$6:$A$1005,$B244)=0,"Unmatched Inspection ID",IF(AND($Q244&lt;&gt;"",$C244&lt;&gt;"",$Q244&lt;$C244),"Completed before inspection","OK")))))</f>
        <v/>
      </c>
    </row>
    <row r="245">
      <c r="C245" s="62">
        <f>IF($B245="","",IFERROR(INDEX('Inspection Log'!$B$6:$B$1005,MATCH($B245,'Inspection Log'!$A$6:$A$1005,0)),""))</f>
        <v/>
      </c>
      <c r="D245">
        <f>IF($B245="","",IFERROR(INDEX('Inspection Log'!$E$6:$E$1005,MATCH($B245,'Inspection Log'!$A$6:$A$1005,0)),""))</f>
        <v/>
      </c>
      <c r="E245">
        <f>IF($B245="","",IFERROR(INDEX('Inspection Log'!$F$6:$F$1005,MATCH($B245,'Inspection Log'!$A$6:$A$1005,0)),""))</f>
        <v/>
      </c>
      <c r="G245" s="47" t="n"/>
      <c r="H245" s="38" t="n"/>
      <c r="K245" s="63" t="n"/>
      <c r="L245" s="63" t="n"/>
      <c r="M245" s="38" t="n"/>
      <c r="O245" s="62">
        <f>IF($C245="","",IFERROR($C245+'Settings'!$B$5,""))</f>
        <v/>
      </c>
      <c r="P245" s="62" t="n"/>
      <c r="Q245" s="62" t="n"/>
      <c r="R245" s="40">
        <f>IF($A245="","",IF($Q245&lt;&gt;"","Closed",IF($P245="","Open - No Due Date",IF($P245&lt;TODAY(),"Overdue","Open"))))</f>
        <v/>
      </c>
      <c r="S245" s="39">
        <f>IF($A245="","",IFERROR(MAX(0,IF($Q245&lt;&gt;"",$Q245-$C245,TODAY()-$C245)),""))</f>
        <v/>
      </c>
      <c r="T245" s="40">
        <f>IF($A245="","",IF(OR($B245="",$F245="",$H245="",$I245="",$M245=""),"Missing required field",IF(COUNTIF($A$6:$A$1005,$A245)&gt;1,"Duplicate Violation ID",IF(COUNTIF('Inspection Log'!$A$6:$A$1005,$B245)=0,"Unmatched Inspection ID",IF(AND($Q245&lt;&gt;"",$C245&lt;&gt;"",$Q245&lt;$C245),"Completed before inspection","OK")))))</f>
        <v/>
      </c>
    </row>
    <row r="246">
      <c r="C246" s="62">
        <f>IF($B246="","",IFERROR(INDEX('Inspection Log'!$B$6:$B$1005,MATCH($B246,'Inspection Log'!$A$6:$A$1005,0)),""))</f>
        <v/>
      </c>
      <c r="D246">
        <f>IF($B246="","",IFERROR(INDEX('Inspection Log'!$E$6:$E$1005,MATCH($B246,'Inspection Log'!$A$6:$A$1005,0)),""))</f>
        <v/>
      </c>
      <c r="E246">
        <f>IF($B246="","",IFERROR(INDEX('Inspection Log'!$F$6:$F$1005,MATCH($B246,'Inspection Log'!$A$6:$A$1005,0)),""))</f>
        <v/>
      </c>
      <c r="G246" s="47" t="n"/>
      <c r="H246" s="38" t="n"/>
      <c r="K246" s="63" t="n"/>
      <c r="L246" s="63" t="n"/>
      <c r="M246" s="38" t="n"/>
      <c r="O246" s="62">
        <f>IF($C246="","",IFERROR($C246+'Settings'!$B$5,""))</f>
        <v/>
      </c>
      <c r="P246" s="62" t="n"/>
      <c r="Q246" s="62" t="n"/>
      <c r="R246" s="40">
        <f>IF($A246="","",IF($Q246&lt;&gt;"","Closed",IF($P246="","Open - No Due Date",IF($P246&lt;TODAY(),"Overdue","Open"))))</f>
        <v/>
      </c>
      <c r="S246" s="39">
        <f>IF($A246="","",IFERROR(MAX(0,IF($Q246&lt;&gt;"",$Q246-$C246,TODAY()-$C246)),""))</f>
        <v/>
      </c>
      <c r="T246" s="40">
        <f>IF($A246="","",IF(OR($B246="",$F246="",$H246="",$I246="",$M246=""),"Missing required field",IF(COUNTIF($A$6:$A$1005,$A246)&gt;1,"Duplicate Violation ID",IF(COUNTIF('Inspection Log'!$A$6:$A$1005,$B246)=0,"Unmatched Inspection ID",IF(AND($Q246&lt;&gt;"",$C246&lt;&gt;"",$Q246&lt;$C246),"Completed before inspection","OK")))))</f>
        <v/>
      </c>
    </row>
    <row r="247">
      <c r="C247" s="62">
        <f>IF($B247="","",IFERROR(INDEX('Inspection Log'!$B$6:$B$1005,MATCH($B247,'Inspection Log'!$A$6:$A$1005,0)),""))</f>
        <v/>
      </c>
      <c r="D247">
        <f>IF($B247="","",IFERROR(INDEX('Inspection Log'!$E$6:$E$1005,MATCH($B247,'Inspection Log'!$A$6:$A$1005,0)),""))</f>
        <v/>
      </c>
      <c r="E247">
        <f>IF($B247="","",IFERROR(INDEX('Inspection Log'!$F$6:$F$1005,MATCH($B247,'Inspection Log'!$A$6:$A$1005,0)),""))</f>
        <v/>
      </c>
      <c r="G247" s="47" t="n"/>
      <c r="H247" s="38" t="n"/>
      <c r="K247" s="63" t="n"/>
      <c r="L247" s="63" t="n"/>
      <c r="M247" s="38" t="n"/>
      <c r="O247" s="62">
        <f>IF($C247="","",IFERROR($C247+'Settings'!$B$5,""))</f>
        <v/>
      </c>
      <c r="P247" s="62" t="n"/>
      <c r="Q247" s="62" t="n"/>
      <c r="R247" s="40">
        <f>IF($A247="","",IF($Q247&lt;&gt;"","Closed",IF($P247="","Open - No Due Date",IF($P247&lt;TODAY(),"Overdue","Open"))))</f>
        <v/>
      </c>
      <c r="S247" s="39">
        <f>IF($A247="","",IFERROR(MAX(0,IF($Q247&lt;&gt;"",$Q247-$C247,TODAY()-$C247)),""))</f>
        <v/>
      </c>
      <c r="T247" s="40">
        <f>IF($A247="","",IF(OR($B247="",$F247="",$H247="",$I247="",$M247=""),"Missing required field",IF(COUNTIF($A$6:$A$1005,$A247)&gt;1,"Duplicate Violation ID",IF(COUNTIF('Inspection Log'!$A$6:$A$1005,$B247)=0,"Unmatched Inspection ID",IF(AND($Q247&lt;&gt;"",$C247&lt;&gt;"",$Q247&lt;$C247),"Completed before inspection","OK")))))</f>
        <v/>
      </c>
    </row>
    <row r="248">
      <c r="C248" s="62">
        <f>IF($B248="","",IFERROR(INDEX('Inspection Log'!$B$6:$B$1005,MATCH($B248,'Inspection Log'!$A$6:$A$1005,0)),""))</f>
        <v/>
      </c>
      <c r="D248">
        <f>IF($B248="","",IFERROR(INDEX('Inspection Log'!$E$6:$E$1005,MATCH($B248,'Inspection Log'!$A$6:$A$1005,0)),""))</f>
        <v/>
      </c>
      <c r="E248">
        <f>IF($B248="","",IFERROR(INDEX('Inspection Log'!$F$6:$F$1005,MATCH($B248,'Inspection Log'!$A$6:$A$1005,0)),""))</f>
        <v/>
      </c>
      <c r="G248" s="47" t="n"/>
      <c r="H248" s="38" t="n"/>
      <c r="K248" s="63" t="n"/>
      <c r="L248" s="63" t="n"/>
      <c r="M248" s="38" t="n"/>
      <c r="O248" s="62">
        <f>IF($C248="","",IFERROR($C248+'Settings'!$B$5,""))</f>
        <v/>
      </c>
      <c r="P248" s="62" t="n"/>
      <c r="Q248" s="62" t="n"/>
      <c r="R248" s="40">
        <f>IF($A248="","",IF($Q248&lt;&gt;"","Closed",IF($P248="","Open - No Due Date",IF($P248&lt;TODAY(),"Overdue","Open"))))</f>
        <v/>
      </c>
      <c r="S248" s="39">
        <f>IF($A248="","",IFERROR(MAX(0,IF($Q248&lt;&gt;"",$Q248-$C248,TODAY()-$C248)),""))</f>
        <v/>
      </c>
      <c r="T248" s="40">
        <f>IF($A248="","",IF(OR($B248="",$F248="",$H248="",$I248="",$M248=""),"Missing required field",IF(COUNTIF($A$6:$A$1005,$A248)&gt;1,"Duplicate Violation ID",IF(COUNTIF('Inspection Log'!$A$6:$A$1005,$B248)=0,"Unmatched Inspection ID",IF(AND($Q248&lt;&gt;"",$C248&lt;&gt;"",$Q248&lt;$C248),"Completed before inspection","OK")))))</f>
        <v/>
      </c>
    </row>
    <row r="249">
      <c r="C249" s="62">
        <f>IF($B249="","",IFERROR(INDEX('Inspection Log'!$B$6:$B$1005,MATCH($B249,'Inspection Log'!$A$6:$A$1005,0)),""))</f>
        <v/>
      </c>
      <c r="D249">
        <f>IF($B249="","",IFERROR(INDEX('Inspection Log'!$E$6:$E$1005,MATCH($B249,'Inspection Log'!$A$6:$A$1005,0)),""))</f>
        <v/>
      </c>
      <c r="E249">
        <f>IF($B249="","",IFERROR(INDEX('Inspection Log'!$F$6:$F$1005,MATCH($B249,'Inspection Log'!$A$6:$A$1005,0)),""))</f>
        <v/>
      </c>
      <c r="G249" s="47" t="n"/>
      <c r="H249" s="38" t="n"/>
      <c r="K249" s="63" t="n"/>
      <c r="L249" s="63" t="n"/>
      <c r="M249" s="38" t="n"/>
      <c r="O249" s="62">
        <f>IF($C249="","",IFERROR($C249+'Settings'!$B$5,""))</f>
        <v/>
      </c>
      <c r="P249" s="62" t="n"/>
      <c r="Q249" s="62" t="n"/>
      <c r="R249" s="40">
        <f>IF($A249="","",IF($Q249&lt;&gt;"","Closed",IF($P249="","Open - No Due Date",IF($P249&lt;TODAY(),"Overdue","Open"))))</f>
        <v/>
      </c>
      <c r="S249" s="39">
        <f>IF($A249="","",IFERROR(MAX(0,IF($Q249&lt;&gt;"",$Q249-$C249,TODAY()-$C249)),""))</f>
        <v/>
      </c>
      <c r="T249" s="40">
        <f>IF($A249="","",IF(OR($B249="",$F249="",$H249="",$I249="",$M249=""),"Missing required field",IF(COUNTIF($A$6:$A$1005,$A249)&gt;1,"Duplicate Violation ID",IF(COUNTIF('Inspection Log'!$A$6:$A$1005,$B249)=0,"Unmatched Inspection ID",IF(AND($Q249&lt;&gt;"",$C249&lt;&gt;"",$Q249&lt;$C249),"Completed before inspection","OK")))))</f>
        <v/>
      </c>
    </row>
    <row r="250">
      <c r="C250" s="62">
        <f>IF($B250="","",IFERROR(INDEX('Inspection Log'!$B$6:$B$1005,MATCH($B250,'Inspection Log'!$A$6:$A$1005,0)),""))</f>
        <v/>
      </c>
      <c r="D250">
        <f>IF($B250="","",IFERROR(INDEX('Inspection Log'!$E$6:$E$1005,MATCH($B250,'Inspection Log'!$A$6:$A$1005,0)),""))</f>
        <v/>
      </c>
      <c r="E250">
        <f>IF($B250="","",IFERROR(INDEX('Inspection Log'!$F$6:$F$1005,MATCH($B250,'Inspection Log'!$A$6:$A$1005,0)),""))</f>
        <v/>
      </c>
      <c r="G250" s="47" t="n"/>
      <c r="H250" s="38" t="n"/>
      <c r="K250" s="63" t="n"/>
      <c r="L250" s="63" t="n"/>
      <c r="M250" s="38" t="n"/>
      <c r="O250" s="62">
        <f>IF($C250="","",IFERROR($C250+'Settings'!$B$5,""))</f>
        <v/>
      </c>
      <c r="P250" s="62" t="n"/>
      <c r="Q250" s="62" t="n"/>
      <c r="R250" s="40">
        <f>IF($A250="","",IF($Q250&lt;&gt;"","Closed",IF($P250="","Open - No Due Date",IF($P250&lt;TODAY(),"Overdue","Open"))))</f>
        <v/>
      </c>
      <c r="S250" s="39">
        <f>IF($A250="","",IFERROR(MAX(0,IF($Q250&lt;&gt;"",$Q250-$C250,TODAY()-$C250)),""))</f>
        <v/>
      </c>
      <c r="T250" s="40">
        <f>IF($A250="","",IF(OR($B250="",$F250="",$H250="",$I250="",$M250=""),"Missing required field",IF(COUNTIF($A$6:$A$1005,$A250)&gt;1,"Duplicate Violation ID",IF(COUNTIF('Inspection Log'!$A$6:$A$1005,$B250)=0,"Unmatched Inspection ID",IF(AND($Q250&lt;&gt;"",$C250&lt;&gt;"",$Q250&lt;$C250),"Completed before inspection","OK")))))</f>
        <v/>
      </c>
    </row>
    <row r="251">
      <c r="C251" s="62">
        <f>IF($B251="","",IFERROR(INDEX('Inspection Log'!$B$6:$B$1005,MATCH($B251,'Inspection Log'!$A$6:$A$1005,0)),""))</f>
        <v/>
      </c>
      <c r="D251">
        <f>IF($B251="","",IFERROR(INDEX('Inspection Log'!$E$6:$E$1005,MATCH($B251,'Inspection Log'!$A$6:$A$1005,0)),""))</f>
        <v/>
      </c>
      <c r="E251">
        <f>IF($B251="","",IFERROR(INDEX('Inspection Log'!$F$6:$F$1005,MATCH($B251,'Inspection Log'!$A$6:$A$1005,0)),""))</f>
        <v/>
      </c>
      <c r="G251" s="47" t="n"/>
      <c r="H251" s="38" t="n"/>
      <c r="K251" s="63" t="n"/>
      <c r="L251" s="63" t="n"/>
      <c r="M251" s="38" t="n"/>
      <c r="O251" s="62">
        <f>IF($C251="","",IFERROR($C251+'Settings'!$B$5,""))</f>
        <v/>
      </c>
      <c r="P251" s="62" t="n"/>
      <c r="Q251" s="62" t="n"/>
      <c r="R251" s="40">
        <f>IF($A251="","",IF($Q251&lt;&gt;"","Closed",IF($P251="","Open - No Due Date",IF($P251&lt;TODAY(),"Overdue","Open"))))</f>
        <v/>
      </c>
      <c r="S251" s="39">
        <f>IF($A251="","",IFERROR(MAX(0,IF($Q251&lt;&gt;"",$Q251-$C251,TODAY()-$C251)),""))</f>
        <v/>
      </c>
      <c r="T251" s="40">
        <f>IF($A251="","",IF(OR($B251="",$F251="",$H251="",$I251="",$M251=""),"Missing required field",IF(COUNTIF($A$6:$A$1005,$A251)&gt;1,"Duplicate Violation ID",IF(COUNTIF('Inspection Log'!$A$6:$A$1005,$B251)=0,"Unmatched Inspection ID",IF(AND($Q251&lt;&gt;"",$C251&lt;&gt;"",$Q251&lt;$C251),"Completed before inspection","OK")))))</f>
        <v/>
      </c>
    </row>
    <row r="252">
      <c r="C252" s="62">
        <f>IF($B252="","",IFERROR(INDEX('Inspection Log'!$B$6:$B$1005,MATCH($B252,'Inspection Log'!$A$6:$A$1005,0)),""))</f>
        <v/>
      </c>
      <c r="D252">
        <f>IF($B252="","",IFERROR(INDEX('Inspection Log'!$E$6:$E$1005,MATCH($B252,'Inspection Log'!$A$6:$A$1005,0)),""))</f>
        <v/>
      </c>
      <c r="E252">
        <f>IF($B252="","",IFERROR(INDEX('Inspection Log'!$F$6:$F$1005,MATCH($B252,'Inspection Log'!$A$6:$A$1005,0)),""))</f>
        <v/>
      </c>
      <c r="G252" s="47" t="n"/>
      <c r="H252" s="38" t="n"/>
      <c r="K252" s="63" t="n"/>
      <c r="L252" s="63" t="n"/>
      <c r="M252" s="38" t="n"/>
      <c r="O252" s="62">
        <f>IF($C252="","",IFERROR($C252+'Settings'!$B$5,""))</f>
        <v/>
      </c>
      <c r="P252" s="62" t="n"/>
      <c r="Q252" s="62" t="n"/>
      <c r="R252" s="40">
        <f>IF($A252="","",IF($Q252&lt;&gt;"","Closed",IF($P252="","Open - No Due Date",IF($P252&lt;TODAY(),"Overdue","Open"))))</f>
        <v/>
      </c>
      <c r="S252" s="39">
        <f>IF($A252="","",IFERROR(MAX(0,IF($Q252&lt;&gt;"",$Q252-$C252,TODAY()-$C252)),""))</f>
        <v/>
      </c>
      <c r="T252" s="40">
        <f>IF($A252="","",IF(OR($B252="",$F252="",$H252="",$I252="",$M252=""),"Missing required field",IF(COUNTIF($A$6:$A$1005,$A252)&gt;1,"Duplicate Violation ID",IF(COUNTIF('Inspection Log'!$A$6:$A$1005,$B252)=0,"Unmatched Inspection ID",IF(AND($Q252&lt;&gt;"",$C252&lt;&gt;"",$Q252&lt;$C252),"Completed before inspection","OK")))))</f>
        <v/>
      </c>
    </row>
    <row r="253">
      <c r="C253" s="62">
        <f>IF($B253="","",IFERROR(INDEX('Inspection Log'!$B$6:$B$1005,MATCH($B253,'Inspection Log'!$A$6:$A$1005,0)),""))</f>
        <v/>
      </c>
      <c r="D253">
        <f>IF($B253="","",IFERROR(INDEX('Inspection Log'!$E$6:$E$1005,MATCH($B253,'Inspection Log'!$A$6:$A$1005,0)),""))</f>
        <v/>
      </c>
      <c r="E253">
        <f>IF($B253="","",IFERROR(INDEX('Inspection Log'!$F$6:$F$1005,MATCH($B253,'Inspection Log'!$A$6:$A$1005,0)),""))</f>
        <v/>
      </c>
      <c r="G253" s="47" t="n"/>
      <c r="H253" s="38" t="n"/>
      <c r="K253" s="63" t="n"/>
      <c r="L253" s="63" t="n"/>
      <c r="M253" s="38" t="n"/>
      <c r="O253" s="62">
        <f>IF($C253="","",IFERROR($C253+'Settings'!$B$5,""))</f>
        <v/>
      </c>
      <c r="P253" s="62" t="n"/>
      <c r="Q253" s="62" t="n"/>
      <c r="R253" s="40">
        <f>IF($A253="","",IF($Q253&lt;&gt;"","Closed",IF($P253="","Open - No Due Date",IF($P253&lt;TODAY(),"Overdue","Open"))))</f>
        <v/>
      </c>
      <c r="S253" s="39">
        <f>IF($A253="","",IFERROR(MAX(0,IF($Q253&lt;&gt;"",$Q253-$C253,TODAY()-$C253)),""))</f>
        <v/>
      </c>
      <c r="T253" s="40">
        <f>IF($A253="","",IF(OR($B253="",$F253="",$H253="",$I253="",$M253=""),"Missing required field",IF(COUNTIF($A$6:$A$1005,$A253)&gt;1,"Duplicate Violation ID",IF(COUNTIF('Inspection Log'!$A$6:$A$1005,$B253)=0,"Unmatched Inspection ID",IF(AND($Q253&lt;&gt;"",$C253&lt;&gt;"",$Q253&lt;$C253),"Completed before inspection","OK")))))</f>
        <v/>
      </c>
    </row>
    <row r="254">
      <c r="C254" s="62">
        <f>IF($B254="","",IFERROR(INDEX('Inspection Log'!$B$6:$B$1005,MATCH($B254,'Inspection Log'!$A$6:$A$1005,0)),""))</f>
        <v/>
      </c>
      <c r="D254">
        <f>IF($B254="","",IFERROR(INDEX('Inspection Log'!$E$6:$E$1005,MATCH($B254,'Inspection Log'!$A$6:$A$1005,0)),""))</f>
        <v/>
      </c>
      <c r="E254">
        <f>IF($B254="","",IFERROR(INDEX('Inspection Log'!$F$6:$F$1005,MATCH($B254,'Inspection Log'!$A$6:$A$1005,0)),""))</f>
        <v/>
      </c>
      <c r="G254" s="47" t="n"/>
      <c r="H254" s="38" t="n"/>
      <c r="K254" s="63" t="n"/>
      <c r="L254" s="63" t="n"/>
      <c r="M254" s="38" t="n"/>
      <c r="O254" s="62">
        <f>IF($C254="","",IFERROR($C254+'Settings'!$B$5,""))</f>
        <v/>
      </c>
      <c r="P254" s="62" t="n"/>
      <c r="Q254" s="62" t="n"/>
      <c r="R254" s="40">
        <f>IF($A254="","",IF($Q254&lt;&gt;"","Closed",IF($P254="","Open - No Due Date",IF($P254&lt;TODAY(),"Overdue","Open"))))</f>
        <v/>
      </c>
      <c r="S254" s="39">
        <f>IF($A254="","",IFERROR(MAX(0,IF($Q254&lt;&gt;"",$Q254-$C254,TODAY()-$C254)),""))</f>
        <v/>
      </c>
      <c r="T254" s="40">
        <f>IF($A254="","",IF(OR($B254="",$F254="",$H254="",$I254="",$M254=""),"Missing required field",IF(COUNTIF($A$6:$A$1005,$A254)&gt;1,"Duplicate Violation ID",IF(COUNTIF('Inspection Log'!$A$6:$A$1005,$B254)=0,"Unmatched Inspection ID",IF(AND($Q254&lt;&gt;"",$C254&lt;&gt;"",$Q254&lt;$C254),"Completed before inspection","OK")))))</f>
        <v/>
      </c>
    </row>
    <row r="255">
      <c r="C255" s="62">
        <f>IF($B255="","",IFERROR(INDEX('Inspection Log'!$B$6:$B$1005,MATCH($B255,'Inspection Log'!$A$6:$A$1005,0)),""))</f>
        <v/>
      </c>
      <c r="D255">
        <f>IF($B255="","",IFERROR(INDEX('Inspection Log'!$E$6:$E$1005,MATCH($B255,'Inspection Log'!$A$6:$A$1005,0)),""))</f>
        <v/>
      </c>
      <c r="E255">
        <f>IF($B255="","",IFERROR(INDEX('Inspection Log'!$F$6:$F$1005,MATCH($B255,'Inspection Log'!$A$6:$A$1005,0)),""))</f>
        <v/>
      </c>
      <c r="G255" s="47" t="n"/>
      <c r="H255" s="38" t="n"/>
      <c r="K255" s="63" t="n"/>
      <c r="L255" s="63" t="n"/>
      <c r="M255" s="38" t="n"/>
      <c r="O255" s="62">
        <f>IF($C255="","",IFERROR($C255+'Settings'!$B$5,""))</f>
        <v/>
      </c>
      <c r="P255" s="62" t="n"/>
      <c r="Q255" s="62" t="n"/>
      <c r="R255" s="40">
        <f>IF($A255="","",IF($Q255&lt;&gt;"","Closed",IF($P255="","Open - No Due Date",IF($P255&lt;TODAY(),"Overdue","Open"))))</f>
        <v/>
      </c>
      <c r="S255" s="39">
        <f>IF($A255="","",IFERROR(MAX(0,IF($Q255&lt;&gt;"",$Q255-$C255,TODAY()-$C255)),""))</f>
        <v/>
      </c>
      <c r="T255" s="40">
        <f>IF($A255="","",IF(OR($B255="",$F255="",$H255="",$I255="",$M255=""),"Missing required field",IF(COUNTIF($A$6:$A$1005,$A255)&gt;1,"Duplicate Violation ID",IF(COUNTIF('Inspection Log'!$A$6:$A$1005,$B255)=0,"Unmatched Inspection ID",IF(AND($Q255&lt;&gt;"",$C255&lt;&gt;"",$Q255&lt;$C255),"Completed before inspection","OK")))))</f>
        <v/>
      </c>
    </row>
    <row r="256">
      <c r="C256" s="62">
        <f>IF($B256="","",IFERROR(INDEX('Inspection Log'!$B$6:$B$1005,MATCH($B256,'Inspection Log'!$A$6:$A$1005,0)),""))</f>
        <v/>
      </c>
      <c r="D256">
        <f>IF($B256="","",IFERROR(INDEX('Inspection Log'!$E$6:$E$1005,MATCH($B256,'Inspection Log'!$A$6:$A$1005,0)),""))</f>
        <v/>
      </c>
      <c r="E256">
        <f>IF($B256="","",IFERROR(INDEX('Inspection Log'!$F$6:$F$1005,MATCH($B256,'Inspection Log'!$A$6:$A$1005,0)),""))</f>
        <v/>
      </c>
      <c r="G256" s="47" t="n"/>
      <c r="H256" s="38" t="n"/>
      <c r="K256" s="63" t="n"/>
      <c r="L256" s="63" t="n"/>
      <c r="M256" s="38" t="n"/>
      <c r="O256" s="62">
        <f>IF($C256="","",IFERROR($C256+'Settings'!$B$5,""))</f>
        <v/>
      </c>
      <c r="P256" s="62" t="n"/>
      <c r="Q256" s="62" t="n"/>
      <c r="R256" s="40">
        <f>IF($A256="","",IF($Q256&lt;&gt;"","Closed",IF($P256="","Open - No Due Date",IF($P256&lt;TODAY(),"Overdue","Open"))))</f>
        <v/>
      </c>
      <c r="S256" s="39">
        <f>IF($A256="","",IFERROR(MAX(0,IF($Q256&lt;&gt;"",$Q256-$C256,TODAY()-$C256)),""))</f>
        <v/>
      </c>
      <c r="T256" s="40">
        <f>IF($A256="","",IF(OR($B256="",$F256="",$H256="",$I256="",$M256=""),"Missing required field",IF(COUNTIF($A$6:$A$1005,$A256)&gt;1,"Duplicate Violation ID",IF(COUNTIF('Inspection Log'!$A$6:$A$1005,$B256)=0,"Unmatched Inspection ID",IF(AND($Q256&lt;&gt;"",$C256&lt;&gt;"",$Q256&lt;$C256),"Completed before inspection","OK")))))</f>
        <v/>
      </c>
    </row>
    <row r="257">
      <c r="C257" s="62">
        <f>IF($B257="","",IFERROR(INDEX('Inspection Log'!$B$6:$B$1005,MATCH($B257,'Inspection Log'!$A$6:$A$1005,0)),""))</f>
        <v/>
      </c>
      <c r="D257">
        <f>IF($B257="","",IFERROR(INDEX('Inspection Log'!$E$6:$E$1005,MATCH($B257,'Inspection Log'!$A$6:$A$1005,0)),""))</f>
        <v/>
      </c>
      <c r="E257">
        <f>IF($B257="","",IFERROR(INDEX('Inspection Log'!$F$6:$F$1005,MATCH($B257,'Inspection Log'!$A$6:$A$1005,0)),""))</f>
        <v/>
      </c>
      <c r="G257" s="47" t="n"/>
      <c r="H257" s="38" t="n"/>
      <c r="K257" s="63" t="n"/>
      <c r="L257" s="63" t="n"/>
      <c r="M257" s="38" t="n"/>
      <c r="O257" s="62">
        <f>IF($C257="","",IFERROR($C257+'Settings'!$B$5,""))</f>
        <v/>
      </c>
      <c r="P257" s="62" t="n"/>
      <c r="Q257" s="62" t="n"/>
      <c r="R257" s="40">
        <f>IF($A257="","",IF($Q257&lt;&gt;"","Closed",IF($P257="","Open - No Due Date",IF($P257&lt;TODAY(),"Overdue","Open"))))</f>
        <v/>
      </c>
      <c r="S257" s="39">
        <f>IF($A257="","",IFERROR(MAX(0,IF($Q257&lt;&gt;"",$Q257-$C257,TODAY()-$C257)),""))</f>
        <v/>
      </c>
      <c r="T257" s="40">
        <f>IF($A257="","",IF(OR($B257="",$F257="",$H257="",$I257="",$M257=""),"Missing required field",IF(COUNTIF($A$6:$A$1005,$A257)&gt;1,"Duplicate Violation ID",IF(COUNTIF('Inspection Log'!$A$6:$A$1005,$B257)=0,"Unmatched Inspection ID",IF(AND($Q257&lt;&gt;"",$C257&lt;&gt;"",$Q257&lt;$C257),"Completed before inspection","OK")))))</f>
        <v/>
      </c>
    </row>
    <row r="258">
      <c r="C258" s="62">
        <f>IF($B258="","",IFERROR(INDEX('Inspection Log'!$B$6:$B$1005,MATCH($B258,'Inspection Log'!$A$6:$A$1005,0)),""))</f>
        <v/>
      </c>
      <c r="D258">
        <f>IF($B258="","",IFERROR(INDEX('Inspection Log'!$E$6:$E$1005,MATCH($B258,'Inspection Log'!$A$6:$A$1005,0)),""))</f>
        <v/>
      </c>
      <c r="E258">
        <f>IF($B258="","",IFERROR(INDEX('Inspection Log'!$F$6:$F$1005,MATCH($B258,'Inspection Log'!$A$6:$A$1005,0)),""))</f>
        <v/>
      </c>
      <c r="G258" s="47" t="n"/>
      <c r="H258" s="38" t="n"/>
      <c r="K258" s="63" t="n"/>
      <c r="L258" s="63" t="n"/>
      <c r="M258" s="38" t="n"/>
      <c r="O258" s="62">
        <f>IF($C258="","",IFERROR($C258+'Settings'!$B$5,""))</f>
        <v/>
      </c>
      <c r="P258" s="62" t="n"/>
      <c r="Q258" s="62" t="n"/>
      <c r="R258" s="40">
        <f>IF($A258="","",IF($Q258&lt;&gt;"","Closed",IF($P258="","Open - No Due Date",IF($P258&lt;TODAY(),"Overdue","Open"))))</f>
        <v/>
      </c>
      <c r="S258" s="39">
        <f>IF($A258="","",IFERROR(MAX(0,IF($Q258&lt;&gt;"",$Q258-$C258,TODAY()-$C258)),""))</f>
        <v/>
      </c>
      <c r="T258" s="40">
        <f>IF($A258="","",IF(OR($B258="",$F258="",$H258="",$I258="",$M258=""),"Missing required field",IF(COUNTIF($A$6:$A$1005,$A258)&gt;1,"Duplicate Violation ID",IF(COUNTIF('Inspection Log'!$A$6:$A$1005,$B258)=0,"Unmatched Inspection ID",IF(AND($Q258&lt;&gt;"",$C258&lt;&gt;"",$Q258&lt;$C258),"Completed before inspection","OK")))))</f>
        <v/>
      </c>
    </row>
    <row r="259">
      <c r="C259" s="62">
        <f>IF($B259="","",IFERROR(INDEX('Inspection Log'!$B$6:$B$1005,MATCH($B259,'Inspection Log'!$A$6:$A$1005,0)),""))</f>
        <v/>
      </c>
      <c r="D259">
        <f>IF($B259="","",IFERROR(INDEX('Inspection Log'!$E$6:$E$1005,MATCH($B259,'Inspection Log'!$A$6:$A$1005,0)),""))</f>
        <v/>
      </c>
      <c r="E259">
        <f>IF($B259="","",IFERROR(INDEX('Inspection Log'!$F$6:$F$1005,MATCH($B259,'Inspection Log'!$A$6:$A$1005,0)),""))</f>
        <v/>
      </c>
      <c r="G259" s="47" t="n"/>
      <c r="H259" s="38" t="n"/>
      <c r="K259" s="63" t="n"/>
      <c r="L259" s="63" t="n"/>
      <c r="M259" s="38" t="n"/>
      <c r="O259" s="62">
        <f>IF($C259="","",IFERROR($C259+'Settings'!$B$5,""))</f>
        <v/>
      </c>
      <c r="P259" s="62" t="n"/>
      <c r="Q259" s="62" t="n"/>
      <c r="R259" s="40">
        <f>IF($A259="","",IF($Q259&lt;&gt;"","Closed",IF($P259="","Open - No Due Date",IF($P259&lt;TODAY(),"Overdue","Open"))))</f>
        <v/>
      </c>
      <c r="S259" s="39">
        <f>IF($A259="","",IFERROR(MAX(0,IF($Q259&lt;&gt;"",$Q259-$C259,TODAY()-$C259)),""))</f>
        <v/>
      </c>
      <c r="T259" s="40">
        <f>IF($A259="","",IF(OR($B259="",$F259="",$H259="",$I259="",$M259=""),"Missing required field",IF(COUNTIF($A$6:$A$1005,$A259)&gt;1,"Duplicate Violation ID",IF(COUNTIF('Inspection Log'!$A$6:$A$1005,$B259)=0,"Unmatched Inspection ID",IF(AND($Q259&lt;&gt;"",$C259&lt;&gt;"",$Q259&lt;$C259),"Completed before inspection","OK")))))</f>
        <v/>
      </c>
    </row>
    <row r="260">
      <c r="C260" s="62">
        <f>IF($B260="","",IFERROR(INDEX('Inspection Log'!$B$6:$B$1005,MATCH($B260,'Inspection Log'!$A$6:$A$1005,0)),""))</f>
        <v/>
      </c>
      <c r="D260">
        <f>IF($B260="","",IFERROR(INDEX('Inspection Log'!$E$6:$E$1005,MATCH($B260,'Inspection Log'!$A$6:$A$1005,0)),""))</f>
        <v/>
      </c>
      <c r="E260">
        <f>IF($B260="","",IFERROR(INDEX('Inspection Log'!$F$6:$F$1005,MATCH($B260,'Inspection Log'!$A$6:$A$1005,0)),""))</f>
        <v/>
      </c>
      <c r="G260" s="47" t="n"/>
      <c r="H260" s="38" t="n"/>
      <c r="K260" s="63" t="n"/>
      <c r="L260" s="63" t="n"/>
      <c r="M260" s="38" t="n"/>
      <c r="O260" s="62">
        <f>IF($C260="","",IFERROR($C260+'Settings'!$B$5,""))</f>
        <v/>
      </c>
      <c r="P260" s="62" t="n"/>
      <c r="Q260" s="62" t="n"/>
      <c r="R260" s="40">
        <f>IF($A260="","",IF($Q260&lt;&gt;"","Closed",IF($P260="","Open - No Due Date",IF($P260&lt;TODAY(),"Overdue","Open"))))</f>
        <v/>
      </c>
      <c r="S260" s="39">
        <f>IF($A260="","",IFERROR(MAX(0,IF($Q260&lt;&gt;"",$Q260-$C260,TODAY()-$C260)),""))</f>
        <v/>
      </c>
      <c r="T260" s="40">
        <f>IF($A260="","",IF(OR($B260="",$F260="",$H260="",$I260="",$M260=""),"Missing required field",IF(COUNTIF($A$6:$A$1005,$A260)&gt;1,"Duplicate Violation ID",IF(COUNTIF('Inspection Log'!$A$6:$A$1005,$B260)=0,"Unmatched Inspection ID",IF(AND($Q260&lt;&gt;"",$C260&lt;&gt;"",$Q260&lt;$C260),"Completed before inspection","OK")))))</f>
        <v/>
      </c>
    </row>
    <row r="261">
      <c r="C261" s="62">
        <f>IF($B261="","",IFERROR(INDEX('Inspection Log'!$B$6:$B$1005,MATCH($B261,'Inspection Log'!$A$6:$A$1005,0)),""))</f>
        <v/>
      </c>
      <c r="D261">
        <f>IF($B261="","",IFERROR(INDEX('Inspection Log'!$E$6:$E$1005,MATCH($B261,'Inspection Log'!$A$6:$A$1005,0)),""))</f>
        <v/>
      </c>
      <c r="E261">
        <f>IF($B261="","",IFERROR(INDEX('Inspection Log'!$F$6:$F$1005,MATCH($B261,'Inspection Log'!$A$6:$A$1005,0)),""))</f>
        <v/>
      </c>
      <c r="G261" s="47" t="n"/>
      <c r="H261" s="38" t="n"/>
      <c r="K261" s="63" t="n"/>
      <c r="L261" s="63" t="n"/>
      <c r="M261" s="38" t="n"/>
      <c r="O261" s="62">
        <f>IF($C261="","",IFERROR($C261+'Settings'!$B$5,""))</f>
        <v/>
      </c>
      <c r="P261" s="62" t="n"/>
      <c r="Q261" s="62" t="n"/>
      <c r="R261" s="40">
        <f>IF($A261="","",IF($Q261&lt;&gt;"","Closed",IF($P261="","Open - No Due Date",IF($P261&lt;TODAY(),"Overdue","Open"))))</f>
        <v/>
      </c>
      <c r="S261" s="39">
        <f>IF($A261="","",IFERROR(MAX(0,IF($Q261&lt;&gt;"",$Q261-$C261,TODAY()-$C261)),""))</f>
        <v/>
      </c>
      <c r="T261" s="40">
        <f>IF($A261="","",IF(OR($B261="",$F261="",$H261="",$I261="",$M261=""),"Missing required field",IF(COUNTIF($A$6:$A$1005,$A261)&gt;1,"Duplicate Violation ID",IF(COUNTIF('Inspection Log'!$A$6:$A$1005,$B261)=0,"Unmatched Inspection ID",IF(AND($Q261&lt;&gt;"",$C261&lt;&gt;"",$Q261&lt;$C261),"Completed before inspection","OK")))))</f>
        <v/>
      </c>
    </row>
    <row r="262">
      <c r="C262" s="62">
        <f>IF($B262="","",IFERROR(INDEX('Inspection Log'!$B$6:$B$1005,MATCH($B262,'Inspection Log'!$A$6:$A$1005,0)),""))</f>
        <v/>
      </c>
      <c r="D262">
        <f>IF($B262="","",IFERROR(INDEX('Inspection Log'!$E$6:$E$1005,MATCH($B262,'Inspection Log'!$A$6:$A$1005,0)),""))</f>
        <v/>
      </c>
      <c r="E262">
        <f>IF($B262="","",IFERROR(INDEX('Inspection Log'!$F$6:$F$1005,MATCH($B262,'Inspection Log'!$A$6:$A$1005,0)),""))</f>
        <v/>
      </c>
      <c r="G262" s="47" t="n"/>
      <c r="H262" s="38" t="n"/>
      <c r="K262" s="63" t="n"/>
      <c r="L262" s="63" t="n"/>
      <c r="M262" s="38" t="n"/>
      <c r="O262" s="62">
        <f>IF($C262="","",IFERROR($C262+'Settings'!$B$5,""))</f>
        <v/>
      </c>
      <c r="P262" s="62" t="n"/>
      <c r="Q262" s="62" t="n"/>
      <c r="R262" s="40">
        <f>IF($A262="","",IF($Q262&lt;&gt;"","Closed",IF($P262="","Open - No Due Date",IF($P262&lt;TODAY(),"Overdue","Open"))))</f>
        <v/>
      </c>
      <c r="S262" s="39">
        <f>IF($A262="","",IFERROR(MAX(0,IF($Q262&lt;&gt;"",$Q262-$C262,TODAY()-$C262)),""))</f>
        <v/>
      </c>
      <c r="T262" s="40">
        <f>IF($A262="","",IF(OR($B262="",$F262="",$H262="",$I262="",$M262=""),"Missing required field",IF(COUNTIF($A$6:$A$1005,$A262)&gt;1,"Duplicate Violation ID",IF(COUNTIF('Inspection Log'!$A$6:$A$1005,$B262)=0,"Unmatched Inspection ID",IF(AND($Q262&lt;&gt;"",$C262&lt;&gt;"",$Q262&lt;$C262),"Completed before inspection","OK")))))</f>
        <v/>
      </c>
    </row>
    <row r="263">
      <c r="C263" s="62">
        <f>IF($B263="","",IFERROR(INDEX('Inspection Log'!$B$6:$B$1005,MATCH($B263,'Inspection Log'!$A$6:$A$1005,0)),""))</f>
        <v/>
      </c>
      <c r="D263">
        <f>IF($B263="","",IFERROR(INDEX('Inspection Log'!$E$6:$E$1005,MATCH($B263,'Inspection Log'!$A$6:$A$1005,0)),""))</f>
        <v/>
      </c>
      <c r="E263">
        <f>IF($B263="","",IFERROR(INDEX('Inspection Log'!$F$6:$F$1005,MATCH($B263,'Inspection Log'!$A$6:$A$1005,0)),""))</f>
        <v/>
      </c>
      <c r="G263" s="47" t="n"/>
      <c r="H263" s="38" t="n"/>
      <c r="K263" s="63" t="n"/>
      <c r="L263" s="63" t="n"/>
      <c r="M263" s="38" t="n"/>
      <c r="O263" s="62">
        <f>IF($C263="","",IFERROR($C263+'Settings'!$B$5,""))</f>
        <v/>
      </c>
      <c r="P263" s="62" t="n"/>
      <c r="Q263" s="62" t="n"/>
      <c r="R263" s="40">
        <f>IF($A263="","",IF($Q263&lt;&gt;"","Closed",IF($P263="","Open - No Due Date",IF($P263&lt;TODAY(),"Overdue","Open"))))</f>
        <v/>
      </c>
      <c r="S263" s="39">
        <f>IF($A263="","",IFERROR(MAX(0,IF($Q263&lt;&gt;"",$Q263-$C263,TODAY()-$C263)),""))</f>
        <v/>
      </c>
      <c r="T263" s="40">
        <f>IF($A263="","",IF(OR($B263="",$F263="",$H263="",$I263="",$M263=""),"Missing required field",IF(COUNTIF($A$6:$A$1005,$A263)&gt;1,"Duplicate Violation ID",IF(COUNTIF('Inspection Log'!$A$6:$A$1005,$B263)=0,"Unmatched Inspection ID",IF(AND($Q263&lt;&gt;"",$C263&lt;&gt;"",$Q263&lt;$C263),"Completed before inspection","OK")))))</f>
        <v/>
      </c>
    </row>
    <row r="264">
      <c r="C264" s="62">
        <f>IF($B264="","",IFERROR(INDEX('Inspection Log'!$B$6:$B$1005,MATCH($B264,'Inspection Log'!$A$6:$A$1005,0)),""))</f>
        <v/>
      </c>
      <c r="D264">
        <f>IF($B264="","",IFERROR(INDEX('Inspection Log'!$E$6:$E$1005,MATCH($B264,'Inspection Log'!$A$6:$A$1005,0)),""))</f>
        <v/>
      </c>
      <c r="E264">
        <f>IF($B264="","",IFERROR(INDEX('Inspection Log'!$F$6:$F$1005,MATCH($B264,'Inspection Log'!$A$6:$A$1005,0)),""))</f>
        <v/>
      </c>
      <c r="G264" s="47" t="n"/>
      <c r="H264" s="38" t="n"/>
      <c r="K264" s="63" t="n"/>
      <c r="L264" s="63" t="n"/>
      <c r="M264" s="38" t="n"/>
      <c r="O264" s="62">
        <f>IF($C264="","",IFERROR($C264+'Settings'!$B$5,""))</f>
        <v/>
      </c>
      <c r="P264" s="62" t="n"/>
      <c r="Q264" s="62" t="n"/>
      <c r="R264" s="40">
        <f>IF($A264="","",IF($Q264&lt;&gt;"","Closed",IF($P264="","Open - No Due Date",IF($P264&lt;TODAY(),"Overdue","Open"))))</f>
        <v/>
      </c>
      <c r="S264" s="39">
        <f>IF($A264="","",IFERROR(MAX(0,IF($Q264&lt;&gt;"",$Q264-$C264,TODAY()-$C264)),""))</f>
        <v/>
      </c>
      <c r="T264" s="40">
        <f>IF($A264="","",IF(OR($B264="",$F264="",$H264="",$I264="",$M264=""),"Missing required field",IF(COUNTIF($A$6:$A$1005,$A264)&gt;1,"Duplicate Violation ID",IF(COUNTIF('Inspection Log'!$A$6:$A$1005,$B264)=0,"Unmatched Inspection ID",IF(AND($Q264&lt;&gt;"",$C264&lt;&gt;"",$Q264&lt;$C264),"Completed before inspection","OK")))))</f>
        <v/>
      </c>
    </row>
    <row r="265">
      <c r="C265" s="62">
        <f>IF($B265="","",IFERROR(INDEX('Inspection Log'!$B$6:$B$1005,MATCH($B265,'Inspection Log'!$A$6:$A$1005,0)),""))</f>
        <v/>
      </c>
      <c r="D265">
        <f>IF($B265="","",IFERROR(INDEX('Inspection Log'!$E$6:$E$1005,MATCH($B265,'Inspection Log'!$A$6:$A$1005,0)),""))</f>
        <v/>
      </c>
      <c r="E265">
        <f>IF($B265="","",IFERROR(INDEX('Inspection Log'!$F$6:$F$1005,MATCH($B265,'Inspection Log'!$A$6:$A$1005,0)),""))</f>
        <v/>
      </c>
      <c r="G265" s="47" t="n"/>
      <c r="H265" s="38" t="n"/>
      <c r="K265" s="63" t="n"/>
      <c r="L265" s="63" t="n"/>
      <c r="M265" s="38" t="n"/>
      <c r="O265" s="62">
        <f>IF($C265="","",IFERROR($C265+'Settings'!$B$5,""))</f>
        <v/>
      </c>
      <c r="P265" s="62" t="n"/>
      <c r="Q265" s="62" t="n"/>
      <c r="R265" s="40">
        <f>IF($A265="","",IF($Q265&lt;&gt;"","Closed",IF($P265="","Open - No Due Date",IF($P265&lt;TODAY(),"Overdue","Open"))))</f>
        <v/>
      </c>
      <c r="S265" s="39">
        <f>IF($A265="","",IFERROR(MAX(0,IF($Q265&lt;&gt;"",$Q265-$C265,TODAY()-$C265)),""))</f>
        <v/>
      </c>
      <c r="T265" s="40">
        <f>IF($A265="","",IF(OR($B265="",$F265="",$H265="",$I265="",$M265=""),"Missing required field",IF(COUNTIF($A$6:$A$1005,$A265)&gt;1,"Duplicate Violation ID",IF(COUNTIF('Inspection Log'!$A$6:$A$1005,$B265)=0,"Unmatched Inspection ID",IF(AND($Q265&lt;&gt;"",$C265&lt;&gt;"",$Q265&lt;$C265),"Completed before inspection","OK")))))</f>
        <v/>
      </c>
    </row>
    <row r="266">
      <c r="C266" s="62">
        <f>IF($B266="","",IFERROR(INDEX('Inspection Log'!$B$6:$B$1005,MATCH($B266,'Inspection Log'!$A$6:$A$1005,0)),""))</f>
        <v/>
      </c>
      <c r="D266">
        <f>IF($B266="","",IFERROR(INDEX('Inspection Log'!$E$6:$E$1005,MATCH($B266,'Inspection Log'!$A$6:$A$1005,0)),""))</f>
        <v/>
      </c>
      <c r="E266">
        <f>IF($B266="","",IFERROR(INDEX('Inspection Log'!$F$6:$F$1005,MATCH($B266,'Inspection Log'!$A$6:$A$1005,0)),""))</f>
        <v/>
      </c>
      <c r="G266" s="47" t="n"/>
      <c r="H266" s="38" t="n"/>
      <c r="K266" s="63" t="n"/>
      <c r="L266" s="63" t="n"/>
      <c r="M266" s="38" t="n"/>
      <c r="O266" s="62">
        <f>IF($C266="","",IFERROR($C266+'Settings'!$B$5,""))</f>
        <v/>
      </c>
      <c r="P266" s="62" t="n"/>
      <c r="Q266" s="62" t="n"/>
      <c r="R266" s="40">
        <f>IF($A266="","",IF($Q266&lt;&gt;"","Closed",IF($P266="","Open - No Due Date",IF($P266&lt;TODAY(),"Overdue","Open"))))</f>
        <v/>
      </c>
      <c r="S266" s="39">
        <f>IF($A266="","",IFERROR(MAX(0,IF($Q266&lt;&gt;"",$Q266-$C266,TODAY()-$C266)),""))</f>
        <v/>
      </c>
      <c r="T266" s="40">
        <f>IF($A266="","",IF(OR($B266="",$F266="",$H266="",$I266="",$M266=""),"Missing required field",IF(COUNTIF($A$6:$A$1005,$A266)&gt;1,"Duplicate Violation ID",IF(COUNTIF('Inspection Log'!$A$6:$A$1005,$B266)=0,"Unmatched Inspection ID",IF(AND($Q266&lt;&gt;"",$C266&lt;&gt;"",$Q266&lt;$C266),"Completed before inspection","OK")))))</f>
        <v/>
      </c>
    </row>
    <row r="267">
      <c r="C267" s="62">
        <f>IF($B267="","",IFERROR(INDEX('Inspection Log'!$B$6:$B$1005,MATCH($B267,'Inspection Log'!$A$6:$A$1005,0)),""))</f>
        <v/>
      </c>
      <c r="D267">
        <f>IF($B267="","",IFERROR(INDEX('Inspection Log'!$E$6:$E$1005,MATCH($B267,'Inspection Log'!$A$6:$A$1005,0)),""))</f>
        <v/>
      </c>
      <c r="E267">
        <f>IF($B267="","",IFERROR(INDEX('Inspection Log'!$F$6:$F$1005,MATCH($B267,'Inspection Log'!$A$6:$A$1005,0)),""))</f>
        <v/>
      </c>
      <c r="G267" s="47" t="n"/>
      <c r="H267" s="38" t="n"/>
      <c r="K267" s="63" t="n"/>
      <c r="L267" s="63" t="n"/>
      <c r="M267" s="38" t="n"/>
      <c r="O267" s="62">
        <f>IF($C267="","",IFERROR($C267+'Settings'!$B$5,""))</f>
        <v/>
      </c>
      <c r="P267" s="62" t="n"/>
      <c r="Q267" s="62" t="n"/>
      <c r="R267" s="40">
        <f>IF($A267="","",IF($Q267&lt;&gt;"","Closed",IF($P267="","Open - No Due Date",IF($P267&lt;TODAY(),"Overdue","Open"))))</f>
        <v/>
      </c>
      <c r="S267" s="39">
        <f>IF($A267="","",IFERROR(MAX(0,IF($Q267&lt;&gt;"",$Q267-$C267,TODAY()-$C267)),""))</f>
        <v/>
      </c>
      <c r="T267" s="40">
        <f>IF($A267="","",IF(OR($B267="",$F267="",$H267="",$I267="",$M267=""),"Missing required field",IF(COUNTIF($A$6:$A$1005,$A267)&gt;1,"Duplicate Violation ID",IF(COUNTIF('Inspection Log'!$A$6:$A$1005,$B267)=0,"Unmatched Inspection ID",IF(AND($Q267&lt;&gt;"",$C267&lt;&gt;"",$Q267&lt;$C267),"Completed before inspection","OK")))))</f>
        <v/>
      </c>
    </row>
    <row r="268">
      <c r="C268" s="62">
        <f>IF($B268="","",IFERROR(INDEX('Inspection Log'!$B$6:$B$1005,MATCH($B268,'Inspection Log'!$A$6:$A$1005,0)),""))</f>
        <v/>
      </c>
      <c r="D268">
        <f>IF($B268="","",IFERROR(INDEX('Inspection Log'!$E$6:$E$1005,MATCH($B268,'Inspection Log'!$A$6:$A$1005,0)),""))</f>
        <v/>
      </c>
      <c r="E268">
        <f>IF($B268="","",IFERROR(INDEX('Inspection Log'!$F$6:$F$1005,MATCH($B268,'Inspection Log'!$A$6:$A$1005,0)),""))</f>
        <v/>
      </c>
      <c r="G268" s="47" t="n"/>
      <c r="H268" s="38" t="n"/>
      <c r="K268" s="63" t="n"/>
      <c r="L268" s="63" t="n"/>
      <c r="M268" s="38" t="n"/>
      <c r="O268" s="62">
        <f>IF($C268="","",IFERROR($C268+'Settings'!$B$5,""))</f>
        <v/>
      </c>
      <c r="P268" s="62" t="n"/>
      <c r="Q268" s="62" t="n"/>
      <c r="R268" s="40">
        <f>IF($A268="","",IF($Q268&lt;&gt;"","Closed",IF($P268="","Open - No Due Date",IF($P268&lt;TODAY(),"Overdue","Open"))))</f>
        <v/>
      </c>
      <c r="S268" s="39">
        <f>IF($A268="","",IFERROR(MAX(0,IF($Q268&lt;&gt;"",$Q268-$C268,TODAY()-$C268)),""))</f>
        <v/>
      </c>
      <c r="T268" s="40">
        <f>IF($A268="","",IF(OR($B268="",$F268="",$H268="",$I268="",$M268=""),"Missing required field",IF(COUNTIF($A$6:$A$1005,$A268)&gt;1,"Duplicate Violation ID",IF(COUNTIF('Inspection Log'!$A$6:$A$1005,$B268)=0,"Unmatched Inspection ID",IF(AND($Q268&lt;&gt;"",$C268&lt;&gt;"",$Q268&lt;$C268),"Completed before inspection","OK")))))</f>
        <v/>
      </c>
    </row>
    <row r="269">
      <c r="C269" s="62">
        <f>IF($B269="","",IFERROR(INDEX('Inspection Log'!$B$6:$B$1005,MATCH($B269,'Inspection Log'!$A$6:$A$1005,0)),""))</f>
        <v/>
      </c>
      <c r="D269">
        <f>IF($B269="","",IFERROR(INDEX('Inspection Log'!$E$6:$E$1005,MATCH($B269,'Inspection Log'!$A$6:$A$1005,0)),""))</f>
        <v/>
      </c>
      <c r="E269">
        <f>IF($B269="","",IFERROR(INDEX('Inspection Log'!$F$6:$F$1005,MATCH($B269,'Inspection Log'!$A$6:$A$1005,0)),""))</f>
        <v/>
      </c>
      <c r="G269" s="47" t="n"/>
      <c r="H269" s="38" t="n"/>
      <c r="K269" s="63" t="n"/>
      <c r="L269" s="63" t="n"/>
      <c r="M269" s="38" t="n"/>
      <c r="O269" s="62">
        <f>IF($C269="","",IFERROR($C269+'Settings'!$B$5,""))</f>
        <v/>
      </c>
      <c r="P269" s="62" t="n"/>
      <c r="Q269" s="62" t="n"/>
      <c r="R269" s="40">
        <f>IF($A269="","",IF($Q269&lt;&gt;"","Closed",IF($P269="","Open - No Due Date",IF($P269&lt;TODAY(),"Overdue","Open"))))</f>
        <v/>
      </c>
      <c r="S269" s="39">
        <f>IF($A269="","",IFERROR(MAX(0,IF($Q269&lt;&gt;"",$Q269-$C269,TODAY()-$C269)),""))</f>
        <v/>
      </c>
      <c r="T269" s="40">
        <f>IF($A269="","",IF(OR($B269="",$F269="",$H269="",$I269="",$M269=""),"Missing required field",IF(COUNTIF($A$6:$A$1005,$A269)&gt;1,"Duplicate Violation ID",IF(COUNTIF('Inspection Log'!$A$6:$A$1005,$B269)=0,"Unmatched Inspection ID",IF(AND($Q269&lt;&gt;"",$C269&lt;&gt;"",$Q269&lt;$C269),"Completed before inspection","OK")))))</f>
        <v/>
      </c>
    </row>
    <row r="270">
      <c r="C270" s="62">
        <f>IF($B270="","",IFERROR(INDEX('Inspection Log'!$B$6:$B$1005,MATCH($B270,'Inspection Log'!$A$6:$A$1005,0)),""))</f>
        <v/>
      </c>
      <c r="D270">
        <f>IF($B270="","",IFERROR(INDEX('Inspection Log'!$E$6:$E$1005,MATCH($B270,'Inspection Log'!$A$6:$A$1005,0)),""))</f>
        <v/>
      </c>
      <c r="E270">
        <f>IF($B270="","",IFERROR(INDEX('Inspection Log'!$F$6:$F$1005,MATCH($B270,'Inspection Log'!$A$6:$A$1005,0)),""))</f>
        <v/>
      </c>
      <c r="G270" s="47" t="n"/>
      <c r="H270" s="38" t="n"/>
      <c r="K270" s="63" t="n"/>
      <c r="L270" s="63" t="n"/>
      <c r="M270" s="38" t="n"/>
      <c r="O270" s="62">
        <f>IF($C270="","",IFERROR($C270+'Settings'!$B$5,""))</f>
        <v/>
      </c>
      <c r="P270" s="62" t="n"/>
      <c r="Q270" s="62" t="n"/>
      <c r="R270" s="40">
        <f>IF($A270="","",IF($Q270&lt;&gt;"","Closed",IF($P270="","Open - No Due Date",IF($P270&lt;TODAY(),"Overdue","Open"))))</f>
        <v/>
      </c>
      <c r="S270" s="39">
        <f>IF($A270="","",IFERROR(MAX(0,IF($Q270&lt;&gt;"",$Q270-$C270,TODAY()-$C270)),""))</f>
        <v/>
      </c>
      <c r="T270" s="40">
        <f>IF($A270="","",IF(OR($B270="",$F270="",$H270="",$I270="",$M270=""),"Missing required field",IF(COUNTIF($A$6:$A$1005,$A270)&gt;1,"Duplicate Violation ID",IF(COUNTIF('Inspection Log'!$A$6:$A$1005,$B270)=0,"Unmatched Inspection ID",IF(AND($Q270&lt;&gt;"",$C270&lt;&gt;"",$Q270&lt;$C270),"Completed before inspection","OK")))))</f>
        <v/>
      </c>
    </row>
    <row r="271">
      <c r="C271" s="62">
        <f>IF($B271="","",IFERROR(INDEX('Inspection Log'!$B$6:$B$1005,MATCH($B271,'Inspection Log'!$A$6:$A$1005,0)),""))</f>
        <v/>
      </c>
      <c r="D271">
        <f>IF($B271="","",IFERROR(INDEX('Inspection Log'!$E$6:$E$1005,MATCH($B271,'Inspection Log'!$A$6:$A$1005,0)),""))</f>
        <v/>
      </c>
      <c r="E271">
        <f>IF($B271="","",IFERROR(INDEX('Inspection Log'!$F$6:$F$1005,MATCH($B271,'Inspection Log'!$A$6:$A$1005,0)),""))</f>
        <v/>
      </c>
      <c r="G271" s="47" t="n"/>
      <c r="H271" s="38" t="n"/>
      <c r="K271" s="63" t="n"/>
      <c r="L271" s="63" t="n"/>
      <c r="M271" s="38" t="n"/>
      <c r="O271" s="62">
        <f>IF($C271="","",IFERROR($C271+'Settings'!$B$5,""))</f>
        <v/>
      </c>
      <c r="P271" s="62" t="n"/>
      <c r="Q271" s="62" t="n"/>
      <c r="R271" s="40">
        <f>IF($A271="","",IF($Q271&lt;&gt;"","Closed",IF($P271="","Open - No Due Date",IF($P271&lt;TODAY(),"Overdue","Open"))))</f>
        <v/>
      </c>
      <c r="S271" s="39">
        <f>IF($A271="","",IFERROR(MAX(0,IF($Q271&lt;&gt;"",$Q271-$C271,TODAY()-$C271)),""))</f>
        <v/>
      </c>
      <c r="T271" s="40">
        <f>IF($A271="","",IF(OR($B271="",$F271="",$H271="",$I271="",$M271=""),"Missing required field",IF(COUNTIF($A$6:$A$1005,$A271)&gt;1,"Duplicate Violation ID",IF(COUNTIF('Inspection Log'!$A$6:$A$1005,$B271)=0,"Unmatched Inspection ID",IF(AND($Q271&lt;&gt;"",$C271&lt;&gt;"",$Q271&lt;$C271),"Completed before inspection","OK")))))</f>
        <v/>
      </c>
    </row>
    <row r="272">
      <c r="C272" s="62">
        <f>IF($B272="","",IFERROR(INDEX('Inspection Log'!$B$6:$B$1005,MATCH($B272,'Inspection Log'!$A$6:$A$1005,0)),""))</f>
        <v/>
      </c>
      <c r="D272">
        <f>IF($B272="","",IFERROR(INDEX('Inspection Log'!$E$6:$E$1005,MATCH($B272,'Inspection Log'!$A$6:$A$1005,0)),""))</f>
        <v/>
      </c>
      <c r="E272">
        <f>IF($B272="","",IFERROR(INDEX('Inspection Log'!$F$6:$F$1005,MATCH($B272,'Inspection Log'!$A$6:$A$1005,0)),""))</f>
        <v/>
      </c>
      <c r="G272" s="47" t="n"/>
      <c r="H272" s="38" t="n"/>
      <c r="K272" s="63" t="n"/>
      <c r="L272" s="63" t="n"/>
      <c r="M272" s="38" t="n"/>
      <c r="O272" s="62">
        <f>IF($C272="","",IFERROR($C272+'Settings'!$B$5,""))</f>
        <v/>
      </c>
      <c r="P272" s="62" t="n"/>
      <c r="Q272" s="62" t="n"/>
      <c r="R272" s="40">
        <f>IF($A272="","",IF($Q272&lt;&gt;"","Closed",IF($P272="","Open - No Due Date",IF($P272&lt;TODAY(),"Overdue","Open"))))</f>
        <v/>
      </c>
      <c r="S272" s="39">
        <f>IF($A272="","",IFERROR(MAX(0,IF($Q272&lt;&gt;"",$Q272-$C272,TODAY()-$C272)),""))</f>
        <v/>
      </c>
      <c r="T272" s="40">
        <f>IF($A272="","",IF(OR($B272="",$F272="",$H272="",$I272="",$M272=""),"Missing required field",IF(COUNTIF($A$6:$A$1005,$A272)&gt;1,"Duplicate Violation ID",IF(COUNTIF('Inspection Log'!$A$6:$A$1005,$B272)=0,"Unmatched Inspection ID",IF(AND($Q272&lt;&gt;"",$C272&lt;&gt;"",$Q272&lt;$C272),"Completed before inspection","OK")))))</f>
        <v/>
      </c>
    </row>
    <row r="273">
      <c r="C273" s="62">
        <f>IF($B273="","",IFERROR(INDEX('Inspection Log'!$B$6:$B$1005,MATCH($B273,'Inspection Log'!$A$6:$A$1005,0)),""))</f>
        <v/>
      </c>
      <c r="D273">
        <f>IF($B273="","",IFERROR(INDEX('Inspection Log'!$E$6:$E$1005,MATCH($B273,'Inspection Log'!$A$6:$A$1005,0)),""))</f>
        <v/>
      </c>
      <c r="E273">
        <f>IF($B273="","",IFERROR(INDEX('Inspection Log'!$F$6:$F$1005,MATCH($B273,'Inspection Log'!$A$6:$A$1005,0)),""))</f>
        <v/>
      </c>
      <c r="G273" s="47" t="n"/>
      <c r="H273" s="38" t="n"/>
      <c r="K273" s="63" t="n"/>
      <c r="L273" s="63" t="n"/>
      <c r="M273" s="38" t="n"/>
      <c r="O273" s="62">
        <f>IF($C273="","",IFERROR($C273+'Settings'!$B$5,""))</f>
        <v/>
      </c>
      <c r="P273" s="62" t="n"/>
      <c r="Q273" s="62" t="n"/>
      <c r="R273" s="40">
        <f>IF($A273="","",IF($Q273&lt;&gt;"","Closed",IF($P273="","Open - No Due Date",IF($P273&lt;TODAY(),"Overdue","Open"))))</f>
        <v/>
      </c>
      <c r="S273" s="39">
        <f>IF($A273="","",IFERROR(MAX(0,IF($Q273&lt;&gt;"",$Q273-$C273,TODAY()-$C273)),""))</f>
        <v/>
      </c>
      <c r="T273" s="40">
        <f>IF($A273="","",IF(OR($B273="",$F273="",$H273="",$I273="",$M273=""),"Missing required field",IF(COUNTIF($A$6:$A$1005,$A273)&gt;1,"Duplicate Violation ID",IF(COUNTIF('Inspection Log'!$A$6:$A$1005,$B273)=0,"Unmatched Inspection ID",IF(AND($Q273&lt;&gt;"",$C273&lt;&gt;"",$Q273&lt;$C273),"Completed before inspection","OK")))))</f>
        <v/>
      </c>
    </row>
    <row r="274">
      <c r="C274" s="62">
        <f>IF($B274="","",IFERROR(INDEX('Inspection Log'!$B$6:$B$1005,MATCH($B274,'Inspection Log'!$A$6:$A$1005,0)),""))</f>
        <v/>
      </c>
      <c r="D274">
        <f>IF($B274="","",IFERROR(INDEX('Inspection Log'!$E$6:$E$1005,MATCH($B274,'Inspection Log'!$A$6:$A$1005,0)),""))</f>
        <v/>
      </c>
      <c r="E274">
        <f>IF($B274="","",IFERROR(INDEX('Inspection Log'!$F$6:$F$1005,MATCH($B274,'Inspection Log'!$A$6:$A$1005,0)),""))</f>
        <v/>
      </c>
      <c r="G274" s="47" t="n"/>
      <c r="H274" s="38" t="n"/>
      <c r="K274" s="63" t="n"/>
      <c r="L274" s="63" t="n"/>
      <c r="M274" s="38" t="n"/>
      <c r="O274" s="62">
        <f>IF($C274="","",IFERROR($C274+'Settings'!$B$5,""))</f>
        <v/>
      </c>
      <c r="P274" s="62" t="n"/>
      <c r="Q274" s="62" t="n"/>
      <c r="R274" s="40">
        <f>IF($A274="","",IF($Q274&lt;&gt;"","Closed",IF($P274="","Open - No Due Date",IF($P274&lt;TODAY(),"Overdue","Open"))))</f>
        <v/>
      </c>
      <c r="S274" s="39">
        <f>IF($A274="","",IFERROR(MAX(0,IF($Q274&lt;&gt;"",$Q274-$C274,TODAY()-$C274)),""))</f>
        <v/>
      </c>
      <c r="T274" s="40">
        <f>IF($A274="","",IF(OR($B274="",$F274="",$H274="",$I274="",$M274=""),"Missing required field",IF(COUNTIF($A$6:$A$1005,$A274)&gt;1,"Duplicate Violation ID",IF(COUNTIF('Inspection Log'!$A$6:$A$1005,$B274)=0,"Unmatched Inspection ID",IF(AND($Q274&lt;&gt;"",$C274&lt;&gt;"",$Q274&lt;$C274),"Completed before inspection","OK")))))</f>
        <v/>
      </c>
    </row>
    <row r="275">
      <c r="C275" s="62">
        <f>IF($B275="","",IFERROR(INDEX('Inspection Log'!$B$6:$B$1005,MATCH($B275,'Inspection Log'!$A$6:$A$1005,0)),""))</f>
        <v/>
      </c>
      <c r="D275">
        <f>IF($B275="","",IFERROR(INDEX('Inspection Log'!$E$6:$E$1005,MATCH($B275,'Inspection Log'!$A$6:$A$1005,0)),""))</f>
        <v/>
      </c>
      <c r="E275">
        <f>IF($B275="","",IFERROR(INDEX('Inspection Log'!$F$6:$F$1005,MATCH($B275,'Inspection Log'!$A$6:$A$1005,0)),""))</f>
        <v/>
      </c>
      <c r="G275" s="47" t="n"/>
      <c r="H275" s="38" t="n"/>
      <c r="K275" s="63" t="n"/>
      <c r="L275" s="63" t="n"/>
      <c r="M275" s="38" t="n"/>
      <c r="O275" s="62">
        <f>IF($C275="","",IFERROR($C275+'Settings'!$B$5,""))</f>
        <v/>
      </c>
      <c r="P275" s="62" t="n"/>
      <c r="Q275" s="62" t="n"/>
      <c r="R275" s="40">
        <f>IF($A275="","",IF($Q275&lt;&gt;"","Closed",IF($P275="","Open - No Due Date",IF($P275&lt;TODAY(),"Overdue","Open"))))</f>
        <v/>
      </c>
      <c r="S275" s="39">
        <f>IF($A275="","",IFERROR(MAX(0,IF($Q275&lt;&gt;"",$Q275-$C275,TODAY()-$C275)),""))</f>
        <v/>
      </c>
      <c r="T275" s="40">
        <f>IF($A275="","",IF(OR($B275="",$F275="",$H275="",$I275="",$M275=""),"Missing required field",IF(COUNTIF($A$6:$A$1005,$A275)&gt;1,"Duplicate Violation ID",IF(COUNTIF('Inspection Log'!$A$6:$A$1005,$B275)=0,"Unmatched Inspection ID",IF(AND($Q275&lt;&gt;"",$C275&lt;&gt;"",$Q275&lt;$C275),"Completed before inspection","OK")))))</f>
        <v/>
      </c>
    </row>
    <row r="276">
      <c r="C276" s="62">
        <f>IF($B276="","",IFERROR(INDEX('Inspection Log'!$B$6:$B$1005,MATCH($B276,'Inspection Log'!$A$6:$A$1005,0)),""))</f>
        <v/>
      </c>
      <c r="D276">
        <f>IF($B276="","",IFERROR(INDEX('Inspection Log'!$E$6:$E$1005,MATCH($B276,'Inspection Log'!$A$6:$A$1005,0)),""))</f>
        <v/>
      </c>
      <c r="E276">
        <f>IF($B276="","",IFERROR(INDEX('Inspection Log'!$F$6:$F$1005,MATCH($B276,'Inspection Log'!$A$6:$A$1005,0)),""))</f>
        <v/>
      </c>
      <c r="G276" s="47" t="n"/>
      <c r="H276" s="38" t="n"/>
      <c r="K276" s="63" t="n"/>
      <c r="L276" s="63" t="n"/>
      <c r="M276" s="38" t="n"/>
      <c r="O276" s="62">
        <f>IF($C276="","",IFERROR($C276+'Settings'!$B$5,""))</f>
        <v/>
      </c>
      <c r="P276" s="62" t="n"/>
      <c r="Q276" s="62" t="n"/>
      <c r="R276" s="40">
        <f>IF($A276="","",IF($Q276&lt;&gt;"","Closed",IF($P276="","Open - No Due Date",IF($P276&lt;TODAY(),"Overdue","Open"))))</f>
        <v/>
      </c>
      <c r="S276" s="39">
        <f>IF($A276="","",IFERROR(MAX(0,IF($Q276&lt;&gt;"",$Q276-$C276,TODAY()-$C276)),""))</f>
        <v/>
      </c>
      <c r="T276" s="40">
        <f>IF($A276="","",IF(OR($B276="",$F276="",$H276="",$I276="",$M276=""),"Missing required field",IF(COUNTIF($A$6:$A$1005,$A276)&gt;1,"Duplicate Violation ID",IF(COUNTIF('Inspection Log'!$A$6:$A$1005,$B276)=0,"Unmatched Inspection ID",IF(AND($Q276&lt;&gt;"",$C276&lt;&gt;"",$Q276&lt;$C276),"Completed before inspection","OK")))))</f>
        <v/>
      </c>
    </row>
    <row r="277">
      <c r="C277" s="62">
        <f>IF($B277="","",IFERROR(INDEX('Inspection Log'!$B$6:$B$1005,MATCH($B277,'Inspection Log'!$A$6:$A$1005,0)),""))</f>
        <v/>
      </c>
      <c r="D277">
        <f>IF($B277="","",IFERROR(INDEX('Inspection Log'!$E$6:$E$1005,MATCH($B277,'Inspection Log'!$A$6:$A$1005,0)),""))</f>
        <v/>
      </c>
      <c r="E277">
        <f>IF($B277="","",IFERROR(INDEX('Inspection Log'!$F$6:$F$1005,MATCH($B277,'Inspection Log'!$A$6:$A$1005,0)),""))</f>
        <v/>
      </c>
      <c r="G277" s="47" t="n"/>
      <c r="H277" s="38" t="n"/>
      <c r="K277" s="63" t="n"/>
      <c r="L277" s="63" t="n"/>
      <c r="M277" s="38" t="n"/>
      <c r="O277" s="62">
        <f>IF($C277="","",IFERROR($C277+'Settings'!$B$5,""))</f>
        <v/>
      </c>
      <c r="P277" s="62" t="n"/>
      <c r="Q277" s="62" t="n"/>
      <c r="R277" s="40">
        <f>IF($A277="","",IF($Q277&lt;&gt;"","Closed",IF($P277="","Open - No Due Date",IF($P277&lt;TODAY(),"Overdue","Open"))))</f>
        <v/>
      </c>
      <c r="S277" s="39">
        <f>IF($A277="","",IFERROR(MAX(0,IF($Q277&lt;&gt;"",$Q277-$C277,TODAY()-$C277)),""))</f>
        <v/>
      </c>
      <c r="T277" s="40">
        <f>IF($A277="","",IF(OR($B277="",$F277="",$H277="",$I277="",$M277=""),"Missing required field",IF(COUNTIF($A$6:$A$1005,$A277)&gt;1,"Duplicate Violation ID",IF(COUNTIF('Inspection Log'!$A$6:$A$1005,$B277)=0,"Unmatched Inspection ID",IF(AND($Q277&lt;&gt;"",$C277&lt;&gt;"",$Q277&lt;$C277),"Completed before inspection","OK")))))</f>
        <v/>
      </c>
    </row>
    <row r="278">
      <c r="C278" s="62">
        <f>IF($B278="","",IFERROR(INDEX('Inspection Log'!$B$6:$B$1005,MATCH($B278,'Inspection Log'!$A$6:$A$1005,0)),""))</f>
        <v/>
      </c>
      <c r="D278">
        <f>IF($B278="","",IFERROR(INDEX('Inspection Log'!$E$6:$E$1005,MATCH($B278,'Inspection Log'!$A$6:$A$1005,0)),""))</f>
        <v/>
      </c>
      <c r="E278">
        <f>IF($B278="","",IFERROR(INDEX('Inspection Log'!$F$6:$F$1005,MATCH($B278,'Inspection Log'!$A$6:$A$1005,0)),""))</f>
        <v/>
      </c>
      <c r="G278" s="47" t="n"/>
      <c r="H278" s="38" t="n"/>
      <c r="K278" s="63" t="n"/>
      <c r="L278" s="63" t="n"/>
      <c r="M278" s="38" t="n"/>
      <c r="O278" s="62">
        <f>IF($C278="","",IFERROR($C278+'Settings'!$B$5,""))</f>
        <v/>
      </c>
      <c r="P278" s="62" t="n"/>
      <c r="Q278" s="62" t="n"/>
      <c r="R278" s="40">
        <f>IF($A278="","",IF($Q278&lt;&gt;"","Closed",IF($P278="","Open - No Due Date",IF($P278&lt;TODAY(),"Overdue","Open"))))</f>
        <v/>
      </c>
      <c r="S278" s="39">
        <f>IF($A278="","",IFERROR(MAX(0,IF($Q278&lt;&gt;"",$Q278-$C278,TODAY()-$C278)),""))</f>
        <v/>
      </c>
      <c r="T278" s="40">
        <f>IF($A278="","",IF(OR($B278="",$F278="",$H278="",$I278="",$M278=""),"Missing required field",IF(COUNTIF($A$6:$A$1005,$A278)&gt;1,"Duplicate Violation ID",IF(COUNTIF('Inspection Log'!$A$6:$A$1005,$B278)=0,"Unmatched Inspection ID",IF(AND($Q278&lt;&gt;"",$C278&lt;&gt;"",$Q278&lt;$C278),"Completed before inspection","OK")))))</f>
        <v/>
      </c>
    </row>
    <row r="279">
      <c r="C279" s="62">
        <f>IF($B279="","",IFERROR(INDEX('Inspection Log'!$B$6:$B$1005,MATCH($B279,'Inspection Log'!$A$6:$A$1005,0)),""))</f>
        <v/>
      </c>
      <c r="D279">
        <f>IF($B279="","",IFERROR(INDEX('Inspection Log'!$E$6:$E$1005,MATCH($B279,'Inspection Log'!$A$6:$A$1005,0)),""))</f>
        <v/>
      </c>
      <c r="E279">
        <f>IF($B279="","",IFERROR(INDEX('Inspection Log'!$F$6:$F$1005,MATCH($B279,'Inspection Log'!$A$6:$A$1005,0)),""))</f>
        <v/>
      </c>
      <c r="G279" s="47" t="n"/>
      <c r="H279" s="38" t="n"/>
      <c r="K279" s="63" t="n"/>
      <c r="L279" s="63" t="n"/>
      <c r="M279" s="38" t="n"/>
      <c r="O279" s="62">
        <f>IF($C279="","",IFERROR($C279+'Settings'!$B$5,""))</f>
        <v/>
      </c>
      <c r="P279" s="62" t="n"/>
      <c r="Q279" s="62" t="n"/>
      <c r="R279" s="40">
        <f>IF($A279="","",IF($Q279&lt;&gt;"","Closed",IF($P279="","Open - No Due Date",IF($P279&lt;TODAY(),"Overdue","Open"))))</f>
        <v/>
      </c>
      <c r="S279" s="39">
        <f>IF($A279="","",IFERROR(MAX(0,IF($Q279&lt;&gt;"",$Q279-$C279,TODAY()-$C279)),""))</f>
        <v/>
      </c>
      <c r="T279" s="40">
        <f>IF($A279="","",IF(OR($B279="",$F279="",$H279="",$I279="",$M279=""),"Missing required field",IF(COUNTIF($A$6:$A$1005,$A279)&gt;1,"Duplicate Violation ID",IF(COUNTIF('Inspection Log'!$A$6:$A$1005,$B279)=0,"Unmatched Inspection ID",IF(AND($Q279&lt;&gt;"",$C279&lt;&gt;"",$Q279&lt;$C279),"Completed before inspection","OK")))))</f>
        <v/>
      </c>
    </row>
    <row r="280">
      <c r="C280" s="62">
        <f>IF($B280="","",IFERROR(INDEX('Inspection Log'!$B$6:$B$1005,MATCH($B280,'Inspection Log'!$A$6:$A$1005,0)),""))</f>
        <v/>
      </c>
      <c r="D280">
        <f>IF($B280="","",IFERROR(INDEX('Inspection Log'!$E$6:$E$1005,MATCH($B280,'Inspection Log'!$A$6:$A$1005,0)),""))</f>
        <v/>
      </c>
      <c r="E280">
        <f>IF($B280="","",IFERROR(INDEX('Inspection Log'!$F$6:$F$1005,MATCH($B280,'Inspection Log'!$A$6:$A$1005,0)),""))</f>
        <v/>
      </c>
      <c r="G280" s="47" t="n"/>
      <c r="H280" s="38" t="n"/>
      <c r="K280" s="63" t="n"/>
      <c r="L280" s="63" t="n"/>
      <c r="M280" s="38" t="n"/>
      <c r="O280" s="62">
        <f>IF($C280="","",IFERROR($C280+'Settings'!$B$5,""))</f>
        <v/>
      </c>
      <c r="P280" s="62" t="n"/>
      <c r="Q280" s="62" t="n"/>
      <c r="R280" s="40">
        <f>IF($A280="","",IF($Q280&lt;&gt;"","Closed",IF($P280="","Open - No Due Date",IF($P280&lt;TODAY(),"Overdue","Open"))))</f>
        <v/>
      </c>
      <c r="S280" s="39">
        <f>IF($A280="","",IFERROR(MAX(0,IF($Q280&lt;&gt;"",$Q280-$C280,TODAY()-$C280)),""))</f>
        <v/>
      </c>
      <c r="T280" s="40">
        <f>IF($A280="","",IF(OR($B280="",$F280="",$H280="",$I280="",$M280=""),"Missing required field",IF(COUNTIF($A$6:$A$1005,$A280)&gt;1,"Duplicate Violation ID",IF(COUNTIF('Inspection Log'!$A$6:$A$1005,$B280)=0,"Unmatched Inspection ID",IF(AND($Q280&lt;&gt;"",$C280&lt;&gt;"",$Q280&lt;$C280),"Completed before inspection","OK")))))</f>
        <v/>
      </c>
    </row>
    <row r="281">
      <c r="C281" s="62">
        <f>IF($B281="","",IFERROR(INDEX('Inspection Log'!$B$6:$B$1005,MATCH($B281,'Inspection Log'!$A$6:$A$1005,0)),""))</f>
        <v/>
      </c>
      <c r="D281">
        <f>IF($B281="","",IFERROR(INDEX('Inspection Log'!$E$6:$E$1005,MATCH($B281,'Inspection Log'!$A$6:$A$1005,0)),""))</f>
        <v/>
      </c>
      <c r="E281">
        <f>IF($B281="","",IFERROR(INDEX('Inspection Log'!$F$6:$F$1005,MATCH($B281,'Inspection Log'!$A$6:$A$1005,0)),""))</f>
        <v/>
      </c>
      <c r="G281" s="47" t="n"/>
      <c r="H281" s="38" t="n"/>
      <c r="K281" s="63" t="n"/>
      <c r="L281" s="63" t="n"/>
      <c r="M281" s="38" t="n"/>
      <c r="O281" s="62">
        <f>IF($C281="","",IFERROR($C281+'Settings'!$B$5,""))</f>
        <v/>
      </c>
      <c r="P281" s="62" t="n"/>
      <c r="Q281" s="62" t="n"/>
      <c r="R281" s="40">
        <f>IF($A281="","",IF($Q281&lt;&gt;"","Closed",IF($P281="","Open - No Due Date",IF($P281&lt;TODAY(),"Overdue","Open"))))</f>
        <v/>
      </c>
      <c r="S281" s="39">
        <f>IF($A281="","",IFERROR(MAX(0,IF($Q281&lt;&gt;"",$Q281-$C281,TODAY()-$C281)),""))</f>
        <v/>
      </c>
      <c r="T281" s="40">
        <f>IF($A281="","",IF(OR($B281="",$F281="",$H281="",$I281="",$M281=""),"Missing required field",IF(COUNTIF($A$6:$A$1005,$A281)&gt;1,"Duplicate Violation ID",IF(COUNTIF('Inspection Log'!$A$6:$A$1005,$B281)=0,"Unmatched Inspection ID",IF(AND($Q281&lt;&gt;"",$C281&lt;&gt;"",$Q281&lt;$C281),"Completed before inspection","OK")))))</f>
        <v/>
      </c>
    </row>
    <row r="282">
      <c r="C282" s="62">
        <f>IF($B282="","",IFERROR(INDEX('Inspection Log'!$B$6:$B$1005,MATCH($B282,'Inspection Log'!$A$6:$A$1005,0)),""))</f>
        <v/>
      </c>
      <c r="D282">
        <f>IF($B282="","",IFERROR(INDEX('Inspection Log'!$E$6:$E$1005,MATCH($B282,'Inspection Log'!$A$6:$A$1005,0)),""))</f>
        <v/>
      </c>
      <c r="E282">
        <f>IF($B282="","",IFERROR(INDEX('Inspection Log'!$F$6:$F$1005,MATCH($B282,'Inspection Log'!$A$6:$A$1005,0)),""))</f>
        <v/>
      </c>
      <c r="G282" s="47" t="n"/>
      <c r="H282" s="38" t="n"/>
      <c r="K282" s="63" t="n"/>
      <c r="L282" s="63" t="n"/>
      <c r="M282" s="38" t="n"/>
      <c r="O282" s="62">
        <f>IF($C282="","",IFERROR($C282+'Settings'!$B$5,""))</f>
        <v/>
      </c>
      <c r="P282" s="62" t="n"/>
      <c r="Q282" s="62" t="n"/>
      <c r="R282" s="40">
        <f>IF($A282="","",IF($Q282&lt;&gt;"","Closed",IF($P282="","Open - No Due Date",IF($P282&lt;TODAY(),"Overdue","Open"))))</f>
        <v/>
      </c>
      <c r="S282" s="39">
        <f>IF($A282="","",IFERROR(MAX(0,IF($Q282&lt;&gt;"",$Q282-$C282,TODAY()-$C282)),""))</f>
        <v/>
      </c>
      <c r="T282" s="40">
        <f>IF($A282="","",IF(OR($B282="",$F282="",$H282="",$I282="",$M282=""),"Missing required field",IF(COUNTIF($A$6:$A$1005,$A282)&gt;1,"Duplicate Violation ID",IF(COUNTIF('Inspection Log'!$A$6:$A$1005,$B282)=0,"Unmatched Inspection ID",IF(AND($Q282&lt;&gt;"",$C282&lt;&gt;"",$Q282&lt;$C282),"Completed before inspection","OK")))))</f>
        <v/>
      </c>
    </row>
    <row r="283">
      <c r="C283" s="62">
        <f>IF($B283="","",IFERROR(INDEX('Inspection Log'!$B$6:$B$1005,MATCH($B283,'Inspection Log'!$A$6:$A$1005,0)),""))</f>
        <v/>
      </c>
      <c r="D283">
        <f>IF($B283="","",IFERROR(INDEX('Inspection Log'!$E$6:$E$1005,MATCH($B283,'Inspection Log'!$A$6:$A$1005,0)),""))</f>
        <v/>
      </c>
      <c r="E283">
        <f>IF($B283="","",IFERROR(INDEX('Inspection Log'!$F$6:$F$1005,MATCH($B283,'Inspection Log'!$A$6:$A$1005,0)),""))</f>
        <v/>
      </c>
      <c r="G283" s="47" t="n"/>
      <c r="H283" s="38" t="n"/>
      <c r="K283" s="63" t="n"/>
      <c r="L283" s="63" t="n"/>
      <c r="M283" s="38" t="n"/>
      <c r="O283" s="62">
        <f>IF($C283="","",IFERROR($C283+'Settings'!$B$5,""))</f>
        <v/>
      </c>
      <c r="P283" s="62" t="n"/>
      <c r="Q283" s="62" t="n"/>
      <c r="R283" s="40">
        <f>IF($A283="","",IF($Q283&lt;&gt;"","Closed",IF($P283="","Open - No Due Date",IF($P283&lt;TODAY(),"Overdue","Open"))))</f>
        <v/>
      </c>
      <c r="S283" s="39">
        <f>IF($A283="","",IFERROR(MAX(0,IF($Q283&lt;&gt;"",$Q283-$C283,TODAY()-$C283)),""))</f>
        <v/>
      </c>
      <c r="T283" s="40">
        <f>IF($A283="","",IF(OR($B283="",$F283="",$H283="",$I283="",$M283=""),"Missing required field",IF(COUNTIF($A$6:$A$1005,$A283)&gt;1,"Duplicate Violation ID",IF(COUNTIF('Inspection Log'!$A$6:$A$1005,$B283)=0,"Unmatched Inspection ID",IF(AND($Q283&lt;&gt;"",$C283&lt;&gt;"",$Q283&lt;$C283),"Completed before inspection","OK")))))</f>
        <v/>
      </c>
    </row>
    <row r="284">
      <c r="C284" s="62">
        <f>IF($B284="","",IFERROR(INDEX('Inspection Log'!$B$6:$B$1005,MATCH($B284,'Inspection Log'!$A$6:$A$1005,0)),""))</f>
        <v/>
      </c>
      <c r="D284">
        <f>IF($B284="","",IFERROR(INDEX('Inspection Log'!$E$6:$E$1005,MATCH($B284,'Inspection Log'!$A$6:$A$1005,0)),""))</f>
        <v/>
      </c>
      <c r="E284">
        <f>IF($B284="","",IFERROR(INDEX('Inspection Log'!$F$6:$F$1005,MATCH($B284,'Inspection Log'!$A$6:$A$1005,0)),""))</f>
        <v/>
      </c>
      <c r="G284" s="47" t="n"/>
      <c r="H284" s="38" t="n"/>
      <c r="K284" s="63" t="n"/>
      <c r="L284" s="63" t="n"/>
      <c r="M284" s="38" t="n"/>
      <c r="O284" s="62">
        <f>IF($C284="","",IFERROR($C284+'Settings'!$B$5,""))</f>
        <v/>
      </c>
      <c r="P284" s="62" t="n"/>
      <c r="Q284" s="62" t="n"/>
      <c r="R284" s="40">
        <f>IF($A284="","",IF($Q284&lt;&gt;"","Closed",IF($P284="","Open - No Due Date",IF($P284&lt;TODAY(),"Overdue","Open"))))</f>
        <v/>
      </c>
      <c r="S284" s="39">
        <f>IF($A284="","",IFERROR(MAX(0,IF($Q284&lt;&gt;"",$Q284-$C284,TODAY()-$C284)),""))</f>
        <v/>
      </c>
      <c r="T284" s="40">
        <f>IF($A284="","",IF(OR($B284="",$F284="",$H284="",$I284="",$M284=""),"Missing required field",IF(COUNTIF($A$6:$A$1005,$A284)&gt;1,"Duplicate Violation ID",IF(COUNTIF('Inspection Log'!$A$6:$A$1005,$B284)=0,"Unmatched Inspection ID",IF(AND($Q284&lt;&gt;"",$C284&lt;&gt;"",$Q284&lt;$C284),"Completed before inspection","OK")))))</f>
        <v/>
      </c>
    </row>
    <row r="285">
      <c r="C285" s="62">
        <f>IF($B285="","",IFERROR(INDEX('Inspection Log'!$B$6:$B$1005,MATCH($B285,'Inspection Log'!$A$6:$A$1005,0)),""))</f>
        <v/>
      </c>
      <c r="D285">
        <f>IF($B285="","",IFERROR(INDEX('Inspection Log'!$E$6:$E$1005,MATCH($B285,'Inspection Log'!$A$6:$A$1005,0)),""))</f>
        <v/>
      </c>
      <c r="E285">
        <f>IF($B285="","",IFERROR(INDEX('Inspection Log'!$F$6:$F$1005,MATCH($B285,'Inspection Log'!$A$6:$A$1005,0)),""))</f>
        <v/>
      </c>
      <c r="G285" s="47" t="n"/>
      <c r="H285" s="38" t="n"/>
      <c r="K285" s="63" t="n"/>
      <c r="L285" s="63" t="n"/>
      <c r="M285" s="38" t="n"/>
      <c r="O285" s="62">
        <f>IF($C285="","",IFERROR($C285+'Settings'!$B$5,""))</f>
        <v/>
      </c>
      <c r="P285" s="62" t="n"/>
      <c r="Q285" s="62" t="n"/>
      <c r="R285" s="40">
        <f>IF($A285="","",IF($Q285&lt;&gt;"","Closed",IF($P285="","Open - No Due Date",IF($P285&lt;TODAY(),"Overdue","Open"))))</f>
        <v/>
      </c>
      <c r="S285" s="39">
        <f>IF($A285="","",IFERROR(MAX(0,IF($Q285&lt;&gt;"",$Q285-$C285,TODAY()-$C285)),""))</f>
        <v/>
      </c>
      <c r="T285" s="40">
        <f>IF($A285="","",IF(OR($B285="",$F285="",$H285="",$I285="",$M285=""),"Missing required field",IF(COUNTIF($A$6:$A$1005,$A285)&gt;1,"Duplicate Violation ID",IF(COUNTIF('Inspection Log'!$A$6:$A$1005,$B285)=0,"Unmatched Inspection ID",IF(AND($Q285&lt;&gt;"",$C285&lt;&gt;"",$Q285&lt;$C285),"Completed before inspection","OK")))))</f>
        <v/>
      </c>
    </row>
    <row r="286">
      <c r="C286" s="62">
        <f>IF($B286="","",IFERROR(INDEX('Inspection Log'!$B$6:$B$1005,MATCH($B286,'Inspection Log'!$A$6:$A$1005,0)),""))</f>
        <v/>
      </c>
      <c r="D286">
        <f>IF($B286="","",IFERROR(INDEX('Inspection Log'!$E$6:$E$1005,MATCH($B286,'Inspection Log'!$A$6:$A$1005,0)),""))</f>
        <v/>
      </c>
      <c r="E286">
        <f>IF($B286="","",IFERROR(INDEX('Inspection Log'!$F$6:$F$1005,MATCH($B286,'Inspection Log'!$A$6:$A$1005,0)),""))</f>
        <v/>
      </c>
      <c r="G286" s="47" t="n"/>
      <c r="H286" s="38" t="n"/>
      <c r="K286" s="63" t="n"/>
      <c r="L286" s="63" t="n"/>
      <c r="M286" s="38" t="n"/>
      <c r="O286" s="62">
        <f>IF($C286="","",IFERROR($C286+'Settings'!$B$5,""))</f>
        <v/>
      </c>
      <c r="P286" s="62" t="n"/>
      <c r="Q286" s="62" t="n"/>
      <c r="R286" s="40">
        <f>IF($A286="","",IF($Q286&lt;&gt;"","Closed",IF($P286="","Open - No Due Date",IF($P286&lt;TODAY(),"Overdue","Open"))))</f>
        <v/>
      </c>
      <c r="S286" s="39">
        <f>IF($A286="","",IFERROR(MAX(0,IF($Q286&lt;&gt;"",$Q286-$C286,TODAY()-$C286)),""))</f>
        <v/>
      </c>
      <c r="T286" s="40">
        <f>IF($A286="","",IF(OR($B286="",$F286="",$H286="",$I286="",$M286=""),"Missing required field",IF(COUNTIF($A$6:$A$1005,$A286)&gt;1,"Duplicate Violation ID",IF(COUNTIF('Inspection Log'!$A$6:$A$1005,$B286)=0,"Unmatched Inspection ID",IF(AND($Q286&lt;&gt;"",$C286&lt;&gt;"",$Q286&lt;$C286),"Completed before inspection","OK")))))</f>
        <v/>
      </c>
    </row>
    <row r="287">
      <c r="C287" s="62">
        <f>IF($B287="","",IFERROR(INDEX('Inspection Log'!$B$6:$B$1005,MATCH($B287,'Inspection Log'!$A$6:$A$1005,0)),""))</f>
        <v/>
      </c>
      <c r="D287">
        <f>IF($B287="","",IFERROR(INDEX('Inspection Log'!$E$6:$E$1005,MATCH($B287,'Inspection Log'!$A$6:$A$1005,0)),""))</f>
        <v/>
      </c>
      <c r="E287">
        <f>IF($B287="","",IFERROR(INDEX('Inspection Log'!$F$6:$F$1005,MATCH($B287,'Inspection Log'!$A$6:$A$1005,0)),""))</f>
        <v/>
      </c>
      <c r="G287" s="47" t="n"/>
      <c r="H287" s="38" t="n"/>
      <c r="K287" s="63" t="n"/>
      <c r="L287" s="63" t="n"/>
      <c r="M287" s="38" t="n"/>
      <c r="O287" s="62">
        <f>IF($C287="","",IFERROR($C287+'Settings'!$B$5,""))</f>
        <v/>
      </c>
      <c r="P287" s="62" t="n"/>
      <c r="Q287" s="62" t="n"/>
      <c r="R287" s="40">
        <f>IF($A287="","",IF($Q287&lt;&gt;"","Closed",IF($P287="","Open - No Due Date",IF($P287&lt;TODAY(),"Overdue","Open"))))</f>
        <v/>
      </c>
      <c r="S287" s="39">
        <f>IF($A287="","",IFERROR(MAX(0,IF($Q287&lt;&gt;"",$Q287-$C287,TODAY()-$C287)),""))</f>
        <v/>
      </c>
      <c r="T287" s="40">
        <f>IF($A287="","",IF(OR($B287="",$F287="",$H287="",$I287="",$M287=""),"Missing required field",IF(COUNTIF($A$6:$A$1005,$A287)&gt;1,"Duplicate Violation ID",IF(COUNTIF('Inspection Log'!$A$6:$A$1005,$B287)=0,"Unmatched Inspection ID",IF(AND($Q287&lt;&gt;"",$C287&lt;&gt;"",$Q287&lt;$C287),"Completed before inspection","OK")))))</f>
        <v/>
      </c>
    </row>
    <row r="288">
      <c r="C288" s="62">
        <f>IF($B288="","",IFERROR(INDEX('Inspection Log'!$B$6:$B$1005,MATCH($B288,'Inspection Log'!$A$6:$A$1005,0)),""))</f>
        <v/>
      </c>
      <c r="D288">
        <f>IF($B288="","",IFERROR(INDEX('Inspection Log'!$E$6:$E$1005,MATCH($B288,'Inspection Log'!$A$6:$A$1005,0)),""))</f>
        <v/>
      </c>
      <c r="E288">
        <f>IF($B288="","",IFERROR(INDEX('Inspection Log'!$F$6:$F$1005,MATCH($B288,'Inspection Log'!$A$6:$A$1005,0)),""))</f>
        <v/>
      </c>
      <c r="G288" s="47" t="n"/>
      <c r="H288" s="38" t="n"/>
      <c r="K288" s="63" t="n"/>
      <c r="L288" s="63" t="n"/>
      <c r="M288" s="38" t="n"/>
      <c r="O288" s="62">
        <f>IF($C288="","",IFERROR($C288+'Settings'!$B$5,""))</f>
        <v/>
      </c>
      <c r="P288" s="62" t="n"/>
      <c r="Q288" s="62" t="n"/>
      <c r="R288" s="40">
        <f>IF($A288="","",IF($Q288&lt;&gt;"","Closed",IF($P288="","Open - No Due Date",IF($P288&lt;TODAY(),"Overdue","Open"))))</f>
        <v/>
      </c>
      <c r="S288" s="39">
        <f>IF($A288="","",IFERROR(MAX(0,IF($Q288&lt;&gt;"",$Q288-$C288,TODAY()-$C288)),""))</f>
        <v/>
      </c>
      <c r="T288" s="40">
        <f>IF($A288="","",IF(OR($B288="",$F288="",$H288="",$I288="",$M288=""),"Missing required field",IF(COUNTIF($A$6:$A$1005,$A288)&gt;1,"Duplicate Violation ID",IF(COUNTIF('Inspection Log'!$A$6:$A$1005,$B288)=0,"Unmatched Inspection ID",IF(AND($Q288&lt;&gt;"",$C288&lt;&gt;"",$Q288&lt;$C288),"Completed before inspection","OK")))))</f>
        <v/>
      </c>
    </row>
    <row r="289">
      <c r="C289" s="62">
        <f>IF($B289="","",IFERROR(INDEX('Inspection Log'!$B$6:$B$1005,MATCH($B289,'Inspection Log'!$A$6:$A$1005,0)),""))</f>
        <v/>
      </c>
      <c r="D289">
        <f>IF($B289="","",IFERROR(INDEX('Inspection Log'!$E$6:$E$1005,MATCH($B289,'Inspection Log'!$A$6:$A$1005,0)),""))</f>
        <v/>
      </c>
      <c r="E289">
        <f>IF($B289="","",IFERROR(INDEX('Inspection Log'!$F$6:$F$1005,MATCH($B289,'Inspection Log'!$A$6:$A$1005,0)),""))</f>
        <v/>
      </c>
      <c r="G289" s="47" t="n"/>
      <c r="H289" s="38" t="n"/>
      <c r="K289" s="63" t="n"/>
      <c r="L289" s="63" t="n"/>
      <c r="M289" s="38" t="n"/>
      <c r="O289" s="62">
        <f>IF($C289="","",IFERROR($C289+'Settings'!$B$5,""))</f>
        <v/>
      </c>
      <c r="P289" s="62" t="n"/>
      <c r="Q289" s="62" t="n"/>
      <c r="R289" s="40">
        <f>IF($A289="","",IF($Q289&lt;&gt;"","Closed",IF($P289="","Open - No Due Date",IF($P289&lt;TODAY(),"Overdue","Open"))))</f>
        <v/>
      </c>
      <c r="S289" s="39">
        <f>IF($A289="","",IFERROR(MAX(0,IF($Q289&lt;&gt;"",$Q289-$C289,TODAY()-$C289)),""))</f>
        <v/>
      </c>
      <c r="T289" s="40">
        <f>IF($A289="","",IF(OR($B289="",$F289="",$H289="",$I289="",$M289=""),"Missing required field",IF(COUNTIF($A$6:$A$1005,$A289)&gt;1,"Duplicate Violation ID",IF(COUNTIF('Inspection Log'!$A$6:$A$1005,$B289)=0,"Unmatched Inspection ID",IF(AND($Q289&lt;&gt;"",$C289&lt;&gt;"",$Q289&lt;$C289),"Completed before inspection","OK")))))</f>
        <v/>
      </c>
    </row>
    <row r="290">
      <c r="C290" s="62">
        <f>IF($B290="","",IFERROR(INDEX('Inspection Log'!$B$6:$B$1005,MATCH($B290,'Inspection Log'!$A$6:$A$1005,0)),""))</f>
        <v/>
      </c>
      <c r="D290">
        <f>IF($B290="","",IFERROR(INDEX('Inspection Log'!$E$6:$E$1005,MATCH($B290,'Inspection Log'!$A$6:$A$1005,0)),""))</f>
        <v/>
      </c>
      <c r="E290">
        <f>IF($B290="","",IFERROR(INDEX('Inspection Log'!$F$6:$F$1005,MATCH($B290,'Inspection Log'!$A$6:$A$1005,0)),""))</f>
        <v/>
      </c>
      <c r="G290" s="47" t="n"/>
      <c r="H290" s="38" t="n"/>
      <c r="K290" s="63" t="n"/>
      <c r="L290" s="63" t="n"/>
      <c r="M290" s="38" t="n"/>
      <c r="O290" s="62">
        <f>IF($C290="","",IFERROR($C290+'Settings'!$B$5,""))</f>
        <v/>
      </c>
      <c r="P290" s="62" t="n"/>
      <c r="Q290" s="62" t="n"/>
      <c r="R290" s="40">
        <f>IF($A290="","",IF($Q290&lt;&gt;"","Closed",IF($P290="","Open - No Due Date",IF($P290&lt;TODAY(),"Overdue","Open"))))</f>
        <v/>
      </c>
      <c r="S290" s="39">
        <f>IF($A290="","",IFERROR(MAX(0,IF($Q290&lt;&gt;"",$Q290-$C290,TODAY()-$C290)),""))</f>
        <v/>
      </c>
      <c r="T290" s="40">
        <f>IF($A290="","",IF(OR($B290="",$F290="",$H290="",$I290="",$M290=""),"Missing required field",IF(COUNTIF($A$6:$A$1005,$A290)&gt;1,"Duplicate Violation ID",IF(COUNTIF('Inspection Log'!$A$6:$A$1005,$B290)=0,"Unmatched Inspection ID",IF(AND($Q290&lt;&gt;"",$C290&lt;&gt;"",$Q290&lt;$C290),"Completed before inspection","OK")))))</f>
        <v/>
      </c>
    </row>
    <row r="291">
      <c r="C291" s="62">
        <f>IF($B291="","",IFERROR(INDEX('Inspection Log'!$B$6:$B$1005,MATCH($B291,'Inspection Log'!$A$6:$A$1005,0)),""))</f>
        <v/>
      </c>
      <c r="D291">
        <f>IF($B291="","",IFERROR(INDEX('Inspection Log'!$E$6:$E$1005,MATCH($B291,'Inspection Log'!$A$6:$A$1005,0)),""))</f>
        <v/>
      </c>
      <c r="E291">
        <f>IF($B291="","",IFERROR(INDEX('Inspection Log'!$F$6:$F$1005,MATCH($B291,'Inspection Log'!$A$6:$A$1005,0)),""))</f>
        <v/>
      </c>
      <c r="G291" s="47" t="n"/>
      <c r="H291" s="38" t="n"/>
      <c r="K291" s="63" t="n"/>
      <c r="L291" s="63" t="n"/>
      <c r="M291" s="38" t="n"/>
      <c r="O291" s="62">
        <f>IF($C291="","",IFERROR($C291+'Settings'!$B$5,""))</f>
        <v/>
      </c>
      <c r="P291" s="62" t="n"/>
      <c r="Q291" s="62" t="n"/>
      <c r="R291" s="40">
        <f>IF($A291="","",IF($Q291&lt;&gt;"","Closed",IF($P291="","Open - No Due Date",IF($P291&lt;TODAY(),"Overdue","Open"))))</f>
        <v/>
      </c>
      <c r="S291" s="39">
        <f>IF($A291="","",IFERROR(MAX(0,IF($Q291&lt;&gt;"",$Q291-$C291,TODAY()-$C291)),""))</f>
        <v/>
      </c>
      <c r="T291" s="40">
        <f>IF($A291="","",IF(OR($B291="",$F291="",$H291="",$I291="",$M291=""),"Missing required field",IF(COUNTIF($A$6:$A$1005,$A291)&gt;1,"Duplicate Violation ID",IF(COUNTIF('Inspection Log'!$A$6:$A$1005,$B291)=0,"Unmatched Inspection ID",IF(AND($Q291&lt;&gt;"",$C291&lt;&gt;"",$Q291&lt;$C291),"Completed before inspection","OK")))))</f>
        <v/>
      </c>
    </row>
    <row r="292">
      <c r="C292" s="62">
        <f>IF($B292="","",IFERROR(INDEX('Inspection Log'!$B$6:$B$1005,MATCH($B292,'Inspection Log'!$A$6:$A$1005,0)),""))</f>
        <v/>
      </c>
      <c r="D292">
        <f>IF($B292="","",IFERROR(INDEX('Inspection Log'!$E$6:$E$1005,MATCH($B292,'Inspection Log'!$A$6:$A$1005,0)),""))</f>
        <v/>
      </c>
      <c r="E292">
        <f>IF($B292="","",IFERROR(INDEX('Inspection Log'!$F$6:$F$1005,MATCH($B292,'Inspection Log'!$A$6:$A$1005,0)),""))</f>
        <v/>
      </c>
      <c r="G292" s="47" t="n"/>
      <c r="H292" s="38" t="n"/>
      <c r="K292" s="63" t="n"/>
      <c r="L292" s="63" t="n"/>
      <c r="M292" s="38" t="n"/>
      <c r="O292" s="62">
        <f>IF($C292="","",IFERROR($C292+'Settings'!$B$5,""))</f>
        <v/>
      </c>
      <c r="P292" s="62" t="n"/>
      <c r="Q292" s="62" t="n"/>
      <c r="R292" s="40">
        <f>IF($A292="","",IF($Q292&lt;&gt;"","Closed",IF($P292="","Open - No Due Date",IF($P292&lt;TODAY(),"Overdue","Open"))))</f>
        <v/>
      </c>
      <c r="S292" s="39">
        <f>IF($A292="","",IFERROR(MAX(0,IF($Q292&lt;&gt;"",$Q292-$C292,TODAY()-$C292)),""))</f>
        <v/>
      </c>
      <c r="T292" s="40">
        <f>IF($A292="","",IF(OR($B292="",$F292="",$H292="",$I292="",$M292=""),"Missing required field",IF(COUNTIF($A$6:$A$1005,$A292)&gt;1,"Duplicate Violation ID",IF(COUNTIF('Inspection Log'!$A$6:$A$1005,$B292)=0,"Unmatched Inspection ID",IF(AND($Q292&lt;&gt;"",$C292&lt;&gt;"",$Q292&lt;$C292),"Completed before inspection","OK")))))</f>
        <v/>
      </c>
    </row>
    <row r="293">
      <c r="C293" s="62">
        <f>IF($B293="","",IFERROR(INDEX('Inspection Log'!$B$6:$B$1005,MATCH($B293,'Inspection Log'!$A$6:$A$1005,0)),""))</f>
        <v/>
      </c>
      <c r="D293">
        <f>IF($B293="","",IFERROR(INDEX('Inspection Log'!$E$6:$E$1005,MATCH($B293,'Inspection Log'!$A$6:$A$1005,0)),""))</f>
        <v/>
      </c>
      <c r="E293">
        <f>IF($B293="","",IFERROR(INDEX('Inspection Log'!$F$6:$F$1005,MATCH($B293,'Inspection Log'!$A$6:$A$1005,0)),""))</f>
        <v/>
      </c>
      <c r="G293" s="47" t="n"/>
      <c r="H293" s="38" t="n"/>
      <c r="K293" s="63" t="n"/>
      <c r="L293" s="63" t="n"/>
      <c r="M293" s="38" t="n"/>
      <c r="O293" s="62">
        <f>IF($C293="","",IFERROR($C293+'Settings'!$B$5,""))</f>
        <v/>
      </c>
      <c r="P293" s="62" t="n"/>
      <c r="Q293" s="62" t="n"/>
      <c r="R293" s="40">
        <f>IF($A293="","",IF($Q293&lt;&gt;"","Closed",IF($P293="","Open - No Due Date",IF($P293&lt;TODAY(),"Overdue","Open"))))</f>
        <v/>
      </c>
      <c r="S293" s="39">
        <f>IF($A293="","",IFERROR(MAX(0,IF($Q293&lt;&gt;"",$Q293-$C293,TODAY()-$C293)),""))</f>
        <v/>
      </c>
      <c r="T293" s="40">
        <f>IF($A293="","",IF(OR($B293="",$F293="",$H293="",$I293="",$M293=""),"Missing required field",IF(COUNTIF($A$6:$A$1005,$A293)&gt;1,"Duplicate Violation ID",IF(COUNTIF('Inspection Log'!$A$6:$A$1005,$B293)=0,"Unmatched Inspection ID",IF(AND($Q293&lt;&gt;"",$C293&lt;&gt;"",$Q293&lt;$C293),"Completed before inspection","OK")))))</f>
        <v/>
      </c>
    </row>
    <row r="294">
      <c r="C294" s="62">
        <f>IF($B294="","",IFERROR(INDEX('Inspection Log'!$B$6:$B$1005,MATCH($B294,'Inspection Log'!$A$6:$A$1005,0)),""))</f>
        <v/>
      </c>
      <c r="D294">
        <f>IF($B294="","",IFERROR(INDEX('Inspection Log'!$E$6:$E$1005,MATCH($B294,'Inspection Log'!$A$6:$A$1005,0)),""))</f>
        <v/>
      </c>
      <c r="E294">
        <f>IF($B294="","",IFERROR(INDEX('Inspection Log'!$F$6:$F$1005,MATCH($B294,'Inspection Log'!$A$6:$A$1005,0)),""))</f>
        <v/>
      </c>
      <c r="G294" s="47" t="n"/>
      <c r="H294" s="38" t="n"/>
      <c r="K294" s="63" t="n"/>
      <c r="L294" s="63" t="n"/>
      <c r="M294" s="38" t="n"/>
      <c r="O294" s="62">
        <f>IF($C294="","",IFERROR($C294+'Settings'!$B$5,""))</f>
        <v/>
      </c>
      <c r="P294" s="62" t="n"/>
      <c r="Q294" s="62" t="n"/>
      <c r="R294" s="40">
        <f>IF($A294="","",IF($Q294&lt;&gt;"","Closed",IF($P294="","Open - No Due Date",IF($P294&lt;TODAY(),"Overdue","Open"))))</f>
        <v/>
      </c>
      <c r="S294" s="39">
        <f>IF($A294="","",IFERROR(MAX(0,IF($Q294&lt;&gt;"",$Q294-$C294,TODAY()-$C294)),""))</f>
        <v/>
      </c>
      <c r="T294" s="40">
        <f>IF($A294="","",IF(OR($B294="",$F294="",$H294="",$I294="",$M294=""),"Missing required field",IF(COUNTIF($A$6:$A$1005,$A294)&gt;1,"Duplicate Violation ID",IF(COUNTIF('Inspection Log'!$A$6:$A$1005,$B294)=0,"Unmatched Inspection ID",IF(AND($Q294&lt;&gt;"",$C294&lt;&gt;"",$Q294&lt;$C294),"Completed before inspection","OK")))))</f>
        <v/>
      </c>
    </row>
    <row r="295">
      <c r="C295" s="62">
        <f>IF($B295="","",IFERROR(INDEX('Inspection Log'!$B$6:$B$1005,MATCH($B295,'Inspection Log'!$A$6:$A$1005,0)),""))</f>
        <v/>
      </c>
      <c r="D295">
        <f>IF($B295="","",IFERROR(INDEX('Inspection Log'!$E$6:$E$1005,MATCH($B295,'Inspection Log'!$A$6:$A$1005,0)),""))</f>
        <v/>
      </c>
      <c r="E295">
        <f>IF($B295="","",IFERROR(INDEX('Inspection Log'!$F$6:$F$1005,MATCH($B295,'Inspection Log'!$A$6:$A$1005,0)),""))</f>
        <v/>
      </c>
      <c r="G295" s="47" t="n"/>
      <c r="H295" s="38" t="n"/>
      <c r="K295" s="63" t="n"/>
      <c r="L295" s="63" t="n"/>
      <c r="M295" s="38" t="n"/>
      <c r="O295" s="62">
        <f>IF($C295="","",IFERROR($C295+'Settings'!$B$5,""))</f>
        <v/>
      </c>
      <c r="P295" s="62" t="n"/>
      <c r="Q295" s="62" t="n"/>
      <c r="R295" s="40">
        <f>IF($A295="","",IF($Q295&lt;&gt;"","Closed",IF($P295="","Open - No Due Date",IF($P295&lt;TODAY(),"Overdue","Open"))))</f>
        <v/>
      </c>
      <c r="S295" s="39">
        <f>IF($A295="","",IFERROR(MAX(0,IF($Q295&lt;&gt;"",$Q295-$C295,TODAY()-$C295)),""))</f>
        <v/>
      </c>
      <c r="T295" s="40">
        <f>IF($A295="","",IF(OR($B295="",$F295="",$H295="",$I295="",$M295=""),"Missing required field",IF(COUNTIF($A$6:$A$1005,$A295)&gt;1,"Duplicate Violation ID",IF(COUNTIF('Inspection Log'!$A$6:$A$1005,$B295)=0,"Unmatched Inspection ID",IF(AND($Q295&lt;&gt;"",$C295&lt;&gt;"",$Q295&lt;$C295),"Completed before inspection","OK")))))</f>
        <v/>
      </c>
    </row>
    <row r="296">
      <c r="C296" s="62">
        <f>IF($B296="","",IFERROR(INDEX('Inspection Log'!$B$6:$B$1005,MATCH($B296,'Inspection Log'!$A$6:$A$1005,0)),""))</f>
        <v/>
      </c>
      <c r="D296">
        <f>IF($B296="","",IFERROR(INDEX('Inspection Log'!$E$6:$E$1005,MATCH($B296,'Inspection Log'!$A$6:$A$1005,0)),""))</f>
        <v/>
      </c>
      <c r="E296">
        <f>IF($B296="","",IFERROR(INDEX('Inspection Log'!$F$6:$F$1005,MATCH($B296,'Inspection Log'!$A$6:$A$1005,0)),""))</f>
        <v/>
      </c>
      <c r="G296" s="47" t="n"/>
      <c r="H296" s="38" t="n"/>
      <c r="K296" s="63" t="n"/>
      <c r="L296" s="63" t="n"/>
      <c r="M296" s="38" t="n"/>
      <c r="O296" s="62">
        <f>IF($C296="","",IFERROR($C296+'Settings'!$B$5,""))</f>
        <v/>
      </c>
      <c r="P296" s="62" t="n"/>
      <c r="Q296" s="62" t="n"/>
      <c r="R296" s="40">
        <f>IF($A296="","",IF($Q296&lt;&gt;"","Closed",IF($P296="","Open - No Due Date",IF($P296&lt;TODAY(),"Overdue","Open"))))</f>
        <v/>
      </c>
      <c r="S296" s="39">
        <f>IF($A296="","",IFERROR(MAX(0,IF($Q296&lt;&gt;"",$Q296-$C296,TODAY()-$C296)),""))</f>
        <v/>
      </c>
      <c r="T296" s="40">
        <f>IF($A296="","",IF(OR($B296="",$F296="",$H296="",$I296="",$M296=""),"Missing required field",IF(COUNTIF($A$6:$A$1005,$A296)&gt;1,"Duplicate Violation ID",IF(COUNTIF('Inspection Log'!$A$6:$A$1005,$B296)=0,"Unmatched Inspection ID",IF(AND($Q296&lt;&gt;"",$C296&lt;&gt;"",$Q296&lt;$C296),"Completed before inspection","OK")))))</f>
        <v/>
      </c>
    </row>
    <row r="297">
      <c r="C297" s="62">
        <f>IF($B297="","",IFERROR(INDEX('Inspection Log'!$B$6:$B$1005,MATCH($B297,'Inspection Log'!$A$6:$A$1005,0)),""))</f>
        <v/>
      </c>
      <c r="D297">
        <f>IF($B297="","",IFERROR(INDEX('Inspection Log'!$E$6:$E$1005,MATCH($B297,'Inspection Log'!$A$6:$A$1005,0)),""))</f>
        <v/>
      </c>
      <c r="E297">
        <f>IF($B297="","",IFERROR(INDEX('Inspection Log'!$F$6:$F$1005,MATCH($B297,'Inspection Log'!$A$6:$A$1005,0)),""))</f>
        <v/>
      </c>
      <c r="G297" s="47" t="n"/>
      <c r="H297" s="38" t="n"/>
      <c r="K297" s="63" t="n"/>
      <c r="L297" s="63" t="n"/>
      <c r="M297" s="38" t="n"/>
      <c r="O297" s="62">
        <f>IF($C297="","",IFERROR($C297+'Settings'!$B$5,""))</f>
        <v/>
      </c>
      <c r="P297" s="62" t="n"/>
      <c r="Q297" s="62" t="n"/>
      <c r="R297" s="40">
        <f>IF($A297="","",IF($Q297&lt;&gt;"","Closed",IF($P297="","Open - No Due Date",IF($P297&lt;TODAY(),"Overdue","Open"))))</f>
        <v/>
      </c>
      <c r="S297" s="39">
        <f>IF($A297="","",IFERROR(MAX(0,IF($Q297&lt;&gt;"",$Q297-$C297,TODAY()-$C297)),""))</f>
        <v/>
      </c>
      <c r="T297" s="40">
        <f>IF($A297="","",IF(OR($B297="",$F297="",$H297="",$I297="",$M297=""),"Missing required field",IF(COUNTIF($A$6:$A$1005,$A297)&gt;1,"Duplicate Violation ID",IF(COUNTIF('Inspection Log'!$A$6:$A$1005,$B297)=0,"Unmatched Inspection ID",IF(AND($Q297&lt;&gt;"",$C297&lt;&gt;"",$Q297&lt;$C297),"Completed before inspection","OK")))))</f>
        <v/>
      </c>
    </row>
    <row r="298">
      <c r="C298" s="62">
        <f>IF($B298="","",IFERROR(INDEX('Inspection Log'!$B$6:$B$1005,MATCH($B298,'Inspection Log'!$A$6:$A$1005,0)),""))</f>
        <v/>
      </c>
      <c r="D298">
        <f>IF($B298="","",IFERROR(INDEX('Inspection Log'!$E$6:$E$1005,MATCH($B298,'Inspection Log'!$A$6:$A$1005,0)),""))</f>
        <v/>
      </c>
      <c r="E298">
        <f>IF($B298="","",IFERROR(INDEX('Inspection Log'!$F$6:$F$1005,MATCH($B298,'Inspection Log'!$A$6:$A$1005,0)),""))</f>
        <v/>
      </c>
      <c r="G298" s="47" t="n"/>
      <c r="H298" s="38" t="n"/>
      <c r="K298" s="63" t="n"/>
      <c r="L298" s="63" t="n"/>
      <c r="M298" s="38" t="n"/>
      <c r="O298" s="62">
        <f>IF($C298="","",IFERROR($C298+'Settings'!$B$5,""))</f>
        <v/>
      </c>
      <c r="P298" s="62" t="n"/>
      <c r="Q298" s="62" t="n"/>
      <c r="R298" s="40">
        <f>IF($A298="","",IF($Q298&lt;&gt;"","Closed",IF($P298="","Open - No Due Date",IF($P298&lt;TODAY(),"Overdue","Open"))))</f>
        <v/>
      </c>
      <c r="S298" s="39">
        <f>IF($A298="","",IFERROR(MAX(0,IF($Q298&lt;&gt;"",$Q298-$C298,TODAY()-$C298)),""))</f>
        <v/>
      </c>
      <c r="T298" s="40">
        <f>IF($A298="","",IF(OR($B298="",$F298="",$H298="",$I298="",$M298=""),"Missing required field",IF(COUNTIF($A$6:$A$1005,$A298)&gt;1,"Duplicate Violation ID",IF(COUNTIF('Inspection Log'!$A$6:$A$1005,$B298)=0,"Unmatched Inspection ID",IF(AND($Q298&lt;&gt;"",$C298&lt;&gt;"",$Q298&lt;$C298),"Completed before inspection","OK")))))</f>
        <v/>
      </c>
    </row>
    <row r="299">
      <c r="C299" s="62">
        <f>IF($B299="","",IFERROR(INDEX('Inspection Log'!$B$6:$B$1005,MATCH($B299,'Inspection Log'!$A$6:$A$1005,0)),""))</f>
        <v/>
      </c>
      <c r="D299">
        <f>IF($B299="","",IFERROR(INDEX('Inspection Log'!$E$6:$E$1005,MATCH($B299,'Inspection Log'!$A$6:$A$1005,0)),""))</f>
        <v/>
      </c>
      <c r="E299">
        <f>IF($B299="","",IFERROR(INDEX('Inspection Log'!$F$6:$F$1005,MATCH($B299,'Inspection Log'!$A$6:$A$1005,0)),""))</f>
        <v/>
      </c>
      <c r="G299" s="47" t="n"/>
      <c r="H299" s="38" t="n"/>
      <c r="K299" s="63" t="n"/>
      <c r="L299" s="63" t="n"/>
      <c r="M299" s="38" t="n"/>
      <c r="O299" s="62">
        <f>IF($C299="","",IFERROR($C299+'Settings'!$B$5,""))</f>
        <v/>
      </c>
      <c r="P299" s="62" t="n"/>
      <c r="Q299" s="62" t="n"/>
      <c r="R299" s="40">
        <f>IF($A299="","",IF($Q299&lt;&gt;"","Closed",IF($P299="","Open - No Due Date",IF($P299&lt;TODAY(),"Overdue","Open"))))</f>
        <v/>
      </c>
      <c r="S299" s="39">
        <f>IF($A299="","",IFERROR(MAX(0,IF($Q299&lt;&gt;"",$Q299-$C299,TODAY()-$C299)),""))</f>
        <v/>
      </c>
      <c r="T299" s="40">
        <f>IF($A299="","",IF(OR($B299="",$F299="",$H299="",$I299="",$M299=""),"Missing required field",IF(COUNTIF($A$6:$A$1005,$A299)&gt;1,"Duplicate Violation ID",IF(COUNTIF('Inspection Log'!$A$6:$A$1005,$B299)=0,"Unmatched Inspection ID",IF(AND($Q299&lt;&gt;"",$C299&lt;&gt;"",$Q299&lt;$C299),"Completed before inspection","OK")))))</f>
        <v/>
      </c>
    </row>
    <row r="300">
      <c r="C300" s="62">
        <f>IF($B300="","",IFERROR(INDEX('Inspection Log'!$B$6:$B$1005,MATCH($B300,'Inspection Log'!$A$6:$A$1005,0)),""))</f>
        <v/>
      </c>
      <c r="D300">
        <f>IF($B300="","",IFERROR(INDEX('Inspection Log'!$E$6:$E$1005,MATCH($B300,'Inspection Log'!$A$6:$A$1005,0)),""))</f>
        <v/>
      </c>
      <c r="E300">
        <f>IF($B300="","",IFERROR(INDEX('Inspection Log'!$F$6:$F$1005,MATCH($B300,'Inspection Log'!$A$6:$A$1005,0)),""))</f>
        <v/>
      </c>
      <c r="G300" s="47" t="n"/>
      <c r="H300" s="38" t="n"/>
      <c r="K300" s="63" t="n"/>
      <c r="L300" s="63" t="n"/>
      <c r="M300" s="38" t="n"/>
      <c r="O300" s="62">
        <f>IF($C300="","",IFERROR($C300+'Settings'!$B$5,""))</f>
        <v/>
      </c>
      <c r="P300" s="62" t="n"/>
      <c r="Q300" s="62" t="n"/>
      <c r="R300" s="40">
        <f>IF($A300="","",IF($Q300&lt;&gt;"","Closed",IF($P300="","Open - No Due Date",IF($P300&lt;TODAY(),"Overdue","Open"))))</f>
        <v/>
      </c>
      <c r="S300" s="39">
        <f>IF($A300="","",IFERROR(MAX(0,IF($Q300&lt;&gt;"",$Q300-$C300,TODAY()-$C300)),""))</f>
        <v/>
      </c>
      <c r="T300" s="40">
        <f>IF($A300="","",IF(OR($B300="",$F300="",$H300="",$I300="",$M300=""),"Missing required field",IF(COUNTIF($A$6:$A$1005,$A300)&gt;1,"Duplicate Violation ID",IF(COUNTIF('Inspection Log'!$A$6:$A$1005,$B300)=0,"Unmatched Inspection ID",IF(AND($Q300&lt;&gt;"",$C300&lt;&gt;"",$Q300&lt;$C300),"Completed before inspection","OK")))))</f>
        <v/>
      </c>
    </row>
    <row r="301">
      <c r="C301" s="62">
        <f>IF($B301="","",IFERROR(INDEX('Inspection Log'!$B$6:$B$1005,MATCH($B301,'Inspection Log'!$A$6:$A$1005,0)),""))</f>
        <v/>
      </c>
      <c r="D301">
        <f>IF($B301="","",IFERROR(INDEX('Inspection Log'!$E$6:$E$1005,MATCH($B301,'Inspection Log'!$A$6:$A$1005,0)),""))</f>
        <v/>
      </c>
      <c r="E301">
        <f>IF($B301="","",IFERROR(INDEX('Inspection Log'!$F$6:$F$1005,MATCH($B301,'Inspection Log'!$A$6:$A$1005,0)),""))</f>
        <v/>
      </c>
      <c r="G301" s="47" t="n"/>
      <c r="H301" s="38" t="n"/>
      <c r="K301" s="63" t="n"/>
      <c r="L301" s="63" t="n"/>
      <c r="M301" s="38" t="n"/>
      <c r="O301" s="62">
        <f>IF($C301="","",IFERROR($C301+'Settings'!$B$5,""))</f>
        <v/>
      </c>
      <c r="P301" s="62" t="n"/>
      <c r="Q301" s="62" t="n"/>
      <c r="R301" s="40">
        <f>IF($A301="","",IF($Q301&lt;&gt;"","Closed",IF($P301="","Open - No Due Date",IF($P301&lt;TODAY(),"Overdue","Open"))))</f>
        <v/>
      </c>
      <c r="S301" s="39">
        <f>IF($A301="","",IFERROR(MAX(0,IF($Q301&lt;&gt;"",$Q301-$C301,TODAY()-$C301)),""))</f>
        <v/>
      </c>
      <c r="T301" s="40">
        <f>IF($A301="","",IF(OR($B301="",$F301="",$H301="",$I301="",$M301=""),"Missing required field",IF(COUNTIF($A$6:$A$1005,$A301)&gt;1,"Duplicate Violation ID",IF(COUNTIF('Inspection Log'!$A$6:$A$1005,$B301)=0,"Unmatched Inspection ID",IF(AND($Q301&lt;&gt;"",$C301&lt;&gt;"",$Q301&lt;$C301),"Completed before inspection","OK")))))</f>
        <v/>
      </c>
    </row>
    <row r="302">
      <c r="C302" s="62">
        <f>IF($B302="","",IFERROR(INDEX('Inspection Log'!$B$6:$B$1005,MATCH($B302,'Inspection Log'!$A$6:$A$1005,0)),""))</f>
        <v/>
      </c>
      <c r="D302">
        <f>IF($B302="","",IFERROR(INDEX('Inspection Log'!$E$6:$E$1005,MATCH($B302,'Inspection Log'!$A$6:$A$1005,0)),""))</f>
        <v/>
      </c>
      <c r="E302">
        <f>IF($B302="","",IFERROR(INDEX('Inspection Log'!$F$6:$F$1005,MATCH($B302,'Inspection Log'!$A$6:$A$1005,0)),""))</f>
        <v/>
      </c>
      <c r="G302" s="47" t="n"/>
      <c r="H302" s="38" t="n"/>
      <c r="K302" s="63" t="n"/>
      <c r="L302" s="63" t="n"/>
      <c r="M302" s="38" t="n"/>
      <c r="O302" s="62">
        <f>IF($C302="","",IFERROR($C302+'Settings'!$B$5,""))</f>
        <v/>
      </c>
      <c r="P302" s="62" t="n"/>
      <c r="Q302" s="62" t="n"/>
      <c r="R302" s="40">
        <f>IF($A302="","",IF($Q302&lt;&gt;"","Closed",IF($P302="","Open - No Due Date",IF($P302&lt;TODAY(),"Overdue","Open"))))</f>
        <v/>
      </c>
      <c r="S302" s="39">
        <f>IF($A302="","",IFERROR(MAX(0,IF($Q302&lt;&gt;"",$Q302-$C302,TODAY()-$C302)),""))</f>
        <v/>
      </c>
      <c r="T302" s="40">
        <f>IF($A302="","",IF(OR($B302="",$F302="",$H302="",$I302="",$M302=""),"Missing required field",IF(COUNTIF($A$6:$A$1005,$A302)&gt;1,"Duplicate Violation ID",IF(COUNTIF('Inspection Log'!$A$6:$A$1005,$B302)=0,"Unmatched Inspection ID",IF(AND($Q302&lt;&gt;"",$C302&lt;&gt;"",$Q302&lt;$C302),"Completed before inspection","OK")))))</f>
        <v/>
      </c>
    </row>
    <row r="303">
      <c r="C303" s="62">
        <f>IF($B303="","",IFERROR(INDEX('Inspection Log'!$B$6:$B$1005,MATCH($B303,'Inspection Log'!$A$6:$A$1005,0)),""))</f>
        <v/>
      </c>
      <c r="D303">
        <f>IF($B303="","",IFERROR(INDEX('Inspection Log'!$E$6:$E$1005,MATCH($B303,'Inspection Log'!$A$6:$A$1005,0)),""))</f>
        <v/>
      </c>
      <c r="E303">
        <f>IF($B303="","",IFERROR(INDEX('Inspection Log'!$F$6:$F$1005,MATCH($B303,'Inspection Log'!$A$6:$A$1005,0)),""))</f>
        <v/>
      </c>
      <c r="G303" s="47" t="n"/>
      <c r="H303" s="38" t="n"/>
      <c r="K303" s="63" t="n"/>
      <c r="L303" s="63" t="n"/>
      <c r="M303" s="38" t="n"/>
      <c r="O303" s="62">
        <f>IF($C303="","",IFERROR($C303+'Settings'!$B$5,""))</f>
        <v/>
      </c>
      <c r="P303" s="62" t="n"/>
      <c r="Q303" s="62" t="n"/>
      <c r="R303" s="40">
        <f>IF($A303="","",IF($Q303&lt;&gt;"","Closed",IF($P303="","Open - No Due Date",IF($P303&lt;TODAY(),"Overdue","Open"))))</f>
        <v/>
      </c>
      <c r="S303" s="39">
        <f>IF($A303="","",IFERROR(MAX(0,IF($Q303&lt;&gt;"",$Q303-$C303,TODAY()-$C303)),""))</f>
        <v/>
      </c>
      <c r="T303" s="40">
        <f>IF($A303="","",IF(OR($B303="",$F303="",$H303="",$I303="",$M303=""),"Missing required field",IF(COUNTIF($A$6:$A$1005,$A303)&gt;1,"Duplicate Violation ID",IF(COUNTIF('Inspection Log'!$A$6:$A$1005,$B303)=0,"Unmatched Inspection ID",IF(AND($Q303&lt;&gt;"",$C303&lt;&gt;"",$Q303&lt;$C303),"Completed before inspection","OK")))))</f>
        <v/>
      </c>
    </row>
    <row r="304">
      <c r="C304" s="62">
        <f>IF($B304="","",IFERROR(INDEX('Inspection Log'!$B$6:$B$1005,MATCH($B304,'Inspection Log'!$A$6:$A$1005,0)),""))</f>
        <v/>
      </c>
      <c r="D304">
        <f>IF($B304="","",IFERROR(INDEX('Inspection Log'!$E$6:$E$1005,MATCH($B304,'Inspection Log'!$A$6:$A$1005,0)),""))</f>
        <v/>
      </c>
      <c r="E304">
        <f>IF($B304="","",IFERROR(INDEX('Inspection Log'!$F$6:$F$1005,MATCH($B304,'Inspection Log'!$A$6:$A$1005,0)),""))</f>
        <v/>
      </c>
      <c r="G304" s="47" t="n"/>
      <c r="H304" s="38" t="n"/>
      <c r="K304" s="63" t="n"/>
      <c r="L304" s="63" t="n"/>
      <c r="M304" s="38" t="n"/>
      <c r="O304" s="62">
        <f>IF($C304="","",IFERROR($C304+'Settings'!$B$5,""))</f>
        <v/>
      </c>
      <c r="P304" s="62" t="n"/>
      <c r="Q304" s="62" t="n"/>
      <c r="R304" s="40">
        <f>IF($A304="","",IF($Q304&lt;&gt;"","Closed",IF($P304="","Open - No Due Date",IF($P304&lt;TODAY(),"Overdue","Open"))))</f>
        <v/>
      </c>
      <c r="S304" s="39">
        <f>IF($A304="","",IFERROR(MAX(0,IF($Q304&lt;&gt;"",$Q304-$C304,TODAY()-$C304)),""))</f>
        <v/>
      </c>
      <c r="T304" s="40">
        <f>IF($A304="","",IF(OR($B304="",$F304="",$H304="",$I304="",$M304=""),"Missing required field",IF(COUNTIF($A$6:$A$1005,$A304)&gt;1,"Duplicate Violation ID",IF(COUNTIF('Inspection Log'!$A$6:$A$1005,$B304)=0,"Unmatched Inspection ID",IF(AND($Q304&lt;&gt;"",$C304&lt;&gt;"",$Q304&lt;$C304),"Completed before inspection","OK")))))</f>
        <v/>
      </c>
    </row>
    <row r="305">
      <c r="C305" s="62">
        <f>IF($B305="","",IFERROR(INDEX('Inspection Log'!$B$6:$B$1005,MATCH($B305,'Inspection Log'!$A$6:$A$1005,0)),""))</f>
        <v/>
      </c>
      <c r="D305">
        <f>IF($B305="","",IFERROR(INDEX('Inspection Log'!$E$6:$E$1005,MATCH($B305,'Inspection Log'!$A$6:$A$1005,0)),""))</f>
        <v/>
      </c>
      <c r="E305">
        <f>IF($B305="","",IFERROR(INDEX('Inspection Log'!$F$6:$F$1005,MATCH($B305,'Inspection Log'!$A$6:$A$1005,0)),""))</f>
        <v/>
      </c>
      <c r="G305" s="47" t="n"/>
      <c r="H305" s="38" t="n"/>
      <c r="K305" s="63" t="n"/>
      <c r="L305" s="63" t="n"/>
      <c r="M305" s="38" t="n"/>
      <c r="O305" s="62">
        <f>IF($C305="","",IFERROR($C305+'Settings'!$B$5,""))</f>
        <v/>
      </c>
      <c r="P305" s="62" t="n"/>
      <c r="Q305" s="62" t="n"/>
      <c r="R305" s="40">
        <f>IF($A305="","",IF($Q305&lt;&gt;"","Closed",IF($P305="","Open - No Due Date",IF($P305&lt;TODAY(),"Overdue","Open"))))</f>
        <v/>
      </c>
      <c r="S305" s="39">
        <f>IF($A305="","",IFERROR(MAX(0,IF($Q305&lt;&gt;"",$Q305-$C305,TODAY()-$C305)),""))</f>
        <v/>
      </c>
      <c r="T305" s="40">
        <f>IF($A305="","",IF(OR($B305="",$F305="",$H305="",$I305="",$M305=""),"Missing required field",IF(COUNTIF($A$6:$A$1005,$A305)&gt;1,"Duplicate Violation ID",IF(COUNTIF('Inspection Log'!$A$6:$A$1005,$B305)=0,"Unmatched Inspection ID",IF(AND($Q305&lt;&gt;"",$C305&lt;&gt;"",$Q305&lt;$C305),"Completed before inspection","OK")))))</f>
        <v/>
      </c>
    </row>
    <row r="306">
      <c r="C306" s="62">
        <f>IF($B306="","",IFERROR(INDEX('Inspection Log'!$B$6:$B$1005,MATCH($B306,'Inspection Log'!$A$6:$A$1005,0)),""))</f>
        <v/>
      </c>
      <c r="D306">
        <f>IF($B306="","",IFERROR(INDEX('Inspection Log'!$E$6:$E$1005,MATCH($B306,'Inspection Log'!$A$6:$A$1005,0)),""))</f>
        <v/>
      </c>
      <c r="E306">
        <f>IF($B306="","",IFERROR(INDEX('Inspection Log'!$F$6:$F$1005,MATCH($B306,'Inspection Log'!$A$6:$A$1005,0)),""))</f>
        <v/>
      </c>
      <c r="G306" s="47" t="n"/>
      <c r="H306" s="38" t="n"/>
      <c r="K306" s="63" t="n"/>
      <c r="L306" s="63" t="n"/>
      <c r="M306" s="38" t="n"/>
      <c r="O306" s="62">
        <f>IF($C306="","",IFERROR($C306+'Settings'!$B$5,""))</f>
        <v/>
      </c>
      <c r="P306" s="62" t="n"/>
      <c r="Q306" s="62" t="n"/>
      <c r="R306" s="40">
        <f>IF($A306="","",IF($Q306&lt;&gt;"","Closed",IF($P306="","Open - No Due Date",IF($P306&lt;TODAY(),"Overdue","Open"))))</f>
        <v/>
      </c>
      <c r="S306" s="39">
        <f>IF($A306="","",IFERROR(MAX(0,IF($Q306&lt;&gt;"",$Q306-$C306,TODAY()-$C306)),""))</f>
        <v/>
      </c>
      <c r="T306" s="40">
        <f>IF($A306="","",IF(OR($B306="",$F306="",$H306="",$I306="",$M306=""),"Missing required field",IF(COUNTIF($A$6:$A$1005,$A306)&gt;1,"Duplicate Violation ID",IF(COUNTIF('Inspection Log'!$A$6:$A$1005,$B306)=0,"Unmatched Inspection ID",IF(AND($Q306&lt;&gt;"",$C306&lt;&gt;"",$Q306&lt;$C306),"Completed before inspection","OK")))))</f>
        <v/>
      </c>
    </row>
    <row r="307">
      <c r="C307" s="62">
        <f>IF($B307="","",IFERROR(INDEX('Inspection Log'!$B$6:$B$1005,MATCH($B307,'Inspection Log'!$A$6:$A$1005,0)),""))</f>
        <v/>
      </c>
      <c r="D307">
        <f>IF($B307="","",IFERROR(INDEX('Inspection Log'!$E$6:$E$1005,MATCH($B307,'Inspection Log'!$A$6:$A$1005,0)),""))</f>
        <v/>
      </c>
      <c r="E307">
        <f>IF($B307="","",IFERROR(INDEX('Inspection Log'!$F$6:$F$1005,MATCH($B307,'Inspection Log'!$A$6:$A$1005,0)),""))</f>
        <v/>
      </c>
      <c r="G307" s="47" t="n"/>
      <c r="H307" s="38" t="n"/>
      <c r="K307" s="63" t="n"/>
      <c r="L307" s="63" t="n"/>
      <c r="M307" s="38" t="n"/>
      <c r="O307" s="62">
        <f>IF($C307="","",IFERROR($C307+'Settings'!$B$5,""))</f>
        <v/>
      </c>
      <c r="P307" s="62" t="n"/>
      <c r="Q307" s="62" t="n"/>
      <c r="R307" s="40">
        <f>IF($A307="","",IF($Q307&lt;&gt;"","Closed",IF($P307="","Open - No Due Date",IF($P307&lt;TODAY(),"Overdue","Open"))))</f>
        <v/>
      </c>
      <c r="S307" s="39">
        <f>IF($A307="","",IFERROR(MAX(0,IF($Q307&lt;&gt;"",$Q307-$C307,TODAY()-$C307)),""))</f>
        <v/>
      </c>
      <c r="T307" s="40">
        <f>IF($A307="","",IF(OR($B307="",$F307="",$H307="",$I307="",$M307=""),"Missing required field",IF(COUNTIF($A$6:$A$1005,$A307)&gt;1,"Duplicate Violation ID",IF(COUNTIF('Inspection Log'!$A$6:$A$1005,$B307)=0,"Unmatched Inspection ID",IF(AND($Q307&lt;&gt;"",$C307&lt;&gt;"",$Q307&lt;$C307),"Completed before inspection","OK")))))</f>
        <v/>
      </c>
    </row>
    <row r="308">
      <c r="C308" s="62">
        <f>IF($B308="","",IFERROR(INDEX('Inspection Log'!$B$6:$B$1005,MATCH($B308,'Inspection Log'!$A$6:$A$1005,0)),""))</f>
        <v/>
      </c>
      <c r="D308">
        <f>IF($B308="","",IFERROR(INDEX('Inspection Log'!$E$6:$E$1005,MATCH($B308,'Inspection Log'!$A$6:$A$1005,0)),""))</f>
        <v/>
      </c>
      <c r="E308">
        <f>IF($B308="","",IFERROR(INDEX('Inspection Log'!$F$6:$F$1005,MATCH($B308,'Inspection Log'!$A$6:$A$1005,0)),""))</f>
        <v/>
      </c>
      <c r="G308" s="47" t="n"/>
      <c r="H308" s="38" t="n"/>
      <c r="K308" s="63" t="n"/>
      <c r="L308" s="63" t="n"/>
      <c r="M308" s="38" t="n"/>
      <c r="O308" s="62">
        <f>IF($C308="","",IFERROR($C308+'Settings'!$B$5,""))</f>
        <v/>
      </c>
      <c r="P308" s="62" t="n"/>
      <c r="Q308" s="62" t="n"/>
      <c r="R308" s="40">
        <f>IF($A308="","",IF($Q308&lt;&gt;"","Closed",IF($P308="","Open - No Due Date",IF($P308&lt;TODAY(),"Overdue","Open"))))</f>
        <v/>
      </c>
      <c r="S308" s="39">
        <f>IF($A308="","",IFERROR(MAX(0,IF($Q308&lt;&gt;"",$Q308-$C308,TODAY()-$C308)),""))</f>
        <v/>
      </c>
      <c r="T308" s="40">
        <f>IF($A308="","",IF(OR($B308="",$F308="",$H308="",$I308="",$M308=""),"Missing required field",IF(COUNTIF($A$6:$A$1005,$A308)&gt;1,"Duplicate Violation ID",IF(COUNTIF('Inspection Log'!$A$6:$A$1005,$B308)=0,"Unmatched Inspection ID",IF(AND($Q308&lt;&gt;"",$C308&lt;&gt;"",$Q308&lt;$C308),"Completed before inspection","OK")))))</f>
        <v/>
      </c>
    </row>
    <row r="309">
      <c r="C309" s="62">
        <f>IF($B309="","",IFERROR(INDEX('Inspection Log'!$B$6:$B$1005,MATCH($B309,'Inspection Log'!$A$6:$A$1005,0)),""))</f>
        <v/>
      </c>
      <c r="D309">
        <f>IF($B309="","",IFERROR(INDEX('Inspection Log'!$E$6:$E$1005,MATCH($B309,'Inspection Log'!$A$6:$A$1005,0)),""))</f>
        <v/>
      </c>
      <c r="E309">
        <f>IF($B309="","",IFERROR(INDEX('Inspection Log'!$F$6:$F$1005,MATCH($B309,'Inspection Log'!$A$6:$A$1005,0)),""))</f>
        <v/>
      </c>
      <c r="G309" s="47" t="n"/>
      <c r="H309" s="38" t="n"/>
      <c r="K309" s="63" t="n"/>
      <c r="L309" s="63" t="n"/>
      <c r="M309" s="38" t="n"/>
      <c r="O309" s="62">
        <f>IF($C309="","",IFERROR($C309+'Settings'!$B$5,""))</f>
        <v/>
      </c>
      <c r="P309" s="62" t="n"/>
      <c r="Q309" s="62" t="n"/>
      <c r="R309" s="40">
        <f>IF($A309="","",IF($Q309&lt;&gt;"","Closed",IF($P309="","Open - No Due Date",IF($P309&lt;TODAY(),"Overdue","Open"))))</f>
        <v/>
      </c>
      <c r="S309" s="39">
        <f>IF($A309="","",IFERROR(MAX(0,IF($Q309&lt;&gt;"",$Q309-$C309,TODAY()-$C309)),""))</f>
        <v/>
      </c>
      <c r="T309" s="40">
        <f>IF($A309="","",IF(OR($B309="",$F309="",$H309="",$I309="",$M309=""),"Missing required field",IF(COUNTIF($A$6:$A$1005,$A309)&gt;1,"Duplicate Violation ID",IF(COUNTIF('Inspection Log'!$A$6:$A$1005,$B309)=0,"Unmatched Inspection ID",IF(AND($Q309&lt;&gt;"",$C309&lt;&gt;"",$Q309&lt;$C309),"Completed before inspection","OK")))))</f>
        <v/>
      </c>
    </row>
    <row r="310">
      <c r="C310" s="62">
        <f>IF($B310="","",IFERROR(INDEX('Inspection Log'!$B$6:$B$1005,MATCH($B310,'Inspection Log'!$A$6:$A$1005,0)),""))</f>
        <v/>
      </c>
      <c r="D310">
        <f>IF($B310="","",IFERROR(INDEX('Inspection Log'!$E$6:$E$1005,MATCH($B310,'Inspection Log'!$A$6:$A$1005,0)),""))</f>
        <v/>
      </c>
      <c r="E310">
        <f>IF($B310="","",IFERROR(INDEX('Inspection Log'!$F$6:$F$1005,MATCH($B310,'Inspection Log'!$A$6:$A$1005,0)),""))</f>
        <v/>
      </c>
      <c r="G310" s="47" t="n"/>
      <c r="H310" s="38" t="n"/>
      <c r="K310" s="63" t="n"/>
      <c r="L310" s="63" t="n"/>
      <c r="M310" s="38" t="n"/>
      <c r="O310" s="62">
        <f>IF($C310="","",IFERROR($C310+'Settings'!$B$5,""))</f>
        <v/>
      </c>
      <c r="P310" s="62" t="n"/>
      <c r="Q310" s="62" t="n"/>
      <c r="R310" s="40">
        <f>IF($A310="","",IF($Q310&lt;&gt;"","Closed",IF($P310="","Open - No Due Date",IF($P310&lt;TODAY(),"Overdue","Open"))))</f>
        <v/>
      </c>
      <c r="S310" s="39">
        <f>IF($A310="","",IFERROR(MAX(0,IF($Q310&lt;&gt;"",$Q310-$C310,TODAY()-$C310)),""))</f>
        <v/>
      </c>
      <c r="T310" s="40">
        <f>IF($A310="","",IF(OR($B310="",$F310="",$H310="",$I310="",$M310=""),"Missing required field",IF(COUNTIF($A$6:$A$1005,$A310)&gt;1,"Duplicate Violation ID",IF(COUNTIF('Inspection Log'!$A$6:$A$1005,$B310)=0,"Unmatched Inspection ID",IF(AND($Q310&lt;&gt;"",$C310&lt;&gt;"",$Q310&lt;$C310),"Completed before inspection","OK")))))</f>
        <v/>
      </c>
    </row>
    <row r="311">
      <c r="C311" s="62">
        <f>IF($B311="","",IFERROR(INDEX('Inspection Log'!$B$6:$B$1005,MATCH($B311,'Inspection Log'!$A$6:$A$1005,0)),""))</f>
        <v/>
      </c>
      <c r="D311">
        <f>IF($B311="","",IFERROR(INDEX('Inspection Log'!$E$6:$E$1005,MATCH($B311,'Inspection Log'!$A$6:$A$1005,0)),""))</f>
        <v/>
      </c>
      <c r="E311">
        <f>IF($B311="","",IFERROR(INDEX('Inspection Log'!$F$6:$F$1005,MATCH($B311,'Inspection Log'!$A$6:$A$1005,0)),""))</f>
        <v/>
      </c>
      <c r="G311" s="47" t="n"/>
      <c r="H311" s="38" t="n"/>
      <c r="K311" s="63" t="n"/>
      <c r="L311" s="63" t="n"/>
      <c r="M311" s="38" t="n"/>
      <c r="O311" s="62">
        <f>IF($C311="","",IFERROR($C311+'Settings'!$B$5,""))</f>
        <v/>
      </c>
      <c r="P311" s="62" t="n"/>
      <c r="Q311" s="62" t="n"/>
      <c r="R311" s="40">
        <f>IF($A311="","",IF($Q311&lt;&gt;"","Closed",IF($P311="","Open - No Due Date",IF($P311&lt;TODAY(),"Overdue","Open"))))</f>
        <v/>
      </c>
      <c r="S311" s="39">
        <f>IF($A311="","",IFERROR(MAX(0,IF($Q311&lt;&gt;"",$Q311-$C311,TODAY()-$C311)),""))</f>
        <v/>
      </c>
      <c r="T311" s="40">
        <f>IF($A311="","",IF(OR($B311="",$F311="",$H311="",$I311="",$M311=""),"Missing required field",IF(COUNTIF($A$6:$A$1005,$A311)&gt;1,"Duplicate Violation ID",IF(COUNTIF('Inspection Log'!$A$6:$A$1005,$B311)=0,"Unmatched Inspection ID",IF(AND($Q311&lt;&gt;"",$C311&lt;&gt;"",$Q311&lt;$C311),"Completed before inspection","OK")))))</f>
        <v/>
      </c>
    </row>
    <row r="312">
      <c r="C312" s="62">
        <f>IF($B312="","",IFERROR(INDEX('Inspection Log'!$B$6:$B$1005,MATCH($B312,'Inspection Log'!$A$6:$A$1005,0)),""))</f>
        <v/>
      </c>
      <c r="D312">
        <f>IF($B312="","",IFERROR(INDEX('Inspection Log'!$E$6:$E$1005,MATCH($B312,'Inspection Log'!$A$6:$A$1005,0)),""))</f>
        <v/>
      </c>
      <c r="E312">
        <f>IF($B312="","",IFERROR(INDEX('Inspection Log'!$F$6:$F$1005,MATCH($B312,'Inspection Log'!$A$6:$A$1005,0)),""))</f>
        <v/>
      </c>
      <c r="G312" s="47" t="n"/>
      <c r="H312" s="38" t="n"/>
      <c r="K312" s="63" t="n"/>
      <c r="L312" s="63" t="n"/>
      <c r="M312" s="38" t="n"/>
      <c r="O312" s="62">
        <f>IF($C312="","",IFERROR($C312+'Settings'!$B$5,""))</f>
        <v/>
      </c>
      <c r="P312" s="62" t="n"/>
      <c r="Q312" s="62" t="n"/>
      <c r="R312" s="40">
        <f>IF($A312="","",IF($Q312&lt;&gt;"","Closed",IF($P312="","Open - No Due Date",IF($P312&lt;TODAY(),"Overdue","Open"))))</f>
        <v/>
      </c>
      <c r="S312" s="39">
        <f>IF($A312="","",IFERROR(MAX(0,IF($Q312&lt;&gt;"",$Q312-$C312,TODAY()-$C312)),""))</f>
        <v/>
      </c>
      <c r="T312" s="40">
        <f>IF($A312="","",IF(OR($B312="",$F312="",$H312="",$I312="",$M312=""),"Missing required field",IF(COUNTIF($A$6:$A$1005,$A312)&gt;1,"Duplicate Violation ID",IF(COUNTIF('Inspection Log'!$A$6:$A$1005,$B312)=0,"Unmatched Inspection ID",IF(AND($Q312&lt;&gt;"",$C312&lt;&gt;"",$Q312&lt;$C312),"Completed before inspection","OK")))))</f>
        <v/>
      </c>
    </row>
    <row r="313">
      <c r="C313" s="62">
        <f>IF($B313="","",IFERROR(INDEX('Inspection Log'!$B$6:$B$1005,MATCH($B313,'Inspection Log'!$A$6:$A$1005,0)),""))</f>
        <v/>
      </c>
      <c r="D313">
        <f>IF($B313="","",IFERROR(INDEX('Inspection Log'!$E$6:$E$1005,MATCH($B313,'Inspection Log'!$A$6:$A$1005,0)),""))</f>
        <v/>
      </c>
      <c r="E313">
        <f>IF($B313="","",IFERROR(INDEX('Inspection Log'!$F$6:$F$1005,MATCH($B313,'Inspection Log'!$A$6:$A$1005,0)),""))</f>
        <v/>
      </c>
      <c r="G313" s="47" t="n"/>
      <c r="H313" s="38" t="n"/>
      <c r="K313" s="63" t="n"/>
      <c r="L313" s="63" t="n"/>
      <c r="M313" s="38" t="n"/>
      <c r="O313" s="62">
        <f>IF($C313="","",IFERROR($C313+'Settings'!$B$5,""))</f>
        <v/>
      </c>
      <c r="P313" s="62" t="n"/>
      <c r="Q313" s="62" t="n"/>
      <c r="R313" s="40">
        <f>IF($A313="","",IF($Q313&lt;&gt;"","Closed",IF($P313="","Open - No Due Date",IF($P313&lt;TODAY(),"Overdue","Open"))))</f>
        <v/>
      </c>
      <c r="S313" s="39">
        <f>IF($A313="","",IFERROR(MAX(0,IF($Q313&lt;&gt;"",$Q313-$C313,TODAY()-$C313)),""))</f>
        <v/>
      </c>
      <c r="T313" s="40">
        <f>IF($A313="","",IF(OR($B313="",$F313="",$H313="",$I313="",$M313=""),"Missing required field",IF(COUNTIF($A$6:$A$1005,$A313)&gt;1,"Duplicate Violation ID",IF(COUNTIF('Inspection Log'!$A$6:$A$1005,$B313)=0,"Unmatched Inspection ID",IF(AND($Q313&lt;&gt;"",$C313&lt;&gt;"",$Q313&lt;$C313),"Completed before inspection","OK")))))</f>
        <v/>
      </c>
    </row>
    <row r="314">
      <c r="C314" s="62">
        <f>IF($B314="","",IFERROR(INDEX('Inspection Log'!$B$6:$B$1005,MATCH($B314,'Inspection Log'!$A$6:$A$1005,0)),""))</f>
        <v/>
      </c>
      <c r="D314">
        <f>IF($B314="","",IFERROR(INDEX('Inspection Log'!$E$6:$E$1005,MATCH($B314,'Inspection Log'!$A$6:$A$1005,0)),""))</f>
        <v/>
      </c>
      <c r="E314">
        <f>IF($B314="","",IFERROR(INDEX('Inspection Log'!$F$6:$F$1005,MATCH($B314,'Inspection Log'!$A$6:$A$1005,0)),""))</f>
        <v/>
      </c>
      <c r="G314" s="47" t="n"/>
      <c r="H314" s="38" t="n"/>
      <c r="K314" s="63" t="n"/>
      <c r="L314" s="63" t="n"/>
      <c r="M314" s="38" t="n"/>
      <c r="O314" s="62">
        <f>IF($C314="","",IFERROR($C314+'Settings'!$B$5,""))</f>
        <v/>
      </c>
      <c r="P314" s="62" t="n"/>
      <c r="Q314" s="62" t="n"/>
      <c r="R314" s="40">
        <f>IF($A314="","",IF($Q314&lt;&gt;"","Closed",IF($P314="","Open - No Due Date",IF($P314&lt;TODAY(),"Overdue","Open"))))</f>
        <v/>
      </c>
      <c r="S314" s="39">
        <f>IF($A314="","",IFERROR(MAX(0,IF($Q314&lt;&gt;"",$Q314-$C314,TODAY()-$C314)),""))</f>
        <v/>
      </c>
      <c r="T314" s="40">
        <f>IF($A314="","",IF(OR($B314="",$F314="",$H314="",$I314="",$M314=""),"Missing required field",IF(COUNTIF($A$6:$A$1005,$A314)&gt;1,"Duplicate Violation ID",IF(COUNTIF('Inspection Log'!$A$6:$A$1005,$B314)=0,"Unmatched Inspection ID",IF(AND($Q314&lt;&gt;"",$C314&lt;&gt;"",$Q314&lt;$C314),"Completed before inspection","OK")))))</f>
        <v/>
      </c>
    </row>
    <row r="315">
      <c r="C315" s="62">
        <f>IF($B315="","",IFERROR(INDEX('Inspection Log'!$B$6:$B$1005,MATCH($B315,'Inspection Log'!$A$6:$A$1005,0)),""))</f>
        <v/>
      </c>
      <c r="D315">
        <f>IF($B315="","",IFERROR(INDEX('Inspection Log'!$E$6:$E$1005,MATCH($B315,'Inspection Log'!$A$6:$A$1005,0)),""))</f>
        <v/>
      </c>
      <c r="E315">
        <f>IF($B315="","",IFERROR(INDEX('Inspection Log'!$F$6:$F$1005,MATCH($B315,'Inspection Log'!$A$6:$A$1005,0)),""))</f>
        <v/>
      </c>
      <c r="G315" s="47" t="n"/>
      <c r="H315" s="38" t="n"/>
      <c r="K315" s="63" t="n"/>
      <c r="L315" s="63" t="n"/>
      <c r="M315" s="38" t="n"/>
      <c r="O315" s="62">
        <f>IF($C315="","",IFERROR($C315+'Settings'!$B$5,""))</f>
        <v/>
      </c>
      <c r="P315" s="62" t="n"/>
      <c r="Q315" s="62" t="n"/>
      <c r="R315" s="40">
        <f>IF($A315="","",IF($Q315&lt;&gt;"","Closed",IF($P315="","Open - No Due Date",IF($P315&lt;TODAY(),"Overdue","Open"))))</f>
        <v/>
      </c>
      <c r="S315" s="39">
        <f>IF($A315="","",IFERROR(MAX(0,IF($Q315&lt;&gt;"",$Q315-$C315,TODAY()-$C315)),""))</f>
        <v/>
      </c>
      <c r="T315" s="40">
        <f>IF($A315="","",IF(OR($B315="",$F315="",$H315="",$I315="",$M315=""),"Missing required field",IF(COUNTIF($A$6:$A$1005,$A315)&gt;1,"Duplicate Violation ID",IF(COUNTIF('Inspection Log'!$A$6:$A$1005,$B315)=0,"Unmatched Inspection ID",IF(AND($Q315&lt;&gt;"",$C315&lt;&gt;"",$Q315&lt;$C315),"Completed before inspection","OK")))))</f>
        <v/>
      </c>
    </row>
    <row r="316">
      <c r="C316" s="62">
        <f>IF($B316="","",IFERROR(INDEX('Inspection Log'!$B$6:$B$1005,MATCH($B316,'Inspection Log'!$A$6:$A$1005,0)),""))</f>
        <v/>
      </c>
      <c r="D316">
        <f>IF($B316="","",IFERROR(INDEX('Inspection Log'!$E$6:$E$1005,MATCH($B316,'Inspection Log'!$A$6:$A$1005,0)),""))</f>
        <v/>
      </c>
      <c r="E316">
        <f>IF($B316="","",IFERROR(INDEX('Inspection Log'!$F$6:$F$1005,MATCH($B316,'Inspection Log'!$A$6:$A$1005,0)),""))</f>
        <v/>
      </c>
      <c r="G316" s="47" t="n"/>
      <c r="H316" s="38" t="n"/>
      <c r="K316" s="63" t="n"/>
      <c r="L316" s="63" t="n"/>
      <c r="M316" s="38" t="n"/>
      <c r="O316" s="62">
        <f>IF($C316="","",IFERROR($C316+'Settings'!$B$5,""))</f>
        <v/>
      </c>
      <c r="P316" s="62" t="n"/>
      <c r="Q316" s="62" t="n"/>
      <c r="R316" s="40">
        <f>IF($A316="","",IF($Q316&lt;&gt;"","Closed",IF($P316="","Open - No Due Date",IF($P316&lt;TODAY(),"Overdue","Open"))))</f>
        <v/>
      </c>
      <c r="S316" s="39">
        <f>IF($A316="","",IFERROR(MAX(0,IF($Q316&lt;&gt;"",$Q316-$C316,TODAY()-$C316)),""))</f>
        <v/>
      </c>
      <c r="T316" s="40">
        <f>IF($A316="","",IF(OR($B316="",$F316="",$H316="",$I316="",$M316=""),"Missing required field",IF(COUNTIF($A$6:$A$1005,$A316)&gt;1,"Duplicate Violation ID",IF(COUNTIF('Inspection Log'!$A$6:$A$1005,$B316)=0,"Unmatched Inspection ID",IF(AND($Q316&lt;&gt;"",$C316&lt;&gt;"",$Q316&lt;$C316),"Completed before inspection","OK")))))</f>
        <v/>
      </c>
    </row>
    <row r="317">
      <c r="C317" s="62">
        <f>IF($B317="","",IFERROR(INDEX('Inspection Log'!$B$6:$B$1005,MATCH($B317,'Inspection Log'!$A$6:$A$1005,0)),""))</f>
        <v/>
      </c>
      <c r="D317">
        <f>IF($B317="","",IFERROR(INDEX('Inspection Log'!$E$6:$E$1005,MATCH($B317,'Inspection Log'!$A$6:$A$1005,0)),""))</f>
        <v/>
      </c>
      <c r="E317">
        <f>IF($B317="","",IFERROR(INDEX('Inspection Log'!$F$6:$F$1005,MATCH($B317,'Inspection Log'!$A$6:$A$1005,0)),""))</f>
        <v/>
      </c>
      <c r="G317" s="47" t="n"/>
      <c r="H317" s="38" t="n"/>
      <c r="K317" s="63" t="n"/>
      <c r="L317" s="63" t="n"/>
      <c r="M317" s="38" t="n"/>
      <c r="O317" s="62">
        <f>IF($C317="","",IFERROR($C317+'Settings'!$B$5,""))</f>
        <v/>
      </c>
      <c r="P317" s="62" t="n"/>
      <c r="Q317" s="62" t="n"/>
      <c r="R317" s="40">
        <f>IF($A317="","",IF($Q317&lt;&gt;"","Closed",IF($P317="","Open - No Due Date",IF($P317&lt;TODAY(),"Overdue","Open"))))</f>
        <v/>
      </c>
      <c r="S317" s="39">
        <f>IF($A317="","",IFERROR(MAX(0,IF($Q317&lt;&gt;"",$Q317-$C317,TODAY()-$C317)),""))</f>
        <v/>
      </c>
      <c r="T317" s="40">
        <f>IF($A317="","",IF(OR($B317="",$F317="",$H317="",$I317="",$M317=""),"Missing required field",IF(COUNTIF($A$6:$A$1005,$A317)&gt;1,"Duplicate Violation ID",IF(COUNTIF('Inspection Log'!$A$6:$A$1005,$B317)=0,"Unmatched Inspection ID",IF(AND($Q317&lt;&gt;"",$C317&lt;&gt;"",$Q317&lt;$C317),"Completed before inspection","OK")))))</f>
        <v/>
      </c>
    </row>
    <row r="318">
      <c r="C318" s="62">
        <f>IF($B318="","",IFERROR(INDEX('Inspection Log'!$B$6:$B$1005,MATCH($B318,'Inspection Log'!$A$6:$A$1005,0)),""))</f>
        <v/>
      </c>
      <c r="D318">
        <f>IF($B318="","",IFERROR(INDEX('Inspection Log'!$E$6:$E$1005,MATCH($B318,'Inspection Log'!$A$6:$A$1005,0)),""))</f>
        <v/>
      </c>
      <c r="E318">
        <f>IF($B318="","",IFERROR(INDEX('Inspection Log'!$F$6:$F$1005,MATCH($B318,'Inspection Log'!$A$6:$A$1005,0)),""))</f>
        <v/>
      </c>
      <c r="G318" s="47" t="n"/>
      <c r="H318" s="38" t="n"/>
      <c r="K318" s="63" t="n"/>
      <c r="L318" s="63" t="n"/>
      <c r="M318" s="38" t="n"/>
      <c r="O318" s="62">
        <f>IF($C318="","",IFERROR($C318+'Settings'!$B$5,""))</f>
        <v/>
      </c>
      <c r="P318" s="62" t="n"/>
      <c r="Q318" s="62" t="n"/>
      <c r="R318" s="40">
        <f>IF($A318="","",IF($Q318&lt;&gt;"","Closed",IF($P318="","Open - No Due Date",IF($P318&lt;TODAY(),"Overdue","Open"))))</f>
        <v/>
      </c>
      <c r="S318" s="39">
        <f>IF($A318="","",IFERROR(MAX(0,IF($Q318&lt;&gt;"",$Q318-$C318,TODAY()-$C318)),""))</f>
        <v/>
      </c>
      <c r="T318" s="40">
        <f>IF($A318="","",IF(OR($B318="",$F318="",$H318="",$I318="",$M318=""),"Missing required field",IF(COUNTIF($A$6:$A$1005,$A318)&gt;1,"Duplicate Violation ID",IF(COUNTIF('Inspection Log'!$A$6:$A$1005,$B318)=0,"Unmatched Inspection ID",IF(AND($Q318&lt;&gt;"",$C318&lt;&gt;"",$Q318&lt;$C318),"Completed before inspection","OK")))))</f>
        <v/>
      </c>
    </row>
    <row r="319">
      <c r="C319" s="62">
        <f>IF($B319="","",IFERROR(INDEX('Inspection Log'!$B$6:$B$1005,MATCH($B319,'Inspection Log'!$A$6:$A$1005,0)),""))</f>
        <v/>
      </c>
      <c r="D319">
        <f>IF($B319="","",IFERROR(INDEX('Inspection Log'!$E$6:$E$1005,MATCH($B319,'Inspection Log'!$A$6:$A$1005,0)),""))</f>
        <v/>
      </c>
      <c r="E319">
        <f>IF($B319="","",IFERROR(INDEX('Inspection Log'!$F$6:$F$1005,MATCH($B319,'Inspection Log'!$A$6:$A$1005,0)),""))</f>
        <v/>
      </c>
      <c r="G319" s="47" t="n"/>
      <c r="H319" s="38" t="n"/>
      <c r="K319" s="63" t="n"/>
      <c r="L319" s="63" t="n"/>
      <c r="M319" s="38" t="n"/>
      <c r="O319" s="62">
        <f>IF($C319="","",IFERROR($C319+'Settings'!$B$5,""))</f>
        <v/>
      </c>
      <c r="P319" s="62" t="n"/>
      <c r="Q319" s="62" t="n"/>
      <c r="R319" s="40">
        <f>IF($A319="","",IF($Q319&lt;&gt;"","Closed",IF($P319="","Open - No Due Date",IF($P319&lt;TODAY(),"Overdue","Open"))))</f>
        <v/>
      </c>
      <c r="S319" s="39">
        <f>IF($A319="","",IFERROR(MAX(0,IF($Q319&lt;&gt;"",$Q319-$C319,TODAY()-$C319)),""))</f>
        <v/>
      </c>
      <c r="T319" s="40">
        <f>IF($A319="","",IF(OR($B319="",$F319="",$H319="",$I319="",$M319=""),"Missing required field",IF(COUNTIF($A$6:$A$1005,$A319)&gt;1,"Duplicate Violation ID",IF(COUNTIF('Inspection Log'!$A$6:$A$1005,$B319)=0,"Unmatched Inspection ID",IF(AND($Q319&lt;&gt;"",$C319&lt;&gt;"",$Q319&lt;$C319),"Completed before inspection","OK")))))</f>
        <v/>
      </c>
    </row>
    <row r="320">
      <c r="C320" s="62">
        <f>IF($B320="","",IFERROR(INDEX('Inspection Log'!$B$6:$B$1005,MATCH($B320,'Inspection Log'!$A$6:$A$1005,0)),""))</f>
        <v/>
      </c>
      <c r="D320">
        <f>IF($B320="","",IFERROR(INDEX('Inspection Log'!$E$6:$E$1005,MATCH($B320,'Inspection Log'!$A$6:$A$1005,0)),""))</f>
        <v/>
      </c>
      <c r="E320">
        <f>IF($B320="","",IFERROR(INDEX('Inspection Log'!$F$6:$F$1005,MATCH($B320,'Inspection Log'!$A$6:$A$1005,0)),""))</f>
        <v/>
      </c>
      <c r="G320" s="47" t="n"/>
      <c r="H320" s="38" t="n"/>
      <c r="K320" s="63" t="n"/>
      <c r="L320" s="63" t="n"/>
      <c r="M320" s="38" t="n"/>
      <c r="O320" s="62">
        <f>IF($C320="","",IFERROR($C320+'Settings'!$B$5,""))</f>
        <v/>
      </c>
      <c r="P320" s="62" t="n"/>
      <c r="Q320" s="62" t="n"/>
      <c r="R320" s="40">
        <f>IF($A320="","",IF($Q320&lt;&gt;"","Closed",IF($P320="","Open - No Due Date",IF($P320&lt;TODAY(),"Overdue","Open"))))</f>
        <v/>
      </c>
      <c r="S320" s="39">
        <f>IF($A320="","",IFERROR(MAX(0,IF($Q320&lt;&gt;"",$Q320-$C320,TODAY()-$C320)),""))</f>
        <v/>
      </c>
      <c r="T320" s="40">
        <f>IF($A320="","",IF(OR($B320="",$F320="",$H320="",$I320="",$M320=""),"Missing required field",IF(COUNTIF($A$6:$A$1005,$A320)&gt;1,"Duplicate Violation ID",IF(COUNTIF('Inspection Log'!$A$6:$A$1005,$B320)=0,"Unmatched Inspection ID",IF(AND($Q320&lt;&gt;"",$C320&lt;&gt;"",$Q320&lt;$C320),"Completed before inspection","OK")))))</f>
        <v/>
      </c>
    </row>
    <row r="321">
      <c r="C321" s="62">
        <f>IF($B321="","",IFERROR(INDEX('Inspection Log'!$B$6:$B$1005,MATCH($B321,'Inspection Log'!$A$6:$A$1005,0)),""))</f>
        <v/>
      </c>
      <c r="D321">
        <f>IF($B321="","",IFERROR(INDEX('Inspection Log'!$E$6:$E$1005,MATCH($B321,'Inspection Log'!$A$6:$A$1005,0)),""))</f>
        <v/>
      </c>
      <c r="E321">
        <f>IF($B321="","",IFERROR(INDEX('Inspection Log'!$F$6:$F$1005,MATCH($B321,'Inspection Log'!$A$6:$A$1005,0)),""))</f>
        <v/>
      </c>
      <c r="G321" s="47" t="n"/>
      <c r="H321" s="38" t="n"/>
      <c r="K321" s="63" t="n"/>
      <c r="L321" s="63" t="n"/>
      <c r="M321" s="38" t="n"/>
      <c r="O321" s="62">
        <f>IF($C321="","",IFERROR($C321+'Settings'!$B$5,""))</f>
        <v/>
      </c>
      <c r="P321" s="62" t="n"/>
      <c r="Q321" s="62" t="n"/>
      <c r="R321" s="40">
        <f>IF($A321="","",IF($Q321&lt;&gt;"","Closed",IF($P321="","Open - No Due Date",IF($P321&lt;TODAY(),"Overdue","Open"))))</f>
        <v/>
      </c>
      <c r="S321" s="39">
        <f>IF($A321="","",IFERROR(MAX(0,IF($Q321&lt;&gt;"",$Q321-$C321,TODAY()-$C321)),""))</f>
        <v/>
      </c>
      <c r="T321" s="40">
        <f>IF($A321="","",IF(OR($B321="",$F321="",$H321="",$I321="",$M321=""),"Missing required field",IF(COUNTIF($A$6:$A$1005,$A321)&gt;1,"Duplicate Violation ID",IF(COUNTIF('Inspection Log'!$A$6:$A$1005,$B321)=0,"Unmatched Inspection ID",IF(AND($Q321&lt;&gt;"",$C321&lt;&gt;"",$Q321&lt;$C321),"Completed before inspection","OK")))))</f>
        <v/>
      </c>
    </row>
    <row r="322">
      <c r="C322" s="62">
        <f>IF($B322="","",IFERROR(INDEX('Inspection Log'!$B$6:$B$1005,MATCH($B322,'Inspection Log'!$A$6:$A$1005,0)),""))</f>
        <v/>
      </c>
      <c r="D322">
        <f>IF($B322="","",IFERROR(INDEX('Inspection Log'!$E$6:$E$1005,MATCH($B322,'Inspection Log'!$A$6:$A$1005,0)),""))</f>
        <v/>
      </c>
      <c r="E322">
        <f>IF($B322="","",IFERROR(INDEX('Inspection Log'!$F$6:$F$1005,MATCH($B322,'Inspection Log'!$A$6:$A$1005,0)),""))</f>
        <v/>
      </c>
      <c r="G322" s="47" t="n"/>
      <c r="H322" s="38" t="n"/>
      <c r="K322" s="63" t="n"/>
      <c r="L322" s="63" t="n"/>
      <c r="M322" s="38" t="n"/>
      <c r="O322" s="62">
        <f>IF($C322="","",IFERROR($C322+'Settings'!$B$5,""))</f>
        <v/>
      </c>
      <c r="P322" s="62" t="n"/>
      <c r="Q322" s="62" t="n"/>
      <c r="R322" s="40">
        <f>IF($A322="","",IF($Q322&lt;&gt;"","Closed",IF($P322="","Open - No Due Date",IF($P322&lt;TODAY(),"Overdue","Open"))))</f>
        <v/>
      </c>
      <c r="S322" s="39">
        <f>IF($A322="","",IFERROR(MAX(0,IF($Q322&lt;&gt;"",$Q322-$C322,TODAY()-$C322)),""))</f>
        <v/>
      </c>
      <c r="T322" s="40">
        <f>IF($A322="","",IF(OR($B322="",$F322="",$H322="",$I322="",$M322=""),"Missing required field",IF(COUNTIF($A$6:$A$1005,$A322)&gt;1,"Duplicate Violation ID",IF(COUNTIF('Inspection Log'!$A$6:$A$1005,$B322)=0,"Unmatched Inspection ID",IF(AND($Q322&lt;&gt;"",$C322&lt;&gt;"",$Q322&lt;$C322),"Completed before inspection","OK")))))</f>
        <v/>
      </c>
    </row>
    <row r="323">
      <c r="C323" s="62">
        <f>IF($B323="","",IFERROR(INDEX('Inspection Log'!$B$6:$B$1005,MATCH($B323,'Inspection Log'!$A$6:$A$1005,0)),""))</f>
        <v/>
      </c>
      <c r="D323">
        <f>IF($B323="","",IFERROR(INDEX('Inspection Log'!$E$6:$E$1005,MATCH($B323,'Inspection Log'!$A$6:$A$1005,0)),""))</f>
        <v/>
      </c>
      <c r="E323">
        <f>IF($B323="","",IFERROR(INDEX('Inspection Log'!$F$6:$F$1005,MATCH($B323,'Inspection Log'!$A$6:$A$1005,0)),""))</f>
        <v/>
      </c>
      <c r="G323" s="47" t="n"/>
      <c r="H323" s="38" t="n"/>
      <c r="K323" s="63" t="n"/>
      <c r="L323" s="63" t="n"/>
      <c r="M323" s="38" t="n"/>
      <c r="O323" s="62">
        <f>IF($C323="","",IFERROR($C323+'Settings'!$B$5,""))</f>
        <v/>
      </c>
      <c r="P323" s="62" t="n"/>
      <c r="Q323" s="62" t="n"/>
      <c r="R323" s="40">
        <f>IF($A323="","",IF($Q323&lt;&gt;"","Closed",IF($P323="","Open - No Due Date",IF($P323&lt;TODAY(),"Overdue","Open"))))</f>
        <v/>
      </c>
      <c r="S323" s="39">
        <f>IF($A323="","",IFERROR(MAX(0,IF($Q323&lt;&gt;"",$Q323-$C323,TODAY()-$C323)),""))</f>
        <v/>
      </c>
      <c r="T323" s="40">
        <f>IF($A323="","",IF(OR($B323="",$F323="",$H323="",$I323="",$M323=""),"Missing required field",IF(COUNTIF($A$6:$A$1005,$A323)&gt;1,"Duplicate Violation ID",IF(COUNTIF('Inspection Log'!$A$6:$A$1005,$B323)=0,"Unmatched Inspection ID",IF(AND($Q323&lt;&gt;"",$C323&lt;&gt;"",$Q323&lt;$C323),"Completed before inspection","OK")))))</f>
        <v/>
      </c>
    </row>
    <row r="324">
      <c r="C324" s="62">
        <f>IF($B324="","",IFERROR(INDEX('Inspection Log'!$B$6:$B$1005,MATCH($B324,'Inspection Log'!$A$6:$A$1005,0)),""))</f>
        <v/>
      </c>
      <c r="D324">
        <f>IF($B324="","",IFERROR(INDEX('Inspection Log'!$E$6:$E$1005,MATCH($B324,'Inspection Log'!$A$6:$A$1005,0)),""))</f>
        <v/>
      </c>
      <c r="E324">
        <f>IF($B324="","",IFERROR(INDEX('Inspection Log'!$F$6:$F$1005,MATCH($B324,'Inspection Log'!$A$6:$A$1005,0)),""))</f>
        <v/>
      </c>
      <c r="G324" s="47" t="n"/>
      <c r="H324" s="38" t="n"/>
      <c r="K324" s="63" t="n"/>
      <c r="L324" s="63" t="n"/>
      <c r="M324" s="38" t="n"/>
      <c r="O324" s="62">
        <f>IF($C324="","",IFERROR($C324+'Settings'!$B$5,""))</f>
        <v/>
      </c>
      <c r="P324" s="62" t="n"/>
      <c r="Q324" s="62" t="n"/>
      <c r="R324" s="40">
        <f>IF($A324="","",IF($Q324&lt;&gt;"","Closed",IF($P324="","Open - No Due Date",IF($P324&lt;TODAY(),"Overdue","Open"))))</f>
        <v/>
      </c>
      <c r="S324" s="39">
        <f>IF($A324="","",IFERROR(MAX(0,IF($Q324&lt;&gt;"",$Q324-$C324,TODAY()-$C324)),""))</f>
        <v/>
      </c>
      <c r="T324" s="40">
        <f>IF($A324="","",IF(OR($B324="",$F324="",$H324="",$I324="",$M324=""),"Missing required field",IF(COUNTIF($A$6:$A$1005,$A324)&gt;1,"Duplicate Violation ID",IF(COUNTIF('Inspection Log'!$A$6:$A$1005,$B324)=0,"Unmatched Inspection ID",IF(AND($Q324&lt;&gt;"",$C324&lt;&gt;"",$Q324&lt;$C324),"Completed before inspection","OK")))))</f>
        <v/>
      </c>
    </row>
    <row r="325">
      <c r="C325" s="62">
        <f>IF($B325="","",IFERROR(INDEX('Inspection Log'!$B$6:$B$1005,MATCH($B325,'Inspection Log'!$A$6:$A$1005,0)),""))</f>
        <v/>
      </c>
      <c r="D325">
        <f>IF($B325="","",IFERROR(INDEX('Inspection Log'!$E$6:$E$1005,MATCH($B325,'Inspection Log'!$A$6:$A$1005,0)),""))</f>
        <v/>
      </c>
      <c r="E325">
        <f>IF($B325="","",IFERROR(INDEX('Inspection Log'!$F$6:$F$1005,MATCH($B325,'Inspection Log'!$A$6:$A$1005,0)),""))</f>
        <v/>
      </c>
      <c r="G325" s="47" t="n"/>
      <c r="H325" s="38" t="n"/>
      <c r="K325" s="63" t="n"/>
      <c r="L325" s="63" t="n"/>
      <c r="M325" s="38" t="n"/>
      <c r="O325" s="62">
        <f>IF($C325="","",IFERROR($C325+'Settings'!$B$5,""))</f>
        <v/>
      </c>
      <c r="P325" s="62" t="n"/>
      <c r="Q325" s="62" t="n"/>
      <c r="R325" s="40">
        <f>IF($A325="","",IF($Q325&lt;&gt;"","Closed",IF($P325="","Open - No Due Date",IF($P325&lt;TODAY(),"Overdue","Open"))))</f>
        <v/>
      </c>
      <c r="S325" s="39">
        <f>IF($A325="","",IFERROR(MAX(0,IF($Q325&lt;&gt;"",$Q325-$C325,TODAY()-$C325)),""))</f>
        <v/>
      </c>
      <c r="T325" s="40">
        <f>IF($A325="","",IF(OR($B325="",$F325="",$H325="",$I325="",$M325=""),"Missing required field",IF(COUNTIF($A$6:$A$1005,$A325)&gt;1,"Duplicate Violation ID",IF(COUNTIF('Inspection Log'!$A$6:$A$1005,$B325)=0,"Unmatched Inspection ID",IF(AND($Q325&lt;&gt;"",$C325&lt;&gt;"",$Q325&lt;$C325),"Completed before inspection","OK")))))</f>
        <v/>
      </c>
    </row>
    <row r="326">
      <c r="C326" s="62">
        <f>IF($B326="","",IFERROR(INDEX('Inspection Log'!$B$6:$B$1005,MATCH($B326,'Inspection Log'!$A$6:$A$1005,0)),""))</f>
        <v/>
      </c>
      <c r="D326">
        <f>IF($B326="","",IFERROR(INDEX('Inspection Log'!$E$6:$E$1005,MATCH($B326,'Inspection Log'!$A$6:$A$1005,0)),""))</f>
        <v/>
      </c>
      <c r="E326">
        <f>IF($B326="","",IFERROR(INDEX('Inspection Log'!$F$6:$F$1005,MATCH($B326,'Inspection Log'!$A$6:$A$1005,0)),""))</f>
        <v/>
      </c>
      <c r="G326" s="47" t="n"/>
      <c r="H326" s="38" t="n"/>
      <c r="K326" s="63" t="n"/>
      <c r="L326" s="63" t="n"/>
      <c r="M326" s="38" t="n"/>
      <c r="O326" s="62">
        <f>IF($C326="","",IFERROR($C326+'Settings'!$B$5,""))</f>
        <v/>
      </c>
      <c r="P326" s="62" t="n"/>
      <c r="Q326" s="62" t="n"/>
      <c r="R326" s="40">
        <f>IF($A326="","",IF($Q326&lt;&gt;"","Closed",IF($P326="","Open - No Due Date",IF($P326&lt;TODAY(),"Overdue","Open"))))</f>
        <v/>
      </c>
      <c r="S326" s="39">
        <f>IF($A326="","",IFERROR(MAX(0,IF($Q326&lt;&gt;"",$Q326-$C326,TODAY()-$C326)),""))</f>
        <v/>
      </c>
      <c r="T326" s="40">
        <f>IF($A326="","",IF(OR($B326="",$F326="",$H326="",$I326="",$M326=""),"Missing required field",IF(COUNTIF($A$6:$A$1005,$A326)&gt;1,"Duplicate Violation ID",IF(COUNTIF('Inspection Log'!$A$6:$A$1005,$B326)=0,"Unmatched Inspection ID",IF(AND($Q326&lt;&gt;"",$C326&lt;&gt;"",$Q326&lt;$C326),"Completed before inspection","OK")))))</f>
        <v/>
      </c>
    </row>
    <row r="327">
      <c r="C327" s="62">
        <f>IF($B327="","",IFERROR(INDEX('Inspection Log'!$B$6:$B$1005,MATCH($B327,'Inspection Log'!$A$6:$A$1005,0)),""))</f>
        <v/>
      </c>
      <c r="D327">
        <f>IF($B327="","",IFERROR(INDEX('Inspection Log'!$E$6:$E$1005,MATCH($B327,'Inspection Log'!$A$6:$A$1005,0)),""))</f>
        <v/>
      </c>
      <c r="E327">
        <f>IF($B327="","",IFERROR(INDEX('Inspection Log'!$F$6:$F$1005,MATCH($B327,'Inspection Log'!$A$6:$A$1005,0)),""))</f>
        <v/>
      </c>
      <c r="G327" s="47" t="n"/>
      <c r="H327" s="38" t="n"/>
      <c r="K327" s="63" t="n"/>
      <c r="L327" s="63" t="n"/>
      <c r="M327" s="38" t="n"/>
      <c r="O327" s="62">
        <f>IF($C327="","",IFERROR($C327+'Settings'!$B$5,""))</f>
        <v/>
      </c>
      <c r="P327" s="62" t="n"/>
      <c r="Q327" s="62" t="n"/>
      <c r="R327" s="40">
        <f>IF($A327="","",IF($Q327&lt;&gt;"","Closed",IF($P327="","Open - No Due Date",IF($P327&lt;TODAY(),"Overdue","Open"))))</f>
        <v/>
      </c>
      <c r="S327" s="39">
        <f>IF($A327="","",IFERROR(MAX(0,IF($Q327&lt;&gt;"",$Q327-$C327,TODAY()-$C327)),""))</f>
        <v/>
      </c>
      <c r="T327" s="40">
        <f>IF($A327="","",IF(OR($B327="",$F327="",$H327="",$I327="",$M327=""),"Missing required field",IF(COUNTIF($A$6:$A$1005,$A327)&gt;1,"Duplicate Violation ID",IF(COUNTIF('Inspection Log'!$A$6:$A$1005,$B327)=0,"Unmatched Inspection ID",IF(AND($Q327&lt;&gt;"",$C327&lt;&gt;"",$Q327&lt;$C327),"Completed before inspection","OK")))))</f>
        <v/>
      </c>
    </row>
    <row r="328">
      <c r="C328" s="62">
        <f>IF($B328="","",IFERROR(INDEX('Inspection Log'!$B$6:$B$1005,MATCH($B328,'Inspection Log'!$A$6:$A$1005,0)),""))</f>
        <v/>
      </c>
      <c r="D328">
        <f>IF($B328="","",IFERROR(INDEX('Inspection Log'!$E$6:$E$1005,MATCH($B328,'Inspection Log'!$A$6:$A$1005,0)),""))</f>
        <v/>
      </c>
      <c r="E328">
        <f>IF($B328="","",IFERROR(INDEX('Inspection Log'!$F$6:$F$1005,MATCH($B328,'Inspection Log'!$A$6:$A$1005,0)),""))</f>
        <v/>
      </c>
      <c r="G328" s="47" t="n"/>
      <c r="H328" s="38" t="n"/>
      <c r="K328" s="63" t="n"/>
      <c r="L328" s="63" t="n"/>
      <c r="M328" s="38" t="n"/>
      <c r="O328" s="62">
        <f>IF($C328="","",IFERROR($C328+'Settings'!$B$5,""))</f>
        <v/>
      </c>
      <c r="P328" s="62" t="n"/>
      <c r="Q328" s="62" t="n"/>
      <c r="R328" s="40">
        <f>IF($A328="","",IF($Q328&lt;&gt;"","Closed",IF($P328="","Open - No Due Date",IF($P328&lt;TODAY(),"Overdue","Open"))))</f>
        <v/>
      </c>
      <c r="S328" s="39">
        <f>IF($A328="","",IFERROR(MAX(0,IF($Q328&lt;&gt;"",$Q328-$C328,TODAY()-$C328)),""))</f>
        <v/>
      </c>
      <c r="T328" s="40">
        <f>IF($A328="","",IF(OR($B328="",$F328="",$H328="",$I328="",$M328=""),"Missing required field",IF(COUNTIF($A$6:$A$1005,$A328)&gt;1,"Duplicate Violation ID",IF(COUNTIF('Inspection Log'!$A$6:$A$1005,$B328)=0,"Unmatched Inspection ID",IF(AND($Q328&lt;&gt;"",$C328&lt;&gt;"",$Q328&lt;$C328),"Completed before inspection","OK")))))</f>
        <v/>
      </c>
    </row>
    <row r="329">
      <c r="C329" s="62">
        <f>IF($B329="","",IFERROR(INDEX('Inspection Log'!$B$6:$B$1005,MATCH($B329,'Inspection Log'!$A$6:$A$1005,0)),""))</f>
        <v/>
      </c>
      <c r="D329">
        <f>IF($B329="","",IFERROR(INDEX('Inspection Log'!$E$6:$E$1005,MATCH($B329,'Inspection Log'!$A$6:$A$1005,0)),""))</f>
        <v/>
      </c>
      <c r="E329">
        <f>IF($B329="","",IFERROR(INDEX('Inspection Log'!$F$6:$F$1005,MATCH($B329,'Inspection Log'!$A$6:$A$1005,0)),""))</f>
        <v/>
      </c>
      <c r="G329" s="47" t="n"/>
      <c r="H329" s="38" t="n"/>
      <c r="K329" s="63" t="n"/>
      <c r="L329" s="63" t="n"/>
      <c r="M329" s="38" t="n"/>
      <c r="O329" s="62">
        <f>IF($C329="","",IFERROR($C329+'Settings'!$B$5,""))</f>
        <v/>
      </c>
      <c r="P329" s="62" t="n"/>
      <c r="Q329" s="62" t="n"/>
      <c r="R329" s="40">
        <f>IF($A329="","",IF($Q329&lt;&gt;"","Closed",IF($P329="","Open - No Due Date",IF($P329&lt;TODAY(),"Overdue","Open"))))</f>
        <v/>
      </c>
      <c r="S329" s="39">
        <f>IF($A329="","",IFERROR(MAX(0,IF($Q329&lt;&gt;"",$Q329-$C329,TODAY()-$C329)),""))</f>
        <v/>
      </c>
      <c r="T329" s="40">
        <f>IF($A329="","",IF(OR($B329="",$F329="",$H329="",$I329="",$M329=""),"Missing required field",IF(COUNTIF($A$6:$A$1005,$A329)&gt;1,"Duplicate Violation ID",IF(COUNTIF('Inspection Log'!$A$6:$A$1005,$B329)=0,"Unmatched Inspection ID",IF(AND($Q329&lt;&gt;"",$C329&lt;&gt;"",$Q329&lt;$C329),"Completed before inspection","OK")))))</f>
        <v/>
      </c>
    </row>
    <row r="330">
      <c r="C330" s="62">
        <f>IF($B330="","",IFERROR(INDEX('Inspection Log'!$B$6:$B$1005,MATCH($B330,'Inspection Log'!$A$6:$A$1005,0)),""))</f>
        <v/>
      </c>
      <c r="D330">
        <f>IF($B330="","",IFERROR(INDEX('Inspection Log'!$E$6:$E$1005,MATCH($B330,'Inspection Log'!$A$6:$A$1005,0)),""))</f>
        <v/>
      </c>
      <c r="E330">
        <f>IF($B330="","",IFERROR(INDEX('Inspection Log'!$F$6:$F$1005,MATCH($B330,'Inspection Log'!$A$6:$A$1005,0)),""))</f>
        <v/>
      </c>
      <c r="G330" s="47" t="n"/>
      <c r="H330" s="38" t="n"/>
      <c r="K330" s="63" t="n"/>
      <c r="L330" s="63" t="n"/>
      <c r="M330" s="38" t="n"/>
      <c r="O330" s="62">
        <f>IF($C330="","",IFERROR($C330+'Settings'!$B$5,""))</f>
        <v/>
      </c>
      <c r="P330" s="62" t="n"/>
      <c r="Q330" s="62" t="n"/>
      <c r="R330" s="40">
        <f>IF($A330="","",IF($Q330&lt;&gt;"","Closed",IF($P330="","Open - No Due Date",IF($P330&lt;TODAY(),"Overdue","Open"))))</f>
        <v/>
      </c>
      <c r="S330" s="39">
        <f>IF($A330="","",IFERROR(MAX(0,IF($Q330&lt;&gt;"",$Q330-$C330,TODAY()-$C330)),""))</f>
        <v/>
      </c>
      <c r="T330" s="40">
        <f>IF($A330="","",IF(OR($B330="",$F330="",$H330="",$I330="",$M330=""),"Missing required field",IF(COUNTIF($A$6:$A$1005,$A330)&gt;1,"Duplicate Violation ID",IF(COUNTIF('Inspection Log'!$A$6:$A$1005,$B330)=0,"Unmatched Inspection ID",IF(AND($Q330&lt;&gt;"",$C330&lt;&gt;"",$Q330&lt;$C330),"Completed before inspection","OK")))))</f>
        <v/>
      </c>
    </row>
    <row r="331">
      <c r="C331" s="62">
        <f>IF($B331="","",IFERROR(INDEX('Inspection Log'!$B$6:$B$1005,MATCH($B331,'Inspection Log'!$A$6:$A$1005,0)),""))</f>
        <v/>
      </c>
      <c r="D331">
        <f>IF($B331="","",IFERROR(INDEX('Inspection Log'!$E$6:$E$1005,MATCH($B331,'Inspection Log'!$A$6:$A$1005,0)),""))</f>
        <v/>
      </c>
      <c r="E331">
        <f>IF($B331="","",IFERROR(INDEX('Inspection Log'!$F$6:$F$1005,MATCH($B331,'Inspection Log'!$A$6:$A$1005,0)),""))</f>
        <v/>
      </c>
      <c r="G331" s="47" t="n"/>
      <c r="H331" s="38" t="n"/>
      <c r="K331" s="63" t="n"/>
      <c r="L331" s="63" t="n"/>
      <c r="M331" s="38" t="n"/>
      <c r="O331" s="62">
        <f>IF($C331="","",IFERROR($C331+'Settings'!$B$5,""))</f>
        <v/>
      </c>
      <c r="P331" s="62" t="n"/>
      <c r="Q331" s="62" t="n"/>
      <c r="R331" s="40">
        <f>IF($A331="","",IF($Q331&lt;&gt;"","Closed",IF($P331="","Open - No Due Date",IF($P331&lt;TODAY(),"Overdue","Open"))))</f>
        <v/>
      </c>
      <c r="S331" s="39">
        <f>IF($A331="","",IFERROR(MAX(0,IF($Q331&lt;&gt;"",$Q331-$C331,TODAY()-$C331)),""))</f>
        <v/>
      </c>
      <c r="T331" s="40">
        <f>IF($A331="","",IF(OR($B331="",$F331="",$H331="",$I331="",$M331=""),"Missing required field",IF(COUNTIF($A$6:$A$1005,$A331)&gt;1,"Duplicate Violation ID",IF(COUNTIF('Inspection Log'!$A$6:$A$1005,$B331)=0,"Unmatched Inspection ID",IF(AND($Q331&lt;&gt;"",$C331&lt;&gt;"",$Q331&lt;$C331),"Completed before inspection","OK")))))</f>
        <v/>
      </c>
    </row>
    <row r="332">
      <c r="C332" s="62">
        <f>IF($B332="","",IFERROR(INDEX('Inspection Log'!$B$6:$B$1005,MATCH($B332,'Inspection Log'!$A$6:$A$1005,0)),""))</f>
        <v/>
      </c>
      <c r="D332">
        <f>IF($B332="","",IFERROR(INDEX('Inspection Log'!$E$6:$E$1005,MATCH($B332,'Inspection Log'!$A$6:$A$1005,0)),""))</f>
        <v/>
      </c>
      <c r="E332">
        <f>IF($B332="","",IFERROR(INDEX('Inspection Log'!$F$6:$F$1005,MATCH($B332,'Inspection Log'!$A$6:$A$1005,0)),""))</f>
        <v/>
      </c>
      <c r="G332" s="47" t="n"/>
      <c r="H332" s="38" t="n"/>
      <c r="K332" s="63" t="n"/>
      <c r="L332" s="63" t="n"/>
      <c r="M332" s="38" t="n"/>
      <c r="O332" s="62">
        <f>IF($C332="","",IFERROR($C332+'Settings'!$B$5,""))</f>
        <v/>
      </c>
      <c r="P332" s="62" t="n"/>
      <c r="Q332" s="62" t="n"/>
      <c r="R332" s="40">
        <f>IF($A332="","",IF($Q332&lt;&gt;"","Closed",IF($P332="","Open - No Due Date",IF($P332&lt;TODAY(),"Overdue","Open"))))</f>
        <v/>
      </c>
      <c r="S332" s="39">
        <f>IF($A332="","",IFERROR(MAX(0,IF($Q332&lt;&gt;"",$Q332-$C332,TODAY()-$C332)),""))</f>
        <v/>
      </c>
      <c r="T332" s="40">
        <f>IF($A332="","",IF(OR($B332="",$F332="",$H332="",$I332="",$M332=""),"Missing required field",IF(COUNTIF($A$6:$A$1005,$A332)&gt;1,"Duplicate Violation ID",IF(COUNTIF('Inspection Log'!$A$6:$A$1005,$B332)=0,"Unmatched Inspection ID",IF(AND($Q332&lt;&gt;"",$C332&lt;&gt;"",$Q332&lt;$C332),"Completed before inspection","OK")))))</f>
        <v/>
      </c>
    </row>
    <row r="333">
      <c r="C333" s="62">
        <f>IF($B333="","",IFERROR(INDEX('Inspection Log'!$B$6:$B$1005,MATCH($B333,'Inspection Log'!$A$6:$A$1005,0)),""))</f>
        <v/>
      </c>
      <c r="D333">
        <f>IF($B333="","",IFERROR(INDEX('Inspection Log'!$E$6:$E$1005,MATCH($B333,'Inspection Log'!$A$6:$A$1005,0)),""))</f>
        <v/>
      </c>
      <c r="E333">
        <f>IF($B333="","",IFERROR(INDEX('Inspection Log'!$F$6:$F$1005,MATCH($B333,'Inspection Log'!$A$6:$A$1005,0)),""))</f>
        <v/>
      </c>
      <c r="G333" s="47" t="n"/>
      <c r="H333" s="38" t="n"/>
      <c r="K333" s="63" t="n"/>
      <c r="L333" s="63" t="n"/>
      <c r="M333" s="38" t="n"/>
      <c r="O333" s="62">
        <f>IF($C333="","",IFERROR($C333+'Settings'!$B$5,""))</f>
        <v/>
      </c>
      <c r="P333" s="62" t="n"/>
      <c r="Q333" s="62" t="n"/>
      <c r="R333" s="40">
        <f>IF($A333="","",IF($Q333&lt;&gt;"","Closed",IF($P333="","Open - No Due Date",IF($P333&lt;TODAY(),"Overdue","Open"))))</f>
        <v/>
      </c>
      <c r="S333" s="39">
        <f>IF($A333="","",IFERROR(MAX(0,IF($Q333&lt;&gt;"",$Q333-$C333,TODAY()-$C333)),""))</f>
        <v/>
      </c>
      <c r="T333" s="40">
        <f>IF($A333="","",IF(OR($B333="",$F333="",$H333="",$I333="",$M333=""),"Missing required field",IF(COUNTIF($A$6:$A$1005,$A333)&gt;1,"Duplicate Violation ID",IF(COUNTIF('Inspection Log'!$A$6:$A$1005,$B333)=0,"Unmatched Inspection ID",IF(AND($Q333&lt;&gt;"",$C333&lt;&gt;"",$Q333&lt;$C333),"Completed before inspection","OK")))))</f>
        <v/>
      </c>
    </row>
    <row r="334">
      <c r="C334" s="62">
        <f>IF($B334="","",IFERROR(INDEX('Inspection Log'!$B$6:$B$1005,MATCH($B334,'Inspection Log'!$A$6:$A$1005,0)),""))</f>
        <v/>
      </c>
      <c r="D334">
        <f>IF($B334="","",IFERROR(INDEX('Inspection Log'!$E$6:$E$1005,MATCH($B334,'Inspection Log'!$A$6:$A$1005,0)),""))</f>
        <v/>
      </c>
      <c r="E334">
        <f>IF($B334="","",IFERROR(INDEX('Inspection Log'!$F$6:$F$1005,MATCH($B334,'Inspection Log'!$A$6:$A$1005,0)),""))</f>
        <v/>
      </c>
      <c r="G334" s="47" t="n"/>
      <c r="H334" s="38" t="n"/>
      <c r="K334" s="63" t="n"/>
      <c r="L334" s="63" t="n"/>
      <c r="M334" s="38" t="n"/>
      <c r="O334" s="62">
        <f>IF($C334="","",IFERROR($C334+'Settings'!$B$5,""))</f>
        <v/>
      </c>
      <c r="P334" s="62" t="n"/>
      <c r="Q334" s="62" t="n"/>
      <c r="R334" s="40">
        <f>IF($A334="","",IF($Q334&lt;&gt;"","Closed",IF($P334="","Open - No Due Date",IF($P334&lt;TODAY(),"Overdue","Open"))))</f>
        <v/>
      </c>
      <c r="S334" s="39">
        <f>IF($A334="","",IFERROR(MAX(0,IF($Q334&lt;&gt;"",$Q334-$C334,TODAY()-$C334)),""))</f>
        <v/>
      </c>
      <c r="T334" s="40">
        <f>IF($A334="","",IF(OR($B334="",$F334="",$H334="",$I334="",$M334=""),"Missing required field",IF(COUNTIF($A$6:$A$1005,$A334)&gt;1,"Duplicate Violation ID",IF(COUNTIF('Inspection Log'!$A$6:$A$1005,$B334)=0,"Unmatched Inspection ID",IF(AND($Q334&lt;&gt;"",$C334&lt;&gt;"",$Q334&lt;$C334),"Completed before inspection","OK")))))</f>
        <v/>
      </c>
    </row>
    <row r="335">
      <c r="C335" s="62">
        <f>IF($B335="","",IFERROR(INDEX('Inspection Log'!$B$6:$B$1005,MATCH($B335,'Inspection Log'!$A$6:$A$1005,0)),""))</f>
        <v/>
      </c>
      <c r="D335">
        <f>IF($B335="","",IFERROR(INDEX('Inspection Log'!$E$6:$E$1005,MATCH($B335,'Inspection Log'!$A$6:$A$1005,0)),""))</f>
        <v/>
      </c>
      <c r="E335">
        <f>IF($B335="","",IFERROR(INDEX('Inspection Log'!$F$6:$F$1005,MATCH($B335,'Inspection Log'!$A$6:$A$1005,0)),""))</f>
        <v/>
      </c>
      <c r="G335" s="47" t="n"/>
      <c r="H335" s="38" t="n"/>
      <c r="K335" s="63" t="n"/>
      <c r="L335" s="63" t="n"/>
      <c r="M335" s="38" t="n"/>
      <c r="O335" s="62">
        <f>IF($C335="","",IFERROR($C335+'Settings'!$B$5,""))</f>
        <v/>
      </c>
      <c r="P335" s="62" t="n"/>
      <c r="Q335" s="62" t="n"/>
      <c r="R335" s="40">
        <f>IF($A335="","",IF($Q335&lt;&gt;"","Closed",IF($P335="","Open - No Due Date",IF($P335&lt;TODAY(),"Overdue","Open"))))</f>
        <v/>
      </c>
      <c r="S335" s="39">
        <f>IF($A335="","",IFERROR(MAX(0,IF($Q335&lt;&gt;"",$Q335-$C335,TODAY()-$C335)),""))</f>
        <v/>
      </c>
      <c r="T335" s="40">
        <f>IF($A335="","",IF(OR($B335="",$F335="",$H335="",$I335="",$M335=""),"Missing required field",IF(COUNTIF($A$6:$A$1005,$A335)&gt;1,"Duplicate Violation ID",IF(COUNTIF('Inspection Log'!$A$6:$A$1005,$B335)=0,"Unmatched Inspection ID",IF(AND($Q335&lt;&gt;"",$C335&lt;&gt;"",$Q335&lt;$C335),"Completed before inspection","OK")))))</f>
        <v/>
      </c>
    </row>
    <row r="336">
      <c r="C336" s="62">
        <f>IF($B336="","",IFERROR(INDEX('Inspection Log'!$B$6:$B$1005,MATCH($B336,'Inspection Log'!$A$6:$A$1005,0)),""))</f>
        <v/>
      </c>
      <c r="D336">
        <f>IF($B336="","",IFERROR(INDEX('Inspection Log'!$E$6:$E$1005,MATCH($B336,'Inspection Log'!$A$6:$A$1005,0)),""))</f>
        <v/>
      </c>
      <c r="E336">
        <f>IF($B336="","",IFERROR(INDEX('Inspection Log'!$F$6:$F$1005,MATCH($B336,'Inspection Log'!$A$6:$A$1005,0)),""))</f>
        <v/>
      </c>
      <c r="G336" s="47" t="n"/>
      <c r="H336" s="38" t="n"/>
      <c r="K336" s="63" t="n"/>
      <c r="L336" s="63" t="n"/>
      <c r="M336" s="38" t="n"/>
      <c r="O336" s="62">
        <f>IF($C336="","",IFERROR($C336+'Settings'!$B$5,""))</f>
        <v/>
      </c>
      <c r="P336" s="62" t="n"/>
      <c r="Q336" s="62" t="n"/>
      <c r="R336" s="40">
        <f>IF($A336="","",IF($Q336&lt;&gt;"","Closed",IF($P336="","Open - No Due Date",IF($P336&lt;TODAY(),"Overdue","Open"))))</f>
        <v/>
      </c>
      <c r="S336" s="39">
        <f>IF($A336="","",IFERROR(MAX(0,IF($Q336&lt;&gt;"",$Q336-$C336,TODAY()-$C336)),""))</f>
        <v/>
      </c>
      <c r="T336" s="40">
        <f>IF($A336="","",IF(OR($B336="",$F336="",$H336="",$I336="",$M336=""),"Missing required field",IF(COUNTIF($A$6:$A$1005,$A336)&gt;1,"Duplicate Violation ID",IF(COUNTIF('Inspection Log'!$A$6:$A$1005,$B336)=0,"Unmatched Inspection ID",IF(AND($Q336&lt;&gt;"",$C336&lt;&gt;"",$Q336&lt;$C336),"Completed before inspection","OK")))))</f>
        <v/>
      </c>
    </row>
    <row r="337">
      <c r="C337" s="62">
        <f>IF($B337="","",IFERROR(INDEX('Inspection Log'!$B$6:$B$1005,MATCH($B337,'Inspection Log'!$A$6:$A$1005,0)),""))</f>
        <v/>
      </c>
      <c r="D337">
        <f>IF($B337="","",IFERROR(INDEX('Inspection Log'!$E$6:$E$1005,MATCH($B337,'Inspection Log'!$A$6:$A$1005,0)),""))</f>
        <v/>
      </c>
      <c r="E337">
        <f>IF($B337="","",IFERROR(INDEX('Inspection Log'!$F$6:$F$1005,MATCH($B337,'Inspection Log'!$A$6:$A$1005,0)),""))</f>
        <v/>
      </c>
      <c r="G337" s="47" t="n"/>
      <c r="H337" s="38" t="n"/>
      <c r="K337" s="63" t="n"/>
      <c r="L337" s="63" t="n"/>
      <c r="M337" s="38" t="n"/>
      <c r="O337" s="62">
        <f>IF($C337="","",IFERROR($C337+'Settings'!$B$5,""))</f>
        <v/>
      </c>
      <c r="P337" s="62" t="n"/>
      <c r="Q337" s="62" t="n"/>
      <c r="R337" s="40">
        <f>IF($A337="","",IF($Q337&lt;&gt;"","Closed",IF($P337="","Open - No Due Date",IF($P337&lt;TODAY(),"Overdue","Open"))))</f>
        <v/>
      </c>
      <c r="S337" s="39">
        <f>IF($A337="","",IFERROR(MAX(0,IF($Q337&lt;&gt;"",$Q337-$C337,TODAY()-$C337)),""))</f>
        <v/>
      </c>
      <c r="T337" s="40">
        <f>IF($A337="","",IF(OR($B337="",$F337="",$H337="",$I337="",$M337=""),"Missing required field",IF(COUNTIF($A$6:$A$1005,$A337)&gt;1,"Duplicate Violation ID",IF(COUNTIF('Inspection Log'!$A$6:$A$1005,$B337)=0,"Unmatched Inspection ID",IF(AND($Q337&lt;&gt;"",$C337&lt;&gt;"",$Q337&lt;$C337),"Completed before inspection","OK")))))</f>
        <v/>
      </c>
    </row>
    <row r="338">
      <c r="C338" s="62">
        <f>IF($B338="","",IFERROR(INDEX('Inspection Log'!$B$6:$B$1005,MATCH($B338,'Inspection Log'!$A$6:$A$1005,0)),""))</f>
        <v/>
      </c>
      <c r="D338">
        <f>IF($B338="","",IFERROR(INDEX('Inspection Log'!$E$6:$E$1005,MATCH($B338,'Inspection Log'!$A$6:$A$1005,0)),""))</f>
        <v/>
      </c>
      <c r="E338">
        <f>IF($B338="","",IFERROR(INDEX('Inspection Log'!$F$6:$F$1005,MATCH($B338,'Inspection Log'!$A$6:$A$1005,0)),""))</f>
        <v/>
      </c>
      <c r="G338" s="47" t="n"/>
      <c r="H338" s="38" t="n"/>
      <c r="K338" s="63" t="n"/>
      <c r="L338" s="63" t="n"/>
      <c r="M338" s="38" t="n"/>
      <c r="O338" s="62">
        <f>IF($C338="","",IFERROR($C338+'Settings'!$B$5,""))</f>
        <v/>
      </c>
      <c r="P338" s="62" t="n"/>
      <c r="Q338" s="62" t="n"/>
      <c r="R338" s="40">
        <f>IF($A338="","",IF($Q338&lt;&gt;"","Closed",IF($P338="","Open - No Due Date",IF($P338&lt;TODAY(),"Overdue","Open"))))</f>
        <v/>
      </c>
      <c r="S338" s="39">
        <f>IF($A338="","",IFERROR(MAX(0,IF($Q338&lt;&gt;"",$Q338-$C338,TODAY()-$C338)),""))</f>
        <v/>
      </c>
      <c r="T338" s="40">
        <f>IF($A338="","",IF(OR($B338="",$F338="",$H338="",$I338="",$M338=""),"Missing required field",IF(COUNTIF($A$6:$A$1005,$A338)&gt;1,"Duplicate Violation ID",IF(COUNTIF('Inspection Log'!$A$6:$A$1005,$B338)=0,"Unmatched Inspection ID",IF(AND($Q338&lt;&gt;"",$C338&lt;&gt;"",$Q338&lt;$C338),"Completed before inspection","OK")))))</f>
        <v/>
      </c>
    </row>
    <row r="339">
      <c r="C339" s="62">
        <f>IF($B339="","",IFERROR(INDEX('Inspection Log'!$B$6:$B$1005,MATCH($B339,'Inspection Log'!$A$6:$A$1005,0)),""))</f>
        <v/>
      </c>
      <c r="D339">
        <f>IF($B339="","",IFERROR(INDEX('Inspection Log'!$E$6:$E$1005,MATCH($B339,'Inspection Log'!$A$6:$A$1005,0)),""))</f>
        <v/>
      </c>
      <c r="E339">
        <f>IF($B339="","",IFERROR(INDEX('Inspection Log'!$F$6:$F$1005,MATCH($B339,'Inspection Log'!$A$6:$A$1005,0)),""))</f>
        <v/>
      </c>
      <c r="G339" s="47" t="n"/>
      <c r="H339" s="38" t="n"/>
      <c r="K339" s="63" t="n"/>
      <c r="L339" s="63" t="n"/>
      <c r="M339" s="38" t="n"/>
      <c r="O339" s="62">
        <f>IF($C339="","",IFERROR($C339+'Settings'!$B$5,""))</f>
        <v/>
      </c>
      <c r="P339" s="62" t="n"/>
      <c r="Q339" s="62" t="n"/>
      <c r="R339" s="40">
        <f>IF($A339="","",IF($Q339&lt;&gt;"","Closed",IF($P339="","Open - No Due Date",IF($P339&lt;TODAY(),"Overdue","Open"))))</f>
        <v/>
      </c>
      <c r="S339" s="39">
        <f>IF($A339="","",IFERROR(MAX(0,IF($Q339&lt;&gt;"",$Q339-$C339,TODAY()-$C339)),""))</f>
        <v/>
      </c>
      <c r="T339" s="40">
        <f>IF($A339="","",IF(OR($B339="",$F339="",$H339="",$I339="",$M339=""),"Missing required field",IF(COUNTIF($A$6:$A$1005,$A339)&gt;1,"Duplicate Violation ID",IF(COUNTIF('Inspection Log'!$A$6:$A$1005,$B339)=0,"Unmatched Inspection ID",IF(AND($Q339&lt;&gt;"",$C339&lt;&gt;"",$Q339&lt;$C339),"Completed before inspection","OK")))))</f>
        <v/>
      </c>
    </row>
    <row r="340">
      <c r="C340" s="62">
        <f>IF($B340="","",IFERROR(INDEX('Inspection Log'!$B$6:$B$1005,MATCH($B340,'Inspection Log'!$A$6:$A$1005,0)),""))</f>
        <v/>
      </c>
      <c r="D340">
        <f>IF($B340="","",IFERROR(INDEX('Inspection Log'!$E$6:$E$1005,MATCH($B340,'Inspection Log'!$A$6:$A$1005,0)),""))</f>
        <v/>
      </c>
      <c r="E340">
        <f>IF($B340="","",IFERROR(INDEX('Inspection Log'!$F$6:$F$1005,MATCH($B340,'Inspection Log'!$A$6:$A$1005,0)),""))</f>
        <v/>
      </c>
      <c r="G340" s="47" t="n"/>
      <c r="H340" s="38" t="n"/>
      <c r="K340" s="63" t="n"/>
      <c r="L340" s="63" t="n"/>
      <c r="M340" s="38" t="n"/>
      <c r="O340" s="62">
        <f>IF($C340="","",IFERROR($C340+'Settings'!$B$5,""))</f>
        <v/>
      </c>
      <c r="P340" s="62" t="n"/>
      <c r="Q340" s="62" t="n"/>
      <c r="R340" s="40">
        <f>IF($A340="","",IF($Q340&lt;&gt;"","Closed",IF($P340="","Open - No Due Date",IF($P340&lt;TODAY(),"Overdue","Open"))))</f>
        <v/>
      </c>
      <c r="S340" s="39">
        <f>IF($A340="","",IFERROR(MAX(0,IF($Q340&lt;&gt;"",$Q340-$C340,TODAY()-$C340)),""))</f>
        <v/>
      </c>
      <c r="T340" s="40">
        <f>IF($A340="","",IF(OR($B340="",$F340="",$H340="",$I340="",$M340=""),"Missing required field",IF(COUNTIF($A$6:$A$1005,$A340)&gt;1,"Duplicate Violation ID",IF(COUNTIF('Inspection Log'!$A$6:$A$1005,$B340)=0,"Unmatched Inspection ID",IF(AND($Q340&lt;&gt;"",$C340&lt;&gt;"",$Q340&lt;$C340),"Completed before inspection","OK")))))</f>
        <v/>
      </c>
    </row>
    <row r="341">
      <c r="C341" s="62">
        <f>IF($B341="","",IFERROR(INDEX('Inspection Log'!$B$6:$B$1005,MATCH($B341,'Inspection Log'!$A$6:$A$1005,0)),""))</f>
        <v/>
      </c>
      <c r="D341">
        <f>IF($B341="","",IFERROR(INDEX('Inspection Log'!$E$6:$E$1005,MATCH($B341,'Inspection Log'!$A$6:$A$1005,0)),""))</f>
        <v/>
      </c>
      <c r="E341">
        <f>IF($B341="","",IFERROR(INDEX('Inspection Log'!$F$6:$F$1005,MATCH($B341,'Inspection Log'!$A$6:$A$1005,0)),""))</f>
        <v/>
      </c>
      <c r="G341" s="47" t="n"/>
      <c r="H341" s="38" t="n"/>
      <c r="K341" s="63" t="n"/>
      <c r="L341" s="63" t="n"/>
      <c r="M341" s="38" t="n"/>
      <c r="O341" s="62">
        <f>IF($C341="","",IFERROR($C341+'Settings'!$B$5,""))</f>
        <v/>
      </c>
      <c r="P341" s="62" t="n"/>
      <c r="Q341" s="62" t="n"/>
      <c r="R341" s="40">
        <f>IF($A341="","",IF($Q341&lt;&gt;"","Closed",IF($P341="","Open - No Due Date",IF($P341&lt;TODAY(),"Overdue","Open"))))</f>
        <v/>
      </c>
      <c r="S341" s="39">
        <f>IF($A341="","",IFERROR(MAX(0,IF($Q341&lt;&gt;"",$Q341-$C341,TODAY()-$C341)),""))</f>
        <v/>
      </c>
      <c r="T341" s="40">
        <f>IF($A341="","",IF(OR($B341="",$F341="",$H341="",$I341="",$M341=""),"Missing required field",IF(COUNTIF($A$6:$A$1005,$A341)&gt;1,"Duplicate Violation ID",IF(COUNTIF('Inspection Log'!$A$6:$A$1005,$B341)=0,"Unmatched Inspection ID",IF(AND($Q341&lt;&gt;"",$C341&lt;&gt;"",$Q341&lt;$C341),"Completed before inspection","OK")))))</f>
        <v/>
      </c>
    </row>
    <row r="342">
      <c r="C342" s="62">
        <f>IF($B342="","",IFERROR(INDEX('Inspection Log'!$B$6:$B$1005,MATCH($B342,'Inspection Log'!$A$6:$A$1005,0)),""))</f>
        <v/>
      </c>
      <c r="D342">
        <f>IF($B342="","",IFERROR(INDEX('Inspection Log'!$E$6:$E$1005,MATCH($B342,'Inspection Log'!$A$6:$A$1005,0)),""))</f>
        <v/>
      </c>
      <c r="E342">
        <f>IF($B342="","",IFERROR(INDEX('Inspection Log'!$F$6:$F$1005,MATCH($B342,'Inspection Log'!$A$6:$A$1005,0)),""))</f>
        <v/>
      </c>
      <c r="G342" s="47" t="n"/>
      <c r="H342" s="38" t="n"/>
      <c r="K342" s="63" t="n"/>
      <c r="L342" s="63" t="n"/>
      <c r="M342" s="38" t="n"/>
      <c r="O342" s="62">
        <f>IF($C342="","",IFERROR($C342+'Settings'!$B$5,""))</f>
        <v/>
      </c>
      <c r="P342" s="62" t="n"/>
      <c r="Q342" s="62" t="n"/>
      <c r="R342" s="40">
        <f>IF($A342="","",IF($Q342&lt;&gt;"","Closed",IF($P342="","Open - No Due Date",IF($P342&lt;TODAY(),"Overdue","Open"))))</f>
        <v/>
      </c>
      <c r="S342" s="39">
        <f>IF($A342="","",IFERROR(MAX(0,IF($Q342&lt;&gt;"",$Q342-$C342,TODAY()-$C342)),""))</f>
        <v/>
      </c>
      <c r="T342" s="40">
        <f>IF($A342="","",IF(OR($B342="",$F342="",$H342="",$I342="",$M342=""),"Missing required field",IF(COUNTIF($A$6:$A$1005,$A342)&gt;1,"Duplicate Violation ID",IF(COUNTIF('Inspection Log'!$A$6:$A$1005,$B342)=0,"Unmatched Inspection ID",IF(AND($Q342&lt;&gt;"",$C342&lt;&gt;"",$Q342&lt;$C342),"Completed before inspection","OK")))))</f>
        <v/>
      </c>
    </row>
    <row r="343">
      <c r="C343" s="62">
        <f>IF($B343="","",IFERROR(INDEX('Inspection Log'!$B$6:$B$1005,MATCH($B343,'Inspection Log'!$A$6:$A$1005,0)),""))</f>
        <v/>
      </c>
      <c r="D343">
        <f>IF($B343="","",IFERROR(INDEX('Inspection Log'!$E$6:$E$1005,MATCH($B343,'Inspection Log'!$A$6:$A$1005,0)),""))</f>
        <v/>
      </c>
      <c r="E343">
        <f>IF($B343="","",IFERROR(INDEX('Inspection Log'!$F$6:$F$1005,MATCH($B343,'Inspection Log'!$A$6:$A$1005,0)),""))</f>
        <v/>
      </c>
      <c r="G343" s="47" t="n"/>
      <c r="H343" s="38" t="n"/>
      <c r="K343" s="63" t="n"/>
      <c r="L343" s="63" t="n"/>
      <c r="M343" s="38" t="n"/>
      <c r="O343" s="62">
        <f>IF($C343="","",IFERROR($C343+'Settings'!$B$5,""))</f>
        <v/>
      </c>
      <c r="P343" s="62" t="n"/>
      <c r="Q343" s="62" t="n"/>
      <c r="R343" s="40">
        <f>IF($A343="","",IF($Q343&lt;&gt;"","Closed",IF($P343="","Open - No Due Date",IF($P343&lt;TODAY(),"Overdue","Open"))))</f>
        <v/>
      </c>
      <c r="S343" s="39">
        <f>IF($A343="","",IFERROR(MAX(0,IF($Q343&lt;&gt;"",$Q343-$C343,TODAY()-$C343)),""))</f>
        <v/>
      </c>
      <c r="T343" s="40">
        <f>IF($A343="","",IF(OR($B343="",$F343="",$H343="",$I343="",$M343=""),"Missing required field",IF(COUNTIF($A$6:$A$1005,$A343)&gt;1,"Duplicate Violation ID",IF(COUNTIF('Inspection Log'!$A$6:$A$1005,$B343)=0,"Unmatched Inspection ID",IF(AND($Q343&lt;&gt;"",$C343&lt;&gt;"",$Q343&lt;$C343),"Completed before inspection","OK")))))</f>
        <v/>
      </c>
    </row>
    <row r="344">
      <c r="C344" s="62">
        <f>IF($B344="","",IFERROR(INDEX('Inspection Log'!$B$6:$B$1005,MATCH($B344,'Inspection Log'!$A$6:$A$1005,0)),""))</f>
        <v/>
      </c>
      <c r="D344">
        <f>IF($B344="","",IFERROR(INDEX('Inspection Log'!$E$6:$E$1005,MATCH($B344,'Inspection Log'!$A$6:$A$1005,0)),""))</f>
        <v/>
      </c>
      <c r="E344">
        <f>IF($B344="","",IFERROR(INDEX('Inspection Log'!$F$6:$F$1005,MATCH($B344,'Inspection Log'!$A$6:$A$1005,0)),""))</f>
        <v/>
      </c>
      <c r="G344" s="47" t="n"/>
      <c r="H344" s="38" t="n"/>
      <c r="K344" s="63" t="n"/>
      <c r="L344" s="63" t="n"/>
      <c r="M344" s="38" t="n"/>
      <c r="O344" s="62">
        <f>IF($C344="","",IFERROR($C344+'Settings'!$B$5,""))</f>
        <v/>
      </c>
      <c r="P344" s="62" t="n"/>
      <c r="Q344" s="62" t="n"/>
      <c r="R344" s="40">
        <f>IF($A344="","",IF($Q344&lt;&gt;"","Closed",IF($P344="","Open - No Due Date",IF($P344&lt;TODAY(),"Overdue","Open"))))</f>
        <v/>
      </c>
      <c r="S344" s="39">
        <f>IF($A344="","",IFERROR(MAX(0,IF($Q344&lt;&gt;"",$Q344-$C344,TODAY()-$C344)),""))</f>
        <v/>
      </c>
      <c r="T344" s="40">
        <f>IF($A344="","",IF(OR($B344="",$F344="",$H344="",$I344="",$M344=""),"Missing required field",IF(COUNTIF($A$6:$A$1005,$A344)&gt;1,"Duplicate Violation ID",IF(COUNTIF('Inspection Log'!$A$6:$A$1005,$B344)=0,"Unmatched Inspection ID",IF(AND($Q344&lt;&gt;"",$C344&lt;&gt;"",$Q344&lt;$C344),"Completed before inspection","OK")))))</f>
        <v/>
      </c>
    </row>
    <row r="345">
      <c r="C345" s="62">
        <f>IF($B345="","",IFERROR(INDEX('Inspection Log'!$B$6:$B$1005,MATCH($B345,'Inspection Log'!$A$6:$A$1005,0)),""))</f>
        <v/>
      </c>
      <c r="D345">
        <f>IF($B345="","",IFERROR(INDEX('Inspection Log'!$E$6:$E$1005,MATCH($B345,'Inspection Log'!$A$6:$A$1005,0)),""))</f>
        <v/>
      </c>
      <c r="E345">
        <f>IF($B345="","",IFERROR(INDEX('Inspection Log'!$F$6:$F$1005,MATCH($B345,'Inspection Log'!$A$6:$A$1005,0)),""))</f>
        <v/>
      </c>
      <c r="G345" s="47" t="n"/>
      <c r="H345" s="38" t="n"/>
      <c r="K345" s="63" t="n"/>
      <c r="L345" s="63" t="n"/>
      <c r="M345" s="38" t="n"/>
      <c r="O345" s="62">
        <f>IF($C345="","",IFERROR($C345+'Settings'!$B$5,""))</f>
        <v/>
      </c>
      <c r="P345" s="62" t="n"/>
      <c r="Q345" s="62" t="n"/>
      <c r="R345" s="40">
        <f>IF($A345="","",IF($Q345&lt;&gt;"","Closed",IF($P345="","Open - No Due Date",IF($P345&lt;TODAY(),"Overdue","Open"))))</f>
        <v/>
      </c>
      <c r="S345" s="39">
        <f>IF($A345="","",IFERROR(MAX(0,IF($Q345&lt;&gt;"",$Q345-$C345,TODAY()-$C345)),""))</f>
        <v/>
      </c>
      <c r="T345" s="40">
        <f>IF($A345="","",IF(OR($B345="",$F345="",$H345="",$I345="",$M345=""),"Missing required field",IF(COUNTIF($A$6:$A$1005,$A345)&gt;1,"Duplicate Violation ID",IF(COUNTIF('Inspection Log'!$A$6:$A$1005,$B345)=0,"Unmatched Inspection ID",IF(AND($Q345&lt;&gt;"",$C345&lt;&gt;"",$Q345&lt;$C345),"Completed before inspection","OK")))))</f>
        <v/>
      </c>
    </row>
    <row r="346">
      <c r="C346" s="62">
        <f>IF($B346="","",IFERROR(INDEX('Inspection Log'!$B$6:$B$1005,MATCH($B346,'Inspection Log'!$A$6:$A$1005,0)),""))</f>
        <v/>
      </c>
      <c r="D346">
        <f>IF($B346="","",IFERROR(INDEX('Inspection Log'!$E$6:$E$1005,MATCH($B346,'Inspection Log'!$A$6:$A$1005,0)),""))</f>
        <v/>
      </c>
      <c r="E346">
        <f>IF($B346="","",IFERROR(INDEX('Inspection Log'!$F$6:$F$1005,MATCH($B346,'Inspection Log'!$A$6:$A$1005,0)),""))</f>
        <v/>
      </c>
      <c r="G346" s="47" t="n"/>
      <c r="H346" s="38" t="n"/>
      <c r="K346" s="63" t="n"/>
      <c r="L346" s="63" t="n"/>
      <c r="M346" s="38" t="n"/>
      <c r="O346" s="62">
        <f>IF($C346="","",IFERROR($C346+'Settings'!$B$5,""))</f>
        <v/>
      </c>
      <c r="P346" s="62" t="n"/>
      <c r="Q346" s="62" t="n"/>
      <c r="R346" s="40">
        <f>IF($A346="","",IF($Q346&lt;&gt;"","Closed",IF($P346="","Open - No Due Date",IF($P346&lt;TODAY(),"Overdue","Open"))))</f>
        <v/>
      </c>
      <c r="S346" s="39">
        <f>IF($A346="","",IFERROR(MAX(0,IF($Q346&lt;&gt;"",$Q346-$C346,TODAY()-$C346)),""))</f>
        <v/>
      </c>
      <c r="T346" s="40">
        <f>IF($A346="","",IF(OR($B346="",$F346="",$H346="",$I346="",$M346=""),"Missing required field",IF(COUNTIF($A$6:$A$1005,$A346)&gt;1,"Duplicate Violation ID",IF(COUNTIF('Inspection Log'!$A$6:$A$1005,$B346)=0,"Unmatched Inspection ID",IF(AND($Q346&lt;&gt;"",$C346&lt;&gt;"",$Q346&lt;$C346),"Completed before inspection","OK")))))</f>
        <v/>
      </c>
    </row>
    <row r="347">
      <c r="C347" s="62">
        <f>IF($B347="","",IFERROR(INDEX('Inspection Log'!$B$6:$B$1005,MATCH($B347,'Inspection Log'!$A$6:$A$1005,0)),""))</f>
        <v/>
      </c>
      <c r="D347">
        <f>IF($B347="","",IFERROR(INDEX('Inspection Log'!$E$6:$E$1005,MATCH($B347,'Inspection Log'!$A$6:$A$1005,0)),""))</f>
        <v/>
      </c>
      <c r="E347">
        <f>IF($B347="","",IFERROR(INDEX('Inspection Log'!$F$6:$F$1005,MATCH($B347,'Inspection Log'!$A$6:$A$1005,0)),""))</f>
        <v/>
      </c>
      <c r="G347" s="47" t="n"/>
      <c r="H347" s="38" t="n"/>
      <c r="K347" s="63" t="n"/>
      <c r="L347" s="63" t="n"/>
      <c r="M347" s="38" t="n"/>
      <c r="O347" s="62">
        <f>IF($C347="","",IFERROR($C347+'Settings'!$B$5,""))</f>
        <v/>
      </c>
      <c r="P347" s="62" t="n"/>
      <c r="Q347" s="62" t="n"/>
      <c r="R347" s="40">
        <f>IF($A347="","",IF($Q347&lt;&gt;"","Closed",IF($P347="","Open - No Due Date",IF($P347&lt;TODAY(),"Overdue","Open"))))</f>
        <v/>
      </c>
      <c r="S347" s="39">
        <f>IF($A347="","",IFERROR(MAX(0,IF($Q347&lt;&gt;"",$Q347-$C347,TODAY()-$C347)),""))</f>
        <v/>
      </c>
      <c r="T347" s="40">
        <f>IF($A347="","",IF(OR($B347="",$F347="",$H347="",$I347="",$M347=""),"Missing required field",IF(COUNTIF($A$6:$A$1005,$A347)&gt;1,"Duplicate Violation ID",IF(COUNTIF('Inspection Log'!$A$6:$A$1005,$B347)=0,"Unmatched Inspection ID",IF(AND($Q347&lt;&gt;"",$C347&lt;&gt;"",$Q347&lt;$C347),"Completed before inspection","OK")))))</f>
        <v/>
      </c>
    </row>
    <row r="348">
      <c r="C348" s="62">
        <f>IF($B348="","",IFERROR(INDEX('Inspection Log'!$B$6:$B$1005,MATCH($B348,'Inspection Log'!$A$6:$A$1005,0)),""))</f>
        <v/>
      </c>
      <c r="D348">
        <f>IF($B348="","",IFERROR(INDEX('Inspection Log'!$E$6:$E$1005,MATCH($B348,'Inspection Log'!$A$6:$A$1005,0)),""))</f>
        <v/>
      </c>
      <c r="E348">
        <f>IF($B348="","",IFERROR(INDEX('Inspection Log'!$F$6:$F$1005,MATCH($B348,'Inspection Log'!$A$6:$A$1005,0)),""))</f>
        <v/>
      </c>
      <c r="G348" s="47" t="n"/>
      <c r="H348" s="38" t="n"/>
      <c r="K348" s="63" t="n"/>
      <c r="L348" s="63" t="n"/>
      <c r="M348" s="38" t="n"/>
      <c r="O348" s="62">
        <f>IF($C348="","",IFERROR($C348+'Settings'!$B$5,""))</f>
        <v/>
      </c>
      <c r="P348" s="62" t="n"/>
      <c r="Q348" s="62" t="n"/>
      <c r="R348" s="40">
        <f>IF($A348="","",IF($Q348&lt;&gt;"","Closed",IF($P348="","Open - No Due Date",IF($P348&lt;TODAY(),"Overdue","Open"))))</f>
        <v/>
      </c>
      <c r="S348" s="39">
        <f>IF($A348="","",IFERROR(MAX(0,IF($Q348&lt;&gt;"",$Q348-$C348,TODAY()-$C348)),""))</f>
        <v/>
      </c>
      <c r="T348" s="40">
        <f>IF($A348="","",IF(OR($B348="",$F348="",$H348="",$I348="",$M348=""),"Missing required field",IF(COUNTIF($A$6:$A$1005,$A348)&gt;1,"Duplicate Violation ID",IF(COUNTIF('Inspection Log'!$A$6:$A$1005,$B348)=0,"Unmatched Inspection ID",IF(AND($Q348&lt;&gt;"",$C348&lt;&gt;"",$Q348&lt;$C348),"Completed before inspection","OK")))))</f>
        <v/>
      </c>
    </row>
    <row r="349">
      <c r="C349" s="62">
        <f>IF($B349="","",IFERROR(INDEX('Inspection Log'!$B$6:$B$1005,MATCH($B349,'Inspection Log'!$A$6:$A$1005,0)),""))</f>
        <v/>
      </c>
      <c r="D349">
        <f>IF($B349="","",IFERROR(INDEX('Inspection Log'!$E$6:$E$1005,MATCH($B349,'Inspection Log'!$A$6:$A$1005,0)),""))</f>
        <v/>
      </c>
      <c r="E349">
        <f>IF($B349="","",IFERROR(INDEX('Inspection Log'!$F$6:$F$1005,MATCH($B349,'Inspection Log'!$A$6:$A$1005,0)),""))</f>
        <v/>
      </c>
      <c r="G349" s="47" t="n"/>
      <c r="H349" s="38" t="n"/>
      <c r="K349" s="63" t="n"/>
      <c r="L349" s="63" t="n"/>
      <c r="M349" s="38" t="n"/>
      <c r="O349" s="62">
        <f>IF($C349="","",IFERROR($C349+'Settings'!$B$5,""))</f>
        <v/>
      </c>
      <c r="P349" s="62" t="n"/>
      <c r="Q349" s="62" t="n"/>
      <c r="R349" s="40">
        <f>IF($A349="","",IF($Q349&lt;&gt;"","Closed",IF($P349="","Open - No Due Date",IF($P349&lt;TODAY(),"Overdue","Open"))))</f>
        <v/>
      </c>
      <c r="S349" s="39">
        <f>IF($A349="","",IFERROR(MAX(0,IF($Q349&lt;&gt;"",$Q349-$C349,TODAY()-$C349)),""))</f>
        <v/>
      </c>
      <c r="T349" s="40">
        <f>IF($A349="","",IF(OR($B349="",$F349="",$H349="",$I349="",$M349=""),"Missing required field",IF(COUNTIF($A$6:$A$1005,$A349)&gt;1,"Duplicate Violation ID",IF(COUNTIF('Inspection Log'!$A$6:$A$1005,$B349)=0,"Unmatched Inspection ID",IF(AND($Q349&lt;&gt;"",$C349&lt;&gt;"",$Q349&lt;$C349),"Completed before inspection","OK")))))</f>
        <v/>
      </c>
    </row>
    <row r="350">
      <c r="C350" s="62">
        <f>IF($B350="","",IFERROR(INDEX('Inspection Log'!$B$6:$B$1005,MATCH($B350,'Inspection Log'!$A$6:$A$1005,0)),""))</f>
        <v/>
      </c>
      <c r="D350">
        <f>IF($B350="","",IFERROR(INDEX('Inspection Log'!$E$6:$E$1005,MATCH($B350,'Inspection Log'!$A$6:$A$1005,0)),""))</f>
        <v/>
      </c>
      <c r="E350">
        <f>IF($B350="","",IFERROR(INDEX('Inspection Log'!$F$6:$F$1005,MATCH($B350,'Inspection Log'!$A$6:$A$1005,0)),""))</f>
        <v/>
      </c>
      <c r="G350" s="47" t="n"/>
      <c r="H350" s="38" t="n"/>
      <c r="K350" s="63" t="n"/>
      <c r="L350" s="63" t="n"/>
      <c r="M350" s="38" t="n"/>
      <c r="O350" s="62">
        <f>IF($C350="","",IFERROR($C350+'Settings'!$B$5,""))</f>
        <v/>
      </c>
      <c r="P350" s="62" t="n"/>
      <c r="Q350" s="62" t="n"/>
      <c r="R350" s="40">
        <f>IF($A350="","",IF($Q350&lt;&gt;"","Closed",IF($P350="","Open - No Due Date",IF($P350&lt;TODAY(),"Overdue","Open"))))</f>
        <v/>
      </c>
      <c r="S350" s="39">
        <f>IF($A350="","",IFERROR(MAX(0,IF($Q350&lt;&gt;"",$Q350-$C350,TODAY()-$C350)),""))</f>
        <v/>
      </c>
      <c r="T350" s="40">
        <f>IF($A350="","",IF(OR($B350="",$F350="",$H350="",$I350="",$M350=""),"Missing required field",IF(COUNTIF($A$6:$A$1005,$A350)&gt;1,"Duplicate Violation ID",IF(COUNTIF('Inspection Log'!$A$6:$A$1005,$B350)=0,"Unmatched Inspection ID",IF(AND($Q350&lt;&gt;"",$C350&lt;&gt;"",$Q350&lt;$C350),"Completed before inspection","OK")))))</f>
        <v/>
      </c>
    </row>
    <row r="351">
      <c r="C351" s="62">
        <f>IF($B351="","",IFERROR(INDEX('Inspection Log'!$B$6:$B$1005,MATCH($B351,'Inspection Log'!$A$6:$A$1005,0)),""))</f>
        <v/>
      </c>
      <c r="D351">
        <f>IF($B351="","",IFERROR(INDEX('Inspection Log'!$E$6:$E$1005,MATCH($B351,'Inspection Log'!$A$6:$A$1005,0)),""))</f>
        <v/>
      </c>
      <c r="E351">
        <f>IF($B351="","",IFERROR(INDEX('Inspection Log'!$F$6:$F$1005,MATCH($B351,'Inspection Log'!$A$6:$A$1005,0)),""))</f>
        <v/>
      </c>
      <c r="G351" s="47" t="n"/>
      <c r="H351" s="38" t="n"/>
      <c r="K351" s="63" t="n"/>
      <c r="L351" s="63" t="n"/>
      <c r="M351" s="38" t="n"/>
      <c r="O351" s="62">
        <f>IF($C351="","",IFERROR($C351+'Settings'!$B$5,""))</f>
        <v/>
      </c>
      <c r="P351" s="62" t="n"/>
      <c r="Q351" s="62" t="n"/>
      <c r="R351" s="40">
        <f>IF($A351="","",IF($Q351&lt;&gt;"","Closed",IF($P351="","Open - No Due Date",IF($P351&lt;TODAY(),"Overdue","Open"))))</f>
        <v/>
      </c>
      <c r="S351" s="39">
        <f>IF($A351="","",IFERROR(MAX(0,IF($Q351&lt;&gt;"",$Q351-$C351,TODAY()-$C351)),""))</f>
        <v/>
      </c>
      <c r="T351" s="40">
        <f>IF($A351="","",IF(OR($B351="",$F351="",$H351="",$I351="",$M351=""),"Missing required field",IF(COUNTIF($A$6:$A$1005,$A351)&gt;1,"Duplicate Violation ID",IF(COUNTIF('Inspection Log'!$A$6:$A$1005,$B351)=0,"Unmatched Inspection ID",IF(AND($Q351&lt;&gt;"",$C351&lt;&gt;"",$Q351&lt;$C351),"Completed before inspection","OK")))))</f>
        <v/>
      </c>
    </row>
    <row r="352">
      <c r="C352" s="62">
        <f>IF($B352="","",IFERROR(INDEX('Inspection Log'!$B$6:$B$1005,MATCH($B352,'Inspection Log'!$A$6:$A$1005,0)),""))</f>
        <v/>
      </c>
      <c r="D352">
        <f>IF($B352="","",IFERROR(INDEX('Inspection Log'!$E$6:$E$1005,MATCH($B352,'Inspection Log'!$A$6:$A$1005,0)),""))</f>
        <v/>
      </c>
      <c r="E352">
        <f>IF($B352="","",IFERROR(INDEX('Inspection Log'!$F$6:$F$1005,MATCH($B352,'Inspection Log'!$A$6:$A$1005,0)),""))</f>
        <v/>
      </c>
      <c r="G352" s="47" t="n"/>
      <c r="H352" s="38" t="n"/>
      <c r="K352" s="63" t="n"/>
      <c r="L352" s="63" t="n"/>
      <c r="M352" s="38" t="n"/>
      <c r="O352" s="62">
        <f>IF($C352="","",IFERROR($C352+'Settings'!$B$5,""))</f>
        <v/>
      </c>
      <c r="P352" s="62" t="n"/>
      <c r="Q352" s="62" t="n"/>
      <c r="R352" s="40">
        <f>IF($A352="","",IF($Q352&lt;&gt;"","Closed",IF($P352="","Open - No Due Date",IF($P352&lt;TODAY(),"Overdue","Open"))))</f>
        <v/>
      </c>
      <c r="S352" s="39">
        <f>IF($A352="","",IFERROR(MAX(0,IF($Q352&lt;&gt;"",$Q352-$C352,TODAY()-$C352)),""))</f>
        <v/>
      </c>
      <c r="T352" s="40">
        <f>IF($A352="","",IF(OR($B352="",$F352="",$H352="",$I352="",$M352=""),"Missing required field",IF(COUNTIF($A$6:$A$1005,$A352)&gt;1,"Duplicate Violation ID",IF(COUNTIF('Inspection Log'!$A$6:$A$1005,$B352)=0,"Unmatched Inspection ID",IF(AND($Q352&lt;&gt;"",$C352&lt;&gt;"",$Q352&lt;$C352),"Completed before inspection","OK")))))</f>
        <v/>
      </c>
    </row>
    <row r="353">
      <c r="C353" s="62">
        <f>IF($B353="","",IFERROR(INDEX('Inspection Log'!$B$6:$B$1005,MATCH($B353,'Inspection Log'!$A$6:$A$1005,0)),""))</f>
        <v/>
      </c>
      <c r="D353">
        <f>IF($B353="","",IFERROR(INDEX('Inspection Log'!$E$6:$E$1005,MATCH($B353,'Inspection Log'!$A$6:$A$1005,0)),""))</f>
        <v/>
      </c>
      <c r="E353">
        <f>IF($B353="","",IFERROR(INDEX('Inspection Log'!$F$6:$F$1005,MATCH($B353,'Inspection Log'!$A$6:$A$1005,0)),""))</f>
        <v/>
      </c>
      <c r="G353" s="47" t="n"/>
      <c r="H353" s="38" t="n"/>
      <c r="K353" s="63" t="n"/>
      <c r="L353" s="63" t="n"/>
      <c r="M353" s="38" t="n"/>
      <c r="O353" s="62">
        <f>IF($C353="","",IFERROR($C353+'Settings'!$B$5,""))</f>
        <v/>
      </c>
      <c r="P353" s="62" t="n"/>
      <c r="Q353" s="62" t="n"/>
      <c r="R353" s="40">
        <f>IF($A353="","",IF($Q353&lt;&gt;"","Closed",IF($P353="","Open - No Due Date",IF($P353&lt;TODAY(),"Overdue","Open"))))</f>
        <v/>
      </c>
      <c r="S353" s="39">
        <f>IF($A353="","",IFERROR(MAX(0,IF($Q353&lt;&gt;"",$Q353-$C353,TODAY()-$C353)),""))</f>
        <v/>
      </c>
      <c r="T353" s="40">
        <f>IF($A353="","",IF(OR($B353="",$F353="",$H353="",$I353="",$M353=""),"Missing required field",IF(COUNTIF($A$6:$A$1005,$A353)&gt;1,"Duplicate Violation ID",IF(COUNTIF('Inspection Log'!$A$6:$A$1005,$B353)=0,"Unmatched Inspection ID",IF(AND($Q353&lt;&gt;"",$C353&lt;&gt;"",$Q353&lt;$C353),"Completed before inspection","OK")))))</f>
        <v/>
      </c>
    </row>
    <row r="354">
      <c r="C354" s="62">
        <f>IF($B354="","",IFERROR(INDEX('Inspection Log'!$B$6:$B$1005,MATCH($B354,'Inspection Log'!$A$6:$A$1005,0)),""))</f>
        <v/>
      </c>
      <c r="D354">
        <f>IF($B354="","",IFERROR(INDEX('Inspection Log'!$E$6:$E$1005,MATCH($B354,'Inspection Log'!$A$6:$A$1005,0)),""))</f>
        <v/>
      </c>
      <c r="E354">
        <f>IF($B354="","",IFERROR(INDEX('Inspection Log'!$F$6:$F$1005,MATCH($B354,'Inspection Log'!$A$6:$A$1005,0)),""))</f>
        <v/>
      </c>
      <c r="G354" s="47" t="n"/>
      <c r="H354" s="38" t="n"/>
      <c r="K354" s="63" t="n"/>
      <c r="L354" s="63" t="n"/>
      <c r="M354" s="38" t="n"/>
      <c r="O354" s="62">
        <f>IF($C354="","",IFERROR($C354+'Settings'!$B$5,""))</f>
        <v/>
      </c>
      <c r="P354" s="62" t="n"/>
      <c r="Q354" s="62" t="n"/>
      <c r="R354" s="40">
        <f>IF($A354="","",IF($Q354&lt;&gt;"","Closed",IF($P354="","Open - No Due Date",IF($P354&lt;TODAY(),"Overdue","Open"))))</f>
        <v/>
      </c>
      <c r="S354" s="39">
        <f>IF($A354="","",IFERROR(MAX(0,IF($Q354&lt;&gt;"",$Q354-$C354,TODAY()-$C354)),""))</f>
        <v/>
      </c>
      <c r="T354" s="40">
        <f>IF($A354="","",IF(OR($B354="",$F354="",$H354="",$I354="",$M354=""),"Missing required field",IF(COUNTIF($A$6:$A$1005,$A354)&gt;1,"Duplicate Violation ID",IF(COUNTIF('Inspection Log'!$A$6:$A$1005,$B354)=0,"Unmatched Inspection ID",IF(AND($Q354&lt;&gt;"",$C354&lt;&gt;"",$Q354&lt;$C354),"Completed before inspection","OK")))))</f>
        <v/>
      </c>
    </row>
    <row r="355">
      <c r="C355" s="62">
        <f>IF($B355="","",IFERROR(INDEX('Inspection Log'!$B$6:$B$1005,MATCH($B355,'Inspection Log'!$A$6:$A$1005,0)),""))</f>
        <v/>
      </c>
      <c r="D355">
        <f>IF($B355="","",IFERROR(INDEX('Inspection Log'!$E$6:$E$1005,MATCH($B355,'Inspection Log'!$A$6:$A$1005,0)),""))</f>
        <v/>
      </c>
      <c r="E355">
        <f>IF($B355="","",IFERROR(INDEX('Inspection Log'!$F$6:$F$1005,MATCH($B355,'Inspection Log'!$A$6:$A$1005,0)),""))</f>
        <v/>
      </c>
      <c r="G355" s="47" t="n"/>
      <c r="H355" s="38" t="n"/>
      <c r="K355" s="63" t="n"/>
      <c r="L355" s="63" t="n"/>
      <c r="M355" s="38" t="n"/>
      <c r="O355" s="62">
        <f>IF($C355="","",IFERROR($C355+'Settings'!$B$5,""))</f>
        <v/>
      </c>
      <c r="P355" s="62" t="n"/>
      <c r="Q355" s="62" t="n"/>
      <c r="R355" s="40">
        <f>IF($A355="","",IF($Q355&lt;&gt;"","Closed",IF($P355="","Open - No Due Date",IF($P355&lt;TODAY(),"Overdue","Open"))))</f>
        <v/>
      </c>
      <c r="S355" s="39">
        <f>IF($A355="","",IFERROR(MAX(0,IF($Q355&lt;&gt;"",$Q355-$C355,TODAY()-$C355)),""))</f>
        <v/>
      </c>
      <c r="T355" s="40">
        <f>IF($A355="","",IF(OR($B355="",$F355="",$H355="",$I355="",$M355=""),"Missing required field",IF(COUNTIF($A$6:$A$1005,$A355)&gt;1,"Duplicate Violation ID",IF(COUNTIF('Inspection Log'!$A$6:$A$1005,$B355)=0,"Unmatched Inspection ID",IF(AND($Q355&lt;&gt;"",$C355&lt;&gt;"",$Q355&lt;$C355),"Completed before inspection","OK")))))</f>
        <v/>
      </c>
    </row>
    <row r="356">
      <c r="C356" s="62">
        <f>IF($B356="","",IFERROR(INDEX('Inspection Log'!$B$6:$B$1005,MATCH($B356,'Inspection Log'!$A$6:$A$1005,0)),""))</f>
        <v/>
      </c>
      <c r="D356">
        <f>IF($B356="","",IFERROR(INDEX('Inspection Log'!$E$6:$E$1005,MATCH($B356,'Inspection Log'!$A$6:$A$1005,0)),""))</f>
        <v/>
      </c>
      <c r="E356">
        <f>IF($B356="","",IFERROR(INDEX('Inspection Log'!$F$6:$F$1005,MATCH($B356,'Inspection Log'!$A$6:$A$1005,0)),""))</f>
        <v/>
      </c>
      <c r="G356" s="47" t="n"/>
      <c r="H356" s="38" t="n"/>
      <c r="K356" s="63" t="n"/>
      <c r="L356" s="63" t="n"/>
      <c r="M356" s="38" t="n"/>
      <c r="O356" s="62">
        <f>IF($C356="","",IFERROR($C356+'Settings'!$B$5,""))</f>
        <v/>
      </c>
      <c r="P356" s="62" t="n"/>
      <c r="Q356" s="62" t="n"/>
      <c r="R356" s="40">
        <f>IF($A356="","",IF($Q356&lt;&gt;"","Closed",IF($P356="","Open - No Due Date",IF($P356&lt;TODAY(),"Overdue","Open"))))</f>
        <v/>
      </c>
      <c r="S356" s="39">
        <f>IF($A356="","",IFERROR(MAX(0,IF($Q356&lt;&gt;"",$Q356-$C356,TODAY()-$C356)),""))</f>
        <v/>
      </c>
      <c r="T356" s="40">
        <f>IF($A356="","",IF(OR($B356="",$F356="",$H356="",$I356="",$M356=""),"Missing required field",IF(COUNTIF($A$6:$A$1005,$A356)&gt;1,"Duplicate Violation ID",IF(COUNTIF('Inspection Log'!$A$6:$A$1005,$B356)=0,"Unmatched Inspection ID",IF(AND($Q356&lt;&gt;"",$C356&lt;&gt;"",$Q356&lt;$C356),"Completed before inspection","OK")))))</f>
        <v/>
      </c>
    </row>
    <row r="357">
      <c r="C357" s="62">
        <f>IF($B357="","",IFERROR(INDEX('Inspection Log'!$B$6:$B$1005,MATCH($B357,'Inspection Log'!$A$6:$A$1005,0)),""))</f>
        <v/>
      </c>
      <c r="D357">
        <f>IF($B357="","",IFERROR(INDEX('Inspection Log'!$E$6:$E$1005,MATCH($B357,'Inspection Log'!$A$6:$A$1005,0)),""))</f>
        <v/>
      </c>
      <c r="E357">
        <f>IF($B357="","",IFERROR(INDEX('Inspection Log'!$F$6:$F$1005,MATCH($B357,'Inspection Log'!$A$6:$A$1005,0)),""))</f>
        <v/>
      </c>
      <c r="G357" s="47" t="n"/>
      <c r="H357" s="38" t="n"/>
      <c r="K357" s="63" t="n"/>
      <c r="L357" s="63" t="n"/>
      <c r="M357" s="38" t="n"/>
      <c r="O357" s="62">
        <f>IF($C357="","",IFERROR($C357+'Settings'!$B$5,""))</f>
        <v/>
      </c>
      <c r="P357" s="62" t="n"/>
      <c r="Q357" s="62" t="n"/>
      <c r="R357" s="40">
        <f>IF($A357="","",IF($Q357&lt;&gt;"","Closed",IF($P357="","Open - No Due Date",IF($P357&lt;TODAY(),"Overdue","Open"))))</f>
        <v/>
      </c>
      <c r="S357" s="39">
        <f>IF($A357="","",IFERROR(MAX(0,IF($Q357&lt;&gt;"",$Q357-$C357,TODAY()-$C357)),""))</f>
        <v/>
      </c>
      <c r="T357" s="40">
        <f>IF($A357="","",IF(OR($B357="",$F357="",$H357="",$I357="",$M357=""),"Missing required field",IF(COUNTIF($A$6:$A$1005,$A357)&gt;1,"Duplicate Violation ID",IF(COUNTIF('Inspection Log'!$A$6:$A$1005,$B357)=0,"Unmatched Inspection ID",IF(AND($Q357&lt;&gt;"",$C357&lt;&gt;"",$Q357&lt;$C357),"Completed before inspection","OK")))))</f>
        <v/>
      </c>
    </row>
    <row r="358">
      <c r="C358" s="62">
        <f>IF($B358="","",IFERROR(INDEX('Inspection Log'!$B$6:$B$1005,MATCH($B358,'Inspection Log'!$A$6:$A$1005,0)),""))</f>
        <v/>
      </c>
      <c r="D358">
        <f>IF($B358="","",IFERROR(INDEX('Inspection Log'!$E$6:$E$1005,MATCH($B358,'Inspection Log'!$A$6:$A$1005,0)),""))</f>
        <v/>
      </c>
      <c r="E358">
        <f>IF($B358="","",IFERROR(INDEX('Inspection Log'!$F$6:$F$1005,MATCH($B358,'Inspection Log'!$A$6:$A$1005,0)),""))</f>
        <v/>
      </c>
      <c r="G358" s="47" t="n"/>
      <c r="H358" s="38" t="n"/>
      <c r="K358" s="63" t="n"/>
      <c r="L358" s="63" t="n"/>
      <c r="M358" s="38" t="n"/>
      <c r="O358" s="62">
        <f>IF($C358="","",IFERROR($C358+'Settings'!$B$5,""))</f>
        <v/>
      </c>
      <c r="P358" s="62" t="n"/>
      <c r="Q358" s="62" t="n"/>
      <c r="R358" s="40">
        <f>IF($A358="","",IF($Q358&lt;&gt;"","Closed",IF($P358="","Open - No Due Date",IF($P358&lt;TODAY(),"Overdue","Open"))))</f>
        <v/>
      </c>
      <c r="S358" s="39">
        <f>IF($A358="","",IFERROR(MAX(0,IF($Q358&lt;&gt;"",$Q358-$C358,TODAY()-$C358)),""))</f>
        <v/>
      </c>
      <c r="T358" s="40">
        <f>IF($A358="","",IF(OR($B358="",$F358="",$H358="",$I358="",$M358=""),"Missing required field",IF(COUNTIF($A$6:$A$1005,$A358)&gt;1,"Duplicate Violation ID",IF(COUNTIF('Inspection Log'!$A$6:$A$1005,$B358)=0,"Unmatched Inspection ID",IF(AND($Q358&lt;&gt;"",$C358&lt;&gt;"",$Q358&lt;$C358),"Completed before inspection","OK")))))</f>
        <v/>
      </c>
    </row>
    <row r="359">
      <c r="C359" s="62">
        <f>IF($B359="","",IFERROR(INDEX('Inspection Log'!$B$6:$B$1005,MATCH($B359,'Inspection Log'!$A$6:$A$1005,0)),""))</f>
        <v/>
      </c>
      <c r="D359">
        <f>IF($B359="","",IFERROR(INDEX('Inspection Log'!$E$6:$E$1005,MATCH($B359,'Inspection Log'!$A$6:$A$1005,0)),""))</f>
        <v/>
      </c>
      <c r="E359">
        <f>IF($B359="","",IFERROR(INDEX('Inspection Log'!$F$6:$F$1005,MATCH($B359,'Inspection Log'!$A$6:$A$1005,0)),""))</f>
        <v/>
      </c>
      <c r="G359" s="47" t="n"/>
      <c r="H359" s="38" t="n"/>
      <c r="K359" s="63" t="n"/>
      <c r="L359" s="63" t="n"/>
      <c r="M359" s="38" t="n"/>
      <c r="O359" s="62">
        <f>IF($C359="","",IFERROR($C359+'Settings'!$B$5,""))</f>
        <v/>
      </c>
      <c r="P359" s="62" t="n"/>
      <c r="Q359" s="62" t="n"/>
      <c r="R359" s="40">
        <f>IF($A359="","",IF($Q359&lt;&gt;"","Closed",IF($P359="","Open - No Due Date",IF($P359&lt;TODAY(),"Overdue","Open"))))</f>
        <v/>
      </c>
      <c r="S359" s="39">
        <f>IF($A359="","",IFERROR(MAX(0,IF($Q359&lt;&gt;"",$Q359-$C359,TODAY()-$C359)),""))</f>
        <v/>
      </c>
      <c r="T359" s="40">
        <f>IF($A359="","",IF(OR($B359="",$F359="",$H359="",$I359="",$M359=""),"Missing required field",IF(COUNTIF($A$6:$A$1005,$A359)&gt;1,"Duplicate Violation ID",IF(COUNTIF('Inspection Log'!$A$6:$A$1005,$B359)=0,"Unmatched Inspection ID",IF(AND($Q359&lt;&gt;"",$C359&lt;&gt;"",$Q359&lt;$C359),"Completed before inspection","OK")))))</f>
        <v/>
      </c>
    </row>
    <row r="360">
      <c r="C360" s="62">
        <f>IF($B360="","",IFERROR(INDEX('Inspection Log'!$B$6:$B$1005,MATCH($B360,'Inspection Log'!$A$6:$A$1005,0)),""))</f>
        <v/>
      </c>
      <c r="D360">
        <f>IF($B360="","",IFERROR(INDEX('Inspection Log'!$E$6:$E$1005,MATCH($B360,'Inspection Log'!$A$6:$A$1005,0)),""))</f>
        <v/>
      </c>
      <c r="E360">
        <f>IF($B360="","",IFERROR(INDEX('Inspection Log'!$F$6:$F$1005,MATCH($B360,'Inspection Log'!$A$6:$A$1005,0)),""))</f>
        <v/>
      </c>
      <c r="G360" s="47" t="n"/>
      <c r="H360" s="38" t="n"/>
      <c r="K360" s="63" t="n"/>
      <c r="L360" s="63" t="n"/>
      <c r="M360" s="38" t="n"/>
      <c r="O360" s="62">
        <f>IF($C360="","",IFERROR($C360+'Settings'!$B$5,""))</f>
        <v/>
      </c>
      <c r="P360" s="62" t="n"/>
      <c r="Q360" s="62" t="n"/>
      <c r="R360" s="40">
        <f>IF($A360="","",IF($Q360&lt;&gt;"","Closed",IF($P360="","Open - No Due Date",IF($P360&lt;TODAY(),"Overdue","Open"))))</f>
        <v/>
      </c>
      <c r="S360" s="39">
        <f>IF($A360="","",IFERROR(MAX(0,IF($Q360&lt;&gt;"",$Q360-$C360,TODAY()-$C360)),""))</f>
        <v/>
      </c>
      <c r="T360" s="40">
        <f>IF($A360="","",IF(OR($B360="",$F360="",$H360="",$I360="",$M360=""),"Missing required field",IF(COUNTIF($A$6:$A$1005,$A360)&gt;1,"Duplicate Violation ID",IF(COUNTIF('Inspection Log'!$A$6:$A$1005,$B360)=0,"Unmatched Inspection ID",IF(AND($Q360&lt;&gt;"",$C360&lt;&gt;"",$Q360&lt;$C360),"Completed before inspection","OK")))))</f>
        <v/>
      </c>
    </row>
    <row r="361">
      <c r="C361" s="62">
        <f>IF($B361="","",IFERROR(INDEX('Inspection Log'!$B$6:$B$1005,MATCH($B361,'Inspection Log'!$A$6:$A$1005,0)),""))</f>
        <v/>
      </c>
      <c r="D361">
        <f>IF($B361="","",IFERROR(INDEX('Inspection Log'!$E$6:$E$1005,MATCH($B361,'Inspection Log'!$A$6:$A$1005,0)),""))</f>
        <v/>
      </c>
      <c r="E361">
        <f>IF($B361="","",IFERROR(INDEX('Inspection Log'!$F$6:$F$1005,MATCH($B361,'Inspection Log'!$A$6:$A$1005,0)),""))</f>
        <v/>
      </c>
      <c r="G361" s="47" t="n"/>
      <c r="H361" s="38" t="n"/>
      <c r="K361" s="63" t="n"/>
      <c r="L361" s="63" t="n"/>
      <c r="M361" s="38" t="n"/>
      <c r="O361" s="62">
        <f>IF($C361="","",IFERROR($C361+'Settings'!$B$5,""))</f>
        <v/>
      </c>
      <c r="P361" s="62" t="n"/>
      <c r="Q361" s="62" t="n"/>
      <c r="R361" s="40">
        <f>IF($A361="","",IF($Q361&lt;&gt;"","Closed",IF($P361="","Open - No Due Date",IF($P361&lt;TODAY(),"Overdue","Open"))))</f>
        <v/>
      </c>
      <c r="S361" s="39">
        <f>IF($A361="","",IFERROR(MAX(0,IF($Q361&lt;&gt;"",$Q361-$C361,TODAY()-$C361)),""))</f>
        <v/>
      </c>
      <c r="T361" s="40">
        <f>IF($A361="","",IF(OR($B361="",$F361="",$H361="",$I361="",$M361=""),"Missing required field",IF(COUNTIF($A$6:$A$1005,$A361)&gt;1,"Duplicate Violation ID",IF(COUNTIF('Inspection Log'!$A$6:$A$1005,$B361)=0,"Unmatched Inspection ID",IF(AND($Q361&lt;&gt;"",$C361&lt;&gt;"",$Q361&lt;$C361),"Completed before inspection","OK")))))</f>
        <v/>
      </c>
    </row>
    <row r="362">
      <c r="C362" s="62">
        <f>IF($B362="","",IFERROR(INDEX('Inspection Log'!$B$6:$B$1005,MATCH($B362,'Inspection Log'!$A$6:$A$1005,0)),""))</f>
        <v/>
      </c>
      <c r="D362">
        <f>IF($B362="","",IFERROR(INDEX('Inspection Log'!$E$6:$E$1005,MATCH($B362,'Inspection Log'!$A$6:$A$1005,0)),""))</f>
        <v/>
      </c>
      <c r="E362">
        <f>IF($B362="","",IFERROR(INDEX('Inspection Log'!$F$6:$F$1005,MATCH($B362,'Inspection Log'!$A$6:$A$1005,0)),""))</f>
        <v/>
      </c>
      <c r="G362" s="47" t="n"/>
      <c r="H362" s="38" t="n"/>
      <c r="K362" s="63" t="n"/>
      <c r="L362" s="63" t="n"/>
      <c r="M362" s="38" t="n"/>
      <c r="O362" s="62">
        <f>IF($C362="","",IFERROR($C362+'Settings'!$B$5,""))</f>
        <v/>
      </c>
      <c r="P362" s="62" t="n"/>
      <c r="Q362" s="62" t="n"/>
      <c r="R362" s="40">
        <f>IF($A362="","",IF($Q362&lt;&gt;"","Closed",IF($P362="","Open - No Due Date",IF($P362&lt;TODAY(),"Overdue","Open"))))</f>
        <v/>
      </c>
      <c r="S362" s="39">
        <f>IF($A362="","",IFERROR(MAX(0,IF($Q362&lt;&gt;"",$Q362-$C362,TODAY()-$C362)),""))</f>
        <v/>
      </c>
      <c r="T362" s="40">
        <f>IF($A362="","",IF(OR($B362="",$F362="",$H362="",$I362="",$M362=""),"Missing required field",IF(COUNTIF($A$6:$A$1005,$A362)&gt;1,"Duplicate Violation ID",IF(COUNTIF('Inspection Log'!$A$6:$A$1005,$B362)=0,"Unmatched Inspection ID",IF(AND($Q362&lt;&gt;"",$C362&lt;&gt;"",$Q362&lt;$C362),"Completed before inspection","OK")))))</f>
        <v/>
      </c>
    </row>
    <row r="363">
      <c r="C363" s="62">
        <f>IF($B363="","",IFERROR(INDEX('Inspection Log'!$B$6:$B$1005,MATCH($B363,'Inspection Log'!$A$6:$A$1005,0)),""))</f>
        <v/>
      </c>
      <c r="D363">
        <f>IF($B363="","",IFERROR(INDEX('Inspection Log'!$E$6:$E$1005,MATCH($B363,'Inspection Log'!$A$6:$A$1005,0)),""))</f>
        <v/>
      </c>
      <c r="E363">
        <f>IF($B363="","",IFERROR(INDEX('Inspection Log'!$F$6:$F$1005,MATCH($B363,'Inspection Log'!$A$6:$A$1005,0)),""))</f>
        <v/>
      </c>
      <c r="G363" s="47" t="n"/>
      <c r="H363" s="38" t="n"/>
      <c r="K363" s="63" t="n"/>
      <c r="L363" s="63" t="n"/>
      <c r="M363" s="38" t="n"/>
      <c r="O363" s="62">
        <f>IF($C363="","",IFERROR($C363+'Settings'!$B$5,""))</f>
        <v/>
      </c>
      <c r="P363" s="62" t="n"/>
      <c r="Q363" s="62" t="n"/>
      <c r="R363" s="40">
        <f>IF($A363="","",IF($Q363&lt;&gt;"","Closed",IF($P363="","Open - No Due Date",IF($P363&lt;TODAY(),"Overdue","Open"))))</f>
        <v/>
      </c>
      <c r="S363" s="39">
        <f>IF($A363="","",IFERROR(MAX(0,IF($Q363&lt;&gt;"",$Q363-$C363,TODAY()-$C363)),""))</f>
        <v/>
      </c>
      <c r="T363" s="40">
        <f>IF($A363="","",IF(OR($B363="",$F363="",$H363="",$I363="",$M363=""),"Missing required field",IF(COUNTIF($A$6:$A$1005,$A363)&gt;1,"Duplicate Violation ID",IF(COUNTIF('Inspection Log'!$A$6:$A$1005,$B363)=0,"Unmatched Inspection ID",IF(AND($Q363&lt;&gt;"",$C363&lt;&gt;"",$Q363&lt;$C363),"Completed before inspection","OK")))))</f>
        <v/>
      </c>
    </row>
    <row r="364">
      <c r="C364" s="62">
        <f>IF($B364="","",IFERROR(INDEX('Inspection Log'!$B$6:$B$1005,MATCH($B364,'Inspection Log'!$A$6:$A$1005,0)),""))</f>
        <v/>
      </c>
      <c r="D364">
        <f>IF($B364="","",IFERROR(INDEX('Inspection Log'!$E$6:$E$1005,MATCH($B364,'Inspection Log'!$A$6:$A$1005,0)),""))</f>
        <v/>
      </c>
      <c r="E364">
        <f>IF($B364="","",IFERROR(INDEX('Inspection Log'!$F$6:$F$1005,MATCH($B364,'Inspection Log'!$A$6:$A$1005,0)),""))</f>
        <v/>
      </c>
      <c r="G364" s="47" t="n"/>
      <c r="H364" s="38" t="n"/>
      <c r="K364" s="63" t="n"/>
      <c r="L364" s="63" t="n"/>
      <c r="M364" s="38" t="n"/>
      <c r="O364" s="62">
        <f>IF($C364="","",IFERROR($C364+'Settings'!$B$5,""))</f>
        <v/>
      </c>
      <c r="P364" s="62" t="n"/>
      <c r="Q364" s="62" t="n"/>
      <c r="R364" s="40">
        <f>IF($A364="","",IF($Q364&lt;&gt;"","Closed",IF($P364="","Open - No Due Date",IF($P364&lt;TODAY(),"Overdue","Open"))))</f>
        <v/>
      </c>
      <c r="S364" s="39">
        <f>IF($A364="","",IFERROR(MAX(0,IF($Q364&lt;&gt;"",$Q364-$C364,TODAY()-$C364)),""))</f>
        <v/>
      </c>
      <c r="T364" s="40">
        <f>IF($A364="","",IF(OR($B364="",$F364="",$H364="",$I364="",$M364=""),"Missing required field",IF(COUNTIF($A$6:$A$1005,$A364)&gt;1,"Duplicate Violation ID",IF(COUNTIF('Inspection Log'!$A$6:$A$1005,$B364)=0,"Unmatched Inspection ID",IF(AND($Q364&lt;&gt;"",$C364&lt;&gt;"",$Q364&lt;$C364),"Completed before inspection","OK")))))</f>
        <v/>
      </c>
    </row>
    <row r="365">
      <c r="C365" s="62">
        <f>IF($B365="","",IFERROR(INDEX('Inspection Log'!$B$6:$B$1005,MATCH($B365,'Inspection Log'!$A$6:$A$1005,0)),""))</f>
        <v/>
      </c>
      <c r="D365">
        <f>IF($B365="","",IFERROR(INDEX('Inspection Log'!$E$6:$E$1005,MATCH($B365,'Inspection Log'!$A$6:$A$1005,0)),""))</f>
        <v/>
      </c>
      <c r="E365">
        <f>IF($B365="","",IFERROR(INDEX('Inspection Log'!$F$6:$F$1005,MATCH($B365,'Inspection Log'!$A$6:$A$1005,0)),""))</f>
        <v/>
      </c>
      <c r="G365" s="47" t="n"/>
      <c r="H365" s="38" t="n"/>
      <c r="K365" s="63" t="n"/>
      <c r="L365" s="63" t="n"/>
      <c r="M365" s="38" t="n"/>
      <c r="O365" s="62">
        <f>IF($C365="","",IFERROR($C365+'Settings'!$B$5,""))</f>
        <v/>
      </c>
      <c r="P365" s="62" t="n"/>
      <c r="Q365" s="62" t="n"/>
      <c r="R365" s="40">
        <f>IF($A365="","",IF($Q365&lt;&gt;"","Closed",IF($P365="","Open - No Due Date",IF($P365&lt;TODAY(),"Overdue","Open"))))</f>
        <v/>
      </c>
      <c r="S365" s="39">
        <f>IF($A365="","",IFERROR(MAX(0,IF($Q365&lt;&gt;"",$Q365-$C365,TODAY()-$C365)),""))</f>
        <v/>
      </c>
      <c r="T365" s="40">
        <f>IF($A365="","",IF(OR($B365="",$F365="",$H365="",$I365="",$M365=""),"Missing required field",IF(COUNTIF($A$6:$A$1005,$A365)&gt;1,"Duplicate Violation ID",IF(COUNTIF('Inspection Log'!$A$6:$A$1005,$B365)=0,"Unmatched Inspection ID",IF(AND($Q365&lt;&gt;"",$C365&lt;&gt;"",$Q365&lt;$C365),"Completed before inspection","OK")))))</f>
        <v/>
      </c>
    </row>
    <row r="366">
      <c r="C366" s="62">
        <f>IF($B366="","",IFERROR(INDEX('Inspection Log'!$B$6:$B$1005,MATCH($B366,'Inspection Log'!$A$6:$A$1005,0)),""))</f>
        <v/>
      </c>
      <c r="D366">
        <f>IF($B366="","",IFERROR(INDEX('Inspection Log'!$E$6:$E$1005,MATCH($B366,'Inspection Log'!$A$6:$A$1005,0)),""))</f>
        <v/>
      </c>
      <c r="E366">
        <f>IF($B366="","",IFERROR(INDEX('Inspection Log'!$F$6:$F$1005,MATCH($B366,'Inspection Log'!$A$6:$A$1005,0)),""))</f>
        <v/>
      </c>
      <c r="G366" s="47" t="n"/>
      <c r="H366" s="38" t="n"/>
      <c r="K366" s="63" t="n"/>
      <c r="L366" s="63" t="n"/>
      <c r="M366" s="38" t="n"/>
      <c r="O366" s="62">
        <f>IF($C366="","",IFERROR($C366+'Settings'!$B$5,""))</f>
        <v/>
      </c>
      <c r="P366" s="62" t="n"/>
      <c r="Q366" s="62" t="n"/>
      <c r="R366" s="40">
        <f>IF($A366="","",IF($Q366&lt;&gt;"","Closed",IF($P366="","Open - No Due Date",IF($P366&lt;TODAY(),"Overdue","Open"))))</f>
        <v/>
      </c>
      <c r="S366" s="39">
        <f>IF($A366="","",IFERROR(MAX(0,IF($Q366&lt;&gt;"",$Q366-$C366,TODAY()-$C366)),""))</f>
        <v/>
      </c>
      <c r="T366" s="40">
        <f>IF($A366="","",IF(OR($B366="",$F366="",$H366="",$I366="",$M366=""),"Missing required field",IF(COUNTIF($A$6:$A$1005,$A366)&gt;1,"Duplicate Violation ID",IF(COUNTIF('Inspection Log'!$A$6:$A$1005,$B366)=0,"Unmatched Inspection ID",IF(AND($Q366&lt;&gt;"",$C366&lt;&gt;"",$Q366&lt;$C366),"Completed before inspection","OK")))))</f>
        <v/>
      </c>
    </row>
    <row r="367">
      <c r="C367" s="62">
        <f>IF($B367="","",IFERROR(INDEX('Inspection Log'!$B$6:$B$1005,MATCH($B367,'Inspection Log'!$A$6:$A$1005,0)),""))</f>
        <v/>
      </c>
      <c r="D367">
        <f>IF($B367="","",IFERROR(INDEX('Inspection Log'!$E$6:$E$1005,MATCH($B367,'Inspection Log'!$A$6:$A$1005,0)),""))</f>
        <v/>
      </c>
      <c r="E367">
        <f>IF($B367="","",IFERROR(INDEX('Inspection Log'!$F$6:$F$1005,MATCH($B367,'Inspection Log'!$A$6:$A$1005,0)),""))</f>
        <v/>
      </c>
      <c r="G367" s="47" t="n"/>
      <c r="H367" s="38" t="n"/>
      <c r="K367" s="63" t="n"/>
      <c r="L367" s="63" t="n"/>
      <c r="M367" s="38" t="n"/>
      <c r="O367" s="62">
        <f>IF($C367="","",IFERROR($C367+'Settings'!$B$5,""))</f>
        <v/>
      </c>
      <c r="P367" s="62" t="n"/>
      <c r="Q367" s="62" t="n"/>
      <c r="R367" s="40">
        <f>IF($A367="","",IF($Q367&lt;&gt;"","Closed",IF($P367="","Open - No Due Date",IF($P367&lt;TODAY(),"Overdue","Open"))))</f>
        <v/>
      </c>
      <c r="S367" s="39">
        <f>IF($A367="","",IFERROR(MAX(0,IF($Q367&lt;&gt;"",$Q367-$C367,TODAY()-$C367)),""))</f>
        <v/>
      </c>
      <c r="T367" s="40">
        <f>IF($A367="","",IF(OR($B367="",$F367="",$H367="",$I367="",$M367=""),"Missing required field",IF(COUNTIF($A$6:$A$1005,$A367)&gt;1,"Duplicate Violation ID",IF(COUNTIF('Inspection Log'!$A$6:$A$1005,$B367)=0,"Unmatched Inspection ID",IF(AND($Q367&lt;&gt;"",$C367&lt;&gt;"",$Q367&lt;$C367),"Completed before inspection","OK")))))</f>
        <v/>
      </c>
    </row>
    <row r="368">
      <c r="C368" s="62">
        <f>IF($B368="","",IFERROR(INDEX('Inspection Log'!$B$6:$B$1005,MATCH($B368,'Inspection Log'!$A$6:$A$1005,0)),""))</f>
        <v/>
      </c>
      <c r="D368">
        <f>IF($B368="","",IFERROR(INDEX('Inspection Log'!$E$6:$E$1005,MATCH($B368,'Inspection Log'!$A$6:$A$1005,0)),""))</f>
        <v/>
      </c>
      <c r="E368">
        <f>IF($B368="","",IFERROR(INDEX('Inspection Log'!$F$6:$F$1005,MATCH($B368,'Inspection Log'!$A$6:$A$1005,0)),""))</f>
        <v/>
      </c>
      <c r="G368" s="47" t="n"/>
      <c r="H368" s="38" t="n"/>
      <c r="K368" s="63" t="n"/>
      <c r="L368" s="63" t="n"/>
      <c r="M368" s="38" t="n"/>
      <c r="O368" s="62">
        <f>IF($C368="","",IFERROR($C368+'Settings'!$B$5,""))</f>
        <v/>
      </c>
      <c r="P368" s="62" t="n"/>
      <c r="Q368" s="62" t="n"/>
      <c r="R368" s="40">
        <f>IF($A368="","",IF($Q368&lt;&gt;"","Closed",IF($P368="","Open - No Due Date",IF($P368&lt;TODAY(),"Overdue","Open"))))</f>
        <v/>
      </c>
      <c r="S368" s="39">
        <f>IF($A368="","",IFERROR(MAX(0,IF($Q368&lt;&gt;"",$Q368-$C368,TODAY()-$C368)),""))</f>
        <v/>
      </c>
      <c r="T368" s="40">
        <f>IF($A368="","",IF(OR($B368="",$F368="",$H368="",$I368="",$M368=""),"Missing required field",IF(COUNTIF($A$6:$A$1005,$A368)&gt;1,"Duplicate Violation ID",IF(COUNTIF('Inspection Log'!$A$6:$A$1005,$B368)=0,"Unmatched Inspection ID",IF(AND($Q368&lt;&gt;"",$C368&lt;&gt;"",$Q368&lt;$C368),"Completed before inspection","OK")))))</f>
        <v/>
      </c>
    </row>
    <row r="369">
      <c r="C369" s="62">
        <f>IF($B369="","",IFERROR(INDEX('Inspection Log'!$B$6:$B$1005,MATCH($B369,'Inspection Log'!$A$6:$A$1005,0)),""))</f>
        <v/>
      </c>
      <c r="D369">
        <f>IF($B369="","",IFERROR(INDEX('Inspection Log'!$E$6:$E$1005,MATCH($B369,'Inspection Log'!$A$6:$A$1005,0)),""))</f>
        <v/>
      </c>
      <c r="E369">
        <f>IF($B369="","",IFERROR(INDEX('Inspection Log'!$F$6:$F$1005,MATCH($B369,'Inspection Log'!$A$6:$A$1005,0)),""))</f>
        <v/>
      </c>
      <c r="G369" s="47" t="n"/>
      <c r="H369" s="38" t="n"/>
      <c r="K369" s="63" t="n"/>
      <c r="L369" s="63" t="n"/>
      <c r="M369" s="38" t="n"/>
      <c r="O369" s="62">
        <f>IF($C369="","",IFERROR($C369+'Settings'!$B$5,""))</f>
        <v/>
      </c>
      <c r="P369" s="62" t="n"/>
      <c r="Q369" s="62" t="n"/>
      <c r="R369" s="40">
        <f>IF($A369="","",IF($Q369&lt;&gt;"","Closed",IF($P369="","Open - No Due Date",IF($P369&lt;TODAY(),"Overdue","Open"))))</f>
        <v/>
      </c>
      <c r="S369" s="39">
        <f>IF($A369="","",IFERROR(MAX(0,IF($Q369&lt;&gt;"",$Q369-$C369,TODAY()-$C369)),""))</f>
        <v/>
      </c>
      <c r="T369" s="40">
        <f>IF($A369="","",IF(OR($B369="",$F369="",$H369="",$I369="",$M369=""),"Missing required field",IF(COUNTIF($A$6:$A$1005,$A369)&gt;1,"Duplicate Violation ID",IF(COUNTIF('Inspection Log'!$A$6:$A$1005,$B369)=0,"Unmatched Inspection ID",IF(AND($Q369&lt;&gt;"",$C369&lt;&gt;"",$Q369&lt;$C369),"Completed before inspection","OK")))))</f>
        <v/>
      </c>
    </row>
    <row r="370">
      <c r="C370" s="62">
        <f>IF($B370="","",IFERROR(INDEX('Inspection Log'!$B$6:$B$1005,MATCH($B370,'Inspection Log'!$A$6:$A$1005,0)),""))</f>
        <v/>
      </c>
      <c r="D370">
        <f>IF($B370="","",IFERROR(INDEX('Inspection Log'!$E$6:$E$1005,MATCH($B370,'Inspection Log'!$A$6:$A$1005,0)),""))</f>
        <v/>
      </c>
      <c r="E370">
        <f>IF($B370="","",IFERROR(INDEX('Inspection Log'!$F$6:$F$1005,MATCH($B370,'Inspection Log'!$A$6:$A$1005,0)),""))</f>
        <v/>
      </c>
      <c r="G370" s="47" t="n"/>
      <c r="H370" s="38" t="n"/>
      <c r="K370" s="63" t="n"/>
      <c r="L370" s="63" t="n"/>
      <c r="M370" s="38" t="n"/>
      <c r="O370" s="62">
        <f>IF($C370="","",IFERROR($C370+'Settings'!$B$5,""))</f>
        <v/>
      </c>
      <c r="P370" s="62" t="n"/>
      <c r="Q370" s="62" t="n"/>
      <c r="R370" s="40">
        <f>IF($A370="","",IF($Q370&lt;&gt;"","Closed",IF($P370="","Open - No Due Date",IF($P370&lt;TODAY(),"Overdue","Open"))))</f>
        <v/>
      </c>
      <c r="S370" s="39">
        <f>IF($A370="","",IFERROR(MAX(0,IF($Q370&lt;&gt;"",$Q370-$C370,TODAY()-$C370)),""))</f>
        <v/>
      </c>
      <c r="T370" s="40">
        <f>IF($A370="","",IF(OR($B370="",$F370="",$H370="",$I370="",$M370=""),"Missing required field",IF(COUNTIF($A$6:$A$1005,$A370)&gt;1,"Duplicate Violation ID",IF(COUNTIF('Inspection Log'!$A$6:$A$1005,$B370)=0,"Unmatched Inspection ID",IF(AND($Q370&lt;&gt;"",$C370&lt;&gt;"",$Q370&lt;$C370),"Completed before inspection","OK")))))</f>
        <v/>
      </c>
    </row>
    <row r="371">
      <c r="C371" s="62">
        <f>IF($B371="","",IFERROR(INDEX('Inspection Log'!$B$6:$B$1005,MATCH($B371,'Inspection Log'!$A$6:$A$1005,0)),""))</f>
        <v/>
      </c>
      <c r="D371">
        <f>IF($B371="","",IFERROR(INDEX('Inspection Log'!$E$6:$E$1005,MATCH($B371,'Inspection Log'!$A$6:$A$1005,0)),""))</f>
        <v/>
      </c>
      <c r="E371">
        <f>IF($B371="","",IFERROR(INDEX('Inspection Log'!$F$6:$F$1005,MATCH($B371,'Inspection Log'!$A$6:$A$1005,0)),""))</f>
        <v/>
      </c>
      <c r="G371" s="47" t="n"/>
      <c r="H371" s="38" t="n"/>
      <c r="K371" s="63" t="n"/>
      <c r="L371" s="63" t="n"/>
      <c r="M371" s="38" t="n"/>
      <c r="O371" s="62">
        <f>IF($C371="","",IFERROR($C371+'Settings'!$B$5,""))</f>
        <v/>
      </c>
      <c r="P371" s="62" t="n"/>
      <c r="Q371" s="62" t="n"/>
      <c r="R371" s="40">
        <f>IF($A371="","",IF($Q371&lt;&gt;"","Closed",IF($P371="","Open - No Due Date",IF($P371&lt;TODAY(),"Overdue","Open"))))</f>
        <v/>
      </c>
      <c r="S371" s="39">
        <f>IF($A371="","",IFERROR(MAX(0,IF($Q371&lt;&gt;"",$Q371-$C371,TODAY()-$C371)),""))</f>
        <v/>
      </c>
      <c r="T371" s="40">
        <f>IF($A371="","",IF(OR($B371="",$F371="",$H371="",$I371="",$M371=""),"Missing required field",IF(COUNTIF($A$6:$A$1005,$A371)&gt;1,"Duplicate Violation ID",IF(COUNTIF('Inspection Log'!$A$6:$A$1005,$B371)=0,"Unmatched Inspection ID",IF(AND($Q371&lt;&gt;"",$C371&lt;&gt;"",$Q371&lt;$C371),"Completed before inspection","OK")))))</f>
        <v/>
      </c>
    </row>
    <row r="372">
      <c r="C372" s="62">
        <f>IF($B372="","",IFERROR(INDEX('Inspection Log'!$B$6:$B$1005,MATCH($B372,'Inspection Log'!$A$6:$A$1005,0)),""))</f>
        <v/>
      </c>
      <c r="D372">
        <f>IF($B372="","",IFERROR(INDEX('Inspection Log'!$E$6:$E$1005,MATCH($B372,'Inspection Log'!$A$6:$A$1005,0)),""))</f>
        <v/>
      </c>
      <c r="E372">
        <f>IF($B372="","",IFERROR(INDEX('Inspection Log'!$F$6:$F$1005,MATCH($B372,'Inspection Log'!$A$6:$A$1005,0)),""))</f>
        <v/>
      </c>
      <c r="G372" s="47" t="n"/>
      <c r="H372" s="38" t="n"/>
      <c r="K372" s="63" t="n"/>
      <c r="L372" s="63" t="n"/>
      <c r="M372" s="38" t="n"/>
      <c r="O372" s="62">
        <f>IF($C372="","",IFERROR($C372+'Settings'!$B$5,""))</f>
        <v/>
      </c>
      <c r="P372" s="62" t="n"/>
      <c r="Q372" s="62" t="n"/>
      <c r="R372" s="40">
        <f>IF($A372="","",IF($Q372&lt;&gt;"","Closed",IF($P372="","Open - No Due Date",IF($P372&lt;TODAY(),"Overdue","Open"))))</f>
        <v/>
      </c>
      <c r="S372" s="39">
        <f>IF($A372="","",IFERROR(MAX(0,IF($Q372&lt;&gt;"",$Q372-$C372,TODAY()-$C372)),""))</f>
        <v/>
      </c>
      <c r="T372" s="40">
        <f>IF($A372="","",IF(OR($B372="",$F372="",$H372="",$I372="",$M372=""),"Missing required field",IF(COUNTIF($A$6:$A$1005,$A372)&gt;1,"Duplicate Violation ID",IF(COUNTIF('Inspection Log'!$A$6:$A$1005,$B372)=0,"Unmatched Inspection ID",IF(AND($Q372&lt;&gt;"",$C372&lt;&gt;"",$Q372&lt;$C372),"Completed before inspection","OK")))))</f>
        <v/>
      </c>
    </row>
    <row r="373">
      <c r="C373" s="62">
        <f>IF($B373="","",IFERROR(INDEX('Inspection Log'!$B$6:$B$1005,MATCH($B373,'Inspection Log'!$A$6:$A$1005,0)),""))</f>
        <v/>
      </c>
      <c r="D373">
        <f>IF($B373="","",IFERROR(INDEX('Inspection Log'!$E$6:$E$1005,MATCH($B373,'Inspection Log'!$A$6:$A$1005,0)),""))</f>
        <v/>
      </c>
      <c r="E373">
        <f>IF($B373="","",IFERROR(INDEX('Inspection Log'!$F$6:$F$1005,MATCH($B373,'Inspection Log'!$A$6:$A$1005,0)),""))</f>
        <v/>
      </c>
      <c r="G373" s="47" t="n"/>
      <c r="H373" s="38" t="n"/>
      <c r="K373" s="63" t="n"/>
      <c r="L373" s="63" t="n"/>
      <c r="M373" s="38" t="n"/>
      <c r="O373" s="62">
        <f>IF($C373="","",IFERROR($C373+'Settings'!$B$5,""))</f>
        <v/>
      </c>
      <c r="P373" s="62" t="n"/>
      <c r="Q373" s="62" t="n"/>
      <c r="R373" s="40">
        <f>IF($A373="","",IF($Q373&lt;&gt;"","Closed",IF($P373="","Open - No Due Date",IF($P373&lt;TODAY(),"Overdue","Open"))))</f>
        <v/>
      </c>
      <c r="S373" s="39">
        <f>IF($A373="","",IFERROR(MAX(0,IF($Q373&lt;&gt;"",$Q373-$C373,TODAY()-$C373)),""))</f>
        <v/>
      </c>
      <c r="T373" s="40">
        <f>IF($A373="","",IF(OR($B373="",$F373="",$H373="",$I373="",$M373=""),"Missing required field",IF(COUNTIF($A$6:$A$1005,$A373)&gt;1,"Duplicate Violation ID",IF(COUNTIF('Inspection Log'!$A$6:$A$1005,$B373)=0,"Unmatched Inspection ID",IF(AND($Q373&lt;&gt;"",$C373&lt;&gt;"",$Q373&lt;$C373),"Completed before inspection","OK")))))</f>
        <v/>
      </c>
    </row>
    <row r="374">
      <c r="C374" s="62">
        <f>IF($B374="","",IFERROR(INDEX('Inspection Log'!$B$6:$B$1005,MATCH($B374,'Inspection Log'!$A$6:$A$1005,0)),""))</f>
        <v/>
      </c>
      <c r="D374">
        <f>IF($B374="","",IFERROR(INDEX('Inspection Log'!$E$6:$E$1005,MATCH($B374,'Inspection Log'!$A$6:$A$1005,0)),""))</f>
        <v/>
      </c>
      <c r="E374">
        <f>IF($B374="","",IFERROR(INDEX('Inspection Log'!$F$6:$F$1005,MATCH($B374,'Inspection Log'!$A$6:$A$1005,0)),""))</f>
        <v/>
      </c>
      <c r="G374" s="47" t="n"/>
      <c r="H374" s="38" t="n"/>
      <c r="K374" s="63" t="n"/>
      <c r="L374" s="63" t="n"/>
      <c r="M374" s="38" t="n"/>
      <c r="O374" s="62">
        <f>IF($C374="","",IFERROR($C374+'Settings'!$B$5,""))</f>
        <v/>
      </c>
      <c r="P374" s="62" t="n"/>
      <c r="Q374" s="62" t="n"/>
      <c r="R374" s="40">
        <f>IF($A374="","",IF($Q374&lt;&gt;"","Closed",IF($P374="","Open - No Due Date",IF($P374&lt;TODAY(),"Overdue","Open"))))</f>
        <v/>
      </c>
      <c r="S374" s="39">
        <f>IF($A374="","",IFERROR(MAX(0,IF($Q374&lt;&gt;"",$Q374-$C374,TODAY()-$C374)),""))</f>
        <v/>
      </c>
      <c r="T374" s="40">
        <f>IF($A374="","",IF(OR($B374="",$F374="",$H374="",$I374="",$M374=""),"Missing required field",IF(COUNTIF($A$6:$A$1005,$A374)&gt;1,"Duplicate Violation ID",IF(COUNTIF('Inspection Log'!$A$6:$A$1005,$B374)=0,"Unmatched Inspection ID",IF(AND($Q374&lt;&gt;"",$C374&lt;&gt;"",$Q374&lt;$C374),"Completed before inspection","OK")))))</f>
        <v/>
      </c>
    </row>
    <row r="375">
      <c r="C375" s="62">
        <f>IF($B375="","",IFERROR(INDEX('Inspection Log'!$B$6:$B$1005,MATCH($B375,'Inspection Log'!$A$6:$A$1005,0)),""))</f>
        <v/>
      </c>
      <c r="D375">
        <f>IF($B375="","",IFERROR(INDEX('Inspection Log'!$E$6:$E$1005,MATCH($B375,'Inspection Log'!$A$6:$A$1005,0)),""))</f>
        <v/>
      </c>
      <c r="E375">
        <f>IF($B375="","",IFERROR(INDEX('Inspection Log'!$F$6:$F$1005,MATCH($B375,'Inspection Log'!$A$6:$A$1005,0)),""))</f>
        <v/>
      </c>
      <c r="G375" s="47" t="n"/>
      <c r="H375" s="38" t="n"/>
      <c r="K375" s="63" t="n"/>
      <c r="L375" s="63" t="n"/>
      <c r="M375" s="38" t="n"/>
      <c r="O375" s="62">
        <f>IF($C375="","",IFERROR($C375+'Settings'!$B$5,""))</f>
        <v/>
      </c>
      <c r="P375" s="62" t="n"/>
      <c r="Q375" s="62" t="n"/>
      <c r="R375" s="40">
        <f>IF($A375="","",IF($Q375&lt;&gt;"","Closed",IF($P375="","Open - No Due Date",IF($P375&lt;TODAY(),"Overdue","Open"))))</f>
        <v/>
      </c>
      <c r="S375" s="39">
        <f>IF($A375="","",IFERROR(MAX(0,IF($Q375&lt;&gt;"",$Q375-$C375,TODAY()-$C375)),""))</f>
        <v/>
      </c>
      <c r="T375" s="40">
        <f>IF($A375="","",IF(OR($B375="",$F375="",$H375="",$I375="",$M375=""),"Missing required field",IF(COUNTIF($A$6:$A$1005,$A375)&gt;1,"Duplicate Violation ID",IF(COUNTIF('Inspection Log'!$A$6:$A$1005,$B375)=0,"Unmatched Inspection ID",IF(AND($Q375&lt;&gt;"",$C375&lt;&gt;"",$Q375&lt;$C375),"Completed before inspection","OK")))))</f>
        <v/>
      </c>
    </row>
    <row r="376">
      <c r="C376" s="62">
        <f>IF($B376="","",IFERROR(INDEX('Inspection Log'!$B$6:$B$1005,MATCH($B376,'Inspection Log'!$A$6:$A$1005,0)),""))</f>
        <v/>
      </c>
      <c r="D376">
        <f>IF($B376="","",IFERROR(INDEX('Inspection Log'!$E$6:$E$1005,MATCH($B376,'Inspection Log'!$A$6:$A$1005,0)),""))</f>
        <v/>
      </c>
      <c r="E376">
        <f>IF($B376="","",IFERROR(INDEX('Inspection Log'!$F$6:$F$1005,MATCH($B376,'Inspection Log'!$A$6:$A$1005,0)),""))</f>
        <v/>
      </c>
      <c r="G376" s="47" t="n"/>
      <c r="H376" s="38" t="n"/>
      <c r="K376" s="63" t="n"/>
      <c r="L376" s="63" t="n"/>
      <c r="M376" s="38" t="n"/>
      <c r="O376" s="62">
        <f>IF($C376="","",IFERROR($C376+'Settings'!$B$5,""))</f>
        <v/>
      </c>
      <c r="P376" s="62" t="n"/>
      <c r="Q376" s="62" t="n"/>
      <c r="R376" s="40">
        <f>IF($A376="","",IF($Q376&lt;&gt;"","Closed",IF($P376="","Open - No Due Date",IF($P376&lt;TODAY(),"Overdue","Open"))))</f>
        <v/>
      </c>
      <c r="S376" s="39">
        <f>IF($A376="","",IFERROR(MAX(0,IF($Q376&lt;&gt;"",$Q376-$C376,TODAY()-$C376)),""))</f>
        <v/>
      </c>
      <c r="T376" s="40">
        <f>IF($A376="","",IF(OR($B376="",$F376="",$H376="",$I376="",$M376=""),"Missing required field",IF(COUNTIF($A$6:$A$1005,$A376)&gt;1,"Duplicate Violation ID",IF(COUNTIF('Inspection Log'!$A$6:$A$1005,$B376)=0,"Unmatched Inspection ID",IF(AND($Q376&lt;&gt;"",$C376&lt;&gt;"",$Q376&lt;$C376),"Completed before inspection","OK")))))</f>
        <v/>
      </c>
    </row>
    <row r="377">
      <c r="C377" s="62">
        <f>IF($B377="","",IFERROR(INDEX('Inspection Log'!$B$6:$B$1005,MATCH($B377,'Inspection Log'!$A$6:$A$1005,0)),""))</f>
        <v/>
      </c>
      <c r="D377">
        <f>IF($B377="","",IFERROR(INDEX('Inspection Log'!$E$6:$E$1005,MATCH($B377,'Inspection Log'!$A$6:$A$1005,0)),""))</f>
        <v/>
      </c>
      <c r="E377">
        <f>IF($B377="","",IFERROR(INDEX('Inspection Log'!$F$6:$F$1005,MATCH($B377,'Inspection Log'!$A$6:$A$1005,0)),""))</f>
        <v/>
      </c>
      <c r="G377" s="47" t="n"/>
      <c r="H377" s="38" t="n"/>
      <c r="K377" s="63" t="n"/>
      <c r="L377" s="63" t="n"/>
      <c r="M377" s="38" t="n"/>
      <c r="O377" s="62">
        <f>IF($C377="","",IFERROR($C377+'Settings'!$B$5,""))</f>
        <v/>
      </c>
      <c r="P377" s="62" t="n"/>
      <c r="Q377" s="62" t="n"/>
      <c r="R377" s="40">
        <f>IF($A377="","",IF($Q377&lt;&gt;"","Closed",IF($P377="","Open - No Due Date",IF($P377&lt;TODAY(),"Overdue","Open"))))</f>
        <v/>
      </c>
      <c r="S377" s="39">
        <f>IF($A377="","",IFERROR(MAX(0,IF($Q377&lt;&gt;"",$Q377-$C377,TODAY()-$C377)),""))</f>
        <v/>
      </c>
      <c r="T377" s="40">
        <f>IF($A377="","",IF(OR($B377="",$F377="",$H377="",$I377="",$M377=""),"Missing required field",IF(COUNTIF($A$6:$A$1005,$A377)&gt;1,"Duplicate Violation ID",IF(COUNTIF('Inspection Log'!$A$6:$A$1005,$B377)=0,"Unmatched Inspection ID",IF(AND($Q377&lt;&gt;"",$C377&lt;&gt;"",$Q377&lt;$C377),"Completed before inspection","OK")))))</f>
        <v/>
      </c>
    </row>
    <row r="378">
      <c r="C378" s="62">
        <f>IF($B378="","",IFERROR(INDEX('Inspection Log'!$B$6:$B$1005,MATCH($B378,'Inspection Log'!$A$6:$A$1005,0)),""))</f>
        <v/>
      </c>
      <c r="D378">
        <f>IF($B378="","",IFERROR(INDEX('Inspection Log'!$E$6:$E$1005,MATCH($B378,'Inspection Log'!$A$6:$A$1005,0)),""))</f>
        <v/>
      </c>
      <c r="E378">
        <f>IF($B378="","",IFERROR(INDEX('Inspection Log'!$F$6:$F$1005,MATCH($B378,'Inspection Log'!$A$6:$A$1005,0)),""))</f>
        <v/>
      </c>
      <c r="G378" s="47" t="n"/>
      <c r="H378" s="38" t="n"/>
      <c r="K378" s="63" t="n"/>
      <c r="L378" s="63" t="n"/>
      <c r="M378" s="38" t="n"/>
      <c r="O378" s="62">
        <f>IF($C378="","",IFERROR($C378+'Settings'!$B$5,""))</f>
        <v/>
      </c>
      <c r="P378" s="62" t="n"/>
      <c r="Q378" s="62" t="n"/>
      <c r="R378" s="40">
        <f>IF($A378="","",IF($Q378&lt;&gt;"","Closed",IF($P378="","Open - No Due Date",IF($P378&lt;TODAY(),"Overdue","Open"))))</f>
        <v/>
      </c>
      <c r="S378" s="39">
        <f>IF($A378="","",IFERROR(MAX(0,IF($Q378&lt;&gt;"",$Q378-$C378,TODAY()-$C378)),""))</f>
        <v/>
      </c>
      <c r="T378" s="40">
        <f>IF($A378="","",IF(OR($B378="",$F378="",$H378="",$I378="",$M378=""),"Missing required field",IF(COUNTIF($A$6:$A$1005,$A378)&gt;1,"Duplicate Violation ID",IF(COUNTIF('Inspection Log'!$A$6:$A$1005,$B378)=0,"Unmatched Inspection ID",IF(AND($Q378&lt;&gt;"",$C378&lt;&gt;"",$Q378&lt;$C378),"Completed before inspection","OK")))))</f>
        <v/>
      </c>
    </row>
    <row r="379">
      <c r="C379" s="62">
        <f>IF($B379="","",IFERROR(INDEX('Inspection Log'!$B$6:$B$1005,MATCH($B379,'Inspection Log'!$A$6:$A$1005,0)),""))</f>
        <v/>
      </c>
      <c r="D379">
        <f>IF($B379="","",IFERROR(INDEX('Inspection Log'!$E$6:$E$1005,MATCH($B379,'Inspection Log'!$A$6:$A$1005,0)),""))</f>
        <v/>
      </c>
      <c r="E379">
        <f>IF($B379="","",IFERROR(INDEX('Inspection Log'!$F$6:$F$1005,MATCH($B379,'Inspection Log'!$A$6:$A$1005,0)),""))</f>
        <v/>
      </c>
      <c r="G379" s="47" t="n"/>
      <c r="H379" s="38" t="n"/>
      <c r="K379" s="63" t="n"/>
      <c r="L379" s="63" t="n"/>
      <c r="M379" s="38" t="n"/>
      <c r="O379" s="62">
        <f>IF($C379="","",IFERROR($C379+'Settings'!$B$5,""))</f>
        <v/>
      </c>
      <c r="P379" s="62" t="n"/>
      <c r="Q379" s="62" t="n"/>
      <c r="R379" s="40">
        <f>IF($A379="","",IF($Q379&lt;&gt;"","Closed",IF($P379="","Open - No Due Date",IF($P379&lt;TODAY(),"Overdue","Open"))))</f>
        <v/>
      </c>
      <c r="S379" s="39">
        <f>IF($A379="","",IFERROR(MAX(0,IF($Q379&lt;&gt;"",$Q379-$C379,TODAY()-$C379)),""))</f>
        <v/>
      </c>
      <c r="T379" s="40">
        <f>IF($A379="","",IF(OR($B379="",$F379="",$H379="",$I379="",$M379=""),"Missing required field",IF(COUNTIF($A$6:$A$1005,$A379)&gt;1,"Duplicate Violation ID",IF(COUNTIF('Inspection Log'!$A$6:$A$1005,$B379)=0,"Unmatched Inspection ID",IF(AND($Q379&lt;&gt;"",$C379&lt;&gt;"",$Q379&lt;$C379),"Completed before inspection","OK")))))</f>
        <v/>
      </c>
    </row>
    <row r="380">
      <c r="C380" s="62">
        <f>IF($B380="","",IFERROR(INDEX('Inspection Log'!$B$6:$B$1005,MATCH($B380,'Inspection Log'!$A$6:$A$1005,0)),""))</f>
        <v/>
      </c>
      <c r="D380">
        <f>IF($B380="","",IFERROR(INDEX('Inspection Log'!$E$6:$E$1005,MATCH($B380,'Inspection Log'!$A$6:$A$1005,0)),""))</f>
        <v/>
      </c>
      <c r="E380">
        <f>IF($B380="","",IFERROR(INDEX('Inspection Log'!$F$6:$F$1005,MATCH($B380,'Inspection Log'!$A$6:$A$1005,0)),""))</f>
        <v/>
      </c>
      <c r="G380" s="47" t="n"/>
      <c r="H380" s="38" t="n"/>
      <c r="K380" s="63" t="n"/>
      <c r="L380" s="63" t="n"/>
      <c r="M380" s="38" t="n"/>
      <c r="O380" s="62">
        <f>IF($C380="","",IFERROR($C380+'Settings'!$B$5,""))</f>
        <v/>
      </c>
      <c r="P380" s="62" t="n"/>
      <c r="Q380" s="62" t="n"/>
      <c r="R380" s="40">
        <f>IF($A380="","",IF($Q380&lt;&gt;"","Closed",IF($P380="","Open - No Due Date",IF($P380&lt;TODAY(),"Overdue","Open"))))</f>
        <v/>
      </c>
      <c r="S380" s="39">
        <f>IF($A380="","",IFERROR(MAX(0,IF($Q380&lt;&gt;"",$Q380-$C380,TODAY()-$C380)),""))</f>
        <v/>
      </c>
      <c r="T380" s="40">
        <f>IF($A380="","",IF(OR($B380="",$F380="",$H380="",$I380="",$M380=""),"Missing required field",IF(COUNTIF($A$6:$A$1005,$A380)&gt;1,"Duplicate Violation ID",IF(COUNTIF('Inspection Log'!$A$6:$A$1005,$B380)=0,"Unmatched Inspection ID",IF(AND($Q380&lt;&gt;"",$C380&lt;&gt;"",$Q380&lt;$C380),"Completed before inspection","OK")))))</f>
        <v/>
      </c>
    </row>
    <row r="381">
      <c r="C381" s="62">
        <f>IF($B381="","",IFERROR(INDEX('Inspection Log'!$B$6:$B$1005,MATCH($B381,'Inspection Log'!$A$6:$A$1005,0)),""))</f>
        <v/>
      </c>
      <c r="D381">
        <f>IF($B381="","",IFERROR(INDEX('Inspection Log'!$E$6:$E$1005,MATCH($B381,'Inspection Log'!$A$6:$A$1005,0)),""))</f>
        <v/>
      </c>
      <c r="E381">
        <f>IF($B381="","",IFERROR(INDEX('Inspection Log'!$F$6:$F$1005,MATCH($B381,'Inspection Log'!$A$6:$A$1005,0)),""))</f>
        <v/>
      </c>
      <c r="G381" s="47" t="n"/>
      <c r="H381" s="38" t="n"/>
      <c r="K381" s="63" t="n"/>
      <c r="L381" s="63" t="n"/>
      <c r="M381" s="38" t="n"/>
      <c r="O381" s="62">
        <f>IF($C381="","",IFERROR($C381+'Settings'!$B$5,""))</f>
        <v/>
      </c>
      <c r="P381" s="62" t="n"/>
      <c r="Q381" s="62" t="n"/>
      <c r="R381" s="40">
        <f>IF($A381="","",IF($Q381&lt;&gt;"","Closed",IF($P381="","Open - No Due Date",IF($P381&lt;TODAY(),"Overdue","Open"))))</f>
        <v/>
      </c>
      <c r="S381" s="39">
        <f>IF($A381="","",IFERROR(MAX(0,IF($Q381&lt;&gt;"",$Q381-$C381,TODAY()-$C381)),""))</f>
        <v/>
      </c>
      <c r="T381" s="40">
        <f>IF($A381="","",IF(OR($B381="",$F381="",$H381="",$I381="",$M381=""),"Missing required field",IF(COUNTIF($A$6:$A$1005,$A381)&gt;1,"Duplicate Violation ID",IF(COUNTIF('Inspection Log'!$A$6:$A$1005,$B381)=0,"Unmatched Inspection ID",IF(AND($Q381&lt;&gt;"",$C381&lt;&gt;"",$Q381&lt;$C381),"Completed before inspection","OK")))))</f>
        <v/>
      </c>
    </row>
    <row r="382">
      <c r="C382" s="62">
        <f>IF($B382="","",IFERROR(INDEX('Inspection Log'!$B$6:$B$1005,MATCH($B382,'Inspection Log'!$A$6:$A$1005,0)),""))</f>
        <v/>
      </c>
      <c r="D382">
        <f>IF($B382="","",IFERROR(INDEX('Inspection Log'!$E$6:$E$1005,MATCH($B382,'Inspection Log'!$A$6:$A$1005,0)),""))</f>
        <v/>
      </c>
      <c r="E382">
        <f>IF($B382="","",IFERROR(INDEX('Inspection Log'!$F$6:$F$1005,MATCH($B382,'Inspection Log'!$A$6:$A$1005,0)),""))</f>
        <v/>
      </c>
      <c r="G382" s="47" t="n"/>
      <c r="H382" s="38" t="n"/>
      <c r="K382" s="63" t="n"/>
      <c r="L382" s="63" t="n"/>
      <c r="M382" s="38" t="n"/>
      <c r="O382" s="62">
        <f>IF($C382="","",IFERROR($C382+'Settings'!$B$5,""))</f>
        <v/>
      </c>
      <c r="P382" s="62" t="n"/>
      <c r="Q382" s="62" t="n"/>
      <c r="R382" s="40">
        <f>IF($A382="","",IF($Q382&lt;&gt;"","Closed",IF($P382="","Open - No Due Date",IF($P382&lt;TODAY(),"Overdue","Open"))))</f>
        <v/>
      </c>
      <c r="S382" s="39">
        <f>IF($A382="","",IFERROR(MAX(0,IF($Q382&lt;&gt;"",$Q382-$C382,TODAY()-$C382)),""))</f>
        <v/>
      </c>
      <c r="T382" s="40">
        <f>IF($A382="","",IF(OR($B382="",$F382="",$H382="",$I382="",$M382=""),"Missing required field",IF(COUNTIF($A$6:$A$1005,$A382)&gt;1,"Duplicate Violation ID",IF(COUNTIF('Inspection Log'!$A$6:$A$1005,$B382)=0,"Unmatched Inspection ID",IF(AND($Q382&lt;&gt;"",$C382&lt;&gt;"",$Q382&lt;$C382),"Completed before inspection","OK")))))</f>
        <v/>
      </c>
    </row>
    <row r="383">
      <c r="C383" s="62">
        <f>IF($B383="","",IFERROR(INDEX('Inspection Log'!$B$6:$B$1005,MATCH($B383,'Inspection Log'!$A$6:$A$1005,0)),""))</f>
        <v/>
      </c>
      <c r="D383">
        <f>IF($B383="","",IFERROR(INDEX('Inspection Log'!$E$6:$E$1005,MATCH($B383,'Inspection Log'!$A$6:$A$1005,0)),""))</f>
        <v/>
      </c>
      <c r="E383">
        <f>IF($B383="","",IFERROR(INDEX('Inspection Log'!$F$6:$F$1005,MATCH($B383,'Inspection Log'!$A$6:$A$1005,0)),""))</f>
        <v/>
      </c>
      <c r="G383" s="47" t="n"/>
      <c r="H383" s="38" t="n"/>
      <c r="K383" s="63" t="n"/>
      <c r="L383" s="63" t="n"/>
      <c r="M383" s="38" t="n"/>
      <c r="O383" s="62">
        <f>IF($C383="","",IFERROR($C383+'Settings'!$B$5,""))</f>
        <v/>
      </c>
      <c r="P383" s="62" t="n"/>
      <c r="Q383" s="62" t="n"/>
      <c r="R383" s="40">
        <f>IF($A383="","",IF($Q383&lt;&gt;"","Closed",IF($P383="","Open - No Due Date",IF($P383&lt;TODAY(),"Overdue","Open"))))</f>
        <v/>
      </c>
      <c r="S383" s="39">
        <f>IF($A383="","",IFERROR(MAX(0,IF($Q383&lt;&gt;"",$Q383-$C383,TODAY()-$C383)),""))</f>
        <v/>
      </c>
      <c r="T383" s="40">
        <f>IF($A383="","",IF(OR($B383="",$F383="",$H383="",$I383="",$M383=""),"Missing required field",IF(COUNTIF($A$6:$A$1005,$A383)&gt;1,"Duplicate Violation ID",IF(COUNTIF('Inspection Log'!$A$6:$A$1005,$B383)=0,"Unmatched Inspection ID",IF(AND($Q383&lt;&gt;"",$C383&lt;&gt;"",$Q383&lt;$C383),"Completed before inspection","OK")))))</f>
        <v/>
      </c>
    </row>
    <row r="384">
      <c r="C384" s="62">
        <f>IF($B384="","",IFERROR(INDEX('Inspection Log'!$B$6:$B$1005,MATCH($B384,'Inspection Log'!$A$6:$A$1005,0)),""))</f>
        <v/>
      </c>
      <c r="D384">
        <f>IF($B384="","",IFERROR(INDEX('Inspection Log'!$E$6:$E$1005,MATCH($B384,'Inspection Log'!$A$6:$A$1005,0)),""))</f>
        <v/>
      </c>
      <c r="E384">
        <f>IF($B384="","",IFERROR(INDEX('Inspection Log'!$F$6:$F$1005,MATCH($B384,'Inspection Log'!$A$6:$A$1005,0)),""))</f>
        <v/>
      </c>
      <c r="G384" s="47" t="n"/>
      <c r="H384" s="38" t="n"/>
      <c r="K384" s="63" t="n"/>
      <c r="L384" s="63" t="n"/>
      <c r="M384" s="38" t="n"/>
      <c r="O384" s="62">
        <f>IF($C384="","",IFERROR($C384+'Settings'!$B$5,""))</f>
        <v/>
      </c>
      <c r="P384" s="62" t="n"/>
      <c r="Q384" s="62" t="n"/>
      <c r="R384" s="40">
        <f>IF($A384="","",IF($Q384&lt;&gt;"","Closed",IF($P384="","Open - No Due Date",IF($P384&lt;TODAY(),"Overdue","Open"))))</f>
        <v/>
      </c>
      <c r="S384" s="39">
        <f>IF($A384="","",IFERROR(MAX(0,IF($Q384&lt;&gt;"",$Q384-$C384,TODAY()-$C384)),""))</f>
        <v/>
      </c>
      <c r="T384" s="40">
        <f>IF($A384="","",IF(OR($B384="",$F384="",$H384="",$I384="",$M384=""),"Missing required field",IF(COUNTIF($A$6:$A$1005,$A384)&gt;1,"Duplicate Violation ID",IF(COUNTIF('Inspection Log'!$A$6:$A$1005,$B384)=0,"Unmatched Inspection ID",IF(AND($Q384&lt;&gt;"",$C384&lt;&gt;"",$Q384&lt;$C384),"Completed before inspection","OK")))))</f>
        <v/>
      </c>
    </row>
    <row r="385">
      <c r="C385" s="62">
        <f>IF($B385="","",IFERROR(INDEX('Inspection Log'!$B$6:$B$1005,MATCH($B385,'Inspection Log'!$A$6:$A$1005,0)),""))</f>
        <v/>
      </c>
      <c r="D385">
        <f>IF($B385="","",IFERROR(INDEX('Inspection Log'!$E$6:$E$1005,MATCH($B385,'Inspection Log'!$A$6:$A$1005,0)),""))</f>
        <v/>
      </c>
      <c r="E385">
        <f>IF($B385="","",IFERROR(INDEX('Inspection Log'!$F$6:$F$1005,MATCH($B385,'Inspection Log'!$A$6:$A$1005,0)),""))</f>
        <v/>
      </c>
      <c r="G385" s="47" t="n"/>
      <c r="H385" s="38" t="n"/>
      <c r="K385" s="63" t="n"/>
      <c r="L385" s="63" t="n"/>
      <c r="M385" s="38" t="n"/>
      <c r="O385" s="62">
        <f>IF($C385="","",IFERROR($C385+'Settings'!$B$5,""))</f>
        <v/>
      </c>
      <c r="P385" s="62" t="n"/>
      <c r="Q385" s="62" t="n"/>
      <c r="R385" s="40">
        <f>IF($A385="","",IF($Q385&lt;&gt;"","Closed",IF($P385="","Open - No Due Date",IF($P385&lt;TODAY(),"Overdue","Open"))))</f>
        <v/>
      </c>
      <c r="S385" s="39">
        <f>IF($A385="","",IFERROR(MAX(0,IF($Q385&lt;&gt;"",$Q385-$C385,TODAY()-$C385)),""))</f>
        <v/>
      </c>
      <c r="T385" s="40">
        <f>IF($A385="","",IF(OR($B385="",$F385="",$H385="",$I385="",$M385=""),"Missing required field",IF(COUNTIF($A$6:$A$1005,$A385)&gt;1,"Duplicate Violation ID",IF(COUNTIF('Inspection Log'!$A$6:$A$1005,$B385)=0,"Unmatched Inspection ID",IF(AND($Q385&lt;&gt;"",$C385&lt;&gt;"",$Q385&lt;$C385),"Completed before inspection","OK")))))</f>
        <v/>
      </c>
    </row>
    <row r="386">
      <c r="C386" s="62">
        <f>IF($B386="","",IFERROR(INDEX('Inspection Log'!$B$6:$B$1005,MATCH($B386,'Inspection Log'!$A$6:$A$1005,0)),""))</f>
        <v/>
      </c>
      <c r="D386">
        <f>IF($B386="","",IFERROR(INDEX('Inspection Log'!$E$6:$E$1005,MATCH($B386,'Inspection Log'!$A$6:$A$1005,0)),""))</f>
        <v/>
      </c>
      <c r="E386">
        <f>IF($B386="","",IFERROR(INDEX('Inspection Log'!$F$6:$F$1005,MATCH($B386,'Inspection Log'!$A$6:$A$1005,0)),""))</f>
        <v/>
      </c>
      <c r="G386" s="47" t="n"/>
      <c r="H386" s="38" t="n"/>
      <c r="K386" s="63" t="n"/>
      <c r="L386" s="63" t="n"/>
      <c r="M386" s="38" t="n"/>
      <c r="O386" s="62">
        <f>IF($C386="","",IFERROR($C386+'Settings'!$B$5,""))</f>
        <v/>
      </c>
      <c r="P386" s="62" t="n"/>
      <c r="Q386" s="62" t="n"/>
      <c r="R386" s="40">
        <f>IF($A386="","",IF($Q386&lt;&gt;"","Closed",IF($P386="","Open - No Due Date",IF($P386&lt;TODAY(),"Overdue","Open"))))</f>
        <v/>
      </c>
      <c r="S386" s="39">
        <f>IF($A386="","",IFERROR(MAX(0,IF($Q386&lt;&gt;"",$Q386-$C386,TODAY()-$C386)),""))</f>
        <v/>
      </c>
      <c r="T386" s="40">
        <f>IF($A386="","",IF(OR($B386="",$F386="",$H386="",$I386="",$M386=""),"Missing required field",IF(COUNTIF($A$6:$A$1005,$A386)&gt;1,"Duplicate Violation ID",IF(COUNTIF('Inspection Log'!$A$6:$A$1005,$B386)=0,"Unmatched Inspection ID",IF(AND($Q386&lt;&gt;"",$C386&lt;&gt;"",$Q386&lt;$C386),"Completed before inspection","OK")))))</f>
        <v/>
      </c>
    </row>
    <row r="387">
      <c r="C387" s="62">
        <f>IF($B387="","",IFERROR(INDEX('Inspection Log'!$B$6:$B$1005,MATCH($B387,'Inspection Log'!$A$6:$A$1005,0)),""))</f>
        <v/>
      </c>
      <c r="D387">
        <f>IF($B387="","",IFERROR(INDEX('Inspection Log'!$E$6:$E$1005,MATCH($B387,'Inspection Log'!$A$6:$A$1005,0)),""))</f>
        <v/>
      </c>
      <c r="E387">
        <f>IF($B387="","",IFERROR(INDEX('Inspection Log'!$F$6:$F$1005,MATCH($B387,'Inspection Log'!$A$6:$A$1005,0)),""))</f>
        <v/>
      </c>
      <c r="G387" s="47" t="n"/>
      <c r="H387" s="38" t="n"/>
      <c r="K387" s="63" t="n"/>
      <c r="L387" s="63" t="n"/>
      <c r="M387" s="38" t="n"/>
      <c r="O387" s="62">
        <f>IF($C387="","",IFERROR($C387+'Settings'!$B$5,""))</f>
        <v/>
      </c>
      <c r="P387" s="62" t="n"/>
      <c r="Q387" s="62" t="n"/>
      <c r="R387" s="40">
        <f>IF($A387="","",IF($Q387&lt;&gt;"","Closed",IF($P387="","Open - No Due Date",IF($P387&lt;TODAY(),"Overdue","Open"))))</f>
        <v/>
      </c>
      <c r="S387" s="39">
        <f>IF($A387="","",IFERROR(MAX(0,IF($Q387&lt;&gt;"",$Q387-$C387,TODAY()-$C387)),""))</f>
        <v/>
      </c>
      <c r="T387" s="40">
        <f>IF($A387="","",IF(OR($B387="",$F387="",$H387="",$I387="",$M387=""),"Missing required field",IF(COUNTIF($A$6:$A$1005,$A387)&gt;1,"Duplicate Violation ID",IF(COUNTIF('Inspection Log'!$A$6:$A$1005,$B387)=0,"Unmatched Inspection ID",IF(AND($Q387&lt;&gt;"",$C387&lt;&gt;"",$Q387&lt;$C387),"Completed before inspection","OK")))))</f>
        <v/>
      </c>
    </row>
    <row r="388">
      <c r="C388" s="62">
        <f>IF($B388="","",IFERROR(INDEX('Inspection Log'!$B$6:$B$1005,MATCH($B388,'Inspection Log'!$A$6:$A$1005,0)),""))</f>
        <v/>
      </c>
      <c r="D388">
        <f>IF($B388="","",IFERROR(INDEX('Inspection Log'!$E$6:$E$1005,MATCH($B388,'Inspection Log'!$A$6:$A$1005,0)),""))</f>
        <v/>
      </c>
      <c r="E388">
        <f>IF($B388="","",IFERROR(INDEX('Inspection Log'!$F$6:$F$1005,MATCH($B388,'Inspection Log'!$A$6:$A$1005,0)),""))</f>
        <v/>
      </c>
      <c r="G388" s="47" t="n"/>
      <c r="H388" s="38" t="n"/>
      <c r="K388" s="63" t="n"/>
      <c r="L388" s="63" t="n"/>
      <c r="M388" s="38" t="n"/>
      <c r="O388" s="62">
        <f>IF($C388="","",IFERROR($C388+'Settings'!$B$5,""))</f>
        <v/>
      </c>
      <c r="P388" s="62" t="n"/>
      <c r="Q388" s="62" t="n"/>
      <c r="R388" s="40">
        <f>IF($A388="","",IF($Q388&lt;&gt;"","Closed",IF($P388="","Open - No Due Date",IF($P388&lt;TODAY(),"Overdue","Open"))))</f>
        <v/>
      </c>
      <c r="S388" s="39">
        <f>IF($A388="","",IFERROR(MAX(0,IF($Q388&lt;&gt;"",$Q388-$C388,TODAY()-$C388)),""))</f>
        <v/>
      </c>
      <c r="T388" s="40">
        <f>IF($A388="","",IF(OR($B388="",$F388="",$H388="",$I388="",$M388=""),"Missing required field",IF(COUNTIF($A$6:$A$1005,$A388)&gt;1,"Duplicate Violation ID",IF(COUNTIF('Inspection Log'!$A$6:$A$1005,$B388)=0,"Unmatched Inspection ID",IF(AND($Q388&lt;&gt;"",$C388&lt;&gt;"",$Q388&lt;$C388),"Completed before inspection","OK")))))</f>
        <v/>
      </c>
    </row>
    <row r="389">
      <c r="C389" s="62">
        <f>IF($B389="","",IFERROR(INDEX('Inspection Log'!$B$6:$B$1005,MATCH($B389,'Inspection Log'!$A$6:$A$1005,0)),""))</f>
        <v/>
      </c>
      <c r="D389">
        <f>IF($B389="","",IFERROR(INDEX('Inspection Log'!$E$6:$E$1005,MATCH($B389,'Inspection Log'!$A$6:$A$1005,0)),""))</f>
        <v/>
      </c>
      <c r="E389">
        <f>IF($B389="","",IFERROR(INDEX('Inspection Log'!$F$6:$F$1005,MATCH($B389,'Inspection Log'!$A$6:$A$1005,0)),""))</f>
        <v/>
      </c>
      <c r="G389" s="47" t="n"/>
      <c r="H389" s="38" t="n"/>
      <c r="K389" s="63" t="n"/>
      <c r="L389" s="63" t="n"/>
      <c r="M389" s="38" t="n"/>
      <c r="O389" s="62">
        <f>IF($C389="","",IFERROR($C389+'Settings'!$B$5,""))</f>
        <v/>
      </c>
      <c r="P389" s="62" t="n"/>
      <c r="Q389" s="62" t="n"/>
      <c r="R389" s="40">
        <f>IF($A389="","",IF($Q389&lt;&gt;"","Closed",IF($P389="","Open - No Due Date",IF($P389&lt;TODAY(),"Overdue","Open"))))</f>
        <v/>
      </c>
      <c r="S389" s="39">
        <f>IF($A389="","",IFERROR(MAX(0,IF($Q389&lt;&gt;"",$Q389-$C389,TODAY()-$C389)),""))</f>
        <v/>
      </c>
      <c r="T389" s="40">
        <f>IF($A389="","",IF(OR($B389="",$F389="",$H389="",$I389="",$M389=""),"Missing required field",IF(COUNTIF($A$6:$A$1005,$A389)&gt;1,"Duplicate Violation ID",IF(COUNTIF('Inspection Log'!$A$6:$A$1005,$B389)=0,"Unmatched Inspection ID",IF(AND($Q389&lt;&gt;"",$C389&lt;&gt;"",$Q389&lt;$C389),"Completed before inspection","OK")))))</f>
        <v/>
      </c>
    </row>
    <row r="390">
      <c r="C390" s="62">
        <f>IF($B390="","",IFERROR(INDEX('Inspection Log'!$B$6:$B$1005,MATCH($B390,'Inspection Log'!$A$6:$A$1005,0)),""))</f>
        <v/>
      </c>
      <c r="D390">
        <f>IF($B390="","",IFERROR(INDEX('Inspection Log'!$E$6:$E$1005,MATCH($B390,'Inspection Log'!$A$6:$A$1005,0)),""))</f>
        <v/>
      </c>
      <c r="E390">
        <f>IF($B390="","",IFERROR(INDEX('Inspection Log'!$F$6:$F$1005,MATCH($B390,'Inspection Log'!$A$6:$A$1005,0)),""))</f>
        <v/>
      </c>
      <c r="G390" s="47" t="n"/>
      <c r="H390" s="38" t="n"/>
      <c r="K390" s="63" t="n"/>
      <c r="L390" s="63" t="n"/>
      <c r="M390" s="38" t="n"/>
      <c r="O390" s="62">
        <f>IF($C390="","",IFERROR($C390+'Settings'!$B$5,""))</f>
        <v/>
      </c>
      <c r="P390" s="62" t="n"/>
      <c r="Q390" s="62" t="n"/>
      <c r="R390" s="40">
        <f>IF($A390="","",IF($Q390&lt;&gt;"","Closed",IF($P390="","Open - No Due Date",IF($P390&lt;TODAY(),"Overdue","Open"))))</f>
        <v/>
      </c>
      <c r="S390" s="39">
        <f>IF($A390="","",IFERROR(MAX(0,IF($Q390&lt;&gt;"",$Q390-$C390,TODAY()-$C390)),""))</f>
        <v/>
      </c>
      <c r="T390" s="40">
        <f>IF($A390="","",IF(OR($B390="",$F390="",$H390="",$I390="",$M390=""),"Missing required field",IF(COUNTIF($A$6:$A$1005,$A390)&gt;1,"Duplicate Violation ID",IF(COUNTIF('Inspection Log'!$A$6:$A$1005,$B390)=0,"Unmatched Inspection ID",IF(AND($Q390&lt;&gt;"",$C390&lt;&gt;"",$Q390&lt;$C390),"Completed before inspection","OK")))))</f>
        <v/>
      </c>
    </row>
    <row r="391">
      <c r="C391" s="62">
        <f>IF($B391="","",IFERROR(INDEX('Inspection Log'!$B$6:$B$1005,MATCH($B391,'Inspection Log'!$A$6:$A$1005,0)),""))</f>
        <v/>
      </c>
      <c r="D391">
        <f>IF($B391="","",IFERROR(INDEX('Inspection Log'!$E$6:$E$1005,MATCH($B391,'Inspection Log'!$A$6:$A$1005,0)),""))</f>
        <v/>
      </c>
      <c r="E391">
        <f>IF($B391="","",IFERROR(INDEX('Inspection Log'!$F$6:$F$1005,MATCH($B391,'Inspection Log'!$A$6:$A$1005,0)),""))</f>
        <v/>
      </c>
      <c r="G391" s="47" t="n"/>
      <c r="H391" s="38" t="n"/>
      <c r="K391" s="63" t="n"/>
      <c r="L391" s="63" t="n"/>
      <c r="M391" s="38" t="n"/>
      <c r="O391" s="62">
        <f>IF($C391="","",IFERROR($C391+'Settings'!$B$5,""))</f>
        <v/>
      </c>
      <c r="P391" s="62" t="n"/>
      <c r="Q391" s="62" t="n"/>
      <c r="R391" s="40">
        <f>IF($A391="","",IF($Q391&lt;&gt;"","Closed",IF($P391="","Open - No Due Date",IF($P391&lt;TODAY(),"Overdue","Open"))))</f>
        <v/>
      </c>
      <c r="S391" s="39">
        <f>IF($A391="","",IFERROR(MAX(0,IF($Q391&lt;&gt;"",$Q391-$C391,TODAY()-$C391)),""))</f>
        <v/>
      </c>
      <c r="T391" s="40">
        <f>IF($A391="","",IF(OR($B391="",$F391="",$H391="",$I391="",$M391=""),"Missing required field",IF(COUNTIF($A$6:$A$1005,$A391)&gt;1,"Duplicate Violation ID",IF(COUNTIF('Inspection Log'!$A$6:$A$1005,$B391)=0,"Unmatched Inspection ID",IF(AND($Q391&lt;&gt;"",$C391&lt;&gt;"",$Q391&lt;$C391),"Completed before inspection","OK")))))</f>
        <v/>
      </c>
    </row>
    <row r="392">
      <c r="C392" s="62">
        <f>IF($B392="","",IFERROR(INDEX('Inspection Log'!$B$6:$B$1005,MATCH($B392,'Inspection Log'!$A$6:$A$1005,0)),""))</f>
        <v/>
      </c>
      <c r="D392">
        <f>IF($B392="","",IFERROR(INDEX('Inspection Log'!$E$6:$E$1005,MATCH($B392,'Inspection Log'!$A$6:$A$1005,0)),""))</f>
        <v/>
      </c>
      <c r="E392">
        <f>IF($B392="","",IFERROR(INDEX('Inspection Log'!$F$6:$F$1005,MATCH($B392,'Inspection Log'!$A$6:$A$1005,0)),""))</f>
        <v/>
      </c>
      <c r="G392" s="47" t="n"/>
      <c r="H392" s="38" t="n"/>
      <c r="K392" s="63" t="n"/>
      <c r="L392" s="63" t="n"/>
      <c r="M392" s="38" t="n"/>
      <c r="O392" s="62">
        <f>IF($C392="","",IFERROR($C392+'Settings'!$B$5,""))</f>
        <v/>
      </c>
      <c r="P392" s="62" t="n"/>
      <c r="Q392" s="62" t="n"/>
      <c r="R392" s="40">
        <f>IF($A392="","",IF($Q392&lt;&gt;"","Closed",IF($P392="","Open - No Due Date",IF($P392&lt;TODAY(),"Overdue","Open"))))</f>
        <v/>
      </c>
      <c r="S392" s="39">
        <f>IF($A392="","",IFERROR(MAX(0,IF($Q392&lt;&gt;"",$Q392-$C392,TODAY()-$C392)),""))</f>
        <v/>
      </c>
      <c r="T392" s="40">
        <f>IF($A392="","",IF(OR($B392="",$F392="",$H392="",$I392="",$M392=""),"Missing required field",IF(COUNTIF($A$6:$A$1005,$A392)&gt;1,"Duplicate Violation ID",IF(COUNTIF('Inspection Log'!$A$6:$A$1005,$B392)=0,"Unmatched Inspection ID",IF(AND($Q392&lt;&gt;"",$C392&lt;&gt;"",$Q392&lt;$C392),"Completed before inspection","OK")))))</f>
        <v/>
      </c>
    </row>
    <row r="393">
      <c r="C393" s="62">
        <f>IF($B393="","",IFERROR(INDEX('Inspection Log'!$B$6:$B$1005,MATCH($B393,'Inspection Log'!$A$6:$A$1005,0)),""))</f>
        <v/>
      </c>
      <c r="D393">
        <f>IF($B393="","",IFERROR(INDEX('Inspection Log'!$E$6:$E$1005,MATCH($B393,'Inspection Log'!$A$6:$A$1005,0)),""))</f>
        <v/>
      </c>
      <c r="E393">
        <f>IF($B393="","",IFERROR(INDEX('Inspection Log'!$F$6:$F$1005,MATCH($B393,'Inspection Log'!$A$6:$A$1005,0)),""))</f>
        <v/>
      </c>
      <c r="G393" s="47" t="n"/>
      <c r="H393" s="38" t="n"/>
      <c r="K393" s="63" t="n"/>
      <c r="L393" s="63" t="n"/>
      <c r="M393" s="38" t="n"/>
      <c r="O393" s="62">
        <f>IF($C393="","",IFERROR($C393+'Settings'!$B$5,""))</f>
        <v/>
      </c>
      <c r="P393" s="62" t="n"/>
      <c r="Q393" s="62" t="n"/>
      <c r="R393" s="40">
        <f>IF($A393="","",IF($Q393&lt;&gt;"","Closed",IF($P393="","Open - No Due Date",IF($P393&lt;TODAY(),"Overdue","Open"))))</f>
        <v/>
      </c>
      <c r="S393" s="39">
        <f>IF($A393="","",IFERROR(MAX(0,IF($Q393&lt;&gt;"",$Q393-$C393,TODAY()-$C393)),""))</f>
        <v/>
      </c>
      <c r="T393" s="40">
        <f>IF($A393="","",IF(OR($B393="",$F393="",$H393="",$I393="",$M393=""),"Missing required field",IF(COUNTIF($A$6:$A$1005,$A393)&gt;1,"Duplicate Violation ID",IF(COUNTIF('Inspection Log'!$A$6:$A$1005,$B393)=0,"Unmatched Inspection ID",IF(AND($Q393&lt;&gt;"",$C393&lt;&gt;"",$Q393&lt;$C393),"Completed before inspection","OK")))))</f>
        <v/>
      </c>
    </row>
    <row r="394">
      <c r="C394" s="62">
        <f>IF($B394="","",IFERROR(INDEX('Inspection Log'!$B$6:$B$1005,MATCH($B394,'Inspection Log'!$A$6:$A$1005,0)),""))</f>
        <v/>
      </c>
      <c r="D394">
        <f>IF($B394="","",IFERROR(INDEX('Inspection Log'!$E$6:$E$1005,MATCH($B394,'Inspection Log'!$A$6:$A$1005,0)),""))</f>
        <v/>
      </c>
      <c r="E394">
        <f>IF($B394="","",IFERROR(INDEX('Inspection Log'!$F$6:$F$1005,MATCH($B394,'Inspection Log'!$A$6:$A$1005,0)),""))</f>
        <v/>
      </c>
      <c r="G394" s="47" t="n"/>
      <c r="H394" s="38" t="n"/>
      <c r="K394" s="63" t="n"/>
      <c r="L394" s="63" t="n"/>
      <c r="M394" s="38" t="n"/>
      <c r="O394" s="62">
        <f>IF($C394="","",IFERROR($C394+'Settings'!$B$5,""))</f>
        <v/>
      </c>
      <c r="P394" s="62" t="n"/>
      <c r="Q394" s="62" t="n"/>
      <c r="R394" s="40">
        <f>IF($A394="","",IF($Q394&lt;&gt;"","Closed",IF($P394="","Open - No Due Date",IF($P394&lt;TODAY(),"Overdue","Open"))))</f>
        <v/>
      </c>
      <c r="S394" s="39">
        <f>IF($A394="","",IFERROR(MAX(0,IF($Q394&lt;&gt;"",$Q394-$C394,TODAY()-$C394)),""))</f>
        <v/>
      </c>
      <c r="T394" s="40">
        <f>IF($A394="","",IF(OR($B394="",$F394="",$H394="",$I394="",$M394=""),"Missing required field",IF(COUNTIF($A$6:$A$1005,$A394)&gt;1,"Duplicate Violation ID",IF(COUNTIF('Inspection Log'!$A$6:$A$1005,$B394)=0,"Unmatched Inspection ID",IF(AND($Q394&lt;&gt;"",$C394&lt;&gt;"",$Q394&lt;$C394),"Completed before inspection","OK")))))</f>
        <v/>
      </c>
    </row>
    <row r="395">
      <c r="C395" s="62">
        <f>IF($B395="","",IFERROR(INDEX('Inspection Log'!$B$6:$B$1005,MATCH($B395,'Inspection Log'!$A$6:$A$1005,0)),""))</f>
        <v/>
      </c>
      <c r="D395">
        <f>IF($B395="","",IFERROR(INDEX('Inspection Log'!$E$6:$E$1005,MATCH($B395,'Inspection Log'!$A$6:$A$1005,0)),""))</f>
        <v/>
      </c>
      <c r="E395">
        <f>IF($B395="","",IFERROR(INDEX('Inspection Log'!$F$6:$F$1005,MATCH($B395,'Inspection Log'!$A$6:$A$1005,0)),""))</f>
        <v/>
      </c>
      <c r="G395" s="47" t="n"/>
      <c r="H395" s="38" t="n"/>
      <c r="K395" s="63" t="n"/>
      <c r="L395" s="63" t="n"/>
      <c r="M395" s="38" t="n"/>
      <c r="O395" s="62">
        <f>IF($C395="","",IFERROR($C395+'Settings'!$B$5,""))</f>
        <v/>
      </c>
      <c r="P395" s="62" t="n"/>
      <c r="Q395" s="62" t="n"/>
      <c r="R395" s="40">
        <f>IF($A395="","",IF($Q395&lt;&gt;"","Closed",IF($P395="","Open - No Due Date",IF($P395&lt;TODAY(),"Overdue","Open"))))</f>
        <v/>
      </c>
      <c r="S395" s="39">
        <f>IF($A395="","",IFERROR(MAX(0,IF($Q395&lt;&gt;"",$Q395-$C395,TODAY()-$C395)),""))</f>
        <v/>
      </c>
      <c r="T395" s="40">
        <f>IF($A395="","",IF(OR($B395="",$F395="",$H395="",$I395="",$M395=""),"Missing required field",IF(COUNTIF($A$6:$A$1005,$A395)&gt;1,"Duplicate Violation ID",IF(COUNTIF('Inspection Log'!$A$6:$A$1005,$B395)=0,"Unmatched Inspection ID",IF(AND($Q395&lt;&gt;"",$C395&lt;&gt;"",$Q395&lt;$C395),"Completed before inspection","OK")))))</f>
        <v/>
      </c>
    </row>
    <row r="396">
      <c r="C396" s="62">
        <f>IF($B396="","",IFERROR(INDEX('Inspection Log'!$B$6:$B$1005,MATCH($B396,'Inspection Log'!$A$6:$A$1005,0)),""))</f>
        <v/>
      </c>
      <c r="D396">
        <f>IF($B396="","",IFERROR(INDEX('Inspection Log'!$E$6:$E$1005,MATCH($B396,'Inspection Log'!$A$6:$A$1005,0)),""))</f>
        <v/>
      </c>
      <c r="E396">
        <f>IF($B396="","",IFERROR(INDEX('Inspection Log'!$F$6:$F$1005,MATCH($B396,'Inspection Log'!$A$6:$A$1005,0)),""))</f>
        <v/>
      </c>
      <c r="G396" s="47" t="n"/>
      <c r="H396" s="38" t="n"/>
      <c r="K396" s="63" t="n"/>
      <c r="L396" s="63" t="n"/>
      <c r="M396" s="38" t="n"/>
      <c r="O396" s="62">
        <f>IF($C396="","",IFERROR($C396+'Settings'!$B$5,""))</f>
        <v/>
      </c>
      <c r="P396" s="62" t="n"/>
      <c r="Q396" s="62" t="n"/>
      <c r="R396" s="40">
        <f>IF($A396="","",IF($Q396&lt;&gt;"","Closed",IF($P396="","Open - No Due Date",IF($P396&lt;TODAY(),"Overdue","Open"))))</f>
        <v/>
      </c>
      <c r="S396" s="39">
        <f>IF($A396="","",IFERROR(MAX(0,IF($Q396&lt;&gt;"",$Q396-$C396,TODAY()-$C396)),""))</f>
        <v/>
      </c>
      <c r="T396" s="40">
        <f>IF($A396="","",IF(OR($B396="",$F396="",$H396="",$I396="",$M396=""),"Missing required field",IF(COUNTIF($A$6:$A$1005,$A396)&gt;1,"Duplicate Violation ID",IF(COUNTIF('Inspection Log'!$A$6:$A$1005,$B396)=0,"Unmatched Inspection ID",IF(AND($Q396&lt;&gt;"",$C396&lt;&gt;"",$Q396&lt;$C396),"Completed before inspection","OK")))))</f>
        <v/>
      </c>
    </row>
    <row r="397">
      <c r="C397" s="62">
        <f>IF($B397="","",IFERROR(INDEX('Inspection Log'!$B$6:$B$1005,MATCH($B397,'Inspection Log'!$A$6:$A$1005,0)),""))</f>
        <v/>
      </c>
      <c r="D397">
        <f>IF($B397="","",IFERROR(INDEX('Inspection Log'!$E$6:$E$1005,MATCH($B397,'Inspection Log'!$A$6:$A$1005,0)),""))</f>
        <v/>
      </c>
      <c r="E397">
        <f>IF($B397="","",IFERROR(INDEX('Inspection Log'!$F$6:$F$1005,MATCH($B397,'Inspection Log'!$A$6:$A$1005,0)),""))</f>
        <v/>
      </c>
      <c r="G397" s="47" t="n"/>
      <c r="H397" s="38" t="n"/>
      <c r="K397" s="63" t="n"/>
      <c r="L397" s="63" t="n"/>
      <c r="M397" s="38" t="n"/>
      <c r="O397" s="62">
        <f>IF($C397="","",IFERROR($C397+'Settings'!$B$5,""))</f>
        <v/>
      </c>
      <c r="P397" s="62" t="n"/>
      <c r="Q397" s="62" t="n"/>
      <c r="R397" s="40">
        <f>IF($A397="","",IF($Q397&lt;&gt;"","Closed",IF($P397="","Open - No Due Date",IF($P397&lt;TODAY(),"Overdue","Open"))))</f>
        <v/>
      </c>
      <c r="S397" s="39">
        <f>IF($A397="","",IFERROR(MAX(0,IF($Q397&lt;&gt;"",$Q397-$C397,TODAY()-$C397)),""))</f>
        <v/>
      </c>
      <c r="T397" s="40">
        <f>IF($A397="","",IF(OR($B397="",$F397="",$H397="",$I397="",$M397=""),"Missing required field",IF(COUNTIF($A$6:$A$1005,$A397)&gt;1,"Duplicate Violation ID",IF(COUNTIF('Inspection Log'!$A$6:$A$1005,$B397)=0,"Unmatched Inspection ID",IF(AND($Q397&lt;&gt;"",$C397&lt;&gt;"",$Q397&lt;$C397),"Completed before inspection","OK")))))</f>
        <v/>
      </c>
    </row>
    <row r="398">
      <c r="C398" s="62">
        <f>IF($B398="","",IFERROR(INDEX('Inspection Log'!$B$6:$B$1005,MATCH($B398,'Inspection Log'!$A$6:$A$1005,0)),""))</f>
        <v/>
      </c>
      <c r="D398">
        <f>IF($B398="","",IFERROR(INDEX('Inspection Log'!$E$6:$E$1005,MATCH($B398,'Inspection Log'!$A$6:$A$1005,0)),""))</f>
        <v/>
      </c>
      <c r="E398">
        <f>IF($B398="","",IFERROR(INDEX('Inspection Log'!$F$6:$F$1005,MATCH($B398,'Inspection Log'!$A$6:$A$1005,0)),""))</f>
        <v/>
      </c>
      <c r="G398" s="47" t="n"/>
      <c r="H398" s="38" t="n"/>
      <c r="K398" s="63" t="n"/>
      <c r="L398" s="63" t="n"/>
      <c r="M398" s="38" t="n"/>
      <c r="O398" s="62">
        <f>IF($C398="","",IFERROR($C398+'Settings'!$B$5,""))</f>
        <v/>
      </c>
      <c r="P398" s="62" t="n"/>
      <c r="Q398" s="62" t="n"/>
      <c r="R398" s="40">
        <f>IF($A398="","",IF($Q398&lt;&gt;"","Closed",IF($P398="","Open - No Due Date",IF($P398&lt;TODAY(),"Overdue","Open"))))</f>
        <v/>
      </c>
      <c r="S398" s="39">
        <f>IF($A398="","",IFERROR(MAX(0,IF($Q398&lt;&gt;"",$Q398-$C398,TODAY()-$C398)),""))</f>
        <v/>
      </c>
      <c r="T398" s="40">
        <f>IF($A398="","",IF(OR($B398="",$F398="",$H398="",$I398="",$M398=""),"Missing required field",IF(COUNTIF($A$6:$A$1005,$A398)&gt;1,"Duplicate Violation ID",IF(COUNTIF('Inspection Log'!$A$6:$A$1005,$B398)=0,"Unmatched Inspection ID",IF(AND($Q398&lt;&gt;"",$C398&lt;&gt;"",$Q398&lt;$C398),"Completed before inspection","OK")))))</f>
        <v/>
      </c>
    </row>
    <row r="399">
      <c r="C399" s="62">
        <f>IF($B399="","",IFERROR(INDEX('Inspection Log'!$B$6:$B$1005,MATCH($B399,'Inspection Log'!$A$6:$A$1005,0)),""))</f>
        <v/>
      </c>
      <c r="D399">
        <f>IF($B399="","",IFERROR(INDEX('Inspection Log'!$E$6:$E$1005,MATCH($B399,'Inspection Log'!$A$6:$A$1005,0)),""))</f>
        <v/>
      </c>
      <c r="E399">
        <f>IF($B399="","",IFERROR(INDEX('Inspection Log'!$F$6:$F$1005,MATCH($B399,'Inspection Log'!$A$6:$A$1005,0)),""))</f>
        <v/>
      </c>
      <c r="G399" s="47" t="n"/>
      <c r="H399" s="38" t="n"/>
      <c r="K399" s="63" t="n"/>
      <c r="L399" s="63" t="n"/>
      <c r="M399" s="38" t="n"/>
      <c r="O399" s="62">
        <f>IF($C399="","",IFERROR($C399+'Settings'!$B$5,""))</f>
        <v/>
      </c>
      <c r="P399" s="62" t="n"/>
      <c r="Q399" s="62" t="n"/>
      <c r="R399" s="40">
        <f>IF($A399="","",IF($Q399&lt;&gt;"","Closed",IF($P399="","Open - No Due Date",IF($P399&lt;TODAY(),"Overdue","Open"))))</f>
        <v/>
      </c>
      <c r="S399" s="39">
        <f>IF($A399="","",IFERROR(MAX(0,IF($Q399&lt;&gt;"",$Q399-$C399,TODAY()-$C399)),""))</f>
        <v/>
      </c>
      <c r="T399" s="40">
        <f>IF($A399="","",IF(OR($B399="",$F399="",$H399="",$I399="",$M399=""),"Missing required field",IF(COUNTIF($A$6:$A$1005,$A399)&gt;1,"Duplicate Violation ID",IF(COUNTIF('Inspection Log'!$A$6:$A$1005,$B399)=0,"Unmatched Inspection ID",IF(AND($Q399&lt;&gt;"",$C399&lt;&gt;"",$Q399&lt;$C399),"Completed before inspection","OK")))))</f>
        <v/>
      </c>
    </row>
    <row r="400">
      <c r="C400" s="62">
        <f>IF($B400="","",IFERROR(INDEX('Inspection Log'!$B$6:$B$1005,MATCH($B400,'Inspection Log'!$A$6:$A$1005,0)),""))</f>
        <v/>
      </c>
      <c r="D400">
        <f>IF($B400="","",IFERROR(INDEX('Inspection Log'!$E$6:$E$1005,MATCH($B400,'Inspection Log'!$A$6:$A$1005,0)),""))</f>
        <v/>
      </c>
      <c r="E400">
        <f>IF($B400="","",IFERROR(INDEX('Inspection Log'!$F$6:$F$1005,MATCH($B400,'Inspection Log'!$A$6:$A$1005,0)),""))</f>
        <v/>
      </c>
      <c r="G400" s="47" t="n"/>
      <c r="H400" s="38" t="n"/>
      <c r="K400" s="63" t="n"/>
      <c r="L400" s="63" t="n"/>
      <c r="M400" s="38" t="n"/>
      <c r="O400" s="62">
        <f>IF($C400="","",IFERROR($C400+'Settings'!$B$5,""))</f>
        <v/>
      </c>
      <c r="P400" s="62" t="n"/>
      <c r="Q400" s="62" t="n"/>
      <c r="R400" s="40">
        <f>IF($A400="","",IF($Q400&lt;&gt;"","Closed",IF($P400="","Open - No Due Date",IF($P400&lt;TODAY(),"Overdue","Open"))))</f>
        <v/>
      </c>
      <c r="S400" s="39">
        <f>IF($A400="","",IFERROR(MAX(0,IF($Q400&lt;&gt;"",$Q400-$C400,TODAY()-$C400)),""))</f>
        <v/>
      </c>
      <c r="T400" s="40">
        <f>IF($A400="","",IF(OR($B400="",$F400="",$H400="",$I400="",$M400=""),"Missing required field",IF(COUNTIF($A$6:$A$1005,$A400)&gt;1,"Duplicate Violation ID",IF(COUNTIF('Inspection Log'!$A$6:$A$1005,$B400)=0,"Unmatched Inspection ID",IF(AND($Q400&lt;&gt;"",$C400&lt;&gt;"",$Q400&lt;$C400),"Completed before inspection","OK")))))</f>
        <v/>
      </c>
    </row>
    <row r="401">
      <c r="C401" s="62">
        <f>IF($B401="","",IFERROR(INDEX('Inspection Log'!$B$6:$B$1005,MATCH($B401,'Inspection Log'!$A$6:$A$1005,0)),""))</f>
        <v/>
      </c>
      <c r="D401">
        <f>IF($B401="","",IFERROR(INDEX('Inspection Log'!$E$6:$E$1005,MATCH($B401,'Inspection Log'!$A$6:$A$1005,0)),""))</f>
        <v/>
      </c>
      <c r="E401">
        <f>IF($B401="","",IFERROR(INDEX('Inspection Log'!$F$6:$F$1005,MATCH($B401,'Inspection Log'!$A$6:$A$1005,0)),""))</f>
        <v/>
      </c>
      <c r="G401" s="47" t="n"/>
      <c r="H401" s="38" t="n"/>
      <c r="K401" s="63" t="n"/>
      <c r="L401" s="63" t="n"/>
      <c r="M401" s="38" t="n"/>
      <c r="O401" s="62">
        <f>IF($C401="","",IFERROR($C401+'Settings'!$B$5,""))</f>
        <v/>
      </c>
      <c r="P401" s="62" t="n"/>
      <c r="Q401" s="62" t="n"/>
      <c r="R401" s="40">
        <f>IF($A401="","",IF($Q401&lt;&gt;"","Closed",IF($P401="","Open - No Due Date",IF($P401&lt;TODAY(),"Overdue","Open"))))</f>
        <v/>
      </c>
      <c r="S401" s="39">
        <f>IF($A401="","",IFERROR(MAX(0,IF($Q401&lt;&gt;"",$Q401-$C401,TODAY()-$C401)),""))</f>
        <v/>
      </c>
      <c r="T401" s="40">
        <f>IF($A401="","",IF(OR($B401="",$F401="",$H401="",$I401="",$M401=""),"Missing required field",IF(COUNTIF($A$6:$A$1005,$A401)&gt;1,"Duplicate Violation ID",IF(COUNTIF('Inspection Log'!$A$6:$A$1005,$B401)=0,"Unmatched Inspection ID",IF(AND($Q401&lt;&gt;"",$C401&lt;&gt;"",$Q401&lt;$C401),"Completed before inspection","OK")))))</f>
        <v/>
      </c>
    </row>
    <row r="402">
      <c r="C402" s="62">
        <f>IF($B402="","",IFERROR(INDEX('Inspection Log'!$B$6:$B$1005,MATCH($B402,'Inspection Log'!$A$6:$A$1005,0)),""))</f>
        <v/>
      </c>
      <c r="D402">
        <f>IF($B402="","",IFERROR(INDEX('Inspection Log'!$E$6:$E$1005,MATCH($B402,'Inspection Log'!$A$6:$A$1005,0)),""))</f>
        <v/>
      </c>
      <c r="E402">
        <f>IF($B402="","",IFERROR(INDEX('Inspection Log'!$F$6:$F$1005,MATCH($B402,'Inspection Log'!$A$6:$A$1005,0)),""))</f>
        <v/>
      </c>
      <c r="G402" s="47" t="n"/>
      <c r="H402" s="38" t="n"/>
      <c r="K402" s="63" t="n"/>
      <c r="L402" s="63" t="n"/>
      <c r="M402" s="38" t="n"/>
      <c r="O402" s="62">
        <f>IF($C402="","",IFERROR($C402+'Settings'!$B$5,""))</f>
        <v/>
      </c>
      <c r="P402" s="62" t="n"/>
      <c r="Q402" s="62" t="n"/>
      <c r="R402" s="40">
        <f>IF($A402="","",IF($Q402&lt;&gt;"","Closed",IF($P402="","Open - No Due Date",IF($P402&lt;TODAY(),"Overdue","Open"))))</f>
        <v/>
      </c>
      <c r="S402" s="39">
        <f>IF($A402="","",IFERROR(MAX(0,IF($Q402&lt;&gt;"",$Q402-$C402,TODAY()-$C402)),""))</f>
        <v/>
      </c>
      <c r="T402" s="40">
        <f>IF($A402="","",IF(OR($B402="",$F402="",$H402="",$I402="",$M402=""),"Missing required field",IF(COUNTIF($A$6:$A$1005,$A402)&gt;1,"Duplicate Violation ID",IF(COUNTIF('Inspection Log'!$A$6:$A$1005,$B402)=0,"Unmatched Inspection ID",IF(AND($Q402&lt;&gt;"",$C402&lt;&gt;"",$Q402&lt;$C402),"Completed before inspection","OK")))))</f>
        <v/>
      </c>
    </row>
    <row r="403">
      <c r="C403" s="62">
        <f>IF($B403="","",IFERROR(INDEX('Inspection Log'!$B$6:$B$1005,MATCH($B403,'Inspection Log'!$A$6:$A$1005,0)),""))</f>
        <v/>
      </c>
      <c r="D403">
        <f>IF($B403="","",IFERROR(INDEX('Inspection Log'!$E$6:$E$1005,MATCH($B403,'Inspection Log'!$A$6:$A$1005,0)),""))</f>
        <v/>
      </c>
      <c r="E403">
        <f>IF($B403="","",IFERROR(INDEX('Inspection Log'!$F$6:$F$1005,MATCH($B403,'Inspection Log'!$A$6:$A$1005,0)),""))</f>
        <v/>
      </c>
      <c r="G403" s="47" t="n"/>
      <c r="H403" s="38" t="n"/>
      <c r="K403" s="63" t="n"/>
      <c r="L403" s="63" t="n"/>
      <c r="M403" s="38" t="n"/>
      <c r="O403" s="62">
        <f>IF($C403="","",IFERROR($C403+'Settings'!$B$5,""))</f>
        <v/>
      </c>
      <c r="P403" s="62" t="n"/>
      <c r="Q403" s="62" t="n"/>
      <c r="R403" s="40">
        <f>IF($A403="","",IF($Q403&lt;&gt;"","Closed",IF($P403="","Open - No Due Date",IF($P403&lt;TODAY(),"Overdue","Open"))))</f>
        <v/>
      </c>
      <c r="S403" s="39">
        <f>IF($A403="","",IFERROR(MAX(0,IF($Q403&lt;&gt;"",$Q403-$C403,TODAY()-$C403)),""))</f>
        <v/>
      </c>
      <c r="T403" s="40">
        <f>IF($A403="","",IF(OR($B403="",$F403="",$H403="",$I403="",$M403=""),"Missing required field",IF(COUNTIF($A$6:$A$1005,$A403)&gt;1,"Duplicate Violation ID",IF(COUNTIF('Inspection Log'!$A$6:$A$1005,$B403)=0,"Unmatched Inspection ID",IF(AND($Q403&lt;&gt;"",$C403&lt;&gt;"",$Q403&lt;$C403),"Completed before inspection","OK")))))</f>
        <v/>
      </c>
    </row>
    <row r="404">
      <c r="C404" s="62">
        <f>IF($B404="","",IFERROR(INDEX('Inspection Log'!$B$6:$B$1005,MATCH($B404,'Inspection Log'!$A$6:$A$1005,0)),""))</f>
        <v/>
      </c>
      <c r="D404">
        <f>IF($B404="","",IFERROR(INDEX('Inspection Log'!$E$6:$E$1005,MATCH($B404,'Inspection Log'!$A$6:$A$1005,0)),""))</f>
        <v/>
      </c>
      <c r="E404">
        <f>IF($B404="","",IFERROR(INDEX('Inspection Log'!$F$6:$F$1005,MATCH($B404,'Inspection Log'!$A$6:$A$1005,0)),""))</f>
        <v/>
      </c>
      <c r="G404" s="47" t="n"/>
      <c r="H404" s="38" t="n"/>
      <c r="K404" s="63" t="n"/>
      <c r="L404" s="63" t="n"/>
      <c r="M404" s="38" t="n"/>
      <c r="O404" s="62">
        <f>IF($C404="","",IFERROR($C404+'Settings'!$B$5,""))</f>
        <v/>
      </c>
      <c r="P404" s="62" t="n"/>
      <c r="Q404" s="62" t="n"/>
      <c r="R404" s="40">
        <f>IF($A404="","",IF($Q404&lt;&gt;"","Closed",IF($P404="","Open - No Due Date",IF($P404&lt;TODAY(),"Overdue","Open"))))</f>
        <v/>
      </c>
      <c r="S404" s="39">
        <f>IF($A404="","",IFERROR(MAX(0,IF($Q404&lt;&gt;"",$Q404-$C404,TODAY()-$C404)),""))</f>
        <v/>
      </c>
      <c r="T404" s="40">
        <f>IF($A404="","",IF(OR($B404="",$F404="",$H404="",$I404="",$M404=""),"Missing required field",IF(COUNTIF($A$6:$A$1005,$A404)&gt;1,"Duplicate Violation ID",IF(COUNTIF('Inspection Log'!$A$6:$A$1005,$B404)=0,"Unmatched Inspection ID",IF(AND($Q404&lt;&gt;"",$C404&lt;&gt;"",$Q404&lt;$C404),"Completed before inspection","OK")))))</f>
        <v/>
      </c>
    </row>
    <row r="405">
      <c r="C405" s="62">
        <f>IF($B405="","",IFERROR(INDEX('Inspection Log'!$B$6:$B$1005,MATCH($B405,'Inspection Log'!$A$6:$A$1005,0)),""))</f>
        <v/>
      </c>
      <c r="D405">
        <f>IF($B405="","",IFERROR(INDEX('Inspection Log'!$E$6:$E$1005,MATCH($B405,'Inspection Log'!$A$6:$A$1005,0)),""))</f>
        <v/>
      </c>
      <c r="E405">
        <f>IF($B405="","",IFERROR(INDEX('Inspection Log'!$F$6:$F$1005,MATCH($B405,'Inspection Log'!$A$6:$A$1005,0)),""))</f>
        <v/>
      </c>
      <c r="G405" s="47" t="n"/>
      <c r="H405" s="38" t="n"/>
      <c r="K405" s="63" t="n"/>
      <c r="L405" s="63" t="n"/>
      <c r="M405" s="38" t="n"/>
      <c r="O405" s="62">
        <f>IF($C405="","",IFERROR($C405+'Settings'!$B$5,""))</f>
        <v/>
      </c>
      <c r="P405" s="62" t="n"/>
      <c r="Q405" s="62" t="n"/>
      <c r="R405" s="40">
        <f>IF($A405="","",IF($Q405&lt;&gt;"","Closed",IF($P405="","Open - No Due Date",IF($P405&lt;TODAY(),"Overdue","Open"))))</f>
        <v/>
      </c>
      <c r="S405" s="39">
        <f>IF($A405="","",IFERROR(MAX(0,IF($Q405&lt;&gt;"",$Q405-$C405,TODAY()-$C405)),""))</f>
        <v/>
      </c>
      <c r="T405" s="40">
        <f>IF($A405="","",IF(OR($B405="",$F405="",$H405="",$I405="",$M405=""),"Missing required field",IF(COUNTIF($A$6:$A$1005,$A405)&gt;1,"Duplicate Violation ID",IF(COUNTIF('Inspection Log'!$A$6:$A$1005,$B405)=0,"Unmatched Inspection ID",IF(AND($Q405&lt;&gt;"",$C405&lt;&gt;"",$Q405&lt;$C405),"Completed before inspection","OK")))))</f>
        <v/>
      </c>
    </row>
    <row r="406">
      <c r="C406" s="62">
        <f>IF($B406="","",IFERROR(INDEX('Inspection Log'!$B$6:$B$1005,MATCH($B406,'Inspection Log'!$A$6:$A$1005,0)),""))</f>
        <v/>
      </c>
      <c r="D406">
        <f>IF($B406="","",IFERROR(INDEX('Inspection Log'!$E$6:$E$1005,MATCH($B406,'Inspection Log'!$A$6:$A$1005,0)),""))</f>
        <v/>
      </c>
      <c r="E406">
        <f>IF($B406="","",IFERROR(INDEX('Inspection Log'!$F$6:$F$1005,MATCH($B406,'Inspection Log'!$A$6:$A$1005,0)),""))</f>
        <v/>
      </c>
      <c r="G406" s="47" t="n"/>
      <c r="H406" s="38" t="n"/>
      <c r="K406" s="63" t="n"/>
      <c r="L406" s="63" t="n"/>
      <c r="M406" s="38" t="n"/>
      <c r="O406" s="62">
        <f>IF($C406="","",IFERROR($C406+'Settings'!$B$5,""))</f>
        <v/>
      </c>
      <c r="P406" s="62" t="n"/>
      <c r="Q406" s="62" t="n"/>
      <c r="R406" s="40">
        <f>IF($A406="","",IF($Q406&lt;&gt;"","Closed",IF($P406="","Open - No Due Date",IF($P406&lt;TODAY(),"Overdue","Open"))))</f>
        <v/>
      </c>
      <c r="S406" s="39">
        <f>IF($A406="","",IFERROR(MAX(0,IF($Q406&lt;&gt;"",$Q406-$C406,TODAY()-$C406)),""))</f>
        <v/>
      </c>
      <c r="T406" s="40">
        <f>IF($A406="","",IF(OR($B406="",$F406="",$H406="",$I406="",$M406=""),"Missing required field",IF(COUNTIF($A$6:$A$1005,$A406)&gt;1,"Duplicate Violation ID",IF(COUNTIF('Inspection Log'!$A$6:$A$1005,$B406)=0,"Unmatched Inspection ID",IF(AND($Q406&lt;&gt;"",$C406&lt;&gt;"",$Q406&lt;$C406),"Completed before inspection","OK")))))</f>
        <v/>
      </c>
    </row>
    <row r="407">
      <c r="C407" s="62">
        <f>IF($B407="","",IFERROR(INDEX('Inspection Log'!$B$6:$B$1005,MATCH($B407,'Inspection Log'!$A$6:$A$1005,0)),""))</f>
        <v/>
      </c>
      <c r="D407">
        <f>IF($B407="","",IFERROR(INDEX('Inspection Log'!$E$6:$E$1005,MATCH($B407,'Inspection Log'!$A$6:$A$1005,0)),""))</f>
        <v/>
      </c>
      <c r="E407">
        <f>IF($B407="","",IFERROR(INDEX('Inspection Log'!$F$6:$F$1005,MATCH($B407,'Inspection Log'!$A$6:$A$1005,0)),""))</f>
        <v/>
      </c>
      <c r="G407" s="47" t="n"/>
      <c r="H407" s="38" t="n"/>
      <c r="K407" s="63" t="n"/>
      <c r="L407" s="63" t="n"/>
      <c r="M407" s="38" t="n"/>
      <c r="O407" s="62">
        <f>IF($C407="","",IFERROR($C407+'Settings'!$B$5,""))</f>
        <v/>
      </c>
      <c r="P407" s="62" t="n"/>
      <c r="Q407" s="62" t="n"/>
      <c r="R407" s="40">
        <f>IF($A407="","",IF($Q407&lt;&gt;"","Closed",IF($P407="","Open - No Due Date",IF($P407&lt;TODAY(),"Overdue","Open"))))</f>
        <v/>
      </c>
      <c r="S407" s="39">
        <f>IF($A407="","",IFERROR(MAX(0,IF($Q407&lt;&gt;"",$Q407-$C407,TODAY()-$C407)),""))</f>
        <v/>
      </c>
      <c r="T407" s="40">
        <f>IF($A407="","",IF(OR($B407="",$F407="",$H407="",$I407="",$M407=""),"Missing required field",IF(COUNTIF($A$6:$A$1005,$A407)&gt;1,"Duplicate Violation ID",IF(COUNTIF('Inspection Log'!$A$6:$A$1005,$B407)=0,"Unmatched Inspection ID",IF(AND($Q407&lt;&gt;"",$C407&lt;&gt;"",$Q407&lt;$C407),"Completed before inspection","OK")))))</f>
        <v/>
      </c>
    </row>
    <row r="408">
      <c r="C408" s="62">
        <f>IF($B408="","",IFERROR(INDEX('Inspection Log'!$B$6:$B$1005,MATCH($B408,'Inspection Log'!$A$6:$A$1005,0)),""))</f>
        <v/>
      </c>
      <c r="D408">
        <f>IF($B408="","",IFERROR(INDEX('Inspection Log'!$E$6:$E$1005,MATCH($B408,'Inspection Log'!$A$6:$A$1005,0)),""))</f>
        <v/>
      </c>
      <c r="E408">
        <f>IF($B408="","",IFERROR(INDEX('Inspection Log'!$F$6:$F$1005,MATCH($B408,'Inspection Log'!$A$6:$A$1005,0)),""))</f>
        <v/>
      </c>
      <c r="G408" s="47" t="n"/>
      <c r="H408" s="38" t="n"/>
      <c r="K408" s="63" t="n"/>
      <c r="L408" s="63" t="n"/>
      <c r="M408" s="38" t="n"/>
      <c r="O408" s="62">
        <f>IF($C408="","",IFERROR($C408+'Settings'!$B$5,""))</f>
        <v/>
      </c>
      <c r="P408" s="62" t="n"/>
      <c r="Q408" s="62" t="n"/>
      <c r="R408" s="40">
        <f>IF($A408="","",IF($Q408&lt;&gt;"","Closed",IF($P408="","Open - No Due Date",IF($P408&lt;TODAY(),"Overdue","Open"))))</f>
        <v/>
      </c>
      <c r="S408" s="39">
        <f>IF($A408="","",IFERROR(MAX(0,IF($Q408&lt;&gt;"",$Q408-$C408,TODAY()-$C408)),""))</f>
        <v/>
      </c>
      <c r="T408" s="40">
        <f>IF($A408="","",IF(OR($B408="",$F408="",$H408="",$I408="",$M408=""),"Missing required field",IF(COUNTIF($A$6:$A$1005,$A408)&gt;1,"Duplicate Violation ID",IF(COUNTIF('Inspection Log'!$A$6:$A$1005,$B408)=0,"Unmatched Inspection ID",IF(AND($Q408&lt;&gt;"",$C408&lt;&gt;"",$Q408&lt;$C408),"Completed before inspection","OK")))))</f>
        <v/>
      </c>
    </row>
    <row r="409">
      <c r="C409" s="62">
        <f>IF($B409="","",IFERROR(INDEX('Inspection Log'!$B$6:$B$1005,MATCH($B409,'Inspection Log'!$A$6:$A$1005,0)),""))</f>
        <v/>
      </c>
      <c r="D409">
        <f>IF($B409="","",IFERROR(INDEX('Inspection Log'!$E$6:$E$1005,MATCH($B409,'Inspection Log'!$A$6:$A$1005,0)),""))</f>
        <v/>
      </c>
      <c r="E409">
        <f>IF($B409="","",IFERROR(INDEX('Inspection Log'!$F$6:$F$1005,MATCH($B409,'Inspection Log'!$A$6:$A$1005,0)),""))</f>
        <v/>
      </c>
      <c r="G409" s="47" t="n"/>
      <c r="H409" s="38" t="n"/>
      <c r="K409" s="63" t="n"/>
      <c r="L409" s="63" t="n"/>
      <c r="M409" s="38" t="n"/>
      <c r="O409" s="62">
        <f>IF($C409="","",IFERROR($C409+'Settings'!$B$5,""))</f>
        <v/>
      </c>
      <c r="P409" s="62" t="n"/>
      <c r="Q409" s="62" t="n"/>
      <c r="R409" s="40">
        <f>IF($A409="","",IF($Q409&lt;&gt;"","Closed",IF($P409="","Open - No Due Date",IF($P409&lt;TODAY(),"Overdue","Open"))))</f>
        <v/>
      </c>
      <c r="S409" s="39">
        <f>IF($A409="","",IFERROR(MAX(0,IF($Q409&lt;&gt;"",$Q409-$C409,TODAY()-$C409)),""))</f>
        <v/>
      </c>
      <c r="T409" s="40">
        <f>IF($A409="","",IF(OR($B409="",$F409="",$H409="",$I409="",$M409=""),"Missing required field",IF(COUNTIF($A$6:$A$1005,$A409)&gt;1,"Duplicate Violation ID",IF(COUNTIF('Inspection Log'!$A$6:$A$1005,$B409)=0,"Unmatched Inspection ID",IF(AND($Q409&lt;&gt;"",$C409&lt;&gt;"",$Q409&lt;$C409),"Completed before inspection","OK")))))</f>
        <v/>
      </c>
    </row>
    <row r="410">
      <c r="C410" s="62">
        <f>IF($B410="","",IFERROR(INDEX('Inspection Log'!$B$6:$B$1005,MATCH($B410,'Inspection Log'!$A$6:$A$1005,0)),""))</f>
        <v/>
      </c>
      <c r="D410">
        <f>IF($B410="","",IFERROR(INDEX('Inspection Log'!$E$6:$E$1005,MATCH($B410,'Inspection Log'!$A$6:$A$1005,0)),""))</f>
        <v/>
      </c>
      <c r="E410">
        <f>IF($B410="","",IFERROR(INDEX('Inspection Log'!$F$6:$F$1005,MATCH($B410,'Inspection Log'!$A$6:$A$1005,0)),""))</f>
        <v/>
      </c>
      <c r="G410" s="47" t="n"/>
      <c r="H410" s="38" t="n"/>
      <c r="K410" s="63" t="n"/>
      <c r="L410" s="63" t="n"/>
      <c r="M410" s="38" t="n"/>
      <c r="O410" s="62">
        <f>IF($C410="","",IFERROR($C410+'Settings'!$B$5,""))</f>
        <v/>
      </c>
      <c r="P410" s="62" t="n"/>
      <c r="Q410" s="62" t="n"/>
      <c r="R410" s="40">
        <f>IF($A410="","",IF($Q410&lt;&gt;"","Closed",IF($P410="","Open - No Due Date",IF($P410&lt;TODAY(),"Overdue","Open"))))</f>
        <v/>
      </c>
      <c r="S410" s="39">
        <f>IF($A410="","",IFERROR(MAX(0,IF($Q410&lt;&gt;"",$Q410-$C410,TODAY()-$C410)),""))</f>
        <v/>
      </c>
      <c r="T410" s="40">
        <f>IF($A410="","",IF(OR($B410="",$F410="",$H410="",$I410="",$M410=""),"Missing required field",IF(COUNTIF($A$6:$A$1005,$A410)&gt;1,"Duplicate Violation ID",IF(COUNTIF('Inspection Log'!$A$6:$A$1005,$B410)=0,"Unmatched Inspection ID",IF(AND($Q410&lt;&gt;"",$C410&lt;&gt;"",$Q410&lt;$C410),"Completed before inspection","OK")))))</f>
        <v/>
      </c>
    </row>
    <row r="411">
      <c r="C411" s="62">
        <f>IF($B411="","",IFERROR(INDEX('Inspection Log'!$B$6:$B$1005,MATCH($B411,'Inspection Log'!$A$6:$A$1005,0)),""))</f>
        <v/>
      </c>
      <c r="D411">
        <f>IF($B411="","",IFERROR(INDEX('Inspection Log'!$E$6:$E$1005,MATCH($B411,'Inspection Log'!$A$6:$A$1005,0)),""))</f>
        <v/>
      </c>
      <c r="E411">
        <f>IF($B411="","",IFERROR(INDEX('Inspection Log'!$F$6:$F$1005,MATCH($B411,'Inspection Log'!$A$6:$A$1005,0)),""))</f>
        <v/>
      </c>
      <c r="G411" s="47" t="n"/>
      <c r="H411" s="38" t="n"/>
      <c r="K411" s="63" t="n"/>
      <c r="L411" s="63" t="n"/>
      <c r="M411" s="38" t="n"/>
      <c r="O411" s="62">
        <f>IF($C411="","",IFERROR($C411+'Settings'!$B$5,""))</f>
        <v/>
      </c>
      <c r="P411" s="62" t="n"/>
      <c r="Q411" s="62" t="n"/>
      <c r="R411" s="40">
        <f>IF($A411="","",IF($Q411&lt;&gt;"","Closed",IF($P411="","Open - No Due Date",IF($P411&lt;TODAY(),"Overdue","Open"))))</f>
        <v/>
      </c>
      <c r="S411" s="39">
        <f>IF($A411="","",IFERROR(MAX(0,IF($Q411&lt;&gt;"",$Q411-$C411,TODAY()-$C411)),""))</f>
        <v/>
      </c>
      <c r="T411" s="40">
        <f>IF($A411="","",IF(OR($B411="",$F411="",$H411="",$I411="",$M411=""),"Missing required field",IF(COUNTIF($A$6:$A$1005,$A411)&gt;1,"Duplicate Violation ID",IF(COUNTIF('Inspection Log'!$A$6:$A$1005,$B411)=0,"Unmatched Inspection ID",IF(AND($Q411&lt;&gt;"",$C411&lt;&gt;"",$Q411&lt;$C411),"Completed before inspection","OK")))))</f>
        <v/>
      </c>
    </row>
    <row r="412">
      <c r="C412" s="62">
        <f>IF($B412="","",IFERROR(INDEX('Inspection Log'!$B$6:$B$1005,MATCH($B412,'Inspection Log'!$A$6:$A$1005,0)),""))</f>
        <v/>
      </c>
      <c r="D412">
        <f>IF($B412="","",IFERROR(INDEX('Inspection Log'!$E$6:$E$1005,MATCH($B412,'Inspection Log'!$A$6:$A$1005,0)),""))</f>
        <v/>
      </c>
      <c r="E412">
        <f>IF($B412="","",IFERROR(INDEX('Inspection Log'!$F$6:$F$1005,MATCH($B412,'Inspection Log'!$A$6:$A$1005,0)),""))</f>
        <v/>
      </c>
      <c r="G412" s="47" t="n"/>
      <c r="H412" s="38" t="n"/>
      <c r="K412" s="63" t="n"/>
      <c r="L412" s="63" t="n"/>
      <c r="M412" s="38" t="n"/>
      <c r="O412" s="62">
        <f>IF($C412="","",IFERROR($C412+'Settings'!$B$5,""))</f>
        <v/>
      </c>
      <c r="P412" s="62" t="n"/>
      <c r="Q412" s="62" t="n"/>
      <c r="R412" s="40">
        <f>IF($A412="","",IF($Q412&lt;&gt;"","Closed",IF($P412="","Open - No Due Date",IF($P412&lt;TODAY(),"Overdue","Open"))))</f>
        <v/>
      </c>
      <c r="S412" s="39">
        <f>IF($A412="","",IFERROR(MAX(0,IF($Q412&lt;&gt;"",$Q412-$C412,TODAY()-$C412)),""))</f>
        <v/>
      </c>
      <c r="T412" s="40">
        <f>IF($A412="","",IF(OR($B412="",$F412="",$H412="",$I412="",$M412=""),"Missing required field",IF(COUNTIF($A$6:$A$1005,$A412)&gt;1,"Duplicate Violation ID",IF(COUNTIF('Inspection Log'!$A$6:$A$1005,$B412)=0,"Unmatched Inspection ID",IF(AND($Q412&lt;&gt;"",$C412&lt;&gt;"",$Q412&lt;$C412),"Completed before inspection","OK")))))</f>
        <v/>
      </c>
    </row>
    <row r="413">
      <c r="C413" s="62">
        <f>IF($B413="","",IFERROR(INDEX('Inspection Log'!$B$6:$B$1005,MATCH($B413,'Inspection Log'!$A$6:$A$1005,0)),""))</f>
        <v/>
      </c>
      <c r="D413">
        <f>IF($B413="","",IFERROR(INDEX('Inspection Log'!$E$6:$E$1005,MATCH($B413,'Inspection Log'!$A$6:$A$1005,0)),""))</f>
        <v/>
      </c>
      <c r="E413">
        <f>IF($B413="","",IFERROR(INDEX('Inspection Log'!$F$6:$F$1005,MATCH($B413,'Inspection Log'!$A$6:$A$1005,0)),""))</f>
        <v/>
      </c>
      <c r="G413" s="47" t="n"/>
      <c r="H413" s="38" t="n"/>
      <c r="K413" s="63" t="n"/>
      <c r="L413" s="63" t="n"/>
      <c r="M413" s="38" t="n"/>
      <c r="O413" s="62">
        <f>IF($C413="","",IFERROR($C413+'Settings'!$B$5,""))</f>
        <v/>
      </c>
      <c r="P413" s="62" t="n"/>
      <c r="Q413" s="62" t="n"/>
      <c r="R413" s="40">
        <f>IF($A413="","",IF($Q413&lt;&gt;"","Closed",IF($P413="","Open - No Due Date",IF($P413&lt;TODAY(),"Overdue","Open"))))</f>
        <v/>
      </c>
      <c r="S413" s="39">
        <f>IF($A413="","",IFERROR(MAX(0,IF($Q413&lt;&gt;"",$Q413-$C413,TODAY()-$C413)),""))</f>
        <v/>
      </c>
      <c r="T413" s="40">
        <f>IF($A413="","",IF(OR($B413="",$F413="",$H413="",$I413="",$M413=""),"Missing required field",IF(COUNTIF($A$6:$A$1005,$A413)&gt;1,"Duplicate Violation ID",IF(COUNTIF('Inspection Log'!$A$6:$A$1005,$B413)=0,"Unmatched Inspection ID",IF(AND($Q413&lt;&gt;"",$C413&lt;&gt;"",$Q413&lt;$C413),"Completed before inspection","OK")))))</f>
        <v/>
      </c>
    </row>
    <row r="414">
      <c r="C414" s="62">
        <f>IF($B414="","",IFERROR(INDEX('Inspection Log'!$B$6:$B$1005,MATCH($B414,'Inspection Log'!$A$6:$A$1005,0)),""))</f>
        <v/>
      </c>
      <c r="D414">
        <f>IF($B414="","",IFERROR(INDEX('Inspection Log'!$E$6:$E$1005,MATCH($B414,'Inspection Log'!$A$6:$A$1005,0)),""))</f>
        <v/>
      </c>
      <c r="E414">
        <f>IF($B414="","",IFERROR(INDEX('Inspection Log'!$F$6:$F$1005,MATCH($B414,'Inspection Log'!$A$6:$A$1005,0)),""))</f>
        <v/>
      </c>
      <c r="G414" s="47" t="n"/>
      <c r="H414" s="38" t="n"/>
      <c r="K414" s="63" t="n"/>
      <c r="L414" s="63" t="n"/>
      <c r="M414" s="38" t="n"/>
      <c r="O414" s="62">
        <f>IF($C414="","",IFERROR($C414+'Settings'!$B$5,""))</f>
        <v/>
      </c>
      <c r="P414" s="62" t="n"/>
      <c r="Q414" s="62" t="n"/>
      <c r="R414" s="40">
        <f>IF($A414="","",IF($Q414&lt;&gt;"","Closed",IF($P414="","Open - No Due Date",IF($P414&lt;TODAY(),"Overdue","Open"))))</f>
        <v/>
      </c>
      <c r="S414" s="39">
        <f>IF($A414="","",IFERROR(MAX(0,IF($Q414&lt;&gt;"",$Q414-$C414,TODAY()-$C414)),""))</f>
        <v/>
      </c>
      <c r="T414" s="40">
        <f>IF($A414="","",IF(OR($B414="",$F414="",$H414="",$I414="",$M414=""),"Missing required field",IF(COUNTIF($A$6:$A$1005,$A414)&gt;1,"Duplicate Violation ID",IF(COUNTIF('Inspection Log'!$A$6:$A$1005,$B414)=0,"Unmatched Inspection ID",IF(AND($Q414&lt;&gt;"",$C414&lt;&gt;"",$Q414&lt;$C414),"Completed before inspection","OK")))))</f>
        <v/>
      </c>
    </row>
    <row r="415">
      <c r="C415" s="62">
        <f>IF($B415="","",IFERROR(INDEX('Inspection Log'!$B$6:$B$1005,MATCH($B415,'Inspection Log'!$A$6:$A$1005,0)),""))</f>
        <v/>
      </c>
      <c r="D415">
        <f>IF($B415="","",IFERROR(INDEX('Inspection Log'!$E$6:$E$1005,MATCH($B415,'Inspection Log'!$A$6:$A$1005,0)),""))</f>
        <v/>
      </c>
      <c r="E415">
        <f>IF($B415="","",IFERROR(INDEX('Inspection Log'!$F$6:$F$1005,MATCH($B415,'Inspection Log'!$A$6:$A$1005,0)),""))</f>
        <v/>
      </c>
      <c r="G415" s="47" t="n"/>
      <c r="H415" s="38" t="n"/>
      <c r="K415" s="63" t="n"/>
      <c r="L415" s="63" t="n"/>
      <c r="M415" s="38" t="n"/>
      <c r="O415" s="62">
        <f>IF($C415="","",IFERROR($C415+'Settings'!$B$5,""))</f>
        <v/>
      </c>
      <c r="P415" s="62" t="n"/>
      <c r="Q415" s="62" t="n"/>
      <c r="R415" s="40">
        <f>IF($A415="","",IF($Q415&lt;&gt;"","Closed",IF($P415="","Open - No Due Date",IF($P415&lt;TODAY(),"Overdue","Open"))))</f>
        <v/>
      </c>
      <c r="S415" s="39">
        <f>IF($A415="","",IFERROR(MAX(0,IF($Q415&lt;&gt;"",$Q415-$C415,TODAY()-$C415)),""))</f>
        <v/>
      </c>
      <c r="T415" s="40">
        <f>IF($A415="","",IF(OR($B415="",$F415="",$H415="",$I415="",$M415=""),"Missing required field",IF(COUNTIF($A$6:$A$1005,$A415)&gt;1,"Duplicate Violation ID",IF(COUNTIF('Inspection Log'!$A$6:$A$1005,$B415)=0,"Unmatched Inspection ID",IF(AND($Q415&lt;&gt;"",$C415&lt;&gt;"",$Q415&lt;$C415),"Completed before inspection","OK")))))</f>
        <v/>
      </c>
    </row>
    <row r="416">
      <c r="C416" s="62">
        <f>IF($B416="","",IFERROR(INDEX('Inspection Log'!$B$6:$B$1005,MATCH($B416,'Inspection Log'!$A$6:$A$1005,0)),""))</f>
        <v/>
      </c>
      <c r="D416">
        <f>IF($B416="","",IFERROR(INDEX('Inspection Log'!$E$6:$E$1005,MATCH($B416,'Inspection Log'!$A$6:$A$1005,0)),""))</f>
        <v/>
      </c>
      <c r="E416">
        <f>IF($B416="","",IFERROR(INDEX('Inspection Log'!$F$6:$F$1005,MATCH($B416,'Inspection Log'!$A$6:$A$1005,0)),""))</f>
        <v/>
      </c>
      <c r="G416" s="47" t="n"/>
      <c r="H416" s="38" t="n"/>
      <c r="K416" s="63" t="n"/>
      <c r="L416" s="63" t="n"/>
      <c r="M416" s="38" t="n"/>
      <c r="O416" s="62">
        <f>IF($C416="","",IFERROR($C416+'Settings'!$B$5,""))</f>
        <v/>
      </c>
      <c r="P416" s="62" t="n"/>
      <c r="Q416" s="62" t="n"/>
      <c r="R416" s="40">
        <f>IF($A416="","",IF($Q416&lt;&gt;"","Closed",IF($P416="","Open - No Due Date",IF($P416&lt;TODAY(),"Overdue","Open"))))</f>
        <v/>
      </c>
      <c r="S416" s="39">
        <f>IF($A416="","",IFERROR(MAX(0,IF($Q416&lt;&gt;"",$Q416-$C416,TODAY()-$C416)),""))</f>
        <v/>
      </c>
      <c r="T416" s="40">
        <f>IF($A416="","",IF(OR($B416="",$F416="",$H416="",$I416="",$M416=""),"Missing required field",IF(COUNTIF($A$6:$A$1005,$A416)&gt;1,"Duplicate Violation ID",IF(COUNTIF('Inspection Log'!$A$6:$A$1005,$B416)=0,"Unmatched Inspection ID",IF(AND($Q416&lt;&gt;"",$C416&lt;&gt;"",$Q416&lt;$C416),"Completed before inspection","OK")))))</f>
        <v/>
      </c>
    </row>
    <row r="417">
      <c r="C417" s="62">
        <f>IF($B417="","",IFERROR(INDEX('Inspection Log'!$B$6:$B$1005,MATCH($B417,'Inspection Log'!$A$6:$A$1005,0)),""))</f>
        <v/>
      </c>
      <c r="D417">
        <f>IF($B417="","",IFERROR(INDEX('Inspection Log'!$E$6:$E$1005,MATCH($B417,'Inspection Log'!$A$6:$A$1005,0)),""))</f>
        <v/>
      </c>
      <c r="E417">
        <f>IF($B417="","",IFERROR(INDEX('Inspection Log'!$F$6:$F$1005,MATCH($B417,'Inspection Log'!$A$6:$A$1005,0)),""))</f>
        <v/>
      </c>
      <c r="G417" s="47" t="n"/>
      <c r="H417" s="38" t="n"/>
      <c r="K417" s="63" t="n"/>
      <c r="L417" s="63" t="n"/>
      <c r="M417" s="38" t="n"/>
      <c r="O417" s="62">
        <f>IF($C417="","",IFERROR($C417+'Settings'!$B$5,""))</f>
        <v/>
      </c>
      <c r="P417" s="62" t="n"/>
      <c r="Q417" s="62" t="n"/>
      <c r="R417" s="40">
        <f>IF($A417="","",IF($Q417&lt;&gt;"","Closed",IF($P417="","Open - No Due Date",IF($P417&lt;TODAY(),"Overdue","Open"))))</f>
        <v/>
      </c>
      <c r="S417" s="39">
        <f>IF($A417="","",IFERROR(MAX(0,IF($Q417&lt;&gt;"",$Q417-$C417,TODAY()-$C417)),""))</f>
        <v/>
      </c>
      <c r="T417" s="40">
        <f>IF($A417="","",IF(OR($B417="",$F417="",$H417="",$I417="",$M417=""),"Missing required field",IF(COUNTIF($A$6:$A$1005,$A417)&gt;1,"Duplicate Violation ID",IF(COUNTIF('Inspection Log'!$A$6:$A$1005,$B417)=0,"Unmatched Inspection ID",IF(AND($Q417&lt;&gt;"",$C417&lt;&gt;"",$Q417&lt;$C417),"Completed before inspection","OK")))))</f>
        <v/>
      </c>
    </row>
    <row r="418">
      <c r="C418" s="62">
        <f>IF($B418="","",IFERROR(INDEX('Inspection Log'!$B$6:$B$1005,MATCH($B418,'Inspection Log'!$A$6:$A$1005,0)),""))</f>
        <v/>
      </c>
      <c r="D418">
        <f>IF($B418="","",IFERROR(INDEX('Inspection Log'!$E$6:$E$1005,MATCH($B418,'Inspection Log'!$A$6:$A$1005,0)),""))</f>
        <v/>
      </c>
      <c r="E418">
        <f>IF($B418="","",IFERROR(INDEX('Inspection Log'!$F$6:$F$1005,MATCH($B418,'Inspection Log'!$A$6:$A$1005,0)),""))</f>
        <v/>
      </c>
      <c r="G418" s="47" t="n"/>
      <c r="H418" s="38" t="n"/>
      <c r="K418" s="63" t="n"/>
      <c r="L418" s="63" t="n"/>
      <c r="M418" s="38" t="n"/>
      <c r="O418" s="62">
        <f>IF($C418="","",IFERROR($C418+'Settings'!$B$5,""))</f>
        <v/>
      </c>
      <c r="P418" s="62" t="n"/>
      <c r="Q418" s="62" t="n"/>
      <c r="R418" s="40">
        <f>IF($A418="","",IF($Q418&lt;&gt;"","Closed",IF($P418="","Open - No Due Date",IF($P418&lt;TODAY(),"Overdue","Open"))))</f>
        <v/>
      </c>
      <c r="S418" s="39">
        <f>IF($A418="","",IFERROR(MAX(0,IF($Q418&lt;&gt;"",$Q418-$C418,TODAY()-$C418)),""))</f>
        <v/>
      </c>
      <c r="T418" s="40">
        <f>IF($A418="","",IF(OR($B418="",$F418="",$H418="",$I418="",$M418=""),"Missing required field",IF(COUNTIF($A$6:$A$1005,$A418)&gt;1,"Duplicate Violation ID",IF(COUNTIF('Inspection Log'!$A$6:$A$1005,$B418)=0,"Unmatched Inspection ID",IF(AND($Q418&lt;&gt;"",$C418&lt;&gt;"",$Q418&lt;$C418),"Completed before inspection","OK")))))</f>
        <v/>
      </c>
    </row>
    <row r="419">
      <c r="C419" s="62">
        <f>IF($B419="","",IFERROR(INDEX('Inspection Log'!$B$6:$B$1005,MATCH($B419,'Inspection Log'!$A$6:$A$1005,0)),""))</f>
        <v/>
      </c>
      <c r="D419">
        <f>IF($B419="","",IFERROR(INDEX('Inspection Log'!$E$6:$E$1005,MATCH($B419,'Inspection Log'!$A$6:$A$1005,0)),""))</f>
        <v/>
      </c>
      <c r="E419">
        <f>IF($B419="","",IFERROR(INDEX('Inspection Log'!$F$6:$F$1005,MATCH($B419,'Inspection Log'!$A$6:$A$1005,0)),""))</f>
        <v/>
      </c>
      <c r="G419" s="47" t="n"/>
      <c r="H419" s="38" t="n"/>
      <c r="K419" s="63" t="n"/>
      <c r="L419" s="63" t="n"/>
      <c r="M419" s="38" t="n"/>
      <c r="O419" s="62">
        <f>IF($C419="","",IFERROR($C419+'Settings'!$B$5,""))</f>
        <v/>
      </c>
      <c r="P419" s="62" t="n"/>
      <c r="Q419" s="62" t="n"/>
      <c r="R419" s="40">
        <f>IF($A419="","",IF($Q419&lt;&gt;"","Closed",IF($P419="","Open - No Due Date",IF($P419&lt;TODAY(),"Overdue","Open"))))</f>
        <v/>
      </c>
      <c r="S419" s="39">
        <f>IF($A419="","",IFERROR(MAX(0,IF($Q419&lt;&gt;"",$Q419-$C419,TODAY()-$C419)),""))</f>
        <v/>
      </c>
      <c r="T419" s="40">
        <f>IF($A419="","",IF(OR($B419="",$F419="",$H419="",$I419="",$M419=""),"Missing required field",IF(COUNTIF($A$6:$A$1005,$A419)&gt;1,"Duplicate Violation ID",IF(COUNTIF('Inspection Log'!$A$6:$A$1005,$B419)=0,"Unmatched Inspection ID",IF(AND($Q419&lt;&gt;"",$C419&lt;&gt;"",$Q419&lt;$C419),"Completed before inspection","OK")))))</f>
        <v/>
      </c>
    </row>
    <row r="420">
      <c r="C420" s="62">
        <f>IF($B420="","",IFERROR(INDEX('Inspection Log'!$B$6:$B$1005,MATCH($B420,'Inspection Log'!$A$6:$A$1005,0)),""))</f>
        <v/>
      </c>
      <c r="D420">
        <f>IF($B420="","",IFERROR(INDEX('Inspection Log'!$E$6:$E$1005,MATCH($B420,'Inspection Log'!$A$6:$A$1005,0)),""))</f>
        <v/>
      </c>
      <c r="E420">
        <f>IF($B420="","",IFERROR(INDEX('Inspection Log'!$F$6:$F$1005,MATCH($B420,'Inspection Log'!$A$6:$A$1005,0)),""))</f>
        <v/>
      </c>
      <c r="G420" s="47" t="n"/>
      <c r="H420" s="38" t="n"/>
      <c r="K420" s="63" t="n"/>
      <c r="L420" s="63" t="n"/>
      <c r="M420" s="38" t="n"/>
      <c r="O420" s="62">
        <f>IF($C420="","",IFERROR($C420+'Settings'!$B$5,""))</f>
        <v/>
      </c>
      <c r="P420" s="62" t="n"/>
      <c r="Q420" s="62" t="n"/>
      <c r="R420" s="40">
        <f>IF($A420="","",IF($Q420&lt;&gt;"","Closed",IF($P420="","Open - No Due Date",IF($P420&lt;TODAY(),"Overdue","Open"))))</f>
        <v/>
      </c>
      <c r="S420" s="39">
        <f>IF($A420="","",IFERROR(MAX(0,IF($Q420&lt;&gt;"",$Q420-$C420,TODAY()-$C420)),""))</f>
        <v/>
      </c>
      <c r="T420" s="40">
        <f>IF($A420="","",IF(OR($B420="",$F420="",$H420="",$I420="",$M420=""),"Missing required field",IF(COUNTIF($A$6:$A$1005,$A420)&gt;1,"Duplicate Violation ID",IF(COUNTIF('Inspection Log'!$A$6:$A$1005,$B420)=0,"Unmatched Inspection ID",IF(AND($Q420&lt;&gt;"",$C420&lt;&gt;"",$Q420&lt;$C420),"Completed before inspection","OK")))))</f>
        <v/>
      </c>
    </row>
    <row r="421">
      <c r="C421" s="62">
        <f>IF($B421="","",IFERROR(INDEX('Inspection Log'!$B$6:$B$1005,MATCH($B421,'Inspection Log'!$A$6:$A$1005,0)),""))</f>
        <v/>
      </c>
      <c r="D421">
        <f>IF($B421="","",IFERROR(INDEX('Inspection Log'!$E$6:$E$1005,MATCH($B421,'Inspection Log'!$A$6:$A$1005,0)),""))</f>
        <v/>
      </c>
      <c r="E421">
        <f>IF($B421="","",IFERROR(INDEX('Inspection Log'!$F$6:$F$1005,MATCH($B421,'Inspection Log'!$A$6:$A$1005,0)),""))</f>
        <v/>
      </c>
      <c r="G421" s="47" t="n"/>
      <c r="H421" s="38" t="n"/>
      <c r="K421" s="63" t="n"/>
      <c r="L421" s="63" t="n"/>
      <c r="M421" s="38" t="n"/>
      <c r="O421" s="62">
        <f>IF($C421="","",IFERROR($C421+'Settings'!$B$5,""))</f>
        <v/>
      </c>
      <c r="P421" s="62" t="n"/>
      <c r="Q421" s="62" t="n"/>
      <c r="R421" s="40">
        <f>IF($A421="","",IF($Q421&lt;&gt;"","Closed",IF($P421="","Open - No Due Date",IF($P421&lt;TODAY(),"Overdue","Open"))))</f>
        <v/>
      </c>
      <c r="S421" s="39">
        <f>IF($A421="","",IFERROR(MAX(0,IF($Q421&lt;&gt;"",$Q421-$C421,TODAY()-$C421)),""))</f>
        <v/>
      </c>
      <c r="T421" s="40">
        <f>IF($A421="","",IF(OR($B421="",$F421="",$H421="",$I421="",$M421=""),"Missing required field",IF(COUNTIF($A$6:$A$1005,$A421)&gt;1,"Duplicate Violation ID",IF(COUNTIF('Inspection Log'!$A$6:$A$1005,$B421)=0,"Unmatched Inspection ID",IF(AND($Q421&lt;&gt;"",$C421&lt;&gt;"",$Q421&lt;$C421),"Completed before inspection","OK")))))</f>
        <v/>
      </c>
    </row>
    <row r="422">
      <c r="C422" s="62">
        <f>IF($B422="","",IFERROR(INDEX('Inspection Log'!$B$6:$B$1005,MATCH($B422,'Inspection Log'!$A$6:$A$1005,0)),""))</f>
        <v/>
      </c>
      <c r="D422">
        <f>IF($B422="","",IFERROR(INDEX('Inspection Log'!$E$6:$E$1005,MATCH($B422,'Inspection Log'!$A$6:$A$1005,0)),""))</f>
        <v/>
      </c>
      <c r="E422">
        <f>IF($B422="","",IFERROR(INDEX('Inspection Log'!$F$6:$F$1005,MATCH($B422,'Inspection Log'!$A$6:$A$1005,0)),""))</f>
        <v/>
      </c>
      <c r="G422" s="47" t="n"/>
      <c r="H422" s="38" t="n"/>
      <c r="K422" s="63" t="n"/>
      <c r="L422" s="63" t="n"/>
      <c r="M422" s="38" t="n"/>
      <c r="O422" s="62">
        <f>IF($C422="","",IFERROR($C422+'Settings'!$B$5,""))</f>
        <v/>
      </c>
      <c r="P422" s="62" t="n"/>
      <c r="Q422" s="62" t="n"/>
      <c r="R422" s="40">
        <f>IF($A422="","",IF($Q422&lt;&gt;"","Closed",IF($P422="","Open - No Due Date",IF($P422&lt;TODAY(),"Overdue","Open"))))</f>
        <v/>
      </c>
      <c r="S422" s="39">
        <f>IF($A422="","",IFERROR(MAX(0,IF($Q422&lt;&gt;"",$Q422-$C422,TODAY()-$C422)),""))</f>
        <v/>
      </c>
      <c r="T422" s="40">
        <f>IF($A422="","",IF(OR($B422="",$F422="",$H422="",$I422="",$M422=""),"Missing required field",IF(COUNTIF($A$6:$A$1005,$A422)&gt;1,"Duplicate Violation ID",IF(COUNTIF('Inspection Log'!$A$6:$A$1005,$B422)=0,"Unmatched Inspection ID",IF(AND($Q422&lt;&gt;"",$C422&lt;&gt;"",$Q422&lt;$C422),"Completed before inspection","OK")))))</f>
        <v/>
      </c>
    </row>
    <row r="423">
      <c r="C423" s="62">
        <f>IF($B423="","",IFERROR(INDEX('Inspection Log'!$B$6:$B$1005,MATCH($B423,'Inspection Log'!$A$6:$A$1005,0)),""))</f>
        <v/>
      </c>
      <c r="D423">
        <f>IF($B423="","",IFERROR(INDEX('Inspection Log'!$E$6:$E$1005,MATCH($B423,'Inspection Log'!$A$6:$A$1005,0)),""))</f>
        <v/>
      </c>
      <c r="E423">
        <f>IF($B423="","",IFERROR(INDEX('Inspection Log'!$F$6:$F$1005,MATCH($B423,'Inspection Log'!$A$6:$A$1005,0)),""))</f>
        <v/>
      </c>
      <c r="G423" s="47" t="n"/>
      <c r="H423" s="38" t="n"/>
      <c r="K423" s="63" t="n"/>
      <c r="L423" s="63" t="n"/>
      <c r="M423" s="38" t="n"/>
      <c r="O423" s="62">
        <f>IF($C423="","",IFERROR($C423+'Settings'!$B$5,""))</f>
        <v/>
      </c>
      <c r="P423" s="62" t="n"/>
      <c r="Q423" s="62" t="n"/>
      <c r="R423" s="40">
        <f>IF($A423="","",IF($Q423&lt;&gt;"","Closed",IF($P423="","Open - No Due Date",IF($P423&lt;TODAY(),"Overdue","Open"))))</f>
        <v/>
      </c>
      <c r="S423" s="39">
        <f>IF($A423="","",IFERROR(MAX(0,IF($Q423&lt;&gt;"",$Q423-$C423,TODAY()-$C423)),""))</f>
        <v/>
      </c>
      <c r="T423" s="40">
        <f>IF($A423="","",IF(OR($B423="",$F423="",$H423="",$I423="",$M423=""),"Missing required field",IF(COUNTIF($A$6:$A$1005,$A423)&gt;1,"Duplicate Violation ID",IF(COUNTIF('Inspection Log'!$A$6:$A$1005,$B423)=0,"Unmatched Inspection ID",IF(AND($Q423&lt;&gt;"",$C423&lt;&gt;"",$Q423&lt;$C423),"Completed before inspection","OK")))))</f>
        <v/>
      </c>
    </row>
    <row r="424">
      <c r="C424" s="62">
        <f>IF($B424="","",IFERROR(INDEX('Inspection Log'!$B$6:$B$1005,MATCH($B424,'Inspection Log'!$A$6:$A$1005,0)),""))</f>
        <v/>
      </c>
      <c r="D424">
        <f>IF($B424="","",IFERROR(INDEX('Inspection Log'!$E$6:$E$1005,MATCH($B424,'Inspection Log'!$A$6:$A$1005,0)),""))</f>
        <v/>
      </c>
      <c r="E424">
        <f>IF($B424="","",IFERROR(INDEX('Inspection Log'!$F$6:$F$1005,MATCH($B424,'Inspection Log'!$A$6:$A$1005,0)),""))</f>
        <v/>
      </c>
      <c r="G424" s="47" t="n"/>
      <c r="H424" s="38" t="n"/>
      <c r="K424" s="63" t="n"/>
      <c r="L424" s="63" t="n"/>
      <c r="M424" s="38" t="n"/>
      <c r="O424" s="62">
        <f>IF($C424="","",IFERROR($C424+'Settings'!$B$5,""))</f>
        <v/>
      </c>
      <c r="P424" s="62" t="n"/>
      <c r="Q424" s="62" t="n"/>
      <c r="R424" s="40">
        <f>IF($A424="","",IF($Q424&lt;&gt;"","Closed",IF($P424="","Open - No Due Date",IF($P424&lt;TODAY(),"Overdue","Open"))))</f>
        <v/>
      </c>
      <c r="S424" s="39">
        <f>IF($A424="","",IFERROR(MAX(0,IF($Q424&lt;&gt;"",$Q424-$C424,TODAY()-$C424)),""))</f>
        <v/>
      </c>
      <c r="T424" s="40">
        <f>IF($A424="","",IF(OR($B424="",$F424="",$H424="",$I424="",$M424=""),"Missing required field",IF(COUNTIF($A$6:$A$1005,$A424)&gt;1,"Duplicate Violation ID",IF(COUNTIF('Inspection Log'!$A$6:$A$1005,$B424)=0,"Unmatched Inspection ID",IF(AND($Q424&lt;&gt;"",$C424&lt;&gt;"",$Q424&lt;$C424),"Completed before inspection","OK")))))</f>
        <v/>
      </c>
    </row>
    <row r="425">
      <c r="C425" s="62">
        <f>IF($B425="","",IFERROR(INDEX('Inspection Log'!$B$6:$B$1005,MATCH($B425,'Inspection Log'!$A$6:$A$1005,0)),""))</f>
        <v/>
      </c>
      <c r="D425">
        <f>IF($B425="","",IFERROR(INDEX('Inspection Log'!$E$6:$E$1005,MATCH($B425,'Inspection Log'!$A$6:$A$1005,0)),""))</f>
        <v/>
      </c>
      <c r="E425">
        <f>IF($B425="","",IFERROR(INDEX('Inspection Log'!$F$6:$F$1005,MATCH($B425,'Inspection Log'!$A$6:$A$1005,0)),""))</f>
        <v/>
      </c>
      <c r="G425" s="47" t="n"/>
      <c r="H425" s="38" t="n"/>
      <c r="K425" s="63" t="n"/>
      <c r="L425" s="63" t="n"/>
      <c r="M425" s="38" t="n"/>
      <c r="O425" s="62">
        <f>IF($C425="","",IFERROR($C425+'Settings'!$B$5,""))</f>
        <v/>
      </c>
      <c r="P425" s="62" t="n"/>
      <c r="Q425" s="62" t="n"/>
      <c r="R425" s="40">
        <f>IF($A425="","",IF($Q425&lt;&gt;"","Closed",IF($P425="","Open - No Due Date",IF($P425&lt;TODAY(),"Overdue","Open"))))</f>
        <v/>
      </c>
      <c r="S425" s="39">
        <f>IF($A425="","",IFERROR(MAX(0,IF($Q425&lt;&gt;"",$Q425-$C425,TODAY()-$C425)),""))</f>
        <v/>
      </c>
      <c r="T425" s="40">
        <f>IF($A425="","",IF(OR($B425="",$F425="",$H425="",$I425="",$M425=""),"Missing required field",IF(COUNTIF($A$6:$A$1005,$A425)&gt;1,"Duplicate Violation ID",IF(COUNTIF('Inspection Log'!$A$6:$A$1005,$B425)=0,"Unmatched Inspection ID",IF(AND($Q425&lt;&gt;"",$C425&lt;&gt;"",$Q425&lt;$C425),"Completed before inspection","OK")))))</f>
        <v/>
      </c>
    </row>
    <row r="426">
      <c r="C426" s="62">
        <f>IF($B426="","",IFERROR(INDEX('Inspection Log'!$B$6:$B$1005,MATCH($B426,'Inspection Log'!$A$6:$A$1005,0)),""))</f>
        <v/>
      </c>
      <c r="D426">
        <f>IF($B426="","",IFERROR(INDEX('Inspection Log'!$E$6:$E$1005,MATCH($B426,'Inspection Log'!$A$6:$A$1005,0)),""))</f>
        <v/>
      </c>
      <c r="E426">
        <f>IF($B426="","",IFERROR(INDEX('Inspection Log'!$F$6:$F$1005,MATCH($B426,'Inspection Log'!$A$6:$A$1005,0)),""))</f>
        <v/>
      </c>
      <c r="G426" s="47" t="n"/>
      <c r="H426" s="38" t="n"/>
      <c r="K426" s="63" t="n"/>
      <c r="L426" s="63" t="n"/>
      <c r="M426" s="38" t="n"/>
      <c r="O426" s="62">
        <f>IF($C426="","",IFERROR($C426+'Settings'!$B$5,""))</f>
        <v/>
      </c>
      <c r="P426" s="62" t="n"/>
      <c r="Q426" s="62" t="n"/>
      <c r="R426" s="40">
        <f>IF($A426="","",IF($Q426&lt;&gt;"","Closed",IF($P426="","Open - No Due Date",IF($P426&lt;TODAY(),"Overdue","Open"))))</f>
        <v/>
      </c>
      <c r="S426" s="39">
        <f>IF($A426="","",IFERROR(MAX(0,IF($Q426&lt;&gt;"",$Q426-$C426,TODAY()-$C426)),""))</f>
        <v/>
      </c>
      <c r="T426" s="40">
        <f>IF($A426="","",IF(OR($B426="",$F426="",$H426="",$I426="",$M426=""),"Missing required field",IF(COUNTIF($A$6:$A$1005,$A426)&gt;1,"Duplicate Violation ID",IF(COUNTIF('Inspection Log'!$A$6:$A$1005,$B426)=0,"Unmatched Inspection ID",IF(AND($Q426&lt;&gt;"",$C426&lt;&gt;"",$Q426&lt;$C426),"Completed before inspection","OK")))))</f>
        <v/>
      </c>
    </row>
    <row r="427">
      <c r="C427" s="62">
        <f>IF($B427="","",IFERROR(INDEX('Inspection Log'!$B$6:$B$1005,MATCH($B427,'Inspection Log'!$A$6:$A$1005,0)),""))</f>
        <v/>
      </c>
      <c r="D427">
        <f>IF($B427="","",IFERROR(INDEX('Inspection Log'!$E$6:$E$1005,MATCH($B427,'Inspection Log'!$A$6:$A$1005,0)),""))</f>
        <v/>
      </c>
      <c r="E427">
        <f>IF($B427="","",IFERROR(INDEX('Inspection Log'!$F$6:$F$1005,MATCH($B427,'Inspection Log'!$A$6:$A$1005,0)),""))</f>
        <v/>
      </c>
      <c r="G427" s="47" t="n"/>
      <c r="H427" s="38" t="n"/>
      <c r="K427" s="63" t="n"/>
      <c r="L427" s="63" t="n"/>
      <c r="M427" s="38" t="n"/>
      <c r="O427" s="62">
        <f>IF($C427="","",IFERROR($C427+'Settings'!$B$5,""))</f>
        <v/>
      </c>
      <c r="P427" s="62" t="n"/>
      <c r="Q427" s="62" t="n"/>
      <c r="R427" s="40">
        <f>IF($A427="","",IF($Q427&lt;&gt;"","Closed",IF($P427="","Open - No Due Date",IF($P427&lt;TODAY(),"Overdue","Open"))))</f>
        <v/>
      </c>
      <c r="S427" s="39">
        <f>IF($A427="","",IFERROR(MAX(0,IF($Q427&lt;&gt;"",$Q427-$C427,TODAY()-$C427)),""))</f>
        <v/>
      </c>
      <c r="T427" s="40">
        <f>IF($A427="","",IF(OR($B427="",$F427="",$H427="",$I427="",$M427=""),"Missing required field",IF(COUNTIF($A$6:$A$1005,$A427)&gt;1,"Duplicate Violation ID",IF(COUNTIF('Inspection Log'!$A$6:$A$1005,$B427)=0,"Unmatched Inspection ID",IF(AND($Q427&lt;&gt;"",$C427&lt;&gt;"",$Q427&lt;$C427),"Completed before inspection","OK")))))</f>
        <v/>
      </c>
    </row>
    <row r="428">
      <c r="C428" s="62">
        <f>IF($B428="","",IFERROR(INDEX('Inspection Log'!$B$6:$B$1005,MATCH($B428,'Inspection Log'!$A$6:$A$1005,0)),""))</f>
        <v/>
      </c>
      <c r="D428">
        <f>IF($B428="","",IFERROR(INDEX('Inspection Log'!$E$6:$E$1005,MATCH($B428,'Inspection Log'!$A$6:$A$1005,0)),""))</f>
        <v/>
      </c>
      <c r="E428">
        <f>IF($B428="","",IFERROR(INDEX('Inspection Log'!$F$6:$F$1005,MATCH($B428,'Inspection Log'!$A$6:$A$1005,0)),""))</f>
        <v/>
      </c>
      <c r="G428" s="47" t="n"/>
      <c r="H428" s="38" t="n"/>
      <c r="K428" s="63" t="n"/>
      <c r="L428" s="63" t="n"/>
      <c r="M428" s="38" t="n"/>
      <c r="O428" s="62">
        <f>IF($C428="","",IFERROR($C428+'Settings'!$B$5,""))</f>
        <v/>
      </c>
      <c r="P428" s="62" t="n"/>
      <c r="Q428" s="62" t="n"/>
      <c r="R428" s="40">
        <f>IF($A428="","",IF($Q428&lt;&gt;"","Closed",IF($P428="","Open - No Due Date",IF($P428&lt;TODAY(),"Overdue","Open"))))</f>
        <v/>
      </c>
      <c r="S428" s="39">
        <f>IF($A428="","",IFERROR(MAX(0,IF($Q428&lt;&gt;"",$Q428-$C428,TODAY()-$C428)),""))</f>
        <v/>
      </c>
      <c r="T428" s="40">
        <f>IF($A428="","",IF(OR($B428="",$F428="",$H428="",$I428="",$M428=""),"Missing required field",IF(COUNTIF($A$6:$A$1005,$A428)&gt;1,"Duplicate Violation ID",IF(COUNTIF('Inspection Log'!$A$6:$A$1005,$B428)=0,"Unmatched Inspection ID",IF(AND($Q428&lt;&gt;"",$C428&lt;&gt;"",$Q428&lt;$C428),"Completed before inspection","OK")))))</f>
        <v/>
      </c>
    </row>
    <row r="429">
      <c r="C429" s="62">
        <f>IF($B429="","",IFERROR(INDEX('Inspection Log'!$B$6:$B$1005,MATCH($B429,'Inspection Log'!$A$6:$A$1005,0)),""))</f>
        <v/>
      </c>
      <c r="D429">
        <f>IF($B429="","",IFERROR(INDEX('Inspection Log'!$E$6:$E$1005,MATCH($B429,'Inspection Log'!$A$6:$A$1005,0)),""))</f>
        <v/>
      </c>
      <c r="E429">
        <f>IF($B429="","",IFERROR(INDEX('Inspection Log'!$F$6:$F$1005,MATCH($B429,'Inspection Log'!$A$6:$A$1005,0)),""))</f>
        <v/>
      </c>
      <c r="G429" s="47" t="n"/>
      <c r="H429" s="38" t="n"/>
      <c r="K429" s="63" t="n"/>
      <c r="L429" s="63" t="n"/>
      <c r="M429" s="38" t="n"/>
      <c r="O429" s="62">
        <f>IF($C429="","",IFERROR($C429+'Settings'!$B$5,""))</f>
        <v/>
      </c>
      <c r="P429" s="62" t="n"/>
      <c r="Q429" s="62" t="n"/>
      <c r="R429" s="40">
        <f>IF($A429="","",IF($Q429&lt;&gt;"","Closed",IF($P429="","Open - No Due Date",IF($P429&lt;TODAY(),"Overdue","Open"))))</f>
        <v/>
      </c>
      <c r="S429" s="39">
        <f>IF($A429="","",IFERROR(MAX(0,IF($Q429&lt;&gt;"",$Q429-$C429,TODAY()-$C429)),""))</f>
        <v/>
      </c>
      <c r="T429" s="40">
        <f>IF($A429="","",IF(OR($B429="",$F429="",$H429="",$I429="",$M429=""),"Missing required field",IF(COUNTIF($A$6:$A$1005,$A429)&gt;1,"Duplicate Violation ID",IF(COUNTIF('Inspection Log'!$A$6:$A$1005,$B429)=0,"Unmatched Inspection ID",IF(AND($Q429&lt;&gt;"",$C429&lt;&gt;"",$Q429&lt;$C429),"Completed before inspection","OK")))))</f>
        <v/>
      </c>
    </row>
    <row r="430">
      <c r="C430" s="62">
        <f>IF($B430="","",IFERROR(INDEX('Inspection Log'!$B$6:$B$1005,MATCH($B430,'Inspection Log'!$A$6:$A$1005,0)),""))</f>
        <v/>
      </c>
      <c r="D430">
        <f>IF($B430="","",IFERROR(INDEX('Inspection Log'!$E$6:$E$1005,MATCH($B430,'Inspection Log'!$A$6:$A$1005,0)),""))</f>
        <v/>
      </c>
      <c r="E430">
        <f>IF($B430="","",IFERROR(INDEX('Inspection Log'!$F$6:$F$1005,MATCH($B430,'Inspection Log'!$A$6:$A$1005,0)),""))</f>
        <v/>
      </c>
      <c r="G430" s="47" t="n"/>
      <c r="H430" s="38" t="n"/>
      <c r="K430" s="63" t="n"/>
      <c r="L430" s="63" t="n"/>
      <c r="M430" s="38" t="n"/>
      <c r="O430" s="62">
        <f>IF($C430="","",IFERROR($C430+'Settings'!$B$5,""))</f>
        <v/>
      </c>
      <c r="P430" s="62" t="n"/>
      <c r="Q430" s="62" t="n"/>
      <c r="R430" s="40">
        <f>IF($A430="","",IF($Q430&lt;&gt;"","Closed",IF($P430="","Open - No Due Date",IF($P430&lt;TODAY(),"Overdue","Open"))))</f>
        <v/>
      </c>
      <c r="S430" s="39">
        <f>IF($A430="","",IFERROR(MAX(0,IF($Q430&lt;&gt;"",$Q430-$C430,TODAY()-$C430)),""))</f>
        <v/>
      </c>
      <c r="T430" s="40">
        <f>IF($A430="","",IF(OR($B430="",$F430="",$H430="",$I430="",$M430=""),"Missing required field",IF(COUNTIF($A$6:$A$1005,$A430)&gt;1,"Duplicate Violation ID",IF(COUNTIF('Inspection Log'!$A$6:$A$1005,$B430)=0,"Unmatched Inspection ID",IF(AND($Q430&lt;&gt;"",$C430&lt;&gt;"",$Q430&lt;$C430),"Completed before inspection","OK")))))</f>
        <v/>
      </c>
    </row>
    <row r="431">
      <c r="C431" s="62">
        <f>IF($B431="","",IFERROR(INDEX('Inspection Log'!$B$6:$B$1005,MATCH($B431,'Inspection Log'!$A$6:$A$1005,0)),""))</f>
        <v/>
      </c>
      <c r="D431">
        <f>IF($B431="","",IFERROR(INDEX('Inspection Log'!$E$6:$E$1005,MATCH($B431,'Inspection Log'!$A$6:$A$1005,0)),""))</f>
        <v/>
      </c>
      <c r="E431">
        <f>IF($B431="","",IFERROR(INDEX('Inspection Log'!$F$6:$F$1005,MATCH($B431,'Inspection Log'!$A$6:$A$1005,0)),""))</f>
        <v/>
      </c>
      <c r="G431" s="47" t="n"/>
      <c r="H431" s="38" t="n"/>
      <c r="K431" s="63" t="n"/>
      <c r="L431" s="63" t="n"/>
      <c r="M431" s="38" t="n"/>
      <c r="O431" s="62">
        <f>IF($C431="","",IFERROR($C431+'Settings'!$B$5,""))</f>
        <v/>
      </c>
      <c r="P431" s="62" t="n"/>
      <c r="Q431" s="62" t="n"/>
      <c r="R431" s="40">
        <f>IF($A431="","",IF($Q431&lt;&gt;"","Closed",IF($P431="","Open - No Due Date",IF($P431&lt;TODAY(),"Overdue","Open"))))</f>
        <v/>
      </c>
      <c r="S431" s="39">
        <f>IF($A431="","",IFERROR(MAX(0,IF($Q431&lt;&gt;"",$Q431-$C431,TODAY()-$C431)),""))</f>
        <v/>
      </c>
      <c r="T431" s="40">
        <f>IF($A431="","",IF(OR($B431="",$F431="",$H431="",$I431="",$M431=""),"Missing required field",IF(COUNTIF($A$6:$A$1005,$A431)&gt;1,"Duplicate Violation ID",IF(COUNTIF('Inspection Log'!$A$6:$A$1005,$B431)=0,"Unmatched Inspection ID",IF(AND($Q431&lt;&gt;"",$C431&lt;&gt;"",$Q431&lt;$C431),"Completed before inspection","OK")))))</f>
        <v/>
      </c>
    </row>
    <row r="432">
      <c r="C432" s="62">
        <f>IF($B432="","",IFERROR(INDEX('Inspection Log'!$B$6:$B$1005,MATCH($B432,'Inspection Log'!$A$6:$A$1005,0)),""))</f>
        <v/>
      </c>
      <c r="D432">
        <f>IF($B432="","",IFERROR(INDEX('Inspection Log'!$E$6:$E$1005,MATCH($B432,'Inspection Log'!$A$6:$A$1005,0)),""))</f>
        <v/>
      </c>
      <c r="E432">
        <f>IF($B432="","",IFERROR(INDEX('Inspection Log'!$F$6:$F$1005,MATCH($B432,'Inspection Log'!$A$6:$A$1005,0)),""))</f>
        <v/>
      </c>
      <c r="G432" s="47" t="n"/>
      <c r="H432" s="38" t="n"/>
      <c r="K432" s="63" t="n"/>
      <c r="L432" s="63" t="n"/>
      <c r="M432" s="38" t="n"/>
      <c r="O432" s="62">
        <f>IF($C432="","",IFERROR($C432+'Settings'!$B$5,""))</f>
        <v/>
      </c>
      <c r="P432" s="62" t="n"/>
      <c r="Q432" s="62" t="n"/>
      <c r="R432" s="40">
        <f>IF($A432="","",IF($Q432&lt;&gt;"","Closed",IF($P432="","Open - No Due Date",IF($P432&lt;TODAY(),"Overdue","Open"))))</f>
        <v/>
      </c>
      <c r="S432" s="39">
        <f>IF($A432="","",IFERROR(MAX(0,IF($Q432&lt;&gt;"",$Q432-$C432,TODAY()-$C432)),""))</f>
        <v/>
      </c>
      <c r="T432" s="40">
        <f>IF($A432="","",IF(OR($B432="",$F432="",$H432="",$I432="",$M432=""),"Missing required field",IF(COUNTIF($A$6:$A$1005,$A432)&gt;1,"Duplicate Violation ID",IF(COUNTIF('Inspection Log'!$A$6:$A$1005,$B432)=0,"Unmatched Inspection ID",IF(AND($Q432&lt;&gt;"",$C432&lt;&gt;"",$Q432&lt;$C432),"Completed before inspection","OK")))))</f>
        <v/>
      </c>
    </row>
    <row r="433">
      <c r="C433" s="62">
        <f>IF($B433="","",IFERROR(INDEX('Inspection Log'!$B$6:$B$1005,MATCH($B433,'Inspection Log'!$A$6:$A$1005,0)),""))</f>
        <v/>
      </c>
      <c r="D433">
        <f>IF($B433="","",IFERROR(INDEX('Inspection Log'!$E$6:$E$1005,MATCH($B433,'Inspection Log'!$A$6:$A$1005,0)),""))</f>
        <v/>
      </c>
      <c r="E433">
        <f>IF($B433="","",IFERROR(INDEX('Inspection Log'!$F$6:$F$1005,MATCH($B433,'Inspection Log'!$A$6:$A$1005,0)),""))</f>
        <v/>
      </c>
      <c r="G433" s="47" t="n"/>
      <c r="H433" s="38" t="n"/>
      <c r="K433" s="63" t="n"/>
      <c r="L433" s="63" t="n"/>
      <c r="M433" s="38" t="n"/>
      <c r="O433" s="62">
        <f>IF($C433="","",IFERROR($C433+'Settings'!$B$5,""))</f>
        <v/>
      </c>
      <c r="P433" s="62" t="n"/>
      <c r="Q433" s="62" t="n"/>
      <c r="R433" s="40">
        <f>IF($A433="","",IF($Q433&lt;&gt;"","Closed",IF($P433="","Open - No Due Date",IF($P433&lt;TODAY(),"Overdue","Open"))))</f>
        <v/>
      </c>
      <c r="S433" s="39">
        <f>IF($A433="","",IFERROR(MAX(0,IF($Q433&lt;&gt;"",$Q433-$C433,TODAY()-$C433)),""))</f>
        <v/>
      </c>
      <c r="T433" s="40">
        <f>IF($A433="","",IF(OR($B433="",$F433="",$H433="",$I433="",$M433=""),"Missing required field",IF(COUNTIF($A$6:$A$1005,$A433)&gt;1,"Duplicate Violation ID",IF(COUNTIF('Inspection Log'!$A$6:$A$1005,$B433)=0,"Unmatched Inspection ID",IF(AND($Q433&lt;&gt;"",$C433&lt;&gt;"",$Q433&lt;$C433),"Completed before inspection","OK")))))</f>
        <v/>
      </c>
    </row>
    <row r="434">
      <c r="C434" s="62">
        <f>IF($B434="","",IFERROR(INDEX('Inspection Log'!$B$6:$B$1005,MATCH($B434,'Inspection Log'!$A$6:$A$1005,0)),""))</f>
        <v/>
      </c>
      <c r="D434">
        <f>IF($B434="","",IFERROR(INDEX('Inspection Log'!$E$6:$E$1005,MATCH($B434,'Inspection Log'!$A$6:$A$1005,0)),""))</f>
        <v/>
      </c>
      <c r="E434">
        <f>IF($B434="","",IFERROR(INDEX('Inspection Log'!$F$6:$F$1005,MATCH($B434,'Inspection Log'!$A$6:$A$1005,0)),""))</f>
        <v/>
      </c>
      <c r="G434" s="47" t="n"/>
      <c r="H434" s="38" t="n"/>
      <c r="K434" s="63" t="n"/>
      <c r="L434" s="63" t="n"/>
      <c r="M434" s="38" t="n"/>
      <c r="O434" s="62">
        <f>IF($C434="","",IFERROR($C434+'Settings'!$B$5,""))</f>
        <v/>
      </c>
      <c r="P434" s="62" t="n"/>
      <c r="Q434" s="62" t="n"/>
      <c r="R434" s="40">
        <f>IF($A434="","",IF($Q434&lt;&gt;"","Closed",IF($P434="","Open - No Due Date",IF($P434&lt;TODAY(),"Overdue","Open"))))</f>
        <v/>
      </c>
      <c r="S434" s="39">
        <f>IF($A434="","",IFERROR(MAX(0,IF($Q434&lt;&gt;"",$Q434-$C434,TODAY()-$C434)),""))</f>
        <v/>
      </c>
      <c r="T434" s="40">
        <f>IF($A434="","",IF(OR($B434="",$F434="",$H434="",$I434="",$M434=""),"Missing required field",IF(COUNTIF($A$6:$A$1005,$A434)&gt;1,"Duplicate Violation ID",IF(COUNTIF('Inspection Log'!$A$6:$A$1005,$B434)=0,"Unmatched Inspection ID",IF(AND($Q434&lt;&gt;"",$C434&lt;&gt;"",$Q434&lt;$C434),"Completed before inspection","OK")))))</f>
        <v/>
      </c>
    </row>
    <row r="435">
      <c r="C435" s="62">
        <f>IF($B435="","",IFERROR(INDEX('Inspection Log'!$B$6:$B$1005,MATCH($B435,'Inspection Log'!$A$6:$A$1005,0)),""))</f>
        <v/>
      </c>
      <c r="D435">
        <f>IF($B435="","",IFERROR(INDEX('Inspection Log'!$E$6:$E$1005,MATCH($B435,'Inspection Log'!$A$6:$A$1005,0)),""))</f>
        <v/>
      </c>
      <c r="E435">
        <f>IF($B435="","",IFERROR(INDEX('Inspection Log'!$F$6:$F$1005,MATCH($B435,'Inspection Log'!$A$6:$A$1005,0)),""))</f>
        <v/>
      </c>
      <c r="G435" s="47" t="n"/>
      <c r="H435" s="38" t="n"/>
      <c r="K435" s="63" t="n"/>
      <c r="L435" s="63" t="n"/>
      <c r="M435" s="38" t="n"/>
      <c r="O435" s="62">
        <f>IF($C435="","",IFERROR($C435+'Settings'!$B$5,""))</f>
        <v/>
      </c>
      <c r="P435" s="62" t="n"/>
      <c r="Q435" s="62" t="n"/>
      <c r="R435" s="40">
        <f>IF($A435="","",IF($Q435&lt;&gt;"","Closed",IF($P435="","Open - No Due Date",IF($P435&lt;TODAY(),"Overdue","Open"))))</f>
        <v/>
      </c>
      <c r="S435" s="39">
        <f>IF($A435="","",IFERROR(MAX(0,IF($Q435&lt;&gt;"",$Q435-$C435,TODAY()-$C435)),""))</f>
        <v/>
      </c>
      <c r="T435" s="40">
        <f>IF($A435="","",IF(OR($B435="",$F435="",$H435="",$I435="",$M435=""),"Missing required field",IF(COUNTIF($A$6:$A$1005,$A435)&gt;1,"Duplicate Violation ID",IF(COUNTIF('Inspection Log'!$A$6:$A$1005,$B435)=0,"Unmatched Inspection ID",IF(AND($Q435&lt;&gt;"",$C435&lt;&gt;"",$Q435&lt;$C435),"Completed before inspection","OK")))))</f>
        <v/>
      </c>
    </row>
    <row r="436">
      <c r="C436" s="62">
        <f>IF($B436="","",IFERROR(INDEX('Inspection Log'!$B$6:$B$1005,MATCH($B436,'Inspection Log'!$A$6:$A$1005,0)),""))</f>
        <v/>
      </c>
      <c r="D436">
        <f>IF($B436="","",IFERROR(INDEX('Inspection Log'!$E$6:$E$1005,MATCH($B436,'Inspection Log'!$A$6:$A$1005,0)),""))</f>
        <v/>
      </c>
      <c r="E436">
        <f>IF($B436="","",IFERROR(INDEX('Inspection Log'!$F$6:$F$1005,MATCH($B436,'Inspection Log'!$A$6:$A$1005,0)),""))</f>
        <v/>
      </c>
      <c r="G436" s="47" t="n"/>
      <c r="H436" s="38" t="n"/>
      <c r="K436" s="63" t="n"/>
      <c r="L436" s="63" t="n"/>
      <c r="M436" s="38" t="n"/>
      <c r="O436" s="62">
        <f>IF($C436="","",IFERROR($C436+'Settings'!$B$5,""))</f>
        <v/>
      </c>
      <c r="P436" s="62" t="n"/>
      <c r="Q436" s="62" t="n"/>
      <c r="R436" s="40">
        <f>IF($A436="","",IF($Q436&lt;&gt;"","Closed",IF($P436="","Open - No Due Date",IF($P436&lt;TODAY(),"Overdue","Open"))))</f>
        <v/>
      </c>
      <c r="S436" s="39">
        <f>IF($A436="","",IFERROR(MAX(0,IF($Q436&lt;&gt;"",$Q436-$C436,TODAY()-$C436)),""))</f>
        <v/>
      </c>
      <c r="T436" s="40">
        <f>IF($A436="","",IF(OR($B436="",$F436="",$H436="",$I436="",$M436=""),"Missing required field",IF(COUNTIF($A$6:$A$1005,$A436)&gt;1,"Duplicate Violation ID",IF(COUNTIF('Inspection Log'!$A$6:$A$1005,$B436)=0,"Unmatched Inspection ID",IF(AND($Q436&lt;&gt;"",$C436&lt;&gt;"",$Q436&lt;$C436),"Completed before inspection","OK")))))</f>
        <v/>
      </c>
    </row>
    <row r="437">
      <c r="C437" s="62">
        <f>IF($B437="","",IFERROR(INDEX('Inspection Log'!$B$6:$B$1005,MATCH($B437,'Inspection Log'!$A$6:$A$1005,0)),""))</f>
        <v/>
      </c>
      <c r="D437">
        <f>IF($B437="","",IFERROR(INDEX('Inspection Log'!$E$6:$E$1005,MATCH($B437,'Inspection Log'!$A$6:$A$1005,0)),""))</f>
        <v/>
      </c>
      <c r="E437">
        <f>IF($B437="","",IFERROR(INDEX('Inspection Log'!$F$6:$F$1005,MATCH($B437,'Inspection Log'!$A$6:$A$1005,0)),""))</f>
        <v/>
      </c>
      <c r="G437" s="47" t="n"/>
      <c r="H437" s="38" t="n"/>
      <c r="K437" s="63" t="n"/>
      <c r="L437" s="63" t="n"/>
      <c r="M437" s="38" t="n"/>
      <c r="O437" s="62">
        <f>IF($C437="","",IFERROR($C437+'Settings'!$B$5,""))</f>
        <v/>
      </c>
      <c r="P437" s="62" t="n"/>
      <c r="Q437" s="62" t="n"/>
      <c r="R437" s="40">
        <f>IF($A437="","",IF($Q437&lt;&gt;"","Closed",IF($P437="","Open - No Due Date",IF($P437&lt;TODAY(),"Overdue","Open"))))</f>
        <v/>
      </c>
      <c r="S437" s="39">
        <f>IF($A437="","",IFERROR(MAX(0,IF($Q437&lt;&gt;"",$Q437-$C437,TODAY()-$C437)),""))</f>
        <v/>
      </c>
      <c r="T437" s="40">
        <f>IF($A437="","",IF(OR($B437="",$F437="",$H437="",$I437="",$M437=""),"Missing required field",IF(COUNTIF($A$6:$A$1005,$A437)&gt;1,"Duplicate Violation ID",IF(COUNTIF('Inspection Log'!$A$6:$A$1005,$B437)=0,"Unmatched Inspection ID",IF(AND($Q437&lt;&gt;"",$C437&lt;&gt;"",$Q437&lt;$C437),"Completed before inspection","OK")))))</f>
        <v/>
      </c>
    </row>
    <row r="438">
      <c r="C438" s="62">
        <f>IF($B438="","",IFERROR(INDEX('Inspection Log'!$B$6:$B$1005,MATCH($B438,'Inspection Log'!$A$6:$A$1005,0)),""))</f>
        <v/>
      </c>
      <c r="D438">
        <f>IF($B438="","",IFERROR(INDEX('Inspection Log'!$E$6:$E$1005,MATCH($B438,'Inspection Log'!$A$6:$A$1005,0)),""))</f>
        <v/>
      </c>
      <c r="E438">
        <f>IF($B438="","",IFERROR(INDEX('Inspection Log'!$F$6:$F$1005,MATCH($B438,'Inspection Log'!$A$6:$A$1005,0)),""))</f>
        <v/>
      </c>
      <c r="G438" s="47" t="n"/>
      <c r="H438" s="38" t="n"/>
      <c r="K438" s="63" t="n"/>
      <c r="L438" s="63" t="n"/>
      <c r="M438" s="38" t="n"/>
      <c r="O438" s="62">
        <f>IF($C438="","",IFERROR($C438+'Settings'!$B$5,""))</f>
        <v/>
      </c>
      <c r="P438" s="62" t="n"/>
      <c r="Q438" s="62" t="n"/>
      <c r="R438" s="40">
        <f>IF($A438="","",IF($Q438&lt;&gt;"","Closed",IF($P438="","Open - No Due Date",IF($P438&lt;TODAY(),"Overdue","Open"))))</f>
        <v/>
      </c>
      <c r="S438" s="39">
        <f>IF($A438="","",IFERROR(MAX(0,IF($Q438&lt;&gt;"",$Q438-$C438,TODAY()-$C438)),""))</f>
        <v/>
      </c>
      <c r="T438" s="40">
        <f>IF($A438="","",IF(OR($B438="",$F438="",$H438="",$I438="",$M438=""),"Missing required field",IF(COUNTIF($A$6:$A$1005,$A438)&gt;1,"Duplicate Violation ID",IF(COUNTIF('Inspection Log'!$A$6:$A$1005,$B438)=0,"Unmatched Inspection ID",IF(AND($Q438&lt;&gt;"",$C438&lt;&gt;"",$Q438&lt;$C438),"Completed before inspection","OK")))))</f>
        <v/>
      </c>
    </row>
    <row r="439">
      <c r="C439" s="62">
        <f>IF($B439="","",IFERROR(INDEX('Inspection Log'!$B$6:$B$1005,MATCH($B439,'Inspection Log'!$A$6:$A$1005,0)),""))</f>
        <v/>
      </c>
      <c r="D439">
        <f>IF($B439="","",IFERROR(INDEX('Inspection Log'!$E$6:$E$1005,MATCH($B439,'Inspection Log'!$A$6:$A$1005,0)),""))</f>
        <v/>
      </c>
      <c r="E439">
        <f>IF($B439="","",IFERROR(INDEX('Inspection Log'!$F$6:$F$1005,MATCH($B439,'Inspection Log'!$A$6:$A$1005,0)),""))</f>
        <v/>
      </c>
      <c r="G439" s="47" t="n"/>
      <c r="H439" s="38" t="n"/>
      <c r="K439" s="63" t="n"/>
      <c r="L439" s="63" t="n"/>
      <c r="M439" s="38" t="n"/>
      <c r="O439" s="62">
        <f>IF($C439="","",IFERROR($C439+'Settings'!$B$5,""))</f>
        <v/>
      </c>
      <c r="P439" s="62" t="n"/>
      <c r="Q439" s="62" t="n"/>
      <c r="R439" s="40">
        <f>IF($A439="","",IF($Q439&lt;&gt;"","Closed",IF($P439="","Open - No Due Date",IF($P439&lt;TODAY(),"Overdue","Open"))))</f>
        <v/>
      </c>
      <c r="S439" s="39">
        <f>IF($A439="","",IFERROR(MAX(0,IF($Q439&lt;&gt;"",$Q439-$C439,TODAY()-$C439)),""))</f>
        <v/>
      </c>
      <c r="T439" s="40">
        <f>IF($A439="","",IF(OR($B439="",$F439="",$H439="",$I439="",$M439=""),"Missing required field",IF(COUNTIF($A$6:$A$1005,$A439)&gt;1,"Duplicate Violation ID",IF(COUNTIF('Inspection Log'!$A$6:$A$1005,$B439)=0,"Unmatched Inspection ID",IF(AND($Q439&lt;&gt;"",$C439&lt;&gt;"",$Q439&lt;$C439),"Completed before inspection","OK")))))</f>
        <v/>
      </c>
    </row>
    <row r="440">
      <c r="C440" s="62">
        <f>IF($B440="","",IFERROR(INDEX('Inspection Log'!$B$6:$B$1005,MATCH($B440,'Inspection Log'!$A$6:$A$1005,0)),""))</f>
        <v/>
      </c>
      <c r="D440">
        <f>IF($B440="","",IFERROR(INDEX('Inspection Log'!$E$6:$E$1005,MATCH($B440,'Inspection Log'!$A$6:$A$1005,0)),""))</f>
        <v/>
      </c>
      <c r="E440">
        <f>IF($B440="","",IFERROR(INDEX('Inspection Log'!$F$6:$F$1005,MATCH($B440,'Inspection Log'!$A$6:$A$1005,0)),""))</f>
        <v/>
      </c>
      <c r="G440" s="47" t="n"/>
      <c r="H440" s="38" t="n"/>
      <c r="K440" s="63" t="n"/>
      <c r="L440" s="63" t="n"/>
      <c r="M440" s="38" t="n"/>
      <c r="O440" s="62">
        <f>IF($C440="","",IFERROR($C440+'Settings'!$B$5,""))</f>
        <v/>
      </c>
      <c r="P440" s="62" t="n"/>
      <c r="Q440" s="62" t="n"/>
      <c r="R440" s="40">
        <f>IF($A440="","",IF($Q440&lt;&gt;"","Closed",IF($P440="","Open - No Due Date",IF($P440&lt;TODAY(),"Overdue","Open"))))</f>
        <v/>
      </c>
      <c r="S440" s="39">
        <f>IF($A440="","",IFERROR(MAX(0,IF($Q440&lt;&gt;"",$Q440-$C440,TODAY()-$C440)),""))</f>
        <v/>
      </c>
      <c r="T440" s="40">
        <f>IF($A440="","",IF(OR($B440="",$F440="",$H440="",$I440="",$M440=""),"Missing required field",IF(COUNTIF($A$6:$A$1005,$A440)&gt;1,"Duplicate Violation ID",IF(COUNTIF('Inspection Log'!$A$6:$A$1005,$B440)=0,"Unmatched Inspection ID",IF(AND($Q440&lt;&gt;"",$C440&lt;&gt;"",$Q440&lt;$C440),"Completed before inspection","OK")))))</f>
        <v/>
      </c>
    </row>
    <row r="441">
      <c r="C441" s="62">
        <f>IF($B441="","",IFERROR(INDEX('Inspection Log'!$B$6:$B$1005,MATCH($B441,'Inspection Log'!$A$6:$A$1005,0)),""))</f>
        <v/>
      </c>
      <c r="D441">
        <f>IF($B441="","",IFERROR(INDEX('Inspection Log'!$E$6:$E$1005,MATCH($B441,'Inspection Log'!$A$6:$A$1005,0)),""))</f>
        <v/>
      </c>
      <c r="E441">
        <f>IF($B441="","",IFERROR(INDEX('Inspection Log'!$F$6:$F$1005,MATCH($B441,'Inspection Log'!$A$6:$A$1005,0)),""))</f>
        <v/>
      </c>
      <c r="G441" s="47" t="n"/>
      <c r="H441" s="38" t="n"/>
      <c r="K441" s="63" t="n"/>
      <c r="L441" s="63" t="n"/>
      <c r="M441" s="38" t="n"/>
      <c r="O441" s="62">
        <f>IF($C441="","",IFERROR($C441+'Settings'!$B$5,""))</f>
        <v/>
      </c>
      <c r="P441" s="62" t="n"/>
      <c r="Q441" s="62" t="n"/>
      <c r="R441" s="40">
        <f>IF($A441="","",IF($Q441&lt;&gt;"","Closed",IF($P441="","Open - No Due Date",IF($P441&lt;TODAY(),"Overdue","Open"))))</f>
        <v/>
      </c>
      <c r="S441" s="39">
        <f>IF($A441="","",IFERROR(MAX(0,IF($Q441&lt;&gt;"",$Q441-$C441,TODAY()-$C441)),""))</f>
        <v/>
      </c>
      <c r="T441" s="40">
        <f>IF($A441="","",IF(OR($B441="",$F441="",$H441="",$I441="",$M441=""),"Missing required field",IF(COUNTIF($A$6:$A$1005,$A441)&gt;1,"Duplicate Violation ID",IF(COUNTIF('Inspection Log'!$A$6:$A$1005,$B441)=0,"Unmatched Inspection ID",IF(AND($Q441&lt;&gt;"",$C441&lt;&gt;"",$Q441&lt;$C441),"Completed before inspection","OK")))))</f>
        <v/>
      </c>
    </row>
    <row r="442">
      <c r="C442" s="62">
        <f>IF($B442="","",IFERROR(INDEX('Inspection Log'!$B$6:$B$1005,MATCH($B442,'Inspection Log'!$A$6:$A$1005,0)),""))</f>
        <v/>
      </c>
      <c r="D442">
        <f>IF($B442="","",IFERROR(INDEX('Inspection Log'!$E$6:$E$1005,MATCH($B442,'Inspection Log'!$A$6:$A$1005,0)),""))</f>
        <v/>
      </c>
      <c r="E442">
        <f>IF($B442="","",IFERROR(INDEX('Inspection Log'!$F$6:$F$1005,MATCH($B442,'Inspection Log'!$A$6:$A$1005,0)),""))</f>
        <v/>
      </c>
      <c r="G442" s="47" t="n"/>
      <c r="H442" s="38" t="n"/>
      <c r="K442" s="63" t="n"/>
      <c r="L442" s="63" t="n"/>
      <c r="M442" s="38" t="n"/>
      <c r="O442" s="62">
        <f>IF($C442="","",IFERROR($C442+'Settings'!$B$5,""))</f>
        <v/>
      </c>
      <c r="P442" s="62" t="n"/>
      <c r="Q442" s="62" t="n"/>
      <c r="R442" s="40">
        <f>IF($A442="","",IF($Q442&lt;&gt;"","Closed",IF($P442="","Open - No Due Date",IF($P442&lt;TODAY(),"Overdue","Open"))))</f>
        <v/>
      </c>
      <c r="S442" s="39">
        <f>IF($A442="","",IFERROR(MAX(0,IF($Q442&lt;&gt;"",$Q442-$C442,TODAY()-$C442)),""))</f>
        <v/>
      </c>
      <c r="T442" s="40">
        <f>IF($A442="","",IF(OR($B442="",$F442="",$H442="",$I442="",$M442=""),"Missing required field",IF(COUNTIF($A$6:$A$1005,$A442)&gt;1,"Duplicate Violation ID",IF(COUNTIF('Inspection Log'!$A$6:$A$1005,$B442)=0,"Unmatched Inspection ID",IF(AND($Q442&lt;&gt;"",$C442&lt;&gt;"",$Q442&lt;$C442),"Completed before inspection","OK")))))</f>
        <v/>
      </c>
    </row>
    <row r="443">
      <c r="C443" s="62">
        <f>IF($B443="","",IFERROR(INDEX('Inspection Log'!$B$6:$B$1005,MATCH($B443,'Inspection Log'!$A$6:$A$1005,0)),""))</f>
        <v/>
      </c>
      <c r="D443">
        <f>IF($B443="","",IFERROR(INDEX('Inspection Log'!$E$6:$E$1005,MATCH($B443,'Inspection Log'!$A$6:$A$1005,0)),""))</f>
        <v/>
      </c>
      <c r="E443">
        <f>IF($B443="","",IFERROR(INDEX('Inspection Log'!$F$6:$F$1005,MATCH($B443,'Inspection Log'!$A$6:$A$1005,0)),""))</f>
        <v/>
      </c>
      <c r="G443" s="47" t="n"/>
      <c r="H443" s="38" t="n"/>
      <c r="K443" s="63" t="n"/>
      <c r="L443" s="63" t="n"/>
      <c r="M443" s="38" t="n"/>
      <c r="O443" s="62">
        <f>IF($C443="","",IFERROR($C443+'Settings'!$B$5,""))</f>
        <v/>
      </c>
      <c r="P443" s="62" t="n"/>
      <c r="Q443" s="62" t="n"/>
      <c r="R443" s="40">
        <f>IF($A443="","",IF($Q443&lt;&gt;"","Closed",IF($P443="","Open - No Due Date",IF($P443&lt;TODAY(),"Overdue","Open"))))</f>
        <v/>
      </c>
      <c r="S443" s="39">
        <f>IF($A443="","",IFERROR(MAX(0,IF($Q443&lt;&gt;"",$Q443-$C443,TODAY()-$C443)),""))</f>
        <v/>
      </c>
      <c r="T443" s="40">
        <f>IF($A443="","",IF(OR($B443="",$F443="",$H443="",$I443="",$M443=""),"Missing required field",IF(COUNTIF($A$6:$A$1005,$A443)&gt;1,"Duplicate Violation ID",IF(COUNTIF('Inspection Log'!$A$6:$A$1005,$B443)=0,"Unmatched Inspection ID",IF(AND($Q443&lt;&gt;"",$C443&lt;&gt;"",$Q443&lt;$C443),"Completed before inspection","OK")))))</f>
        <v/>
      </c>
    </row>
    <row r="444">
      <c r="C444" s="62">
        <f>IF($B444="","",IFERROR(INDEX('Inspection Log'!$B$6:$B$1005,MATCH($B444,'Inspection Log'!$A$6:$A$1005,0)),""))</f>
        <v/>
      </c>
      <c r="D444">
        <f>IF($B444="","",IFERROR(INDEX('Inspection Log'!$E$6:$E$1005,MATCH($B444,'Inspection Log'!$A$6:$A$1005,0)),""))</f>
        <v/>
      </c>
      <c r="E444">
        <f>IF($B444="","",IFERROR(INDEX('Inspection Log'!$F$6:$F$1005,MATCH($B444,'Inspection Log'!$A$6:$A$1005,0)),""))</f>
        <v/>
      </c>
      <c r="G444" s="47" t="n"/>
      <c r="H444" s="38" t="n"/>
      <c r="K444" s="63" t="n"/>
      <c r="L444" s="63" t="n"/>
      <c r="M444" s="38" t="n"/>
      <c r="O444" s="62">
        <f>IF($C444="","",IFERROR($C444+'Settings'!$B$5,""))</f>
        <v/>
      </c>
      <c r="P444" s="62" t="n"/>
      <c r="Q444" s="62" t="n"/>
      <c r="R444" s="40">
        <f>IF($A444="","",IF($Q444&lt;&gt;"","Closed",IF($P444="","Open - No Due Date",IF($P444&lt;TODAY(),"Overdue","Open"))))</f>
        <v/>
      </c>
      <c r="S444" s="39">
        <f>IF($A444="","",IFERROR(MAX(0,IF($Q444&lt;&gt;"",$Q444-$C444,TODAY()-$C444)),""))</f>
        <v/>
      </c>
      <c r="T444" s="40">
        <f>IF($A444="","",IF(OR($B444="",$F444="",$H444="",$I444="",$M444=""),"Missing required field",IF(COUNTIF($A$6:$A$1005,$A444)&gt;1,"Duplicate Violation ID",IF(COUNTIF('Inspection Log'!$A$6:$A$1005,$B444)=0,"Unmatched Inspection ID",IF(AND($Q444&lt;&gt;"",$C444&lt;&gt;"",$Q444&lt;$C444),"Completed before inspection","OK")))))</f>
        <v/>
      </c>
    </row>
    <row r="445">
      <c r="C445" s="62">
        <f>IF($B445="","",IFERROR(INDEX('Inspection Log'!$B$6:$B$1005,MATCH($B445,'Inspection Log'!$A$6:$A$1005,0)),""))</f>
        <v/>
      </c>
      <c r="D445">
        <f>IF($B445="","",IFERROR(INDEX('Inspection Log'!$E$6:$E$1005,MATCH($B445,'Inspection Log'!$A$6:$A$1005,0)),""))</f>
        <v/>
      </c>
      <c r="E445">
        <f>IF($B445="","",IFERROR(INDEX('Inspection Log'!$F$6:$F$1005,MATCH($B445,'Inspection Log'!$A$6:$A$1005,0)),""))</f>
        <v/>
      </c>
      <c r="G445" s="47" t="n"/>
      <c r="H445" s="38" t="n"/>
      <c r="K445" s="63" t="n"/>
      <c r="L445" s="63" t="n"/>
      <c r="M445" s="38" t="n"/>
      <c r="O445" s="62">
        <f>IF($C445="","",IFERROR($C445+'Settings'!$B$5,""))</f>
        <v/>
      </c>
      <c r="P445" s="62" t="n"/>
      <c r="Q445" s="62" t="n"/>
      <c r="R445" s="40">
        <f>IF($A445="","",IF($Q445&lt;&gt;"","Closed",IF($P445="","Open - No Due Date",IF($P445&lt;TODAY(),"Overdue","Open"))))</f>
        <v/>
      </c>
      <c r="S445" s="39">
        <f>IF($A445="","",IFERROR(MAX(0,IF($Q445&lt;&gt;"",$Q445-$C445,TODAY()-$C445)),""))</f>
        <v/>
      </c>
      <c r="T445" s="40">
        <f>IF($A445="","",IF(OR($B445="",$F445="",$H445="",$I445="",$M445=""),"Missing required field",IF(COUNTIF($A$6:$A$1005,$A445)&gt;1,"Duplicate Violation ID",IF(COUNTIF('Inspection Log'!$A$6:$A$1005,$B445)=0,"Unmatched Inspection ID",IF(AND($Q445&lt;&gt;"",$C445&lt;&gt;"",$Q445&lt;$C445),"Completed before inspection","OK")))))</f>
        <v/>
      </c>
    </row>
    <row r="446">
      <c r="C446" s="62">
        <f>IF($B446="","",IFERROR(INDEX('Inspection Log'!$B$6:$B$1005,MATCH($B446,'Inspection Log'!$A$6:$A$1005,0)),""))</f>
        <v/>
      </c>
      <c r="D446">
        <f>IF($B446="","",IFERROR(INDEX('Inspection Log'!$E$6:$E$1005,MATCH($B446,'Inspection Log'!$A$6:$A$1005,0)),""))</f>
        <v/>
      </c>
      <c r="E446">
        <f>IF($B446="","",IFERROR(INDEX('Inspection Log'!$F$6:$F$1005,MATCH($B446,'Inspection Log'!$A$6:$A$1005,0)),""))</f>
        <v/>
      </c>
      <c r="G446" s="47" t="n"/>
      <c r="H446" s="38" t="n"/>
      <c r="K446" s="63" t="n"/>
      <c r="L446" s="63" t="n"/>
      <c r="M446" s="38" t="n"/>
      <c r="O446" s="62">
        <f>IF($C446="","",IFERROR($C446+'Settings'!$B$5,""))</f>
        <v/>
      </c>
      <c r="P446" s="62" t="n"/>
      <c r="Q446" s="62" t="n"/>
      <c r="R446" s="40">
        <f>IF($A446="","",IF($Q446&lt;&gt;"","Closed",IF($P446="","Open - No Due Date",IF($P446&lt;TODAY(),"Overdue","Open"))))</f>
        <v/>
      </c>
      <c r="S446" s="39">
        <f>IF($A446="","",IFERROR(MAX(0,IF($Q446&lt;&gt;"",$Q446-$C446,TODAY()-$C446)),""))</f>
        <v/>
      </c>
      <c r="T446" s="40">
        <f>IF($A446="","",IF(OR($B446="",$F446="",$H446="",$I446="",$M446=""),"Missing required field",IF(COUNTIF($A$6:$A$1005,$A446)&gt;1,"Duplicate Violation ID",IF(COUNTIF('Inspection Log'!$A$6:$A$1005,$B446)=0,"Unmatched Inspection ID",IF(AND($Q446&lt;&gt;"",$C446&lt;&gt;"",$Q446&lt;$C446),"Completed before inspection","OK")))))</f>
        <v/>
      </c>
    </row>
    <row r="447">
      <c r="C447" s="62">
        <f>IF($B447="","",IFERROR(INDEX('Inspection Log'!$B$6:$B$1005,MATCH($B447,'Inspection Log'!$A$6:$A$1005,0)),""))</f>
        <v/>
      </c>
      <c r="D447">
        <f>IF($B447="","",IFERROR(INDEX('Inspection Log'!$E$6:$E$1005,MATCH($B447,'Inspection Log'!$A$6:$A$1005,0)),""))</f>
        <v/>
      </c>
      <c r="E447">
        <f>IF($B447="","",IFERROR(INDEX('Inspection Log'!$F$6:$F$1005,MATCH($B447,'Inspection Log'!$A$6:$A$1005,0)),""))</f>
        <v/>
      </c>
      <c r="G447" s="47" t="n"/>
      <c r="H447" s="38" t="n"/>
      <c r="K447" s="63" t="n"/>
      <c r="L447" s="63" t="n"/>
      <c r="M447" s="38" t="n"/>
      <c r="O447" s="62">
        <f>IF($C447="","",IFERROR($C447+'Settings'!$B$5,""))</f>
        <v/>
      </c>
      <c r="P447" s="62" t="n"/>
      <c r="Q447" s="62" t="n"/>
      <c r="R447" s="40">
        <f>IF($A447="","",IF($Q447&lt;&gt;"","Closed",IF($P447="","Open - No Due Date",IF($P447&lt;TODAY(),"Overdue","Open"))))</f>
        <v/>
      </c>
      <c r="S447" s="39">
        <f>IF($A447="","",IFERROR(MAX(0,IF($Q447&lt;&gt;"",$Q447-$C447,TODAY()-$C447)),""))</f>
        <v/>
      </c>
      <c r="T447" s="40">
        <f>IF($A447="","",IF(OR($B447="",$F447="",$H447="",$I447="",$M447=""),"Missing required field",IF(COUNTIF($A$6:$A$1005,$A447)&gt;1,"Duplicate Violation ID",IF(COUNTIF('Inspection Log'!$A$6:$A$1005,$B447)=0,"Unmatched Inspection ID",IF(AND($Q447&lt;&gt;"",$C447&lt;&gt;"",$Q447&lt;$C447),"Completed before inspection","OK")))))</f>
        <v/>
      </c>
    </row>
    <row r="448">
      <c r="C448" s="62">
        <f>IF($B448="","",IFERROR(INDEX('Inspection Log'!$B$6:$B$1005,MATCH($B448,'Inspection Log'!$A$6:$A$1005,0)),""))</f>
        <v/>
      </c>
      <c r="D448">
        <f>IF($B448="","",IFERROR(INDEX('Inspection Log'!$E$6:$E$1005,MATCH($B448,'Inspection Log'!$A$6:$A$1005,0)),""))</f>
        <v/>
      </c>
      <c r="E448">
        <f>IF($B448="","",IFERROR(INDEX('Inspection Log'!$F$6:$F$1005,MATCH($B448,'Inspection Log'!$A$6:$A$1005,0)),""))</f>
        <v/>
      </c>
      <c r="G448" s="47" t="n"/>
      <c r="H448" s="38" t="n"/>
      <c r="K448" s="63" t="n"/>
      <c r="L448" s="63" t="n"/>
      <c r="M448" s="38" t="n"/>
      <c r="O448" s="62">
        <f>IF($C448="","",IFERROR($C448+'Settings'!$B$5,""))</f>
        <v/>
      </c>
      <c r="P448" s="62" t="n"/>
      <c r="Q448" s="62" t="n"/>
      <c r="R448" s="40">
        <f>IF($A448="","",IF($Q448&lt;&gt;"","Closed",IF($P448="","Open - No Due Date",IF($P448&lt;TODAY(),"Overdue","Open"))))</f>
        <v/>
      </c>
      <c r="S448" s="39">
        <f>IF($A448="","",IFERROR(MAX(0,IF($Q448&lt;&gt;"",$Q448-$C448,TODAY()-$C448)),""))</f>
        <v/>
      </c>
      <c r="T448" s="40">
        <f>IF($A448="","",IF(OR($B448="",$F448="",$H448="",$I448="",$M448=""),"Missing required field",IF(COUNTIF($A$6:$A$1005,$A448)&gt;1,"Duplicate Violation ID",IF(COUNTIF('Inspection Log'!$A$6:$A$1005,$B448)=0,"Unmatched Inspection ID",IF(AND($Q448&lt;&gt;"",$C448&lt;&gt;"",$Q448&lt;$C448),"Completed before inspection","OK")))))</f>
        <v/>
      </c>
    </row>
    <row r="449">
      <c r="C449" s="62">
        <f>IF($B449="","",IFERROR(INDEX('Inspection Log'!$B$6:$B$1005,MATCH($B449,'Inspection Log'!$A$6:$A$1005,0)),""))</f>
        <v/>
      </c>
      <c r="D449">
        <f>IF($B449="","",IFERROR(INDEX('Inspection Log'!$E$6:$E$1005,MATCH($B449,'Inspection Log'!$A$6:$A$1005,0)),""))</f>
        <v/>
      </c>
      <c r="E449">
        <f>IF($B449="","",IFERROR(INDEX('Inspection Log'!$F$6:$F$1005,MATCH($B449,'Inspection Log'!$A$6:$A$1005,0)),""))</f>
        <v/>
      </c>
      <c r="G449" s="47" t="n"/>
      <c r="H449" s="38" t="n"/>
      <c r="K449" s="63" t="n"/>
      <c r="L449" s="63" t="n"/>
      <c r="M449" s="38" t="n"/>
      <c r="O449" s="62">
        <f>IF($C449="","",IFERROR($C449+'Settings'!$B$5,""))</f>
        <v/>
      </c>
      <c r="P449" s="62" t="n"/>
      <c r="Q449" s="62" t="n"/>
      <c r="R449" s="40">
        <f>IF($A449="","",IF($Q449&lt;&gt;"","Closed",IF($P449="","Open - No Due Date",IF($P449&lt;TODAY(),"Overdue","Open"))))</f>
        <v/>
      </c>
      <c r="S449" s="39">
        <f>IF($A449="","",IFERROR(MAX(0,IF($Q449&lt;&gt;"",$Q449-$C449,TODAY()-$C449)),""))</f>
        <v/>
      </c>
      <c r="T449" s="40">
        <f>IF($A449="","",IF(OR($B449="",$F449="",$H449="",$I449="",$M449=""),"Missing required field",IF(COUNTIF($A$6:$A$1005,$A449)&gt;1,"Duplicate Violation ID",IF(COUNTIF('Inspection Log'!$A$6:$A$1005,$B449)=0,"Unmatched Inspection ID",IF(AND($Q449&lt;&gt;"",$C449&lt;&gt;"",$Q449&lt;$C449),"Completed before inspection","OK")))))</f>
        <v/>
      </c>
    </row>
    <row r="450">
      <c r="C450" s="62">
        <f>IF($B450="","",IFERROR(INDEX('Inspection Log'!$B$6:$B$1005,MATCH($B450,'Inspection Log'!$A$6:$A$1005,0)),""))</f>
        <v/>
      </c>
      <c r="D450">
        <f>IF($B450="","",IFERROR(INDEX('Inspection Log'!$E$6:$E$1005,MATCH($B450,'Inspection Log'!$A$6:$A$1005,0)),""))</f>
        <v/>
      </c>
      <c r="E450">
        <f>IF($B450="","",IFERROR(INDEX('Inspection Log'!$F$6:$F$1005,MATCH($B450,'Inspection Log'!$A$6:$A$1005,0)),""))</f>
        <v/>
      </c>
      <c r="G450" s="47" t="n"/>
      <c r="H450" s="38" t="n"/>
      <c r="K450" s="63" t="n"/>
      <c r="L450" s="63" t="n"/>
      <c r="M450" s="38" t="n"/>
      <c r="O450" s="62">
        <f>IF($C450="","",IFERROR($C450+'Settings'!$B$5,""))</f>
        <v/>
      </c>
      <c r="P450" s="62" t="n"/>
      <c r="Q450" s="62" t="n"/>
      <c r="R450" s="40">
        <f>IF($A450="","",IF($Q450&lt;&gt;"","Closed",IF($P450="","Open - No Due Date",IF($P450&lt;TODAY(),"Overdue","Open"))))</f>
        <v/>
      </c>
      <c r="S450" s="39">
        <f>IF($A450="","",IFERROR(MAX(0,IF($Q450&lt;&gt;"",$Q450-$C450,TODAY()-$C450)),""))</f>
        <v/>
      </c>
      <c r="T450" s="40">
        <f>IF($A450="","",IF(OR($B450="",$F450="",$H450="",$I450="",$M450=""),"Missing required field",IF(COUNTIF($A$6:$A$1005,$A450)&gt;1,"Duplicate Violation ID",IF(COUNTIF('Inspection Log'!$A$6:$A$1005,$B450)=0,"Unmatched Inspection ID",IF(AND($Q450&lt;&gt;"",$C450&lt;&gt;"",$Q450&lt;$C450),"Completed before inspection","OK")))))</f>
        <v/>
      </c>
    </row>
    <row r="451">
      <c r="C451" s="62">
        <f>IF($B451="","",IFERROR(INDEX('Inspection Log'!$B$6:$B$1005,MATCH($B451,'Inspection Log'!$A$6:$A$1005,0)),""))</f>
        <v/>
      </c>
      <c r="D451">
        <f>IF($B451="","",IFERROR(INDEX('Inspection Log'!$E$6:$E$1005,MATCH($B451,'Inspection Log'!$A$6:$A$1005,0)),""))</f>
        <v/>
      </c>
      <c r="E451">
        <f>IF($B451="","",IFERROR(INDEX('Inspection Log'!$F$6:$F$1005,MATCH($B451,'Inspection Log'!$A$6:$A$1005,0)),""))</f>
        <v/>
      </c>
      <c r="G451" s="47" t="n"/>
      <c r="H451" s="38" t="n"/>
      <c r="K451" s="63" t="n"/>
      <c r="L451" s="63" t="n"/>
      <c r="M451" s="38" t="n"/>
      <c r="O451" s="62">
        <f>IF($C451="","",IFERROR($C451+'Settings'!$B$5,""))</f>
        <v/>
      </c>
      <c r="P451" s="62" t="n"/>
      <c r="Q451" s="62" t="n"/>
      <c r="R451" s="40">
        <f>IF($A451="","",IF($Q451&lt;&gt;"","Closed",IF($P451="","Open - No Due Date",IF($P451&lt;TODAY(),"Overdue","Open"))))</f>
        <v/>
      </c>
      <c r="S451" s="39">
        <f>IF($A451="","",IFERROR(MAX(0,IF($Q451&lt;&gt;"",$Q451-$C451,TODAY()-$C451)),""))</f>
        <v/>
      </c>
      <c r="T451" s="40">
        <f>IF($A451="","",IF(OR($B451="",$F451="",$H451="",$I451="",$M451=""),"Missing required field",IF(COUNTIF($A$6:$A$1005,$A451)&gt;1,"Duplicate Violation ID",IF(COUNTIF('Inspection Log'!$A$6:$A$1005,$B451)=0,"Unmatched Inspection ID",IF(AND($Q451&lt;&gt;"",$C451&lt;&gt;"",$Q451&lt;$C451),"Completed before inspection","OK")))))</f>
        <v/>
      </c>
    </row>
    <row r="452">
      <c r="C452" s="62">
        <f>IF($B452="","",IFERROR(INDEX('Inspection Log'!$B$6:$B$1005,MATCH($B452,'Inspection Log'!$A$6:$A$1005,0)),""))</f>
        <v/>
      </c>
      <c r="D452">
        <f>IF($B452="","",IFERROR(INDEX('Inspection Log'!$E$6:$E$1005,MATCH($B452,'Inspection Log'!$A$6:$A$1005,0)),""))</f>
        <v/>
      </c>
      <c r="E452">
        <f>IF($B452="","",IFERROR(INDEX('Inspection Log'!$F$6:$F$1005,MATCH($B452,'Inspection Log'!$A$6:$A$1005,0)),""))</f>
        <v/>
      </c>
      <c r="G452" s="47" t="n"/>
      <c r="H452" s="38" t="n"/>
      <c r="K452" s="63" t="n"/>
      <c r="L452" s="63" t="n"/>
      <c r="M452" s="38" t="n"/>
      <c r="O452" s="62">
        <f>IF($C452="","",IFERROR($C452+'Settings'!$B$5,""))</f>
        <v/>
      </c>
      <c r="P452" s="62" t="n"/>
      <c r="Q452" s="62" t="n"/>
      <c r="R452" s="40">
        <f>IF($A452="","",IF($Q452&lt;&gt;"","Closed",IF($P452="","Open - No Due Date",IF($P452&lt;TODAY(),"Overdue","Open"))))</f>
        <v/>
      </c>
      <c r="S452" s="39">
        <f>IF($A452="","",IFERROR(MAX(0,IF($Q452&lt;&gt;"",$Q452-$C452,TODAY()-$C452)),""))</f>
        <v/>
      </c>
      <c r="T452" s="40">
        <f>IF($A452="","",IF(OR($B452="",$F452="",$H452="",$I452="",$M452=""),"Missing required field",IF(COUNTIF($A$6:$A$1005,$A452)&gt;1,"Duplicate Violation ID",IF(COUNTIF('Inspection Log'!$A$6:$A$1005,$B452)=0,"Unmatched Inspection ID",IF(AND($Q452&lt;&gt;"",$C452&lt;&gt;"",$Q452&lt;$C452),"Completed before inspection","OK")))))</f>
        <v/>
      </c>
    </row>
    <row r="453">
      <c r="C453" s="62">
        <f>IF($B453="","",IFERROR(INDEX('Inspection Log'!$B$6:$B$1005,MATCH($B453,'Inspection Log'!$A$6:$A$1005,0)),""))</f>
        <v/>
      </c>
      <c r="D453">
        <f>IF($B453="","",IFERROR(INDEX('Inspection Log'!$E$6:$E$1005,MATCH($B453,'Inspection Log'!$A$6:$A$1005,0)),""))</f>
        <v/>
      </c>
      <c r="E453">
        <f>IF($B453="","",IFERROR(INDEX('Inspection Log'!$F$6:$F$1005,MATCH($B453,'Inspection Log'!$A$6:$A$1005,0)),""))</f>
        <v/>
      </c>
      <c r="G453" s="47" t="n"/>
      <c r="H453" s="38" t="n"/>
      <c r="K453" s="63" t="n"/>
      <c r="L453" s="63" t="n"/>
      <c r="M453" s="38" t="n"/>
      <c r="O453" s="62">
        <f>IF($C453="","",IFERROR($C453+'Settings'!$B$5,""))</f>
        <v/>
      </c>
      <c r="P453" s="62" t="n"/>
      <c r="Q453" s="62" t="n"/>
      <c r="R453" s="40">
        <f>IF($A453="","",IF($Q453&lt;&gt;"","Closed",IF($P453="","Open - No Due Date",IF($P453&lt;TODAY(),"Overdue","Open"))))</f>
        <v/>
      </c>
      <c r="S453" s="39">
        <f>IF($A453="","",IFERROR(MAX(0,IF($Q453&lt;&gt;"",$Q453-$C453,TODAY()-$C453)),""))</f>
        <v/>
      </c>
      <c r="T453" s="40">
        <f>IF($A453="","",IF(OR($B453="",$F453="",$H453="",$I453="",$M453=""),"Missing required field",IF(COUNTIF($A$6:$A$1005,$A453)&gt;1,"Duplicate Violation ID",IF(COUNTIF('Inspection Log'!$A$6:$A$1005,$B453)=0,"Unmatched Inspection ID",IF(AND($Q453&lt;&gt;"",$C453&lt;&gt;"",$Q453&lt;$C453),"Completed before inspection","OK")))))</f>
        <v/>
      </c>
    </row>
    <row r="454">
      <c r="C454" s="62">
        <f>IF($B454="","",IFERROR(INDEX('Inspection Log'!$B$6:$B$1005,MATCH($B454,'Inspection Log'!$A$6:$A$1005,0)),""))</f>
        <v/>
      </c>
      <c r="D454">
        <f>IF($B454="","",IFERROR(INDEX('Inspection Log'!$E$6:$E$1005,MATCH($B454,'Inspection Log'!$A$6:$A$1005,0)),""))</f>
        <v/>
      </c>
      <c r="E454">
        <f>IF($B454="","",IFERROR(INDEX('Inspection Log'!$F$6:$F$1005,MATCH($B454,'Inspection Log'!$A$6:$A$1005,0)),""))</f>
        <v/>
      </c>
      <c r="G454" s="47" t="n"/>
      <c r="H454" s="38" t="n"/>
      <c r="K454" s="63" t="n"/>
      <c r="L454" s="63" t="n"/>
      <c r="M454" s="38" t="n"/>
      <c r="O454" s="62">
        <f>IF($C454="","",IFERROR($C454+'Settings'!$B$5,""))</f>
        <v/>
      </c>
      <c r="P454" s="62" t="n"/>
      <c r="Q454" s="62" t="n"/>
      <c r="R454" s="40">
        <f>IF($A454="","",IF($Q454&lt;&gt;"","Closed",IF($P454="","Open - No Due Date",IF($P454&lt;TODAY(),"Overdue","Open"))))</f>
        <v/>
      </c>
      <c r="S454" s="39">
        <f>IF($A454="","",IFERROR(MAX(0,IF($Q454&lt;&gt;"",$Q454-$C454,TODAY()-$C454)),""))</f>
        <v/>
      </c>
      <c r="T454" s="40">
        <f>IF($A454="","",IF(OR($B454="",$F454="",$H454="",$I454="",$M454=""),"Missing required field",IF(COUNTIF($A$6:$A$1005,$A454)&gt;1,"Duplicate Violation ID",IF(COUNTIF('Inspection Log'!$A$6:$A$1005,$B454)=0,"Unmatched Inspection ID",IF(AND($Q454&lt;&gt;"",$C454&lt;&gt;"",$Q454&lt;$C454),"Completed before inspection","OK")))))</f>
        <v/>
      </c>
    </row>
    <row r="455">
      <c r="C455" s="62">
        <f>IF($B455="","",IFERROR(INDEX('Inspection Log'!$B$6:$B$1005,MATCH($B455,'Inspection Log'!$A$6:$A$1005,0)),""))</f>
        <v/>
      </c>
      <c r="D455">
        <f>IF($B455="","",IFERROR(INDEX('Inspection Log'!$E$6:$E$1005,MATCH($B455,'Inspection Log'!$A$6:$A$1005,0)),""))</f>
        <v/>
      </c>
      <c r="E455">
        <f>IF($B455="","",IFERROR(INDEX('Inspection Log'!$F$6:$F$1005,MATCH($B455,'Inspection Log'!$A$6:$A$1005,0)),""))</f>
        <v/>
      </c>
      <c r="G455" s="47" t="n"/>
      <c r="H455" s="38" t="n"/>
      <c r="K455" s="63" t="n"/>
      <c r="L455" s="63" t="n"/>
      <c r="M455" s="38" t="n"/>
      <c r="O455" s="62">
        <f>IF($C455="","",IFERROR($C455+'Settings'!$B$5,""))</f>
        <v/>
      </c>
      <c r="P455" s="62" t="n"/>
      <c r="Q455" s="62" t="n"/>
      <c r="R455" s="40">
        <f>IF($A455="","",IF($Q455&lt;&gt;"","Closed",IF($P455="","Open - No Due Date",IF($P455&lt;TODAY(),"Overdue","Open"))))</f>
        <v/>
      </c>
      <c r="S455" s="39">
        <f>IF($A455="","",IFERROR(MAX(0,IF($Q455&lt;&gt;"",$Q455-$C455,TODAY()-$C455)),""))</f>
        <v/>
      </c>
      <c r="T455" s="40">
        <f>IF($A455="","",IF(OR($B455="",$F455="",$H455="",$I455="",$M455=""),"Missing required field",IF(COUNTIF($A$6:$A$1005,$A455)&gt;1,"Duplicate Violation ID",IF(COUNTIF('Inspection Log'!$A$6:$A$1005,$B455)=0,"Unmatched Inspection ID",IF(AND($Q455&lt;&gt;"",$C455&lt;&gt;"",$Q455&lt;$C455),"Completed before inspection","OK")))))</f>
        <v/>
      </c>
    </row>
    <row r="456">
      <c r="C456" s="62">
        <f>IF($B456="","",IFERROR(INDEX('Inspection Log'!$B$6:$B$1005,MATCH($B456,'Inspection Log'!$A$6:$A$1005,0)),""))</f>
        <v/>
      </c>
      <c r="D456">
        <f>IF($B456="","",IFERROR(INDEX('Inspection Log'!$E$6:$E$1005,MATCH($B456,'Inspection Log'!$A$6:$A$1005,0)),""))</f>
        <v/>
      </c>
      <c r="E456">
        <f>IF($B456="","",IFERROR(INDEX('Inspection Log'!$F$6:$F$1005,MATCH($B456,'Inspection Log'!$A$6:$A$1005,0)),""))</f>
        <v/>
      </c>
      <c r="G456" s="47" t="n"/>
      <c r="H456" s="38" t="n"/>
      <c r="K456" s="63" t="n"/>
      <c r="L456" s="63" t="n"/>
      <c r="M456" s="38" t="n"/>
      <c r="O456" s="62">
        <f>IF($C456="","",IFERROR($C456+'Settings'!$B$5,""))</f>
        <v/>
      </c>
      <c r="P456" s="62" t="n"/>
      <c r="Q456" s="62" t="n"/>
      <c r="R456" s="40">
        <f>IF($A456="","",IF($Q456&lt;&gt;"","Closed",IF($P456="","Open - No Due Date",IF($P456&lt;TODAY(),"Overdue","Open"))))</f>
        <v/>
      </c>
      <c r="S456" s="39">
        <f>IF($A456="","",IFERROR(MAX(0,IF($Q456&lt;&gt;"",$Q456-$C456,TODAY()-$C456)),""))</f>
        <v/>
      </c>
      <c r="T456" s="40">
        <f>IF($A456="","",IF(OR($B456="",$F456="",$H456="",$I456="",$M456=""),"Missing required field",IF(COUNTIF($A$6:$A$1005,$A456)&gt;1,"Duplicate Violation ID",IF(COUNTIF('Inspection Log'!$A$6:$A$1005,$B456)=0,"Unmatched Inspection ID",IF(AND($Q456&lt;&gt;"",$C456&lt;&gt;"",$Q456&lt;$C456),"Completed before inspection","OK")))))</f>
        <v/>
      </c>
    </row>
    <row r="457">
      <c r="C457" s="62">
        <f>IF($B457="","",IFERROR(INDEX('Inspection Log'!$B$6:$B$1005,MATCH($B457,'Inspection Log'!$A$6:$A$1005,0)),""))</f>
        <v/>
      </c>
      <c r="D457">
        <f>IF($B457="","",IFERROR(INDEX('Inspection Log'!$E$6:$E$1005,MATCH($B457,'Inspection Log'!$A$6:$A$1005,0)),""))</f>
        <v/>
      </c>
      <c r="E457">
        <f>IF($B457="","",IFERROR(INDEX('Inspection Log'!$F$6:$F$1005,MATCH($B457,'Inspection Log'!$A$6:$A$1005,0)),""))</f>
        <v/>
      </c>
      <c r="G457" s="47" t="n"/>
      <c r="H457" s="38" t="n"/>
      <c r="K457" s="63" t="n"/>
      <c r="L457" s="63" t="n"/>
      <c r="M457" s="38" t="n"/>
      <c r="O457" s="62">
        <f>IF($C457="","",IFERROR($C457+'Settings'!$B$5,""))</f>
        <v/>
      </c>
      <c r="P457" s="62" t="n"/>
      <c r="Q457" s="62" t="n"/>
      <c r="R457" s="40">
        <f>IF($A457="","",IF($Q457&lt;&gt;"","Closed",IF($P457="","Open - No Due Date",IF($P457&lt;TODAY(),"Overdue","Open"))))</f>
        <v/>
      </c>
      <c r="S457" s="39">
        <f>IF($A457="","",IFERROR(MAX(0,IF($Q457&lt;&gt;"",$Q457-$C457,TODAY()-$C457)),""))</f>
        <v/>
      </c>
      <c r="T457" s="40">
        <f>IF($A457="","",IF(OR($B457="",$F457="",$H457="",$I457="",$M457=""),"Missing required field",IF(COUNTIF($A$6:$A$1005,$A457)&gt;1,"Duplicate Violation ID",IF(COUNTIF('Inspection Log'!$A$6:$A$1005,$B457)=0,"Unmatched Inspection ID",IF(AND($Q457&lt;&gt;"",$C457&lt;&gt;"",$Q457&lt;$C457),"Completed before inspection","OK")))))</f>
        <v/>
      </c>
    </row>
    <row r="458">
      <c r="C458" s="62">
        <f>IF($B458="","",IFERROR(INDEX('Inspection Log'!$B$6:$B$1005,MATCH($B458,'Inspection Log'!$A$6:$A$1005,0)),""))</f>
        <v/>
      </c>
      <c r="D458">
        <f>IF($B458="","",IFERROR(INDEX('Inspection Log'!$E$6:$E$1005,MATCH($B458,'Inspection Log'!$A$6:$A$1005,0)),""))</f>
        <v/>
      </c>
      <c r="E458">
        <f>IF($B458="","",IFERROR(INDEX('Inspection Log'!$F$6:$F$1005,MATCH($B458,'Inspection Log'!$A$6:$A$1005,0)),""))</f>
        <v/>
      </c>
      <c r="G458" s="47" t="n"/>
      <c r="H458" s="38" t="n"/>
      <c r="K458" s="63" t="n"/>
      <c r="L458" s="63" t="n"/>
      <c r="M458" s="38" t="n"/>
      <c r="O458" s="62">
        <f>IF($C458="","",IFERROR($C458+'Settings'!$B$5,""))</f>
        <v/>
      </c>
      <c r="P458" s="62" t="n"/>
      <c r="Q458" s="62" t="n"/>
      <c r="R458" s="40">
        <f>IF($A458="","",IF($Q458&lt;&gt;"","Closed",IF($P458="","Open - No Due Date",IF($P458&lt;TODAY(),"Overdue","Open"))))</f>
        <v/>
      </c>
      <c r="S458" s="39">
        <f>IF($A458="","",IFERROR(MAX(0,IF($Q458&lt;&gt;"",$Q458-$C458,TODAY()-$C458)),""))</f>
        <v/>
      </c>
      <c r="T458" s="40">
        <f>IF($A458="","",IF(OR($B458="",$F458="",$H458="",$I458="",$M458=""),"Missing required field",IF(COUNTIF($A$6:$A$1005,$A458)&gt;1,"Duplicate Violation ID",IF(COUNTIF('Inspection Log'!$A$6:$A$1005,$B458)=0,"Unmatched Inspection ID",IF(AND($Q458&lt;&gt;"",$C458&lt;&gt;"",$Q458&lt;$C458),"Completed before inspection","OK")))))</f>
        <v/>
      </c>
    </row>
    <row r="459">
      <c r="C459" s="62">
        <f>IF($B459="","",IFERROR(INDEX('Inspection Log'!$B$6:$B$1005,MATCH($B459,'Inspection Log'!$A$6:$A$1005,0)),""))</f>
        <v/>
      </c>
      <c r="D459">
        <f>IF($B459="","",IFERROR(INDEX('Inspection Log'!$E$6:$E$1005,MATCH($B459,'Inspection Log'!$A$6:$A$1005,0)),""))</f>
        <v/>
      </c>
      <c r="E459">
        <f>IF($B459="","",IFERROR(INDEX('Inspection Log'!$F$6:$F$1005,MATCH($B459,'Inspection Log'!$A$6:$A$1005,0)),""))</f>
        <v/>
      </c>
      <c r="G459" s="47" t="n"/>
      <c r="H459" s="38" t="n"/>
      <c r="K459" s="63" t="n"/>
      <c r="L459" s="63" t="n"/>
      <c r="M459" s="38" t="n"/>
      <c r="O459" s="62">
        <f>IF($C459="","",IFERROR($C459+'Settings'!$B$5,""))</f>
        <v/>
      </c>
      <c r="P459" s="62" t="n"/>
      <c r="Q459" s="62" t="n"/>
      <c r="R459" s="40">
        <f>IF($A459="","",IF($Q459&lt;&gt;"","Closed",IF($P459="","Open - No Due Date",IF($P459&lt;TODAY(),"Overdue","Open"))))</f>
        <v/>
      </c>
      <c r="S459" s="39">
        <f>IF($A459="","",IFERROR(MAX(0,IF($Q459&lt;&gt;"",$Q459-$C459,TODAY()-$C459)),""))</f>
        <v/>
      </c>
      <c r="T459" s="40">
        <f>IF($A459="","",IF(OR($B459="",$F459="",$H459="",$I459="",$M459=""),"Missing required field",IF(COUNTIF($A$6:$A$1005,$A459)&gt;1,"Duplicate Violation ID",IF(COUNTIF('Inspection Log'!$A$6:$A$1005,$B459)=0,"Unmatched Inspection ID",IF(AND($Q459&lt;&gt;"",$C459&lt;&gt;"",$Q459&lt;$C459),"Completed before inspection","OK")))))</f>
        <v/>
      </c>
    </row>
    <row r="460">
      <c r="C460" s="62">
        <f>IF($B460="","",IFERROR(INDEX('Inspection Log'!$B$6:$B$1005,MATCH($B460,'Inspection Log'!$A$6:$A$1005,0)),""))</f>
        <v/>
      </c>
      <c r="D460">
        <f>IF($B460="","",IFERROR(INDEX('Inspection Log'!$E$6:$E$1005,MATCH($B460,'Inspection Log'!$A$6:$A$1005,0)),""))</f>
        <v/>
      </c>
      <c r="E460">
        <f>IF($B460="","",IFERROR(INDEX('Inspection Log'!$F$6:$F$1005,MATCH($B460,'Inspection Log'!$A$6:$A$1005,0)),""))</f>
        <v/>
      </c>
      <c r="G460" s="47" t="n"/>
      <c r="H460" s="38" t="n"/>
      <c r="K460" s="63" t="n"/>
      <c r="L460" s="63" t="n"/>
      <c r="M460" s="38" t="n"/>
      <c r="O460" s="62">
        <f>IF($C460="","",IFERROR($C460+'Settings'!$B$5,""))</f>
        <v/>
      </c>
      <c r="P460" s="62" t="n"/>
      <c r="Q460" s="62" t="n"/>
      <c r="R460" s="40">
        <f>IF($A460="","",IF($Q460&lt;&gt;"","Closed",IF($P460="","Open - No Due Date",IF($P460&lt;TODAY(),"Overdue","Open"))))</f>
        <v/>
      </c>
      <c r="S460" s="39">
        <f>IF($A460="","",IFERROR(MAX(0,IF($Q460&lt;&gt;"",$Q460-$C460,TODAY()-$C460)),""))</f>
        <v/>
      </c>
      <c r="T460" s="40">
        <f>IF($A460="","",IF(OR($B460="",$F460="",$H460="",$I460="",$M460=""),"Missing required field",IF(COUNTIF($A$6:$A$1005,$A460)&gt;1,"Duplicate Violation ID",IF(COUNTIF('Inspection Log'!$A$6:$A$1005,$B460)=0,"Unmatched Inspection ID",IF(AND($Q460&lt;&gt;"",$C460&lt;&gt;"",$Q460&lt;$C460),"Completed before inspection","OK")))))</f>
        <v/>
      </c>
    </row>
    <row r="461">
      <c r="C461" s="62">
        <f>IF($B461="","",IFERROR(INDEX('Inspection Log'!$B$6:$B$1005,MATCH($B461,'Inspection Log'!$A$6:$A$1005,0)),""))</f>
        <v/>
      </c>
      <c r="D461">
        <f>IF($B461="","",IFERROR(INDEX('Inspection Log'!$E$6:$E$1005,MATCH($B461,'Inspection Log'!$A$6:$A$1005,0)),""))</f>
        <v/>
      </c>
      <c r="E461">
        <f>IF($B461="","",IFERROR(INDEX('Inspection Log'!$F$6:$F$1005,MATCH($B461,'Inspection Log'!$A$6:$A$1005,0)),""))</f>
        <v/>
      </c>
      <c r="G461" s="47" t="n"/>
      <c r="H461" s="38" t="n"/>
      <c r="K461" s="63" t="n"/>
      <c r="L461" s="63" t="n"/>
      <c r="M461" s="38" t="n"/>
      <c r="O461" s="62">
        <f>IF($C461="","",IFERROR($C461+'Settings'!$B$5,""))</f>
        <v/>
      </c>
      <c r="P461" s="62" t="n"/>
      <c r="Q461" s="62" t="n"/>
      <c r="R461" s="40">
        <f>IF($A461="","",IF($Q461&lt;&gt;"","Closed",IF($P461="","Open - No Due Date",IF($P461&lt;TODAY(),"Overdue","Open"))))</f>
        <v/>
      </c>
      <c r="S461" s="39">
        <f>IF($A461="","",IFERROR(MAX(0,IF($Q461&lt;&gt;"",$Q461-$C461,TODAY()-$C461)),""))</f>
        <v/>
      </c>
      <c r="T461" s="40">
        <f>IF($A461="","",IF(OR($B461="",$F461="",$H461="",$I461="",$M461=""),"Missing required field",IF(COUNTIF($A$6:$A$1005,$A461)&gt;1,"Duplicate Violation ID",IF(COUNTIF('Inspection Log'!$A$6:$A$1005,$B461)=0,"Unmatched Inspection ID",IF(AND($Q461&lt;&gt;"",$C461&lt;&gt;"",$Q461&lt;$C461),"Completed before inspection","OK")))))</f>
        <v/>
      </c>
    </row>
    <row r="462">
      <c r="C462" s="62">
        <f>IF($B462="","",IFERROR(INDEX('Inspection Log'!$B$6:$B$1005,MATCH($B462,'Inspection Log'!$A$6:$A$1005,0)),""))</f>
        <v/>
      </c>
      <c r="D462">
        <f>IF($B462="","",IFERROR(INDEX('Inspection Log'!$E$6:$E$1005,MATCH($B462,'Inspection Log'!$A$6:$A$1005,0)),""))</f>
        <v/>
      </c>
      <c r="E462">
        <f>IF($B462="","",IFERROR(INDEX('Inspection Log'!$F$6:$F$1005,MATCH($B462,'Inspection Log'!$A$6:$A$1005,0)),""))</f>
        <v/>
      </c>
      <c r="G462" s="47" t="n"/>
      <c r="H462" s="38" t="n"/>
      <c r="K462" s="63" t="n"/>
      <c r="L462" s="63" t="n"/>
      <c r="M462" s="38" t="n"/>
      <c r="O462" s="62">
        <f>IF($C462="","",IFERROR($C462+'Settings'!$B$5,""))</f>
        <v/>
      </c>
      <c r="P462" s="62" t="n"/>
      <c r="Q462" s="62" t="n"/>
      <c r="R462" s="40">
        <f>IF($A462="","",IF($Q462&lt;&gt;"","Closed",IF($P462="","Open - No Due Date",IF($P462&lt;TODAY(),"Overdue","Open"))))</f>
        <v/>
      </c>
      <c r="S462" s="39">
        <f>IF($A462="","",IFERROR(MAX(0,IF($Q462&lt;&gt;"",$Q462-$C462,TODAY()-$C462)),""))</f>
        <v/>
      </c>
      <c r="T462" s="40">
        <f>IF($A462="","",IF(OR($B462="",$F462="",$H462="",$I462="",$M462=""),"Missing required field",IF(COUNTIF($A$6:$A$1005,$A462)&gt;1,"Duplicate Violation ID",IF(COUNTIF('Inspection Log'!$A$6:$A$1005,$B462)=0,"Unmatched Inspection ID",IF(AND($Q462&lt;&gt;"",$C462&lt;&gt;"",$Q462&lt;$C462),"Completed before inspection","OK")))))</f>
        <v/>
      </c>
    </row>
    <row r="463">
      <c r="C463" s="62">
        <f>IF($B463="","",IFERROR(INDEX('Inspection Log'!$B$6:$B$1005,MATCH($B463,'Inspection Log'!$A$6:$A$1005,0)),""))</f>
        <v/>
      </c>
      <c r="D463">
        <f>IF($B463="","",IFERROR(INDEX('Inspection Log'!$E$6:$E$1005,MATCH($B463,'Inspection Log'!$A$6:$A$1005,0)),""))</f>
        <v/>
      </c>
      <c r="E463">
        <f>IF($B463="","",IFERROR(INDEX('Inspection Log'!$F$6:$F$1005,MATCH($B463,'Inspection Log'!$A$6:$A$1005,0)),""))</f>
        <v/>
      </c>
      <c r="G463" s="47" t="n"/>
      <c r="H463" s="38" t="n"/>
      <c r="K463" s="63" t="n"/>
      <c r="L463" s="63" t="n"/>
      <c r="M463" s="38" t="n"/>
      <c r="O463" s="62">
        <f>IF($C463="","",IFERROR($C463+'Settings'!$B$5,""))</f>
        <v/>
      </c>
      <c r="P463" s="62" t="n"/>
      <c r="Q463" s="62" t="n"/>
      <c r="R463" s="40">
        <f>IF($A463="","",IF($Q463&lt;&gt;"","Closed",IF($P463="","Open - No Due Date",IF($P463&lt;TODAY(),"Overdue","Open"))))</f>
        <v/>
      </c>
      <c r="S463" s="39">
        <f>IF($A463="","",IFERROR(MAX(0,IF($Q463&lt;&gt;"",$Q463-$C463,TODAY()-$C463)),""))</f>
        <v/>
      </c>
      <c r="T463" s="40">
        <f>IF($A463="","",IF(OR($B463="",$F463="",$H463="",$I463="",$M463=""),"Missing required field",IF(COUNTIF($A$6:$A$1005,$A463)&gt;1,"Duplicate Violation ID",IF(COUNTIF('Inspection Log'!$A$6:$A$1005,$B463)=0,"Unmatched Inspection ID",IF(AND($Q463&lt;&gt;"",$C463&lt;&gt;"",$Q463&lt;$C463),"Completed before inspection","OK")))))</f>
        <v/>
      </c>
    </row>
    <row r="464">
      <c r="C464" s="62">
        <f>IF($B464="","",IFERROR(INDEX('Inspection Log'!$B$6:$B$1005,MATCH($B464,'Inspection Log'!$A$6:$A$1005,0)),""))</f>
        <v/>
      </c>
      <c r="D464">
        <f>IF($B464="","",IFERROR(INDEX('Inspection Log'!$E$6:$E$1005,MATCH($B464,'Inspection Log'!$A$6:$A$1005,0)),""))</f>
        <v/>
      </c>
      <c r="E464">
        <f>IF($B464="","",IFERROR(INDEX('Inspection Log'!$F$6:$F$1005,MATCH($B464,'Inspection Log'!$A$6:$A$1005,0)),""))</f>
        <v/>
      </c>
      <c r="G464" s="47" t="n"/>
      <c r="H464" s="38" t="n"/>
      <c r="K464" s="63" t="n"/>
      <c r="L464" s="63" t="n"/>
      <c r="M464" s="38" t="n"/>
      <c r="O464" s="62">
        <f>IF($C464="","",IFERROR($C464+'Settings'!$B$5,""))</f>
        <v/>
      </c>
      <c r="P464" s="62" t="n"/>
      <c r="Q464" s="62" t="n"/>
      <c r="R464" s="40">
        <f>IF($A464="","",IF($Q464&lt;&gt;"","Closed",IF($P464="","Open - No Due Date",IF($P464&lt;TODAY(),"Overdue","Open"))))</f>
        <v/>
      </c>
      <c r="S464" s="39">
        <f>IF($A464="","",IFERROR(MAX(0,IF($Q464&lt;&gt;"",$Q464-$C464,TODAY()-$C464)),""))</f>
        <v/>
      </c>
      <c r="T464" s="40">
        <f>IF($A464="","",IF(OR($B464="",$F464="",$H464="",$I464="",$M464=""),"Missing required field",IF(COUNTIF($A$6:$A$1005,$A464)&gt;1,"Duplicate Violation ID",IF(COUNTIF('Inspection Log'!$A$6:$A$1005,$B464)=0,"Unmatched Inspection ID",IF(AND($Q464&lt;&gt;"",$C464&lt;&gt;"",$Q464&lt;$C464),"Completed before inspection","OK")))))</f>
        <v/>
      </c>
    </row>
    <row r="465">
      <c r="C465" s="62">
        <f>IF($B465="","",IFERROR(INDEX('Inspection Log'!$B$6:$B$1005,MATCH($B465,'Inspection Log'!$A$6:$A$1005,0)),""))</f>
        <v/>
      </c>
      <c r="D465">
        <f>IF($B465="","",IFERROR(INDEX('Inspection Log'!$E$6:$E$1005,MATCH($B465,'Inspection Log'!$A$6:$A$1005,0)),""))</f>
        <v/>
      </c>
      <c r="E465">
        <f>IF($B465="","",IFERROR(INDEX('Inspection Log'!$F$6:$F$1005,MATCH($B465,'Inspection Log'!$A$6:$A$1005,0)),""))</f>
        <v/>
      </c>
      <c r="G465" s="47" t="n"/>
      <c r="H465" s="38" t="n"/>
      <c r="K465" s="63" t="n"/>
      <c r="L465" s="63" t="n"/>
      <c r="M465" s="38" t="n"/>
      <c r="O465" s="62">
        <f>IF($C465="","",IFERROR($C465+'Settings'!$B$5,""))</f>
        <v/>
      </c>
      <c r="P465" s="62" t="n"/>
      <c r="Q465" s="62" t="n"/>
      <c r="R465" s="40">
        <f>IF($A465="","",IF($Q465&lt;&gt;"","Closed",IF($P465="","Open - No Due Date",IF($P465&lt;TODAY(),"Overdue","Open"))))</f>
        <v/>
      </c>
      <c r="S465" s="39">
        <f>IF($A465="","",IFERROR(MAX(0,IF($Q465&lt;&gt;"",$Q465-$C465,TODAY()-$C465)),""))</f>
        <v/>
      </c>
      <c r="T465" s="40">
        <f>IF($A465="","",IF(OR($B465="",$F465="",$H465="",$I465="",$M465=""),"Missing required field",IF(COUNTIF($A$6:$A$1005,$A465)&gt;1,"Duplicate Violation ID",IF(COUNTIF('Inspection Log'!$A$6:$A$1005,$B465)=0,"Unmatched Inspection ID",IF(AND($Q465&lt;&gt;"",$C465&lt;&gt;"",$Q465&lt;$C465),"Completed before inspection","OK")))))</f>
        <v/>
      </c>
    </row>
    <row r="466">
      <c r="C466" s="62">
        <f>IF($B466="","",IFERROR(INDEX('Inspection Log'!$B$6:$B$1005,MATCH($B466,'Inspection Log'!$A$6:$A$1005,0)),""))</f>
        <v/>
      </c>
      <c r="D466">
        <f>IF($B466="","",IFERROR(INDEX('Inspection Log'!$E$6:$E$1005,MATCH($B466,'Inspection Log'!$A$6:$A$1005,0)),""))</f>
        <v/>
      </c>
      <c r="E466">
        <f>IF($B466="","",IFERROR(INDEX('Inspection Log'!$F$6:$F$1005,MATCH($B466,'Inspection Log'!$A$6:$A$1005,0)),""))</f>
        <v/>
      </c>
      <c r="G466" s="47" t="n"/>
      <c r="H466" s="38" t="n"/>
      <c r="K466" s="63" t="n"/>
      <c r="L466" s="63" t="n"/>
      <c r="M466" s="38" t="n"/>
      <c r="O466" s="62">
        <f>IF($C466="","",IFERROR($C466+'Settings'!$B$5,""))</f>
        <v/>
      </c>
      <c r="P466" s="62" t="n"/>
      <c r="Q466" s="62" t="n"/>
      <c r="R466" s="40">
        <f>IF($A466="","",IF($Q466&lt;&gt;"","Closed",IF($P466="","Open - No Due Date",IF($P466&lt;TODAY(),"Overdue","Open"))))</f>
        <v/>
      </c>
      <c r="S466" s="39">
        <f>IF($A466="","",IFERROR(MAX(0,IF($Q466&lt;&gt;"",$Q466-$C466,TODAY()-$C466)),""))</f>
        <v/>
      </c>
      <c r="T466" s="40">
        <f>IF($A466="","",IF(OR($B466="",$F466="",$H466="",$I466="",$M466=""),"Missing required field",IF(COUNTIF($A$6:$A$1005,$A466)&gt;1,"Duplicate Violation ID",IF(COUNTIF('Inspection Log'!$A$6:$A$1005,$B466)=0,"Unmatched Inspection ID",IF(AND($Q466&lt;&gt;"",$C466&lt;&gt;"",$Q466&lt;$C466),"Completed before inspection","OK")))))</f>
        <v/>
      </c>
    </row>
    <row r="467">
      <c r="C467" s="62">
        <f>IF($B467="","",IFERROR(INDEX('Inspection Log'!$B$6:$B$1005,MATCH($B467,'Inspection Log'!$A$6:$A$1005,0)),""))</f>
        <v/>
      </c>
      <c r="D467">
        <f>IF($B467="","",IFERROR(INDEX('Inspection Log'!$E$6:$E$1005,MATCH($B467,'Inspection Log'!$A$6:$A$1005,0)),""))</f>
        <v/>
      </c>
      <c r="E467">
        <f>IF($B467="","",IFERROR(INDEX('Inspection Log'!$F$6:$F$1005,MATCH($B467,'Inspection Log'!$A$6:$A$1005,0)),""))</f>
        <v/>
      </c>
      <c r="G467" s="47" t="n"/>
      <c r="H467" s="38" t="n"/>
      <c r="K467" s="63" t="n"/>
      <c r="L467" s="63" t="n"/>
      <c r="M467" s="38" t="n"/>
      <c r="O467" s="62">
        <f>IF($C467="","",IFERROR($C467+'Settings'!$B$5,""))</f>
        <v/>
      </c>
      <c r="P467" s="62" t="n"/>
      <c r="Q467" s="62" t="n"/>
      <c r="R467" s="40">
        <f>IF($A467="","",IF($Q467&lt;&gt;"","Closed",IF($P467="","Open - No Due Date",IF($P467&lt;TODAY(),"Overdue","Open"))))</f>
        <v/>
      </c>
      <c r="S467" s="39">
        <f>IF($A467="","",IFERROR(MAX(0,IF($Q467&lt;&gt;"",$Q467-$C467,TODAY()-$C467)),""))</f>
        <v/>
      </c>
      <c r="T467" s="40">
        <f>IF($A467="","",IF(OR($B467="",$F467="",$H467="",$I467="",$M467=""),"Missing required field",IF(COUNTIF($A$6:$A$1005,$A467)&gt;1,"Duplicate Violation ID",IF(COUNTIF('Inspection Log'!$A$6:$A$1005,$B467)=0,"Unmatched Inspection ID",IF(AND($Q467&lt;&gt;"",$C467&lt;&gt;"",$Q467&lt;$C467),"Completed before inspection","OK")))))</f>
        <v/>
      </c>
    </row>
    <row r="468">
      <c r="C468" s="62">
        <f>IF($B468="","",IFERROR(INDEX('Inspection Log'!$B$6:$B$1005,MATCH($B468,'Inspection Log'!$A$6:$A$1005,0)),""))</f>
        <v/>
      </c>
      <c r="D468">
        <f>IF($B468="","",IFERROR(INDEX('Inspection Log'!$E$6:$E$1005,MATCH($B468,'Inspection Log'!$A$6:$A$1005,0)),""))</f>
        <v/>
      </c>
      <c r="E468">
        <f>IF($B468="","",IFERROR(INDEX('Inspection Log'!$F$6:$F$1005,MATCH($B468,'Inspection Log'!$A$6:$A$1005,0)),""))</f>
        <v/>
      </c>
      <c r="G468" s="47" t="n"/>
      <c r="H468" s="38" t="n"/>
      <c r="K468" s="63" t="n"/>
      <c r="L468" s="63" t="n"/>
      <c r="M468" s="38" t="n"/>
      <c r="O468" s="62">
        <f>IF($C468="","",IFERROR($C468+'Settings'!$B$5,""))</f>
        <v/>
      </c>
      <c r="P468" s="62" t="n"/>
      <c r="Q468" s="62" t="n"/>
      <c r="R468" s="40">
        <f>IF($A468="","",IF($Q468&lt;&gt;"","Closed",IF($P468="","Open - No Due Date",IF($P468&lt;TODAY(),"Overdue","Open"))))</f>
        <v/>
      </c>
      <c r="S468" s="39">
        <f>IF($A468="","",IFERROR(MAX(0,IF($Q468&lt;&gt;"",$Q468-$C468,TODAY()-$C468)),""))</f>
        <v/>
      </c>
      <c r="T468" s="40">
        <f>IF($A468="","",IF(OR($B468="",$F468="",$H468="",$I468="",$M468=""),"Missing required field",IF(COUNTIF($A$6:$A$1005,$A468)&gt;1,"Duplicate Violation ID",IF(COUNTIF('Inspection Log'!$A$6:$A$1005,$B468)=0,"Unmatched Inspection ID",IF(AND($Q468&lt;&gt;"",$C468&lt;&gt;"",$Q468&lt;$C468),"Completed before inspection","OK")))))</f>
        <v/>
      </c>
    </row>
    <row r="469">
      <c r="C469" s="62">
        <f>IF($B469="","",IFERROR(INDEX('Inspection Log'!$B$6:$B$1005,MATCH($B469,'Inspection Log'!$A$6:$A$1005,0)),""))</f>
        <v/>
      </c>
      <c r="D469">
        <f>IF($B469="","",IFERROR(INDEX('Inspection Log'!$E$6:$E$1005,MATCH($B469,'Inspection Log'!$A$6:$A$1005,0)),""))</f>
        <v/>
      </c>
      <c r="E469">
        <f>IF($B469="","",IFERROR(INDEX('Inspection Log'!$F$6:$F$1005,MATCH($B469,'Inspection Log'!$A$6:$A$1005,0)),""))</f>
        <v/>
      </c>
      <c r="G469" s="47" t="n"/>
      <c r="H469" s="38" t="n"/>
      <c r="K469" s="63" t="n"/>
      <c r="L469" s="63" t="n"/>
      <c r="M469" s="38" t="n"/>
      <c r="O469" s="62">
        <f>IF($C469="","",IFERROR($C469+'Settings'!$B$5,""))</f>
        <v/>
      </c>
      <c r="P469" s="62" t="n"/>
      <c r="Q469" s="62" t="n"/>
      <c r="R469" s="40">
        <f>IF($A469="","",IF($Q469&lt;&gt;"","Closed",IF($P469="","Open - No Due Date",IF($P469&lt;TODAY(),"Overdue","Open"))))</f>
        <v/>
      </c>
      <c r="S469" s="39">
        <f>IF($A469="","",IFERROR(MAX(0,IF($Q469&lt;&gt;"",$Q469-$C469,TODAY()-$C469)),""))</f>
        <v/>
      </c>
      <c r="T469" s="40">
        <f>IF($A469="","",IF(OR($B469="",$F469="",$H469="",$I469="",$M469=""),"Missing required field",IF(COUNTIF($A$6:$A$1005,$A469)&gt;1,"Duplicate Violation ID",IF(COUNTIF('Inspection Log'!$A$6:$A$1005,$B469)=0,"Unmatched Inspection ID",IF(AND($Q469&lt;&gt;"",$C469&lt;&gt;"",$Q469&lt;$C469),"Completed before inspection","OK")))))</f>
        <v/>
      </c>
    </row>
    <row r="470">
      <c r="C470" s="62">
        <f>IF($B470="","",IFERROR(INDEX('Inspection Log'!$B$6:$B$1005,MATCH($B470,'Inspection Log'!$A$6:$A$1005,0)),""))</f>
        <v/>
      </c>
      <c r="D470">
        <f>IF($B470="","",IFERROR(INDEX('Inspection Log'!$E$6:$E$1005,MATCH($B470,'Inspection Log'!$A$6:$A$1005,0)),""))</f>
        <v/>
      </c>
      <c r="E470">
        <f>IF($B470="","",IFERROR(INDEX('Inspection Log'!$F$6:$F$1005,MATCH($B470,'Inspection Log'!$A$6:$A$1005,0)),""))</f>
        <v/>
      </c>
      <c r="G470" s="47" t="n"/>
      <c r="H470" s="38" t="n"/>
      <c r="K470" s="63" t="n"/>
      <c r="L470" s="63" t="n"/>
      <c r="M470" s="38" t="n"/>
      <c r="O470" s="62">
        <f>IF($C470="","",IFERROR($C470+'Settings'!$B$5,""))</f>
        <v/>
      </c>
      <c r="P470" s="62" t="n"/>
      <c r="Q470" s="62" t="n"/>
      <c r="R470" s="40">
        <f>IF($A470="","",IF($Q470&lt;&gt;"","Closed",IF($P470="","Open - No Due Date",IF($P470&lt;TODAY(),"Overdue","Open"))))</f>
        <v/>
      </c>
      <c r="S470" s="39">
        <f>IF($A470="","",IFERROR(MAX(0,IF($Q470&lt;&gt;"",$Q470-$C470,TODAY()-$C470)),""))</f>
        <v/>
      </c>
      <c r="T470" s="40">
        <f>IF($A470="","",IF(OR($B470="",$F470="",$H470="",$I470="",$M470=""),"Missing required field",IF(COUNTIF($A$6:$A$1005,$A470)&gt;1,"Duplicate Violation ID",IF(COUNTIF('Inspection Log'!$A$6:$A$1005,$B470)=0,"Unmatched Inspection ID",IF(AND($Q470&lt;&gt;"",$C470&lt;&gt;"",$Q470&lt;$C470),"Completed before inspection","OK")))))</f>
        <v/>
      </c>
    </row>
    <row r="471">
      <c r="C471" s="62">
        <f>IF($B471="","",IFERROR(INDEX('Inspection Log'!$B$6:$B$1005,MATCH($B471,'Inspection Log'!$A$6:$A$1005,0)),""))</f>
        <v/>
      </c>
      <c r="D471">
        <f>IF($B471="","",IFERROR(INDEX('Inspection Log'!$E$6:$E$1005,MATCH($B471,'Inspection Log'!$A$6:$A$1005,0)),""))</f>
        <v/>
      </c>
      <c r="E471">
        <f>IF($B471="","",IFERROR(INDEX('Inspection Log'!$F$6:$F$1005,MATCH($B471,'Inspection Log'!$A$6:$A$1005,0)),""))</f>
        <v/>
      </c>
      <c r="G471" s="47" t="n"/>
      <c r="H471" s="38" t="n"/>
      <c r="K471" s="63" t="n"/>
      <c r="L471" s="63" t="n"/>
      <c r="M471" s="38" t="n"/>
      <c r="O471" s="62">
        <f>IF($C471="","",IFERROR($C471+'Settings'!$B$5,""))</f>
        <v/>
      </c>
      <c r="P471" s="62" t="n"/>
      <c r="Q471" s="62" t="n"/>
      <c r="R471" s="40">
        <f>IF($A471="","",IF($Q471&lt;&gt;"","Closed",IF($P471="","Open - No Due Date",IF($P471&lt;TODAY(),"Overdue","Open"))))</f>
        <v/>
      </c>
      <c r="S471" s="39">
        <f>IF($A471="","",IFERROR(MAX(0,IF($Q471&lt;&gt;"",$Q471-$C471,TODAY()-$C471)),""))</f>
        <v/>
      </c>
      <c r="T471" s="40">
        <f>IF($A471="","",IF(OR($B471="",$F471="",$H471="",$I471="",$M471=""),"Missing required field",IF(COUNTIF($A$6:$A$1005,$A471)&gt;1,"Duplicate Violation ID",IF(COUNTIF('Inspection Log'!$A$6:$A$1005,$B471)=0,"Unmatched Inspection ID",IF(AND($Q471&lt;&gt;"",$C471&lt;&gt;"",$Q471&lt;$C471),"Completed before inspection","OK")))))</f>
        <v/>
      </c>
    </row>
    <row r="472">
      <c r="C472" s="62">
        <f>IF($B472="","",IFERROR(INDEX('Inspection Log'!$B$6:$B$1005,MATCH($B472,'Inspection Log'!$A$6:$A$1005,0)),""))</f>
        <v/>
      </c>
      <c r="D472">
        <f>IF($B472="","",IFERROR(INDEX('Inspection Log'!$E$6:$E$1005,MATCH($B472,'Inspection Log'!$A$6:$A$1005,0)),""))</f>
        <v/>
      </c>
      <c r="E472">
        <f>IF($B472="","",IFERROR(INDEX('Inspection Log'!$F$6:$F$1005,MATCH($B472,'Inspection Log'!$A$6:$A$1005,0)),""))</f>
        <v/>
      </c>
      <c r="G472" s="47" t="n"/>
      <c r="H472" s="38" t="n"/>
      <c r="K472" s="63" t="n"/>
      <c r="L472" s="63" t="n"/>
      <c r="M472" s="38" t="n"/>
      <c r="O472" s="62">
        <f>IF($C472="","",IFERROR($C472+'Settings'!$B$5,""))</f>
        <v/>
      </c>
      <c r="P472" s="62" t="n"/>
      <c r="Q472" s="62" t="n"/>
      <c r="R472" s="40">
        <f>IF($A472="","",IF($Q472&lt;&gt;"","Closed",IF($P472="","Open - No Due Date",IF($P472&lt;TODAY(),"Overdue","Open"))))</f>
        <v/>
      </c>
      <c r="S472" s="39">
        <f>IF($A472="","",IFERROR(MAX(0,IF($Q472&lt;&gt;"",$Q472-$C472,TODAY()-$C472)),""))</f>
        <v/>
      </c>
      <c r="T472" s="40">
        <f>IF($A472="","",IF(OR($B472="",$F472="",$H472="",$I472="",$M472=""),"Missing required field",IF(COUNTIF($A$6:$A$1005,$A472)&gt;1,"Duplicate Violation ID",IF(COUNTIF('Inspection Log'!$A$6:$A$1005,$B472)=0,"Unmatched Inspection ID",IF(AND($Q472&lt;&gt;"",$C472&lt;&gt;"",$Q472&lt;$C472),"Completed before inspection","OK")))))</f>
        <v/>
      </c>
    </row>
    <row r="473">
      <c r="C473" s="62">
        <f>IF($B473="","",IFERROR(INDEX('Inspection Log'!$B$6:$B$1005,MATCH($B473,'Inspection Log'!$A$6:$A$1005,0)),""))</f>
        <v/>
      </c>
      <c r="D473">
        <f>IF($B473="","",IFERROR(INDEX('Inspection Log'!$E$6:$E$1005,MATCH($B473,'Inspection Log'!$A$6:$A$1005,0)),""))</f>
        <v/>
      </c>
      <c r="E473">
        <f>IF($B473="","",IFERROR(INDEX('Inspection Log'!$F$6:$F$1005,MATCH($B473,'Inspection Log'!$A$6:$A$1005,0)),""))</f>
        <v/>
      </c>
      <c r="G473" s="47" t="n"/>
      <c r="H473" s="38" t="n"/>
      <c r="K473" s="63" t="n"/>
      <c r="L473" s="63" t="n"/>
      <c r="M473" s="38" t="n"/>
      <c r="O473" s="62">
        <f>IF($C473="","",IFERROR($C473+'Settings'!$B$5,""))</f>
        <v/>
      </c>
      <c r="P473" s="62" t="n"/>
      <c r="Q473" s="62" t="n"/>
      <c r="R473" s="40">
        <f>IF($A473="","",IF($Q473&lt;&gt;"","Closed",IF($P473="","Open - No Due Date",IF($P473&lt;TODAY(),"Overdue","Open"))))</f>
        <v/>
      </c>
      <c r="S473" s="39">
        <f>IF($A473="","",IFERROR(MAX(0,IF($Q473&lt;&gt;"",$Q473-$C473,TODAY()-$C473)),""))</f>
        <v/>
      </c>
      <c r="T473" s="40">
        <f>IF($A473="","",IF(OR($B473="",$F473="",$H473="",$I473="",$M473=""),"Missing required field",IF(COUNTIF($A$6:$A$1005,$A473)&gt;1,"Duplicate Violation ID",IF(COUNTIF('Inspection Log'!$A$6:$A$1005,$B473)=0,"Unmatched Inspection ID",IF(AND($Q473&lt;&gt;"",$C473&lt;&gt;"",$Q473&lt;$C473),"Completed before inspection","OK")))))</f>
        <v/>
      </c>
    </row>
    <row r="474">
      <c r="C474" s="62">
        <f>IF($B474="","",IFERROR(INDEX('Inspection Log'!$B$6:$B$1005,MATCH($B474,'Inspection Log'!$A$6:$A$1005,0)),""))</f>
        <v/>
      </c>
      <c r="D474">
        <f>IF($B474="","",IFERROR(INDEX('Inspection Log'!$E$6:$E$1005,MATCH($B474,'Inspection Log'!$A$6:$A$1005,0)),""))</f>
        <v/>
      </c>
      <c r="E474">
        <f>IF($B474="","",IFERROR(INDEX('Inspection Log'!$F$6:$F$1005,MATCH($B474,'Inspection Log'!$A$6:$A$1005,0)),""))</f>
        <v/>
      </c>
      <c r="G474" s="47" t="n"/>
      <c r="H474" s="38" t="n"/>
      <c r="K474" s="63" t="n"/>
      <c r="L474" s="63" t="n"/>
      <c r="M474" s="38" t="n"/>
      <c r="O474" s="62">
        <f>IF($C474="","",IFERROR($C474+'Settings'!$B$5,""))</f>
        <v/>
      </c>
      <c r="P474" s="62" t="n"/>
      <c r="Q474" s="62" t="n"/>
      <c r="R474" s="40">
        <f>IF($A474="","",IF($Q474&lt;&gt;"","Closed",IF($P474="","Open - No Due Date",IF($P474&lt;TODAY(),"Overdue","Open"))))</f>
        <v/>
      </c>
      <c r="S474" s="39">
        <f>IF($A474="","",IFERROR(MAX(0,IF($Q474&lt;&gt;"",$Q474-$C474,TODAY()-$C474)),""))</f>
        <v/>
      </c>
      <c r="T474" s="40">
        <f>IF($A474="","",IF(OR($B474="",$F474="",$H474="",$I474="",$M474=""),"Missing required field",IF(COUNTIF($A$6:$A$1005,$A474)&gt;1,"Duplicate Violation ID",IF(COUNTIF('Inspection Log'!$A$6:$A$1005,$B474)=0,"Unmatched Inspection ID",IF(AND($Q474&lt;&gt;"",$C474&lt;&gt;"",$Q474&lt;$C474),"Completed before inspection","OK")))))</f>
        <v/>
      </c>
    </row>
    <row r="475">
      <c r="C475" s="62">
        <f>IF($B475="","",IFERROR(INDEX('Inspection Log'!$B$6:$B$1005,MATCH($B475,'Inspection Log'!$A$6:$A$1005,0)),""))</f>
        <v/>
      </c>
      <c r="D475">
        <f>IF($B475="","",IFERROR(INDEX('Inspection Log'!$E$6:$E$1005,MATCH($B475,'Inspection Log'!$A$6:$A$1005,0)),""))</f>
        <v/>
      </c>
      <c r="E475">
        <f>IF($B475="","",IFERROR(INDEX('Inspection Log'!$F$6:$F$1005,MATCH($B475,'Inspection Log'!$A$6:$A$1005,0)),""))</f>
        <v/>
      </c>
      <c r="G475" s="47" t="n"/>
      <c r="H475" s="38" t="n"/>
      <c r="K475" s="63" t="n"/>
      <c r="L475" s="63" t="n"/>
      <c r="M475" s="38" t="n"/>
      <c r="O475" s="62">
        <f>IF($C475="","",IFERROR($C475+'Settings'!$B$5,""))</f>
        <v/>
      </c>
      <c r="P475" s="62" t="n"/>
      <c r="Q475" s="62" t="n"/>
      <c r="R475" s="40">
        <f>IF($A475="","",IF($Q475&lt;&gt;"","Closed",IF($P475="","Open - No Due Date",IF($P475&lt;TODAY(),"Overdue","Open"))))</f>
        <v/>
      </c>
      <c r="S475" s="39">
        <f>IF($A475="","",IFERROR(MAX(0,IF($Q475&lt;&gt;"",$Q475-$C475,TODAY()-$C475)),""))</f>
        <v/>
      </c>
      <c r="T475" s="40">
        <f>IF($A475="","",IF(OR($B475="",$F475="",$H475="",$I475="",$M475=""),"Missing required field",IF(COUNTIF($A$6:$A$1005,$A475)&gt;1,"Duplicate Violation ID",IF(COUNTIF('Inspection Log'!$A$6:$A$1005,$B475)=0,"Unmatched Inspection ID",IF(AND($Q475&lt;&gt;"",$C475&lt;&gt;"",$Q475&lt;$C475),"Completed before inspection","OK")))))</f>
        <v/>
      </c>
    </row>
    <row r="476">
      <c r="C476" s="62">
        <f>IF($B476="","",IFERROR(INDEX('Inspection Log'!$B$6:$B$1005,MATCH($B476,'Inspection Log'!$A$6:$A$1005,0)),""))</f>
        <v/>
      </c>
      <c r="D476">
        <f>IF($B476="","",IFERROR(INDEX('Inspection Log'!$E$6:$E$1005,MATCH($B476,'Inspection Log'!$A$6:$A$1005,0)),""))</f>
        <v/>
      </c>
      <c r="E476">
        <f>IF($B476="","",IFERROR(INDEX('Inspection Log'!$F$6:$F$1005,MATCH($B476,'Inspection Log'!$A$6:$A$1005,0)),""))</f>
        <v/>
      </c>
      <c r="G476" s="47" t="n"/>
      <c r="H476" s="38" t="n"/>
      <c r="K476" s="63" t="n"/>
      <c r="L476" s="63" t="n"/>
      <c r="M476" s="38" t="n"/>
      <c r="O476" s="62">
        <f>IF($C476="","",IFERROR($C476+'Settings'!$B$5,""))</f>
        <v/>
      </c>
      <c r="P476" s="62" t="n"/>
      <c r="Q476" s="62" t="n"/>
      <c r="R476" s="40">
        <f>IF($A476="","",IF($Q476&lt;&gt;"","Closed",IF($P476="","Open - No Due Date",IF($P476&lt;TODAY(),"Overdue","Open"))))</f>
        <v/>
      </c>
      <c r="S476" s="39">
        <f>IF($A476="","",IFERROR(MAX(0,IF($Q476&lt;&gt;"",$Q476-$C476,TODAY()-$C476)),""))</f>
        <v/>
      </c>
      <c r="T476" s="40">
        <f>IF($A476="","",IF(OR($B476="",$F476="",$H476="",$I476="",$M476=""),"Missing required field",IF(COUNTIF($A$6:$A$1005,$A476)&gt;1,"Duplicate Violation ID",IF(COUNTIF('Inspection Log'!$A$6:$A$1005,$B476)=0,"Unmatched Inspection ID",IF(AND($Q476&lt;&gt;"",$C476&lt;&gt;"",$Q476&lt;$C476),"Completed before inspection","OK")))))</f>
        <v/>
      </c>
    </row>
    <row r="477">
      <c r="C477" s="62">
        <f>IF($B477="","",IFERROR(INDEX('Inspection Log'!$B$6:$B$1005,MATCH($B477,'Inspection Log'!$A$6:$A$1005,0)),""))</f>
        <v/>
      </c>
      <c r="D477">
        <f>IF($B477="","",IFERROR(INDEX('Inspection Log'!$E$6:$E$1005,MATCH($B477,'Inspection Log'!$A$6:$A$1005,0)),""))</f>
        <v/>
      </c>
      <c r="E477">
        <f>IF($B477="","",IFERROR(INDEX('Inspection Log'!$F$6:$F$1005,MATCH($B477,'Inspection Log'!$A$6:$A$1005,0)),""))</f>
        <v/>
      </c>
      <c r="G477" s="47" t="n"/>
      <c r="H477" s="38" t="n"/>
      <c r="K477" s="63" t="n"/>
      <c r="L477" s="63" t="n"/>
      <c r="M477" s="38" t="n"/>
      <c r="O477" s="62">
        <f>IF($C477="","",IFERROR($C477+'Settings'!$B$5,""))</f>
        <v/>
      </c>
      <c r="P477" s="62" t="n"/>
      <c r="Q477" s="62" t="n"/>
      <c r="R477" s="40">
        <f>IF($A477="","",IF($Q477&lt;&gt;"","Closed",IF($P477="","Open - No Due Date",IF($P477&lt;TODAY(),"Overdue","Open"))))</f>
        <v/>
      </c>
      <c r="S477" s="39">
        <f>IF($A477="","",IFERROR(MAX(0,IF($Q477&lt;&gt;"",$Q477-$C477,TODAY()-$C477)),""))</f>
        <v/>
      </c>
      <c r="T477" s="40">
        <f>IF($A477="","",IF(OR($B477="",$F477="",$H477="",$I477="",$M477=""),"Missing required field",IF(COUNTIF($A$6:$A$1005,$A477)&gt;1,"Duplicate Violation ID",IF(COUNTIF('Inspection Log'!$A$6:$A$1005,$B477)=0,"Unmatched Inspection ID",IF(AND($Q477&lt;&gt;"",$C477&lt;&gt;"",$Q477&lt;$C477),"Completed before inspection","OK")))))</f>
        <v/>
      </c>
    </row>
    <row r="478">
      <c r="C478" s="62">
        <f>IF($B478="","",IFERROR(INDEX('Inspection Log'!$B$6:$B$1005,MATCH($B478,'Inspection Log'!$A$6:$A$1005,0)),""))</f>
        <v/>
      </c>
      <c r="D478">
        <f>IF($B478="","",IFERROR(INDEX('Inspection Log'!$E$6:$E$1005,MATCH($B478,'Inspection Log'!$A$6:$A$1005,0)),""))</f>
        <v/>
      </c>
      <c r="E478">
        <f>IF($B478="","",IFERROR(INDEX('Inspection Log'!$F$6:$F$1005,MATCH($B478,'Inspection Log'!$A$6:$A$1005,0)),""))</f>
        <v/>
      </c>
      <c r="G478" s="47" t="n"/>
      <c r="H478" s="38" t="n"/>
      <c r="K478" s="63" t="n"/>
      <c r="L478" s="63" t="n"/>
      <c r="M478" s="38" t="n"/>
      <c r="O478" s="62">
        <f>IF($C478="","",IFERROR($C478+'Settings'!$B$5,""))</f>
        <v/>
      </c>
      <c r="P478" s="62" t="n"/>
      <c r="Q478" s="62" t="n"/>
      <c r="R478" s="40">
        <f>IF($A478="","",IF($Q478&lt;&gt;"","Closed",IF($P478="","Open - No Due Date",IF($P478&lt;TODAY(),"Overdue","Open"))))</f>
        <v/>
      </c>
      <c r="S478" s="39">
        <f>IF($A478="","",IFERROR(MAX(0,IF($Q478&lt;&gt;"",$Q478-$C478,TODAY()-$C478)),""))</f>
        <v/>
      </c>
      <c r="T478" s="40">
        <f>IF($A478="","",IF(OR($B478="",$F478="",$H478="",$I478="",$M478=""),"Missing required field",IF(COUNTIF($A$6:$A$1005,$A478)&gt;1,"Duplicate Violation ID",IF(COUNTIF('Inspection Log'!$A$6:$A$1005,$B478)=0,"Unmatched Inspection ID",IF(AND($Q478&lt;&gt;"",$C478&lt;&gt;"",$Q478&lt;$C478),"Completed before inspection","OK")))))</f>
        <v/>
      </c>
    </row>
    <row r="479">
      <c r="C479" s="62">
        <f>IF($B479="","",IFERROR(INDEX('Inspection Log'!$B$6:$B$1005,MATCH($B479,'Inspection Log'!$A$6:$A$1005,0)),""))</f>
        <v/>
      </c>
      <c r="D479">
        <f>IF($B479="","",IFERROR(INDEX('Inspection Log'!$E$6:$E$1005,MATCH($B479,'Inspection Log'!$A$6:$A$1005,0)),""))</f>
        <v/>
      </c>
      <c r="E479">
        <f>IF($B479="","",IFERROR(INDEX('Inspection Log'!$F$6:$F$1005,MATCH($B479,'Inspection Log'!$A$6:$A$1005,0)),""))</f>
        <v/>
      </c>
      <c r="G479" s="47" t="n"/>
      <c r="H479" s="38" t="n"/>
      <c r="K479" s="63" t="n"/>
      <c r="L479" s="63" t="n"/>
      <c r="M479" s="38" t="n"/>
      <c r="O479" s="62">
        <f>IF($C479="","",IFERROR($C479+'Settings'!$B$5,""))</f>
        <v/>
      </c>
      <c r="P479" s="62" t="n"/>
      <c r="Q479" s="62" t="n"/>
      <c r="R479" s="40">
        <f>IF($A479="","",IF($Q479&lt;&gt;"","Closed",IF($P479="","Open - No Due Date",IF($P479&lt;TODAY(),"Overdue","Open"))))</f>
        <v/>
      </c>
      <c r="S479" s="39">
        <f>IF($A479="","",IFERROR(MAX(0,IF($Q479&lt;&gt;"",$Q479-$C479,TODAY()-$C479)),""))</f>
        <v/>
      </c>
      <c r="T479" s="40">
        <f>IF($A479="","",IF(OR($B479="",$F479="",$H479="",$I479="",$M479=""),"Missing required field",IF(COUNTIF($A$6:$A$1005,$A479)&gt;1,"Duplicate Violation ID",IF(COUNTIF('Inspection Log'!$A$6:$A$1005,$B479)=0,"Unmatched Inspection ID",IF(AND($Q479&lt;&gt;"",$C479&lt;&gt;"",$Q479&lt;$C479),"Completed before inspection","OK")))))</f>
        <v/>
      </c>
    </row>
    <row r="480">
      <c r="C480" s="62">
        <f>IF($B480="","",IFERROR(INDEX('Inspection Log'!$B$6:$B$1005,MATCH($B480,'Inspection Log'!$A$6:$A$1005,0)),""))</f>
        <v/>
      </c>
      <c r="D480">
        <f>IF($B480="","",IFERROR(INDEX('Inspection Log'!$E$6:$E$1005,MATCH($B480,'Inspection Log'!$A$6:$A$1005,0)),""))</f>
        <v/>
      </c>
      <c r="E480">
        <f>IF($B480="","",IFERROR(INDEX('Inspection Log'!$F$6:$F$1005,MATCH($B480,'Inspection Log'!$A$6:$A$1005,0)),""))</f>
        <v/>
      </c>
      <c r="G480" s="47" t="n"/>
      <c r="H480" s="38" t="n"/>
      <c r="K480" s="63" t="n"/>
      <c r="L480" s="63" t="n"/>
      <c r="M480" s="38" t="n"/>
      <c r="O480" s="62">
        <f>IF($C480="","",IFERROR($C480+'Settings'!$B$5,""))</f>
        <v/>
      </c>
      <c r="P480" s="62" t="n"/>
      <c r="Q480" s="62" t="n"/>
      <c r="R480" s="40">
        <f>IF($A480="","",IF($Q480&lt;&gt;"","Closed",IF($P480="","Open - No Due Date",IF($P480&lt;TODAY(),"Overdue","Open"))))</f>
        <v/>
      </c>
      <c r="S480" s="39">
        <f>IF($A480="","",IFERROR(MAX(0,IF($Q480&lt;&gt;"",$Q480-$C480,TODAY()-$C480)),""))</f>
        <v/>
      </c>
      <c r="T480" s="40">
        <f>IF($A480="","",IF(OR($B480="",$F480="",$H480="",$I480="",$M480=""),"Missing required field",IF(COUNTIF($A$6:$A$1005,$A480)&gt;1,"Duplicate Violation ID",IF(COUNTIF('Inspection Log'!$A$6:$A$1005,$B480)=0,"Unmatched Inspection ID",IF(AND($Q480&lt;&gt;"",$C480&lt;&gt;"",$Q480&lt;$C480),"Completed before inspection","OK")))))</f>
        <v/>
      </c>
    </row>
    <row r="481">
      <c r="C481" s="62">
        <f>IF($B481="","",IFERROR(INDEX('Inspection Log'!$B$6:$B$1005,MATCH($B481,'Inspection Log'!$A$6:$A$1005,0)),""))</f>
        <v/>
      </c>
      <c r="D481">
        <f>IF($B481="","",IFERROR(INDEX('Inspection Log'!$E$6:$E$1005,MATCH($B481,'Inspection Log'!$A$6:$A$1005,0)),""))</f>
        <v/>
      </c>
      <c r="E481">
        <f>IF($B481="","",IFERROR(INDEX('Inspection Log'!$F$6:$F$1005,MATCH($B481,'Inspection Log'!$A$6:$A$1005,0)),""))</f>
        <v/>
      </c>
      <c r="G481" s="47" t="n"/>
      <c r="H481" s="38" t="n"/>
      <c r="K481" s="63" t="n"/>
      <c r="L481" s="63" t="n"/>
      <c r="M481" s="38" t="n"/>
      <c r="O481" s="62">
        <f>IF($C481="","",IFERROR($C481+'Settings'!$B$5,""))</f>
        <v/>
      </c>
      <c r="P481" s="62" t="n"/>
      <c r="Q481" s="62" t="n"/>
      <c r="R481" s="40">
        <f>IF($A481="","",IF($Q481&lt;&gt;"","Closed",IF($P481="","Open - No Due Date",IF($P481&lt;TODAY(),"Overdue","Open"))))</f>
        <v/>
      </c>
      <c r="S481" s="39">
        <f>IF($A481="","",IFERROR(MAX(0,IF($Q481&lt;&gt;"",$Q481-$C481,TODAY()-$C481)),""))</f>
        <v/>
      </c>
      <c r="T481" s="40">
        <f>IF($A481="","",IF(OR($B481="",$F481="",$H481="",$I481="",$M481=""),"Missing required field",IF(COUNTIF($A$6:$A$1005,$A481)&gt;1,"Duplicate Violation ID",IF(COUNTIF('Inspection Log'!$A$6:$A$1005,$B481)=0,"Unmatched Inspection ID",IF(AND($Q481&lt;&gt;"",$C481&lt;&gt;"",$Q481&lt;$C481),"Completed before inspection","OK")))))</f>
        <v/>
      </c>
    </row>
    <row r="482">
      <c r="C482" s="62">
        <f>IF($B482="","",IFERROR(INDEX('Inspection Log'!$B$6:$B$1005,MATCH($B482,'Inspection Log'!$A$6:$A$1005,0)),""))</f>
        <v/>
      </c>
      <c r="D482">
        <f>IF($B482="","",IFERROR(INDEX('Inspection Log'!$E$6:$E$1005,MATCH($B482,'Inspection Log'!$A$6:$A$1005,0)),""))</f>
        <v/>
      </c>
      <c r="E482">
        <f>IF($B482="","",IFERROR(INDEX('Inspection Log'!$F$6:$F$1005,MATCH($B482,'Inspection Log'!$A$6:$A$1005,0)),""))</f>
        <v/>
      </c>
      <c r="G482" s="47" t="n"/>
      <c r="H482" s="38" t="n"/>
      <c r="K482" s="63" t="n"/>
      <c r="L482" s="63" t="n"/>
      <c r="M482" s="38" t="n"/>
      <c r="O482" s="62">
        <f>IF($C482="","",IFERROR($C482+'Settings'!$B$5,""))</f>
        <v/>
      </c>
      <c r="P482" s="62" t="n"/>
      <c r="Q482" s="62" t="n"/>
      <c r="R482" s="40">
        <f>IF($A482="","",IF($Q482&lt;&gt;"","Closed",IF($P482="","Open - No Due Date",IF($P482&lt;TODAY(),"Overdue","Open"))))</f>
        <v/>
      </c>
      <c r="S482" s="39">
        <f>IF($A482="","",IFERROR(MAX(0,IF($Q482&lt;&gt;"",$Q482-$C482,TODAY()-$C482)),""))</f>
        <v/>
      </c>
      <c r="T482" s="40">
        <f>IF($A482="","",IF(OR($B482="",$F482="",$H482="",$I482="",$M482=""),"Missing required field",IF(COUNTIF($A$6:$A$1005,$A482)&gt;1,"Duplicate Violation ID",IF(COUNTIF('Inspection Log'!$A$6:$A$1005,$B482)=0,"Unmatched Inspection ID",IF(AND($Q482&lt;&gt;"",$C482&lt;&gt;"",$Q482&lt;$C482),"Completed before inspection","OK")))))</f>
        <v/>
      </c>
    </row>
    <row r="483">
      <c r="C483" s="62">
        <f>IF($B483="","",IFERROR(INDEX('Inspection Log'!$B$6:$B$1005,MATCH($B483,'Inspection Log'!$A$6:$A$1005,0)),""))</f>
        <v/>
      </c>
      <c r="D483">
        <f>IF($B483="","",IFERROR(INDEX('Inspection Log'!$E$6:$E$1005,MATCH($B483,'Inspection Log'!$A$6:$A$1005,0)),""))</f>
        <v/>
      </c>
      <c r="E483">
        <f>IF($B483="","",IFERROR(INDEX('Inspection Log'!$F$6:$F$1005,MATCH($B483,'Inspection Log'!$A$6:$A$1005,0)),""))</f>
        <v/>
      </c>
      <c r="G483" s="47" t="n"/>
      <c r="H483" s="38" t="n"/>
      <c r="K483" s="63" t="n"/>
      <c r="L483" s="63" t="n"/>
      <c r="M483" s="38" t="n"/>
      <c r="O483" s="62">
        <f>IF($C483="","",IFERROR($C483+'Settings'!$B$5,""))</f>
        <v/>
      </c>
      <c r="P483" s="62" t="n"/>
      <c r="Q483" s="62" t="n"/>
      <c r="R483" s="40">
        <f>IF($A483="","",IF($Q483&lt;&gt;"","Closed",IF($P483="","Open - No Due Date",IF($P483&lt;TODAY(),"Overdue","Open"))))</f>
        <v/>
      </c>
      <c r="S483" s="39">
        <f>IF($A483="","",IFERROR(MAX(0,IF($Q483&lt;&gt;"",$Q483-$C483,TODAY()-$C483)),""))</f>
        <v/>
      </c>
      <c r="T483" s="40">
        <f>IF($A483="","",IF(OR($B483="",$F483="",$H483="",$I483="",$M483=""),"Missing required field",IF(COUNTIF($A$6:$A$1005,$A483)&gt;1,"Duplicate Violation ID",IF(COUNTIF('Inspection Log'!$A$6:$A$1005,$B483)=0,"Unmatched Inspection ID",IF(AND($Q483&lt;&gt;"",$C483&lt;&gt;"",$Q483&lt;$C483),"Completed before inspection","OK")))))</f>
        <v/>
      </c>
    </row>
    <row r="484">
      <c r="C484" s="62">
        <f>IF($B484="","",IFERROR(INDEX('Inspection Log'!$B$6:$B$1005,MATCH($B484,'Inspection Log'!$A$6:$A$1005,0)),""))</f>
        <v/>
      </c>
      <c r="D484">
        <f>IF($B484="","",IFERROR(INDEX('Inspection Log'!$E$6:$E$1005,MATCH($B484,'Inspection Log'!$A$6:$A$1005,0)),""))</f>
        <v/>
      </c>
      <c r="E484">
        <f>IF($B484="","",IFERROR(INDEX('Inspection Log'!$F$6:$F$1005,MATCH($B484,'Inspection Log'!$A$6:$A$1005,0)),""))</f>
        <v/>
      </c>
      <c r="G484" s="47" t="n"/>
      <c r="H484" s="38" t="n"/>
      <c r="K484" s="63" t="n"/>
      <c r="L484" s="63" t="n"/>
      <c r="M484" s="38" t="n"/>
      <c r="O484" s="62">
        <f>IF($C484="","",IFERROR($C484+'Settings'!$B$5,""))</f>
        <v/>
      </c>
      <c r="P484" s="62" t="n"/>
      <c r="Q484" s="62" t="n"/>
      <c r="R484" s="40">
        <f>IF($A484="","",IF($Q484&lt;&gt;"","Closed",IF($P484="","Open - No Due Date",IF($P484&lt;TODAY(),"Overdue","Open"))))</f>
        <v/>
      </c>
      <c r="S484" s="39">
        <f>IF($A484="","",IFERROR(MAX(0,IF($Q484&lt;&gt;"",$Q484-$C484,TODAY()-$C484)),""))</f>
        <v/>
      </c>
      <c r="T484" s="40">
        <f>IF($A484="","",IF(OR($B484="",$F484="",$H484="",$I484="",$M484=""),"Missing required field",IF(COUNTIF($A$6:$A$1005,$A484)&gt;1,"Duplicate Violation ID",IF(COUNTIF('Inspection Log'!$A$6:$A$1005,$B484)=0,"Unmatched Inspection ID",IF(AND($Q484&lt;&gt;"",$C484&lt;&gt;"",$Q484&lt;$C484),"Completed before inspection","OK")))))</f>
        <v/>
      </c>
    </row>
    <row r="485">
      <c r="C485" s="62">
        <f>IF($B485="","",IFERROR(INDEX('Inspection Log'!$B$6:$B$1005,MATCH($B485,'Inspection Log'!$A$6:$A$1005,0)),""))</f>
        <v/>
      </c>
      <c r="D485">
        <f>IF($B485="","",IFERROR(INDEX('Inspection Log'!$E$6:$E$1005,MATCH($B485,'Inspection Log'!$A$6:$A$1005,0)),""))</f>
        <v/>
      </c>
      <c r="E485">
        <f>IF($B485="","",IFERROR(INDEX('Inspection Log'!$F$6:$F$1005,MATCH($B485,'Inspection Log'!$A$6:$A$1005,0)),""))</f>
        <v/>
      </c>
      <c r="G485" s="47" t="n"/>
      <c r="H485" s="38" t="n"/>
      <c r="K485" s="63" t="n"/>
      <c r="L485" s="63" t="n"/>
      <c r="M485" s="38" t="n"/>
      <c r="O485" s="62">
        <f>IF($C485="","",IFERROR($C485+'Settings'!$B$5,""))</f>
        <v/>
      </c>
      <c r="P485" s="62" t="n"/>
      <c r="Q485" s="62" t="n"/>
      <c r="R485" s="40">
        <f>IF($A485="","",IF($Q485&lt;&gt;"","Closed",IF($P485="","Open - No Due Date",IF($P485&lt;TODAY(),"Overdue","Open"))))</f>
        <v/>
      </c>
      <c r="S485" s="39">
        <f>IF($A485="","",IFERROR(MAX(0,IF($Q485&lt;&gt;"",$Q485-$C485,TODAY()-$C485)),""))</f>
        <v/>
      </c>
      <c r="T485" s="40">
        <f>IF($A485="","",IF(OR($B485="",$F485="",$H485="",$I485="",$M485=""),"Missing required field",IF(COUNTIF($A$6:$A$1005,$A485)&gt;1,"Duplicate Violation ID",IF(COUNTIF('Inspection Log'!$A$6:$A$1005,$B485)=0,"Unmatched Inspection ID",IF(AND($Q485&lt;&gt;"",$C485&lt;&gt;"",$Q485&lt;$C485),"Completed before inspection","OK")))))</f>
        <v/>
      </c>
    </row>
    <row r="486">
      <c r="C486" s="62">
        <f>IF($B486="","",IFERROR(INDEX('Inspection Log'!$B$6:$B$1005,MATCH($B486,'Inspection Log'!$A$6:$A$1005,0)),""))</f>
        <v/>
      </c>
      <c r="D486">
        <f>IF($B486="","",IFERROR(INDEX('Inspection Log'!$E$6:$E$1005,MATCH($B486,'Inspection Log'!$A$6:$A$1005,0)),""))</f>
        <v/>
      </c>
      <c r="E486">
        <f>IF($B486="","",IFERROR(INDEX('Inspection Log'!$F$6:$F$1005,MATCH($B486,'Inspection Log'!$A$6:$A$1005,0)),""))</f>
        <v/>
      </c>
      <c r="G486" s="47" t="n"/>
      <c r="H486" s="38" t="n"/>
      <c r="K486" s="63" t="n"/>
      <c r="L486" s="63" t="n"/>
      <c r="M486" s="38" t="n"/>
      <c r="O486" s="62">
        <f>IF($C486="","",IFERROR($C486+'Settings'!$B$5,""))</f>
        <v/>
      </c>
      <c r="P486" s="62" t="n"/>
      <c r="Q486" s="62" t="n"/>
      <c r="R486" s="40">
        <f>IF($A486="","",IF($Q486&lt;&gt;"","Closed",IF($P486="","Open - No Due Date",IF($P486&lt;TODAY(),"Overdue","Open"))))</f>
        <v/>
      </c>
      <c r="S486" s="39">
        <f>IF($A486="","",IFERROR(MAX(0,IF($Q486&lt;&gt;"",$Q486-$C486,TODAY()-$C486)),""))</f>
        <v/>
      </c>
      <c r="T486" s="40">
        <f>IF($A486="","",IF(OR($B486="",$F486="",$H486="",$I486="",$M486=""),"Missing required field",IF(COUNTIF($A$6:$A$1005,$A486)&gt;1,"Duplicate Violation ID",IF(COUNTIF('Inspection Log'!$A$6:$A$1005,$B486)=0,"Unmatched Inspection ID",IF(AND($Q486&lt;&gt;"",$C486&lt;&gt;"",$Q486&lt;$C486),"Completed before inspection","OK")))))</f>
        <v/>
      </c>
    </row>
    <row r="487">
      <c r="C487" s="62">
        <f>IF($B487="","",IFERROR(INDEX('Inspection Log'!$B$6:$B$1005,MATCH($B487,'Inspection Log'!$A$6:$A$1005,0)),""))</f>
        <v/>
      </c>
      <c r="D487">
        <f>IF($B487="","",IFERROR(INDEX('Inspection Log'!$E$6:$E$1005,MATCH($B487,'Inspection Log'!$A$6:$A$1005,0)),""))</f>
        <v/>
      </c>
      <c r="E487">
        <f>IF($B487="","",IFERROR(INDEX('Inspection Log'!$F$6:$F$1005,MATCH($B487,'Inspection Log'!$A$6:$A$1005,0)),""))</f>
        <v/>
      </c>
      <c r="G487" s="47" t="n"/>
      <c r="H487" s="38" t="n"/>
      <c r="K487" s="63" t="n"/>
      <c r="L487" s="63" t="n"/>
      <c r="M487" s="38" t="n"/>
      <c r="O487" s="62">
        <f>IF($C487="","",IFERROR($C487+'Settings'!$B$5,""))</f>
        <v/>
      </c>
      <c r="P487" s="62" t="n"/>
      <c r="Q487" s="62" t="n"/>
      <c r="R487" s="40">
        <f>IF($A487="","",IF($Q487&lt;&gt;"","Closed",IF($P487="","Open - No Due Date",IF($P487&lt;TODAY(),"Overdue","Open"))))</f>
        <v/>
      </c>
      <c r="S487" s="39">
        <f>IF($A487="","",IFERROR(MAX(0,IF($Q487&lt;&gt;"",$Q487-$C487,TODAY()-$C487)),""))</f>
        <v/>
      </c>
      <c r="T487" s="40">
        <f>IF($A487="","",IF(OR($B487="",$F487="",$H487="",$I487="",$M487=""),"Missing required field",IF(COUNTIF($A$6:$A$1005,$A487)&gt;1,"Duplicate Violation ID",IF(COUNTIF('Inspection Log'!$A$6:$A$1005,$B487)=0,"Unmatched Inspection ID",IF(AND($Q487&lt;&gt;"",$C487&lt;&gt;"",$Q487&lt;$C487),"Completed before inspection","OK")))))</f>
        <v/>
      </c>
    </row>
    <row r="488">
      <c r="C488" s="62">
        <f>IF($B488="","",IFERROR(INDEX('Inspection Log'!$B$6:$B$1005,MATCH($B488,'Inspection Log'!$A$6:$A$1005,0)),""))</f>
        <v/>
      </c>
      <c r="D488">
        <f>IF($B488="","",IFERROR(INDEX('Inspection Log'!$E$6:$E$1005,MATCH($B488,'Inspection Log'!$A$6:$A$1005,0)),""))</f>
        <v/>
      </c>
      <c r="E488">
        <f>IF($B488="","",IFERROR(INDEX('Inspection Log'!$F$6:$F$1005,MATCH($B488,'Inspection Log'!$A$6:$A$1005,0)),""))</f>
        <v/>
      </c>
      <c r="G488" s="47" t="n"/>
      <c r="H488" s="38" t="n"/>
      <c r="K488" s="63" t="n"/>
      <c r="L488" s="63" t="n"/>
      <c r="M488" s="38" t="n"/>
      <c r="O488" s="62">
        <f>IF($C488="","",IFERROR($C488+'Settings'!$B$5,""))</f>
        <v/>
      </c>
      <c r="P488" s="62" t="n"/>
      <c r="Q488" s="62" t="n"/>
      <c r="R488" s="40">
        <f>IF($A488="","",IF($Q488&lt;&gt;"","Closed",IF($P488="","Open - No Due Date",IF($P488&lt;TODAY(),"Overdue","Open"))))</f>
        <v/>
      </c>
      <c r="S488" s="39">
        <f>IF($A488="","",IFERROR(MAX(0,IF($Q488&lt;&gt;"",$Q488-$C488,TODAY()-$C488)),""))</f>
        <v/>
      </c>
      <c r="T488" s="40">
        <f>IF($A488="","",IF(OR($B488="",$F488="",$H488="",$I488="",$M488=""),"Missing required field",IF(COUNTIF($A$6:$A$1005,$A488)&gt;1,"Duplicate Violation ID",IF(COUNTIF('Inspection Log'!$A$6:$A$1005,$B488)=0,"Unmatched Inspection ID",IF(AND($Q488&lt;&gt;"",$C488&lt;&gt;"",$Q488&lt;$C488),"Completed before inspection","OK")))))</f>
        <v/>
      </c>
    </row>
    <row r="489">
      <c r="C489" s="62">
        <f>IF($B489="","",IFERROR(INDEX('Inspection Log'!$B$6:$B$1005,MATCH($B489,'Inspection Log'!$A$6:$A$1005,0)),""))</f>
        <v/>
      </c>
      <c r="D489">
        <f>IF($B489="","",IFERROR(INDEX('Inspection Log'!$E$6:$E$1005,MATCH($B489,'Inspection Log'!$A$6:$A$1005,0)),""))</f>
        <v/>
      </c>
      <c r="E489">
        <f>IF($B489="","",IFERROR(INDEX('Inspection Log'!$F$6:$F$1005,MATCH($B489,'Inspection Log'!$A$6:$A$1005,0)),""))</f>
        <v/>
      </c>
      <c r="G489" s="47" t="n"/>
      <c r="H489" s="38" t="n"/>
      <c r="K489" s="63" t="n"/>
      <c r="L489" s="63" t="n"/>
      <c r="M489" s="38" t="n"/>
      <c r="O489" s="62">
        <f>IF($C489="","",IFERROR($C489+'Settings'!$B$5,""))</f>
        <v/>
      </c>
      <c r="P489" s="62" t="n"/>
      <c r="Q489" s="62" t="n"/>
      <c r="R489" s="40">
        <f>IF($A489="","",IF($Q489&lt;&gt;"","Closed",IF($P489="","Open - No Due Date",IF($P489&lt;TODAY(),"Overdue","Open"))))</f>
        <v/>
      </c>
      <c r="S489" s="39">
        <f>IF($A489="","",IFERROR(MAX(0,IF($Q489&lt;&gt;"",$Q489-$C489,TODAY()-$C489)),""))</f>
        <v/>
      </c>
      <c r="T489" s="40">
        <f>IF($A489="","",IF(OR($B489="",$F489="",$H489="",$I489="",$M489=""),"Missing required field",IF(COUNTIF($A$6:$A$1005,$A489)&gt;1,"Duplicate Violation ID",IF(COUNTIF('Inspection Log'!$A$6:$A$1005,$B489)=0,"Unmatched Inspection ID",IF(AND($Q489&lt;&gt;"",$C489&lt;&gt;"",$Q489&lt;$C489),"Completed before inspection","OK")))))</f>
        <v/>
      </c>
    </row>
    <row r="490">
      <c r="C490" s="62">
        <f>IF($B490="","",IFERROR(INDEX('Inspection Log'!$B$6:$B$1005,MATCH($B490,'Inspection Log'!$A$6:$A$1005,0)),""))</f>
        <v/>
      </c>
      <c r="D490">
        <f>IF($B490="","",IFERROR(INDEX('Inspection Log'!$E$6:$E$1005,MATCH($B490,'Inspection Log'!$A$6:$A$1005,0)),""))</f>
        <v/>
      </c>
      <c r="E490">
        <f>IF($B490="","",IFERROR(INDEX('Inspection Log'!$F$6:$F$1005,MATCH($B490,'Inspection Log'!$A$6:$A$1005,0)),""))</f>
        <v/>
      </c>
      <c r="G490" s="47" t="n"/>
      <c r="H490" s="38" t="n"/>
      <c r="K490" s="63" t="n"/>
      <c r="L490" s="63" t="n"/>
      <c r="M490" s="38" t="n"/>
      <c r="O490" s="62">
        <f>IF($C490="","",IFERROR($C490+'Settings'!$B$5,""))</f>
        <v/>
      </c>
      <c r="P490" s="62" t="n"/>
      <c r="Q490" s="62" t="n"/>
      <c r="R490" s="40">
        <f>IF($A490="","",IF($Q490&lt;&gt;"","Closed",IF($P490="","Open - No Due Date",IF($P490&lt;TODAY(),"Overdue","Open"))))</f>
        <v/>
      </c>
      <c r="S490" s="39">
        <f>IF($A490="","",IFERROR(MAX(0,IF($Q490&lt;&gt;"",$Q490-$C490,TODAY()-$C490)),""))</f>
        <v/>
      </c>
      <c r="T490" s="40">
        <f>IF($A490="","",IF(OR($B490="",$F490="",$H490="",$I490="",$M490=""),"Missing required field",IF(COUNTIF($A$6:$A$1005,$A490)&gt;1,"Duplicate Violation ID",IF(COUNTIF('Inspection Log'!$A$6:$A$1005,$B490)=0,"Unmatched Inspection ID",IF(AND($Q490&lt;&gt;"",$C490&lt;&gt;"",$Q490&lt;$C490),"Completed before inspection","OK")))))</f>
        <v/>
      </c>
    </row>
    <row r="491">
      <c r="C491" s="62">
        <f>IF($B491="","",IFERROR(INDEX('Inspection Log'!$B$6:$B$1005,MATCH($B491,'Inspection Log'!$A$6:$A$1005,0)),""))</f>
        <v/>
      </c>
      <c r="D491">
        <f>IF($B491="","",IFERROR(INDEX('Inspection Log'!$E$6:$E$1005,MATCH($B491,'Inspection Log'!$A$6:$A$1005,0)),""))</f>
        <v/>
      </c>
      <c r="E491">
        <f>IF($B491="","",IFERROR(INDEX('Inspection Log'!$F$6:$F$1005,MATCH($B491,'Inspection Log'!$A$6:$A$1005,0)),""))</f>
        <v/>
      </c>
      <c r="G491" s="47" t="n"/>
      <c r="H491" s="38" t="n"/>
      <c r="K491" s="63" t="n"/>
      <c r="L491" s="63" t="n"/>
      <c r="M491" s="38" t="n"/>
      <c r="O491" s="62">
        <f>IF($C491="","",IFERROR($C491+'Settings'!$B$5,""))</f>
        <v/>
      </c>
      <c r="P491" s="62" t="n"/>
      <c r="Q491" s="62" t="n"/>
      <c r="R491" s="40">
        <f>IF($A491="","",IF($Q491&lt;&gt;"","Closed",IF($P491="","Open - No Due Date",IF($P491&lt;TODAY(),"Overdue","Open"))))</f>
        <v/>
      </c>
      <c r="S491" s="39">
        <f>IF($A491="","",IFERROR(MAX(0,IF($Q491&lt;&gt;"",$Q491-$C491,TODAY()-$C491)),""))</f>
        <v/>
      </c>
      <c r="T491" s="40">
        <f>IF($A491="","",IF(OR($B491="",$F491="",$H491="",$I491="",$M491=""),"Missing required field",IF(COUNTIF($A$6:$A$1005,$A491)&gt;1,"Duplicate Violation ID",IF(COUNTIF('Inspection Log'!$A$6:$A$1005,$B491)=0,"Unmatched Inspection ID",IF(AND($Q491&lt;&gt;"",$C491&lt;&gt;"",$Q491&lt;$C491),"Completed before inspection","OK")))))</f>
        <v/>
      </c>
    </row>
    <row r="492">
      <c r="C492" s="62">
        <f>IF($B492="","",IFERROR(INDEX('Inspection Log'!$B$6:$B$1005,MATCH($B492,'Inspection Log'!$A$6:$A$1005,0)),""))</f>
        <v/>
      </c>
      <c r="D492">
        <f>IF($B492="","",IFERROR(INDEX('Inspection Log'!$E$6:$E$1005,MATCH($B492,'Inspection Log'!$A$6:$A$1005,0)),""))</f>
        <v/>
      </c>
      <c r="E492">
        <f>IF($B492="","",IFERROR(INDEX('Inspection Log'!$F$6:$F$1005,MATCH($B492,'Inspection Log'!$A$6:$A$1005,0)),""))</f>
        <v/>
      </c>
      <c r="G492" s="47" t="n"/>
      <c r="H492" s="38" t="n"/>
      <c r="K492" s="63" t="n"/>
      <c r="L492" s="63" t="n"/>
      <c r="M492" s="38" t="n"/>
      <c r="O492" s="62">
        <f>IF($C492="","",IFERROR($C492+'Settings'!$B$5,""))</f>
        <v/>
      </c>
      <c r="P492" s="62" t="n"/>
      <c r="Q492" s="62" t="n"/>
      <c r="R492" s="40">
        <f>IF($A492="","",IF($Q492&lt;&gt;"","Closed",IF($P492="","Open - No Due Date",IF($P492&lt;TODAY(),"Overdue","Open"))))</f>
        <v/>
      </c>
      <c r="S492" s="39">
        <f>IF($A492="","",IFERROR(MAX(0,IF($Q492&lt;&gt;"",$Q492-$C492,TODAY()-$C492)),""))</f>
        <v/>
      </c>
      <c r="T492" s="40">
        <f>IF($A492="","",IF(OR($B492="",$F492="",$H492="",$I492="",$M492=""),"Missing required field",IF(COUNTIF($A$6:$A$1005,$A492)&gt;1,"Duplicate Violation ID",IF(COUNTIF('Inspection Log'!$A$6:$A$1005,$B492)=0,"Unmatched Inspection ID",IF(AND($Q492&lt;&gt;"",$C492&lt;&gt;"",$Q492&lt;$C492),"Completed before inspection","OK")))))</f>
        <v/>
      </c>
    </row>
    <row r="493">
      <c r="C493" s="62">
        <f>IF($B493="","",IFERROR(INDEX('Inspection Log'!$B$6:$B$1005,MATCH($B493,'Inspection Log'!$A$6:$A$1005,0)),""))</f>
        <v/>
      </c>
      <c r="D493">
        <f>IF($B493="","",IFERROR(INDEX('Inspection Log'!$E$6:$E$1005,MATCH($B493,'Inspection Log'!$A$6:$A$1005,0)),""))</f>
        <v/>
      </c>
      <c r="E493">
        <f>IF($B493="","",IFERROR(INDEX('Inspection Log'!$F$6:$F$1005,MATCH($B493,'Inspection Log'!$A$6:$A$1005,0)),""))</f>
        <v/>
      </c>
      <c r="G493" s="47" t="n"/>
      <c r="H493" s="38" t="n"/>
      <c r="K493" s="63" t="n"/>
      <c r="L493" s="63" t="n"/>
      <c r="M493" s="38" t="n"/>
      <c r="O493" s="62">
        <f>IF($C493="","",IFERROR($C493+'Settings'!$B$5,""))</f>
        <v/>
      </c>
      <c r="P493" s="62" t="n"/>
      <c r="Q493" s="62" t="n"/>
      <c r="R493" s="40">
        <f>IF($A493="","",IF($Q493&lt;&gt;"","Closed",IF($P493="","Open - No Due Date",IF($P493&lt;TODAY(),"Overdue","Open"))))</f>
        <v/>
      </c>
      <c r="S493" s="39">
        <f>IF($A493="","",IFERROR(MAX(0,IF($Q493&lt;&gt;"",$Q493-$C493,TODAY()-$C493)),""))</f>
        <v/>
      </c>
      <c r="T493" s="40">
        <f>IF($A493="","",IF(OR($B493="",$F493="",$H493="",$I493="",$M493=""),"Missing required field",IF(COUNTIF($A$6:$A$1005,$A493)&gt;1,"Duplicate Violation ID",IF(COUNTIF('Inspection Log'!$A$6:$A$1005,$B493)=0,"Unmatched Inspection ID",IF(AND($Q493&lt;&gt;"",$C493&lt;&gt;"",$Q493&lt;$C493),"Completed before inspection","OK")))))</f>
        <v/>
      </c>
    </row>
    <row r="494">
      <c r="C494" s="62">
        <f>IF($B494="","",IFERROR(INDEX('Inspection Log'!$B$6:$B$1005,MATCH($B494,'Inspection Log'!$A$6:$A$1005,0)),""))</f>
        <v/>
      </c>
      <c r="D494">
        <f>IF($B494="","",IFERROR(INDEX('Inspection Log'!$E$6:$E$1005,MATCH($B494,'Inspection Log'!$A$6:$A$1005,0)),""))</f>
        <v/>
      </c>
      <c r="E494">
        <f>IF($B494="","",IFERROR(INDEX('Inspection Log'!$F$6:$F$1005,MATCH($B494,'Inspection Log'!$A$6:$A$1005,0)),""))</f>
        <v/>
      </c>
      <c r="G494" s="47" t="n"/>
      <c r="H494" s="38" t="n"/>
      <c r="K494" s="63" t="n"/>
      <c r="L494" s="63" t="n"/>
      <c r="M494" s="38" t="n"/>
      <c r="O494" s="62">
        <f>IF($C494="","",IFERROR($C494+'Settings'!$B$5,""))</f>
        <v/>
      </c>
      <c r="P494" s="62" t="n"/>
      <c r="Q494" s="62" t="n"/>
      <c r="R494" s="40">
        <f>IF($A494="","",IF($Q494&lt;&gt;"","Closed",IF($P494="","Open - No Due Date",IF($P494&lt;TODAY(),"Overdue","Open"))))</f>
        <v/>
      </c>
      <c r="S494" s="39">
        <f>IF($A494="","",IFERROR(MAX(0,IF($Q494&lt;&gt;"",$Q494-$C494,TODAY()-$C494)),""))</f>
        <v/>
      </c>
      <c r="T494" s="40">
        <f>IF($A494="","",IF(OR($B494="",$F494="",$H494="",$I494="",$M494=""),"Missing required field",IF(COUNTIF($A$6:$A$1005,$A494)&gt;1,"Duplicate Violation ID",IF(COUNTIF('Inspection Log'!$A$6:$A$1005,$B494)=0,"Unmatched Inspection ID",IF(AND($Q494&lt;&gt;"",$C494&lt;&gt;"",$Q494&lt;$C494),"Completed before inspection","OK")))))</f>
        <v/>
      </c>
    </row>
    <row r="495">
      <c r="C495" s="62">
        <f>IF($B495="","",IFERROR(INDEX('Inspection Log'!$B$6:$B$1005,MATCH($B495,'Inspection Log'!$A$6:$A$1005,0)),""))</f>
        <v/>
      </c>
      <c r="D495">
        <f>IF($B495="","",IFERROR(INDEX('Inspection Log'!$E$6:$E$1005,MATCH($B495,'Inspection Log'!$A$6:$A$1005,0)),""))</f>
        <v/>
      </c>
      <c r="E495">
        <f>IF($B495="","",IFERROR(INDEX('Inspection Log'!$F$6:$F$1005,MATCH($B495,'Inspection Log'!$A$6:$A$1005,0)),""))</f>
        <v/>
      </c>
      <c r="G495" s="47" t="n"/>
      <c r="H495" s="38" t="n"/>
      <c r="K495" s="63" t="n"/>
      <c r="L495" s="63" t="n"/>
      <c r="M495" s="38" t="n"/>
      <c r="O495" s="62">
        <f>IF($C495="","",IFERROR($C495+'Settings'!$B$5,""))</f>
        <v/>
      </c>
      <c r="P495" s="62" t="n"/>
      <c r="Q495" s="62" t="n"/>
      <c r="R495" s="40">
        <f>IF($A495="","",IF($Q495&lt;&gt;"","Closed",IF($P495="","Open - No Due Date",IF($P495&lt;TODAY(),"Overdue","Open"))))</f>
        <v/>
      </c>
      <c r="S495" s="39">
        <f>IF($A495="","",IFERROR(MAX(0,IF($Q495&lt;&gt;"",$Q495-$C495,TODAY()-$C495)),""))</f>
        <v/>
      </c>
      <c r="T495" s="40">
        <f>IF($A495="","",IF(OR($B495="",$F495="",$H495="",$I495="",$M495=""),"Missing required field",IF(COUNTIF($A$6:$A$1005,$A495)&gt;1,"Duplicate Violation ID",IF(COUNTIF('Inspection Log'!$A$6:$A$1005,$B495)=0,"Unmatched Inspection ID",IF(AND($Q495&lt;&gt;"",$C495&lt;&gt;"",$Q495&lt;$C495),"Completed before inspection","OK")))))</f>
        <v/>
      </c>
    </row>
    <row r="496">
      <c r="C496" s="62">
        <f>IF($B496="","",IFERROR(INDEX('Inspection Log'!$B$6:$B$1005,MATCH($B496,'Inspection Log'!$A$6:$A$1005,0)),""))</f>
        <v/>
      </c>
      <c r="D496">
        <f>IF($B496="","",IFERROR(INDEX('Inspection Log'!$E$6:$E$1005,MATCH($B496,'Inspection Log'!$A$6:$A$1005,0)),""))</f>
        <v/>
      </c>
      <c r="E496">
        <f>IF($B496="","",IFERROR(INDEX('Inspection Log'!$F$6:$F$1005,MATCH($B496,'Inspection Log'!$A$6:$A$1005,0)),""))</f>
        <v/>
      </c>
      <c r="G496" s="47" t="n"/>
      <c r="H496" s="38" t="n"/>
      <c r="K496" s="63" t="n"/>
      <c r="L496" s="63" t="n"/>
      <c r="M496" s="38" t="n"/>
      <c r="O496" s="62">
        <f>IF($C496="","",IFERROR($C496+'Settings'!$B$5,""))</f>
        <v/>
      </c>
      <c r="P496" s="62" t="n"/>
      <c r="Q496" s="62" t="n"/>
      <c r="R496" s="40">
        <f>IF($A496="","",IF($Q496&lt;&gt;"","Closed",IF($P496="","Open - No Due Date",IF($P496&lt;TODAY(),"Overdue","Open"))))</f>
        <v/>
      </c>
      <c r="S496" s="39">
        <f>IF($A496="","",IFERROR(MAX(0,IF($Q496&lt;&gt;"",$Q496-$C496,TODAY()-$C496)),""))</f>
        <v/>
      </c>
      <c r="T496" s="40">
        <f>IF($A496="","",IF(OR($B496="",$F496="",$H496="",$I496="",$M496=""),"Missing required field",IF(COUNTIF($A$6:$A$1005,$A496)&gt;1,"Duplicate Violation ID",IF(COUNTIF('Inspection Log'!$A$6:$A$1005,$B496)=0,"Unmatched Inspection ID",IF(AND($Q496&lt;&gt;"",$C496&lt;&gt;"",$Q496&lt;$C496),"Completed before inspection","OK")))))</f>
        <v/>
      </c>
    </row>
    <row r="497">
      <c r="C497" s="62">
        <f>IF($B497="","",IFERROR(INDEX('Inspection Log'!$B$6:$B$1005,MATCH($B497,'Inspection Log'!$A$6:$A$1005,0)),""))</f>
        <v/>
      </c>
      <c r="D497">
        <f>IF($B497="","",IFERROR(INDEX('Inspection Log'!$E$6:$E$1005,MATCH($B497,'Inspection Log'!$A$6:$A$1005,0)),""))</f>
        <v/>
      </c>
      <c r="E497">
        <f>IF($B497="","",IFERROR(INDEX('Inspection Log'!$F$6:$F$1005,MATCH($B497,'Inspection Log'!$A$6:$A$1005,0)),""))</f>
        <v/>
      </c>
      <c r="G497" s="47" t="n"/>
      <c r="H497" s="38" t="n"/>
      <c r="K497" s="63" t="n"/>
      <c r="L497" s="63" t="n"/>
      <c r="M497" s="38" t="n"/>
      <c r="O497" s="62">
        <f>IF($C497="","",IFERROR($C497+'Settings'!$B$5,""))</f>
        <v/>
      </c>
      <c r="P497" s="62" t="n"/>
      <c r="Q497" s="62" t="n"/>
      <c r="R497" s="40">
        <f>IF($A497="","",IF($Q497&lt;&gt;"","Closed",IF($P497="","Open - No Due Date",IF($P497&lt;TODAY(),"Overdue","Open"))))</f>
        <v/>
      </c>
      <c r="S497" s="39">
        <f>IF($A497="","",IFERROR(MAX(0,IF($Q497&lt;&gt;"",$Q497-$C497,TODAY()-$C497)),""))</f>
        <v/>
      </c>
      <c r="T497" s="40">
        <f>IF($A497="","",IF(OR($B497="",$F497="",$H497="",$I497="",$M497=""),"Missing required field",IF(COUNTIF($A$6:$A$1005,$A497)&gt;1,"Duplicate Violation ID",IF(COUNTIF('Inspection Log'!$A$6:$A$1005,$B497)=0,"Unmatched Inspection ID",IF(AND($Q497&lt;&gt;"",$C497&lt;&gt;"",$Q497&lt;$C497),"Completed before inspection","OK")))))</f>
        <v/>
      </c>
    </row>
    <row r="498">
      <c r="C498" s="62">
        <f>IF($B498="","",IFERROR(INDEX('Inspection Log'!$B$6:$B$1005,MATCH($B498,'Inspection Log'!$A$6:$A$1005,0)),""))</f>
        <v/>
      </c>
      <c r="D498">
        <f>IF($B498="","",IFERROR(INDEX('Inspection Log'!$E$6:$E$1005,MATCH($B498,'Inspection Log'!$A$6:$A$1005,0)),""))</f>
        <v/>
      </c>
      <c r="E498">
        <f>IF($B498="","",IFERROR(INDEX('Inspection Log'!$F$6:$F$1005,MATCH($B498,'Inspection Log'!$A$6:$A$1005,0)),""))</f>
        <v/>
      </c>
      <c r="G498" s="47" t="n"/>
      <c r="H498" s="38" t="n"/>
      <c r="K498" s="63" t="n"/>
      <c r="L498" s="63" t="n"/>
      <c r="M498" s="38" t="n"/>
      <c r="O498" s="62">
        <f>IF($C498="","",IFERROR($C498+'Settings'!$B$5,""))</f>
        <v/>
      </c>
      <c r="P498" s="62" t="n"/>
      <c r="Q498" s="62" t="n"/>
      <c r="R498" s="40">
        <f>IF($A498="","",IF($Q498&lt;&gt;"","Closed",IF($P498="","Open - No Due Date",IF($P498&lt;TODAY(),"Overdue","Open"))))</f>
        <v/>
      </c>
      <c r="S498" s="39">
        <f>IF($A498="","",IFERROR(MAX(0,IF($Q498&lt;&gt;"",$Q498-$C498,TODAY()-$C498)),""))</f>
        <v/>
      </c>
      <c r="T498" s="40">
        <f>IF($A498="","",IF(OR($B498="",$F498="",$H498="",$I498="",$M498=""),"Missing required field",IF(COUNTIF($A$6:$A$1005,$A498)&gt;1,"Duplicate Violation ID",IF(COUNTIF('Inspection Log'!$A$6:$A$1005,$B498)=0,"Unmatched Inspection ID",IF(AND($Q498&lt;&gt;"",$C498&lt;&gt;"",$Q498&lt;$C498),"Completed before inspection","OK")))))</f>
        <v/>
      </c>
    </row>
    <row r="499">
      <c r="C499" s="62">
        <f>IF($B499="","",IFERROR(INDEX('Inspection Log'!$B$6:$B$1005,MATCH($B499,'Inspection Log'!$A$6:$A$1005,0)),""))</f>
        <v/>
      </c>
      <c r="D499">
        <f>IF($B499="","",IFERROR(INDEX('Inspection Log'!$E$6:$E$1005,MATCH($B499,'Inspection Log'!$A$6:$A$1005,0)),""))</f>
        <v/>
      </c>
      <c r="E499">
        <f>IF($B499="","",IFERROR(INDEX('Inspection Log'!$F$6:$F$1005,MATCH($B499,'Inspection Log'!$A$6:$A$1005,0)),""))</f>
        <v/>
      </c>
      <c r="G499" s="47" t="n"/>
      <c r="H499" s="38" t="n"/>
      <c r="K499" s="63" t="n"/>
      <c r="L499" s="63" t="n"/>
      <c r="M499" s="38" t="n"/>
      <c r="O499" s="62">
        <f>IF($C499="","",IFERROR($C499+'Settings'!$B$5,""))</f>
        <v/>
      </c>
      <c r="P499" s="62" t="n"/>
      <c r="Q499" s="62" t="n"/>
      <c r="R499" s="40">
        <f>IF($A499="","",IF($Q499&lt;&gt;"","Closed",IF($P499="","Open - No Due Date",IF($P499&lt;TODAY(),"Overdue","Open"))))</f>
        <v/>
      </c>
      <c r="S499" s="39">
        <f>IF($A499="","",IFERROR(MAX(0,IF($Q499&lt;&gt;"",$Q499-$C499,TODAY()-$C499)),""))</f>
        <v/>
      </c>
      <c r="T499" s="40">
        <f>IF($A499="","",IF(OR($B499="",$F499="",$H499="",$I499="",$M499=""),"Missing required field",IF(COUNTIF($A$6:$A$1005,$A499)&gt;1,"Duplicate Violation ID",IF(COUNTIF('Inspection Log'!$A$6:$A$1005,$B499)=0,"Unmatched Inspection ID",IF(AND($Q499&lt;&gt;"",$C499&lt;&gt;"",$Q499&lt;$C499),"Completed before inspection","OK")))))</f>
        <v/>
      </c>
    </row>
    <row r="500">
      <c r="C500" s="62">
        <f>IF($B500="","",IFERROR(INDEX('Inspection Log'!$B$6:$B$1005,MATCH($B500,'Inspection Log'!$A$6:$A$1005,0)),""))</f>
        <v/>
      </c>
      <c r="D500">
        <f>IF($B500="","",IFERROR(INDEX('Inspection Log'!$E$6:$E$1005,MATCH($B500,'Inspection Log'!$A$6:$A$1005,0)),""))</f>
        <v/>
      </c>
      <c r="E500">
        <f>IF($B500="","",IFERROR(INDEX('Inspection Log'!$F$6:$F$1005,MATCH($B500,'Inspection Log'!$A$6:$A$1005,0)),""))</f>
        <v/>
      </c>
      <c r="G500" s="47" t="n"/>
      <c r="H500" s="38" t="n"/>
      <c r="K500" s="63" t="n"/>
      <c r="L500" s="63" t="n"/>
      <c r="M500" s="38" t="n"/>
      <c r="O500" s="62">
        <f>IF($C500="","",IFERROR($C500+'Settings'!$B$5,""))</f>
        <v/>
      </c>
      <c r="P500" s="62" t="n"/>
      <c r="Q500" s="62" t="n"/>
      <c r="R500" s="40">
        <f>IF($A500="","",IF($Q500&lt;&gt;"","Closed",IF($P500="","Open - No Due Date",IF($P500&lt;TODAY(),"Overdue","Open"))))</f>
        <v/>
      </c>
      <c r="S500" s="39">
        <f>IF($A500="","",IFERROR(MAX(0,IF($Q500&lt;&gt;"",$Q500-$C500,TODAY()-$C500)),""))</f>
        <v/>
      </c>
      <c r="T500" s="40">
        <f>IF($A500="","",IF(OR($B500="",$F500="",$H500="",$I500="",$M500=""),"Missing required field",IF(COUNTIF($A$6:$A$1005,$A500)&gt;1,"Duplicate Violation ID",IF(COUNTIF('Inspection Log'!$A$6:$A$1005,$B500)=0,"Unmatched Inspection ID",IF(AND($Q500&lt;&gt;"",$C500&lt;&gt;"",$Q500&lt;$C500),"Completed before inspection","OK")))))</f>
        <v/>
      </c>
    </row>
    <row r="501">
      <c r="C501" s="62">
        <f>IF($B501="","",IFERROR(INDEX('Inspection Log'!$B$6:$B$1005,MATCH($B501,'Inspection Log'!$A$6:$A$1005,0)),""))</f>
        <v/>
      </c>
      <c r="D501">
        <f>IF($B501="","",IFERROR(INDEX('Inspection Log'!$E$6:$E$1005,MATCH($B501,'Inspection Log'!$A$6:$A$1005,0)),""))</f>
        <v/>
      </c>
      <c r="E501">
        <f>IF($B501="","",IFERROR(INDEX('Inspection Log'!$F$6:$F$1005,MATCH($B501,'Inspection Log'!$A$6:$A$1005,0)),""))</f>
        <v/>
      </c>
      <c r="G501" s="47" t="n"/>
      <c r="H501" s="38" t="n"/>
      <c r="K501" s="63" t="n"/>
      <c r="L501" s="63" t="n"/>
      <c r="M501" s="38" t="n"/>
      <c r="O501" s="62">
        <f>IF($C501="","",IFERROR($C501+'Settings'!$B$5,""))</f>
        <v/>
      </c>
      <c r="P501" s="62" t="n"/>
      <c r="Q501" s="62" t="n"/>
      <c r="R501" s="40">
        <f>IF($A501="","",IF($Q501&lt;&gt;"","Closed",IF($P501="","Open - No Due Date",IF($P501&lt;TODAY(),"Overdue","Open"))))</f>
        <v/>
      </c>
      <c r="S501" s="39">
        <f>IF($A501="","",IFERROR(MAX(0,IF($Q501&lt;&gt;"",$Q501-$C501,TODAY()-$C501)),""))</f>
        <v/>
      </c>
      <c r="T501" s="40">
        <f>IF($A501="","",IF(OR($B501="",$F501="",$H501="",$I501="",$M501=""),"Missing required field",IF(COUNTIF($A$6:$A$1005,$A501)&gt;1,"Duplicate Violation ID",IF(COUNTIF('Inspection Log'!$A$6:$A$1005,$B501)=0,"Unmatched Inspection ID",IF(AND($Q501&lt;&gt;"",$C501&lt;&gt;"",$Q501&lt;$C501),"Completed before inspection","OK")))))</f>
        <v/>
      </c>
    </row>
    <row r="502">
      <c r="C502" s="62">
        <f>IF($B502="","",IFERROR(INDEX('Inspection Log'!$B$6:$B$1005,MATCH($B502,'Inspection Log'!$A$6:$A$1005,0)),""))</f>
        <v/>
      </c>
      <c r="D502">
        <f>IF($B502="","",IFERROR(INDEX('Inspection Log'!$E$6:$E$1005,MATCH($B502,'Inspection Log'!$A$6:$A$1005,0)),""))</f>
        <v/>
      </c>
      <c r="E502">
        <f>IF($B502="","",IFERROR(INDEX('Inspection Log'!$F$6:$F$1005,MATCH($B502,'Inspection Log'!$A$6:$A$1005,0)),""))</f>
        <v/>
      </c>
      <c r="G502" s="47" t="n"/>
      <c r="H502" s="38" t="n"/>
      <c r="K502" s="63" t="n"/>
      <c r="L502" s="63" t="n"/>
      <c r="M502" s="38" t="n"/>
      <c r="O502" s="62">
        <f>IF($C502="","",IFERROR($C502+'Settings'!$B$5,""))</f>
        <v/>
      </c>
      <c r="P502" s="62" t="n"/>
      <c r="Q502" s="62" t="n"/>
      <c r="R502" s="40">
        <f>IF($A502="","",IF($Q502&lt;&gt;"","Closed",IF($P502="","Open - No Due Date",IF($P502&lt;TODAY(),"Overdue","Open"))))</f>
        <v/>
      </c>
      <c r="S502" s="39">
        <f>IF($A502="","",IFERROR(MAX(0,IF($Q502&lt;&gt;"",$Q502-$C502,TODAY()-$C502)),""))</f>
        <v/>
      </c>
      <c r="T502" s="40">
        <f>IF($A502="","",IF(OR($B502="",$F502="",$H502="",$I502="",$M502=""),"Missing required field",IF(COUNTIF($A$6:$A$1005,$A502)&gt;1,"Duplicate Violation ID",IF(COUNTIF('Inspection Log'!$A$6:$A$1005,$B502)=0,"Unmatched Inspection ID",IF(AND($Q502&lt;&gt;"",$C502&lt;&gt;"",$Q502&lt;$C502),"Completed before inspection","OK")))))</f>
        <v/>
      </c>
    </row>
    <row r="503">
      <c r="C503" s="62">
        <f>IF($B503="","",IFERROR(INDEX('Inspection Log'!$B$6:$B$1005,MATCH($B503,'Inspection Log'!$A$6:$A$1005,0)),""))</f>
        <v/>
      </c>
      <c r="D503">
        <f>IF($B503="","",IFERROR(INDEX('Inspection Log'!$E$6:$E$1005,MATCH($B503,'Inspection Log'!$A$6:$A$1005,0)),""))</f>
        <v/>
      </c>
      <c r="E503">
        <f>IF($B503="","",IFERROR(INDEX('Inspection Log'!$F$6:$F$1005,MATCH($B503,'Inspection Log'!$A$6:$A$1005,0)),""))</f>
        <v/>
      </c>
      <c r="G503" s="47" t="n"/>
      <c r="H503" s="38" t="n"/>
      <c r="K503" s="63" t="n"/>
      <c r="L503" s="63" t="n"/>
      <c r="M503" s="38" t="n"/>
      <c r="O503" s="62">
        <f>IF($C503="","",IFERROR($C503+'Settings'!$B$5,""))</f>
        <v/>
      </c>
      <c r="P503" s="62" t="n"/>
      <c r="Q503" s="62" t="n"/>
      <c r="R503" s="40">
        <f>IF($A503="","",IF($Q503&lt;&gt;"","Closed",IF($P503="","Open - No Due Date",IF($P503&lt;TODAY(),"Overdue","Open"))))</f>
        <v/>
      </c>
      <c r="S503" s="39">
        <f>IF($A503="","",IFERROR(MAX(0,IF($Q503&lt;&gt;"",$Q503-$C503,TODAY()-$C503)),""))</f>
        <v/>
      </c>
      <c r="T503" s="40">
        <f>IF($A503="","",IF(OR($B503="",$F503="",$H503="",$I503="",$M503=""),"Missing required field",IF(COUNTIF($A$6:$A$1005,$A503)&gt;1,"Duplicate Violation ID",IF(COUNTIF('Inspection Log'!$A$6:$A$1005,$B503)=0,"Unmatched Inspection ID",IF(AND($Q503&lt;&gt;"",$C503&lt;&gt;"",$Q503&lt;$C503),"Completed before inspection","OK")))))</f>
        <v/>
      </c>
    </row>
    <row r="504">
      <c r="C504" s="62">
        <f>IF($B504="","",IFERROR(INDEX('Inspection Log'!$B$6:$B$1005,MATCH($B504,'Inspection Log'!$A$6:$A$1005,0)),""))</f>
        <v/>
      </c>
      <c r="D504">
        <f>IF($B504="","",IFERROR(INDEX('Inspection Log'!$E$6:$E$1005,MATCH($B504,'Inspection Log'!$A$6:$A$1005,0)),""))</f>
        <v/>
      </c>
      <c r="E504">
        <f>IF($B504="","",IFERROR(INDEX('Inspection Log'!$F$6:$F$1005,MATCH($B504,'Inspection Log'!$A$6:$A$1005,0)),""))</f>
        <v/>
      </c>
      <c r="G504" s="47" t="n"/>
      <c r="H504" s="38" t="n"/>
      <c r="K504" s="63" t="n"/>
      <c r="L504" s="63" t="n"/>
      <c r="M504" s="38" t="n"/>
      <c r="O504" s="62">
        <f>IF($C504="","",IFERROR($C504+'Settings'!$B$5,""))</f>
        <v/>
      </c>
      <c r="P504" s="62" t="n"/>
      <c r="Q504" s="62" t="n"/>
      <c r="R504" s="40">
        <f>IF($A504="","",IF($Q504&lt;&gt;"","Closed",IF($P504="","Open - No Due Date",IF($P504&lt;TODAY(),"Overdue","Open"))))</f>
        <v/>
      </c>
      <c r="S504" s="39">
        <f>IF($A504="","",IFERROR(MAX(0,IF($Q504&lt;&gt;"",$Q504-$C504,TODAY()-$C504)),""))</f>
        <v/>
      </c>
      <c r="T504" s="40">
        <f>IF($A504="","",IF(OR($B504="",$F504="",$H504="",$I504="",$M504=""),"Missing required field",IF(COUNTIF($A$6:$A$1005,$A504)&gt;1,"Duplicate Violation ID",IF(COUNTIF('Inspection Log'!$A$6:$A$1005,$B504)=0,"Unmatched Inspection ID",IF(AND($Q504&lt;&gt;"",$C504&lt;&gt;"",$Q504&lt;$C504),"Completed before inspection","OK")))))</f>
        <v/>
      </c>
    </row>
    <row r="505">
      <c r="C505" s="62">
        <f>IF($B505="","",IFERROR(INDEX('Inspection Log'!$B$6:$B$1005,MATCH($B505,'Inspection Log'!$A$6:$A$1005,0)),""))</f>
        <v/>
      </c>
      <c r="D505">
        <f>IF($B505="","",IFERROR(INDEX('Inspection Log'!$E$6:$E$1005,MATCH($B505,'Inspection Log'!$A$6:$A$1005,0)),""))</f>
        <v/>
      </c>
      <c r="E505">
        <f>IF($B505="","",IFERROR(INDEX('Inspection Log'!$F$6:$F$1005,MATCH($B505,'Inspection Log'!$A$6:$A$1005,0)),""))</f>
        <v/>
      </c>
      <c r="G505" s="47" t="n"/>
      <c r="H505" s="38" t="n"/>
      <c r="K505" s="63" t="n"/>
      <c r="L505" s="63" t="n"/>
      <c r="M505" s="38" t="n"/>
      <c r="O505" s="62">
        <f>IF($C505="","",IFERROR($C505+'Settings'!$B$5,""))</f>
        <v/>
      </c>
      <c r="P505" s="62" t="n"/>
      <c r="Q505" s="62" t="n"/>
      <c r="R505" s="40">
        <f>IF($A505="","",IF($Q505&lt;&gt;"","Closed",IF($P505="","Open - No Due Date",IF($P505&lt;TODAY(),"Overdue","Open"))))</f>
        <v/>
      </c>
      <c r="S505" s="39">
        <f>IF($A505="","",IFERROR(MAX(0,IF($Q505&lt;&gt;"",$Q505-$C505,TODAY()-$C505)),""))</f>
        <v/>
      </c>
      <c r="T505" s="40">
        <f>IF($A505="","",IF(OR($B505="",$F505="",$H505="",$I505="",$M505=""),"Missing required field",IF(COUNTIF($A$6:$A$1005,$A505)&gt;1,"Duplicate Violation ID",IF(COUNTIF('Inspection Log'!$A$6:$A$1005,$B505)=0,"Unmatched Inspection ID",IF(AND($Q505&lt;&gt;"",$C505&lt;&gt;"",$Q505&lt;$C505),"Completed before inspection","OK")))))</f>
        <v/>
      </c>
    </row>
    <row r="506">
      <c r="C506" s="62">
        <f>IF($B506="","",IFERROR(INDEX('Inspection Log'!$B$6:$B$1005,MATCH($B506,'Inspection Log'!$A$6:$A$1005,0)),""))</f>
        <v/>
      </c>
      <c r="D506">
        <f>IF($B506="","",IFERROR(INDEX('Inspection Log'!$E$6:$E$1005,MATCH($B506,'Inspection Log'!$A$6:$A$1005,0)),""))</f>
        <v/>
      </c>
      <c r="E506">
        <f>IF($B506="","",IFERROR(INDEX('Inspection Log'!$F$6:$F$1005,MATCH($B506,'Inspection Log'!$A$6:$A$1005,0)),""))</f>
        <v/>
      </c>
      <c r="G506" s="47" t="n"/>
      <c r="H506" s="38" t="n"/>
      <c r="K506" s="63" t="n"/>
      <c r="L506" s="63" t="n"/>
      <c r="M506" s="38" t="n"/>
      <c r="O506" s="62">
        <f>IF($C506="","",IFERROR($C506+'Settings'!$B$5,""))</f>
        <v/>
      </c>
      <c r="P506" s="62" t="n"/>
      <c r="Q506" s="62" t="n"/>
      <c r="R506" s="40">
        <f>IF($A506="","",IF($Q506&lt;&gt;"","Closed",IF($P506="","Open - No Due Date",IF($P506&lt;TODAY(),"Overdue","Open"))))</f>
        <v/>
      </c>
      <c r="S506" s="39">
        <f>IF($A506="","",IFERROR(MAX(0,IF($Q506&lt;&gt;"",$Q506-$C506,TODAY()-$C506)),""))</f>
        <v/>
      </c>
      <c r="T506" s="40">
        <f>IF($A506="","",IF(OR($B506="",$F506="",$H506="",$I506="",$M506=""),"Missing required field",IF(COUNTIF($A$6:$A$1005,$A506)&gt;1,"Duplicate Violation ID",IF(COUNTIF('Inspection Log'!$A$6:$A$1005,$B506)=0,"Unmatched Inspection ID",IF(AND($Q506&lt;&gt;"",$C506&lt;&gt;"",$Q506&lt;$C506),"Completed before inspection","OK")))))</f>
        <v/>
      </c>
    </row>
    <row r="507">
      <c r="C507" s="62">
        <f>IF($B507="","",IFERROR(INDEX('Inspection Log'!$B$6:$B$1005,MATCH($B507,'Inspection Log'!$A$6:$A$1005,0)),""))</f>
        <v/>
      </c>
      <c r="D507">
        <f>IF($B507="","",IFERROR(INDEX('Inspection Log'!$E$6:$E$1005,MATCH($B507,'Inspection Log'!$A$6:$A$1005,0)),""))</f>
        <v/>
      </c>
      <c r="E507">
        <f>IF($B507="","",IFERROR(INDEX('Inspection Log'!$F$6:$F$1005,MATCH($B507,'Inspection Log'!$A$6:$A$1005,0)),""))</f>
        <v/>
      </c>
      <c r="G507" s="47" t="n"/>
      <c r="H507" s="38" t="n"/>
      <c r="K507" s="63" t="n"/>
      <c r="L507" s="63" t="n"/>
      <c r="M507" s="38" t="n"/>
      <c r="O507" s="62">
        <f>IF($C507="","",IFERROR($C507+'Settings'!$B$5,""))</f>
        <v/>
      </c>
      <c r="P507" s="62" t="n"/>
      <c r="Q507" s="62" t="n"/>
      <c r="R507" s="40">
        <f>IF($A507="","",IF($Q507&lt;&gt;"","Closed",IF($P507="","Open - No Due Date",IF($P507&lt;TODAY(),"Overdue","Open"))))</f>
        <v/>
      </c>
      <c r="S507" s="39">
        <f>IF($A507="","",IFERROR(MAX(0,IF($Q507&lt;&gt;"",$Q507-$C507,TODAY()-$C507)),""))</f>
        <v/>
      </c>
      <c r="T507" s="40">
        <f>IF($A507="","",IF(OR($B507="",$F507="",$H507="",$I507="",$M507=""),"Missing required field",IF(COUNTIF($A$6:$A$1005,$A507)&gt;1,"Duplicate Violation ID",IF(COUNTIF('Inspection Log'!$A$6:$A$1005,$B507)=0,"Unmatched Inspection ID",IF(AND($Q507&lt;&gt;"",$C507&lt;&gt;"",$Q507&lt;$C507),"Completed before inspection","OK")))))</f>
        <v/>
      </c>
    </row>
    <row r="508">
      <c r="C508" s="62">
        <f>IF($B508="","",IFERROR(INDEX('Inspection Log'!$B$6:$B$1005,MATCH($B508,'Inspection Log'!$A$6:$A$1005,0)),""))</f>
        <v/>
      </c>
      <c r="D508">
        <f>IF($B508="","",IFERROR(INDEX('Inspection Log'!$E$6:$E$1005,MATCH($B508,'Inspection Log'!$A$6:$A$1005,0)),""))</f>
        <v/>
      </c>
      <c r="E508">
        <f>IF($B508="","",IFERROR(INDEX('Inspection Log'!$F$6:$F$1005,MATCH($B508,'Inspection Log'!$A$6:$A$1005,0)),""))</f>
        <v/>
      </c>
      <c r="G508" s="47" t="n"/>
      <c r="H508" s="38" t="n"/>
      <c r="K508" s="63" t="n"/>
      <c r="L508" s="63" t="n"/>
      <c r="M508" s="38" t="n"/>
      <c r="O508" s="62">
        <f>IF($C508="","",IFERROR($C508+'Settings'!$B$5,""))</f>
        <v/>
      </c>
      <c r="P508" s="62" t="n"/>
      <c r="Q508" s="62" t="n"/>
      <c r="R508" s="40">
        <f>IF($A508="","",IF($Q508&lt;&gt;"","Closed",IF($P508="","Open - No Due Date",IF($P508&lt;TODAY(),"Overdue","Open"))))</f>
        <v/>
      </c>
      <c r="S508" s="39">
        <f>IF($A508="","",IFERROR(MAX(0,IF($Q508&lt;&gt;"",$Q508-$C508,TODAY()-$C508)),""))</f>
        <v/>
      </c>
      <c r="T508" s="40">
        <f>IF($A508="","",IF(OR($B508="",$F508="",$H508="",$I508="",$M508=""),"Missing required field",IF(COUNTIF($A$6:$A$1005,$A508)&gt;1,"Duplicate Violation ID",IF(COUNTIF('Inspection Log'!$A$6:$A$1005,$B508)=0,"Unmatched Inspection ID",IF(AND($Q508&lt;&gt;"",$C508&lt;&gt;"",$Q508&lt;$C508),"Completed before inspection","OK")))))</f>
        <v/>
      </c>
    </row>
    <row r="509">
      <c r="C509" s="62">
        <f>IF($B509="","",IFERROR(INDEX('Inspection Log'!$B$6:$B$1005,MATCH($B509,'Inspection Log'!$A$6:$A$1005,0)),""))</f>
        <v/>
      </c>
      <c r="D509">
        <f>IF($B509="","",IFERROR(INDEX('Inspection Log'!$E$6:$E$1005,MATCH($B509,'Inspection Log'!$A$6:$A$1005,0)),""))</f>
        <v/>
      </c>
      <c r="E509">
        <f>IF($B509="","",IFERROR(INDEX('Inspection Log'!$F$6:$F$1005,MATCH($B509,'Inspection Log'!$A$6:$A$1005,0)),""))</f>
        <v/>
      </c>
      <c r="G509" s="47" t="n"/>
      <c r="H509" s="38" t="n"/>
      <c r="K509" s="63" t="n"/>
      <c r="L509" s="63" t="n"/>
      <c r="M509" s="38" t="n"/>
      <c r="O509" s="62">
        <f>IF($C509="","",IFERROR($C509+'Settings'!$B$5,""))</f>
        <v/>
      </c>
      <c r="P509" s="62" t="n"/>
      <c r="Q509" s="62" t="n"/>
      <c r="R509" s="40">
        <f>IF($A509="","",IF($Q509&lt;&gt;"","Closed",IF($P509="","Open - No Due Date",IF($P509&lt;TODAY(),"Overdue","Open"))))</f>
        <v/>
      </c>
      <c r="S509" s="39">
        <f>IF($A509="","",IFERROR(MAX(0,IF($Q509&lt;&gt;"",$Q509-$C509,TODAY()-$C509)),""))</f>
        <v/>
      </c>
      <c r="T509" s="40">
        <f>IF($A509="","",IF(OR($B509="",$F509="",$H509="",$I509="",$M509=""),"Missing required field",IF(COUNTIF($A$6:$A$1005,$A509)&gt;1,"Duplicate Violation ID",IF(COUNTIF('Inspection Log'!$A$6:$A$1005,$B509)=0,"Unmatched Inspection ID",IF(AND($Q509&lt;&gt;"",$C509&lt;&gt;"",$Q509&lt;$C509),"Completed before inspection","OK")))))</f>
        <v/>
      </c>
    </row>
    <row r="510">
      <c r="C510" s="62">
        <f>IF($B510="","",IFERROR(INDEX('Inspection Log'!$B$6:$B$1005,MATCH($B510,'Inspection Log'!$A$6:$A$1005,0)),""))</f>
        <v/>
      </c>
      <c r="D510">
        <f>IF($B510="","",IFERROR(INDEX('Inspection Log'!$E$6:$E$1005,MATCH($B510,'Inspection Log'!$A$6:$A$1005,0)),""))</f>
        <v/>
      </c>
      <c r="E510">
        <f>IF($B510="","",IFERROR(INDEX('Inspection Log'!$F$6:$F$1005,MATCH($B510,'Inspection Log'!$A$6:$A$1005,0)),""))</f>
        <v/>
      </c>
      <c r="G510" s="47" t="n"/>
      <c r="H510" s="38" t="n"/>
      <c r="K510" s="63" t="n"/>
      <c r="L510" s="63" t="n"/>
      <c r="M510" s="38" t="n"/>
      <c r="O510" s="62">
        <f>IF($C510="","",IFERROR($C510+'Settings'!$B$5,""))</f>
        <v/>
      </c>
      <c r="P510" s="62" t="n"/>
      <c r="Q510" s="62" t="n"/>
      <c r="R510" s="40">
        <f>IF($A510="","",IF($Q510&lt;&gt;"","Closed",IF($P510="","Open - No Due Date",IF($P510&lt;TODAY(),"Overdue","Open"))))</f>
        <v/>
      </c>
      <c r="S510" s="39">
        <f>IF($A510="","",IFERROR(MAX(0,IF($Q510&lt;&gt;"",$Q510-$C510,TODAY()-$C510)),""))</f>
        <v/>
      </c>
      <c r="T510" s="40">
        <f>IF($A510="","",IF(OR($B510="",$F510="",$H510="",$I510="",$M510=""),"Missing required field",IF(COUNTIF($A$6:$A$1005,$A510)&gt;1,"Duplicate Violation ID",IF(COUNTIF('Inspection Log'!$A$6:$A$1005,$B510)=0,"Unmatched Inspection ID",IF(AND($Q510&lt;&gt;"",$C510&lt;&gt;"",$Q510&lt;$C510),"Completed before inspection","OK")))))</f>
        <v/>
      </c>
    </row>
    <row r="511">
      <c r="C511" s="62">
        <f>IF($B511="","",IFERROR(INDEX('Inspection Log'!$B$6:$B$1005,MATCH($B511,'Inspection Log'!$A$6:$A$1005,0)),""))</f>
        <v/>
      </c>
      <c r="D511">
        <f>IF($B511="","",IFERROR(INDEX('Inspection Log'!$E$6:$E$1005,MATCH($B511,'Inspection Log'!$A$6:$A$1005,0)),""))</f>
        <v/>
      </c>
      <c r="E511">
        <f>IF($B511="","",IFERROR(INDEX('Inspection Log'!$F$6:$F$1005,MATCH($B511,'Inspection Log'!$A$6:$A$1005,0)),""))</f>
        <v/>
      </c>
      <c r="G511" s="47" t="n"/>
      <c r="H511" s="38" t="n"/>
      <c r="K511" s="63" t="n"/>
      <c r="L511" s="63" t="n"/>
      <c r="M511" s="38" t="n"/>
      <c r="O511" s="62">
        <f>IF($C511="","",IFERROR($C511+'Settings'!$B$5,""))</f>
        <v/>
      </c>
      <c r="P511" s="62" t="n"/>
      <c r="Q511" s="62" t="n"/>
      <c r="R511" s="40">
        <f>IF($A511="","",IF($Q511&lt;&gt;"","Closed",IF($P511="","Open - No Due Date",IF($P511&lt;TODAY(),"Overdue","Open"))))</f>
        <v/>
      </c>
      <c r="S511" s="39">
        <f>IF($A511="","",IFERROR(MAX(0,IF($Q511&lt;&gt;"",$Q511-$C511,TODAY()-$C511)),""))</f>
        <v/>
      </c>
      <c r="T511" s="40">
        <f>IF($A511="","",IF(OR($B511="",$F511="",$H511="",$I511="",$M511=""),"Missing required field",IF(COUNTIF($A$6:$A$1005,$A511)&gt;1,"Duplicate Violation ID",IF(COUNTIF('Inspection Log'!$A$6:$A$1005,$B511)=0,"Unmatched Inspection ID",IF(AND($Q511&lt;&gt;"",$C511&lt;&gt;"",$Q511&lt;$C511),"Completed before inspection","OK")))))</f>
        <v/>
      </c>
    </row>
    <row r="512">
      <c r="C512" s="62">
        <f>IF($B512="","",IFERROR(INDEX('Inspection Log'!$B$6:$B$1005,MATCH($B512,'Inspection Log'!$A$6:$A$1005,0)),""))</f>
        <v/>
      </c>
      <c r="D512">
        <f>IF($B512="","",IFERROR(INDEX('Inspection Log'!$E$6:$E$1005,MATCH($B512,'Inspection Log'!$A$6:$A$1005,0)),""))</f>
        <v/>
      </c>
      <c r="E512">
        <f>IF($B512="","",IFERROR(INDEX('Inspection Log'!$F$6:$F$1005,MATCH($B512,'Inspection Log'!$A$6:$A$1005,0)),""))</f>
        <v/>
      </c>
      <c r="G512" s="47" t="n"/>
      <c r="H512" s="38" t="n"/>
      <c r="K512" s="63" t="n"/>
      <c r="L512" s="63" t="n"/>
      <c r="M512" s="38" t="n"/>
      <c r="O512" s="62">
        <f>IF($C512="","",IFERROR($C512+'Settings'!$B$5,""))</f>
        <v/>
      </c>
      <c r="P512" s="62" t="n"/>
      <c r="Q512" s="62" t="n"/>
      <c r="R512" s="40">
        <f>IF($A512="","",IF($Q512&lt;&gt;"","Closed",IF($P512="","Open - No Due Date",IF($P512&lt;TODAY(),"Overdue","Open"))))</f>
        <v/>
      </c>
      <c r="S512" s="39">
        <f>IF($A512="","",IFERROR(MAX(0,IF($Q512&lt;&gt;"",$Q512-$C512,TODAY()-$C512)),""))</f>
        <v/>
      </c>
      <c r="T512" s="40">
        <f>IF($A512="","",IF(OR($B512="",$F512="",$H512="",$I512="",$M512=""),"Missing required field",IF(COUNTIF($A$6:$A$1005,$A512)&gt;1,"Duplicate Violation ID",IF(COUNTIF('Inspection Log'!$A$6:$A$1005,$B512)=0,"Unmatched Inspection ID",IF(AND($Q512&lt;&gt;"",$C512&lt;&gt;"",$Q512&lt;$C512),"Completed before inspection","OK")))))</f>
        <v/>
      </c>
    </row>
    <row r="513">
      <c r="C513" s="62">
        <f>IF($B513="","",IFERROR(INDEX('Inspection Log'!$B$6:$B$1005,MATCH($B513,'Inspection Log'!$A$6:$A$1005,0)),""))</f>
        <v/>
      </c>
      <c r="D513">
        <f>IF($B513="","",IFERROR(INDEX('Inspection Log'!$E$6:$E$1005,MATCH($B513,'Inspection Log'!$A$6:$A$1005,0)),""))</f>
        <v/>
      </c>
      <c r="E513">
        <f>IF($B513="","",IFERROR(INDEX('Inspection Log'!$F$6:$F$1005,MATCH($B513,'Inspection Log'!$A$6:$A$1005,0)),""))</f>
        <v/>
      </c>
      <c r="G513" s="47" t="n"/>
      <c r="H513" s="38" t="n"/>
      <c r="K513" s="63" t="n"/>
      <c r="L513" s="63" t="n"/>
      <c r="M513" s="38" t="n"/>
      <c r="O513" s="62">
        <f>IF($C513="","",IFERROR($C513+'Settings'!$B$5,""))</f>
        <v/>
      </c>
      <c r="P513" s="62" t="n"/>
      <c r="Q513" s="62" t="n"/>
      <c r="R513" s="40">
        <f>IF($A513="","",IF($Q513&lt;&gt;"","Closed",IF($P513="","Open - No Due Date",IF($P513&lt;TODAY(),"Overdue","Open"))))</f>
        <v/>
      </c>
      <c r="S513" s="39">
        <f>IF($A513="","",IFERROR(MAX(0,IF($Q513&lt;&gt;"",$Q513-$C513,TODAY()-$C513)),""))</f>
        <v/>
      </c>
      <c r="T513" s="40">
        <f>IF($A513="","",IF(OR($B513="",$F513="",$H513="",$I513="",$M513=""),"Missing required field",IF(COUNTIF($A$6:$A$1005,$A513)&gt;1,"Duplicate Violation ID",IF(COUNTIF('Inspection Log'!$A$6:$A$1005,$B513)=0,"Unmatched Inspection ID",IF(AND($Q513&lt;&gt;"",$C513&lt;&gt;"",$Q513&lt;$C513),"Completed before inspection","OK")))))</f>
        <v/>
      </c>
    </row>
    <row r="514">
      <c r="C514" s="62">
        <f>IF($B514="","",IFERROR(INDEX('Inspection Log'!$B$6:$B$1005,MATCH($B514,'Inspection Log'!$A$6:$A$1005,0)),""))</f>
        <v/>
      </c>
      <c r="D514">
        <f>IF($B514="","",IFERROR(INDEX('Inspection Log'!$E$6:$E$1005,MATCH($B514,'Inspection Log'!$A$6:$A$1005,0)),""))</f>
        <v/>
      </c>
      <c r="E514">
        <f>IF($B514="","",IFERROR(INDEX('Inspection Log'!$F$6:$F$1005,MATCH($B514,'Inspection Log'!$A$6:$A$1005,0)),""))</f>
        <v/>
      </c>
      <c r="G514" s="47" t="n"/>
      <c r="H514" s="38" t="n"/>
      <c r="K514" s="63" t="n"/>
      <c r="L514" s="63" t="n"/>
      <c r="M514" s="38" t="n"/>
      <c r="O514" s="62">
        <f>IF($C514="","",IFERROR($C514+'Settings'!$B$5,""))</f>
        <v/>
      </c>
      <c r="P514" s="62" t="n"/>
      <c r="Q514" s="62" t="n"/>
      <c r="R514" s="40">
        <f>IF($A514="","",IF($Q514&lt;&gt;"","Closed",IF($P514="","Open - No Due Date",IF($P514&lt;TODAY(),"Overdue","Open"))))</f>
        <v/>
      </c>
      <c r="S514" s="39">
        <f>IF($A514="","",IFERROR(MAX(0,IF($Q514&lt;&gt;"",$Q514-$C514,TODAY()-$C514)),""))</f>
        <v/>
      </c>
      <c r="T514" s="40">
        <f>IF($A514="","",IF(OR($B514="",$F514="",$H514="",$I514="",$M514=""),"Missing required field",IF(COUNTIF($A$6:$A$1005,$A514)&gt;1,"Duplicate Violation ID",IF(COUNTIF('Inspection Log'!$A$6:$A$1005,$B514)=0,"Unmatched Inspection ID",IF(AND($Q514&lt;&gt;"",$C514&lt;&gt;"",$Q514&lt;$C514),"Completed before inspection","OK")))))</f>
        <v/>
      </c>
    </row>
    <row r="515">
      <c r="C515" s="62">
        <f>IF($B515="","",IFERROR(INDEX('Inspection Log'!$B$6:$B$1005,MATCH($B515,'Inspection Log'!$A$6:$A$1005,0)),""))</f>
        <v/>
      </c>
      <c r="D515">
        <f>IF($B515="","",IFERROR(INDEX('Inspection Log'!$E$6:$E$1005,MATCH($B515,'Inspection Log'!$A$6:$A$1005,0)),""))</f>
        <v/>
      </c>
      <c r="E515">
        <f>IF($B515="","",IFERROR(INDEX('Inspection Log'!$F$6:$F$1005,MATCH($B515,'Inspection Log'!$A$6:$A$1005,0)),""))</f>
        <v/>
      </c>
      <c r="G515" s="47" t="n"/>
      <c r="H515" s="38" t="n"/>
      <c r="K515" s="63" t="n"/>
      <c r="L515" s="63" t="n"/>
      <c r="M515" s="38" t="n"/>
      <c r="O515" s="62">
        <f>IF($C515="","",IFERROR($C515+'Settings'!$B$5,""))</f>
        <v/>
      </c>
      <c r="P515" s="62" t="n"/>
      <c r="Q515" s="62" t="n"/>
      <c r="R515" s="40">
        <f>IF($A515="","",IF($Q515&lt;&gt;"","Closed",IF($P515="","Open - No Due Date",IF($P515&lt;TODAY(),"Overdue","Open"))))</f>
        <v/>
      </c>
      <c r="S515" s="39">
        <f>IF($A515="","",IFERROR(MAX(0,IF($Q515&lt;&gt;"",$Q515-$C515,TODAY()-$C515)),""))</f>
        <v/>
      </c>
      <c r="T515" s="40">
        <f>IF($A515="","",IF(OR($B515="",$F515="",$H515="",$I515="",$M515=""),"Missing required field",IF(COUNTIF($A$6:$A$1005,$A515)&gt;1,"Duplicate Violation ID",IF(COUNTIF('Inspection Log'!$A$6:$A$1005,$B515)=0,"Unmatched Inspection ID",IF(AND($Q515&lt;&gt;"",$C515&lt;&gt;"",$Q515&lt;$C515),"Completed before inspection","OK")))))</f>
        <v/>
      </c>
    </row>
    <row r="516">
      <c r="C516" s="62">
        <f>IF($B516="","",IFERROR(INDEX('Inspection Log'!$B$6:$B$1005,MATCH($B516,'Inspection Log'!$A$6:$A$1005,0)),""))</f>
        <v/>
      </c>
      <c r="D516">
        <f>IF($B516="","",IFERROR(INDEX('Inspection Log'!$E$6:$E$1005,MATCH($B516,'Inspection Log'!$A$6:$A$1005,0)),""))</f>
        <v/>
      </c>
      <c r="E516">
        <f>IF($B516="","",IFERROR(INDEX('Inspection Log'!$F$6:$F$1005,MATCH($B516,'Inspection Log'!$A$6:$A$1005,0)),""))</f>
        <v/>
      </c>
      <c r="G516" s="47" t="n"/>
      <c r="H516" s="38" t="n"/>
      <c r="K516" s="63" t="n"/>
      <c r="L516" s="63" t="n"/>
      <c r="M516" s="38" t="n"/>
      <c r="O516" s="62">
        <f>IF($C516="","",IFERROR($C516+'Settings'!$B$5,""))</f>
        <v/>
      </c>
      <c r="P516" s="62" t="n"/>
      <c r="Q516" s="62" t="n"/>
      <c r="R516" s="40">
        <f>IF($A516="","",IF($Q516&lt;&gt;"","Closed",IF($P516="","Open - No Due Date",IF($P516&lt;TODAY(),"Overdue","Open"))))</f>
        <v/>
      </c>
      <c r="S516" s="39">
        <f>IF($A516="","",IFERROR(MAX(0,IF($Q516&lt;&gt;"",$Q516-$C516,TODAY()-$C516)),""))</f>
        <v/>
      </c>
      <c r="T516" s="40">
        <f>IF($A516="","",IF(OR($B516="",$F516="",$H516="",$I516="",$M516=""),"Missing required field",IF(COUNTIF($A$6:$A$1005,$A516)&gt;1,"Duplicate Violation ID",IF(COUNTIF('Inspection Log'!$A$6:$A$1005,$B516)=0,"Unmatched Inspection ID",IF(AND($Q516&lt;&gt;"",$C516&lt;&gt;"",$Q516&lt;$C516),"Completed before inspection","OK")))))</f>
        <v/>
      </c>
    </row>
    <row r="517">
      <c r="C517" s="62">
        <f>IF($B517="","",IFERROR(INDEX('Inspection Log'!$B$6:$B$1005,MATCH($B517,'Inspection Log'!$A$6:$A$1005,0)),""))</f>
        <v/>
      </c>
      <c r="D517">
        <f>IF($B517="","",IFERROR(INDEX('Inspection Log'!$E$6:$E$1005,MATCH($B517,'Inspection Log'!$A$6:$A$1005,0)),""))</f>
        <v/>
      </c>
      <c r="E517">
        <f>IF($B517="","",IFERROR(INDEX('Inspection Log'!$F$6:$F$1005,MATCH($B517,'Inspection Log'!$A$6:$A$1005,0)),""))</f>
        <v/>
      </c>
      <c r="G517" s="47" t="n"/>
      <c r="H517" s="38" t="n"/>
      <c r="K517" s="63" t="n"/>
      <c r="L517" s="63" t="n"/>
      <c r="M517" s="38" t="n"/>
      <c r="O517" s="62">
        <f>IF($C517="","",IFERROR($C517+'Settings'!$B$5,""))</f>
        <v/>
      </c>
      <c r="P517" s="62" t="n"/>
      <c r="Q517" s="62" t="n"/>
      <c r="R517" s="40">
        <f>IF($A517="","",IF($Q517&lt;&gt;"","Closed",IF($P517="","Open - No Due Date",IF($P517&lt;TODAY(),"Overdue","Open"))))</f>
        <v/>
      </c>
      <c r="S517" s="39">
        <f>IF($A517="","",IFERROR(MAX(0,IF($Q517&lt;&gt;"",$Q517-$C517,TODAY()-$C517)),""))</f>
        <v/>
      </c>
      <c r="T517" s="40">
        <f>IF($A517="","",IF(OR($B517="",$F517="",$H517="",$I517="",$M517=""),"Missing required field",IF(COUNTIF($A$6:$A$1005,$A517)&gt;1,"Duplicate Violation ID",IF(COUNTIF('Inspection Log'!$A$6:$A$1005,$B517)=0,"Unmatched Inspection ID",IF(AND($Q517&lt;&gt;"",$C517&lt;&gt;"",$Q517&lt;$C517),"Completed before inspection","OK")))))</f>
        <v/>
      </c>
    </row>
    <row r="518">
      <c r="C518" s="62">
        <f>IF($B518="","",IFERROR(INDEX('Inspection Log'!$B$6:$B$1005,MATCH($B518,'Inspection Log'!$A$6:$A$1005,0)),""))</f>
        <v/>
      </c>
      <c r="D518">
        <f>IF($B518="","",IFERROR(INDEX('Inspection Log'!$E$6:$E$1005,MATCH($B518,'Inspection Log'!$A$6:$A$1005,0)),""))</f>
        <v/>
      </c>
      <c r="E518">
        <f>IF($B518="","",IFERROR(INDEX('Inspection Log'!$F$6:$F$1005,MATCH($B518,'Inspection Log'!$A$6:$A$1005,0)),""))</f>
        <v/>
      </c>
      <c r="G518" s="47" t="n"/>
      <c r="H518" s="38" t="n"/>
      <c r="K518" s="63" t="n"/>
      <c r="L518" s="63" t="n"/>
      <c r="M518" s="38" t="n"/>
      <c r="O518" s="62">
        <f>IF($C518="","",IFERROR($C518+'Settings'!$B$5,""))</f>
        <v/>
      </c>
      <c r="P518" s="62" t="n"/>
      <c r="Q518" s="62" t="n"/>
      <c r="R518" s="40">
        <f>IF($A518="","",IF($Q518&lt;&gt;"","Closed",IF($P518="","Open - No Due Date",IF($P518&lt;TODAY(),"Overdue","Open"))))</f>
        <v/>
      </c>
      <c r="S518" s="39">
        <f>IF($A518="","",IFERROR(MAX(0,IF($Q518&lt;&gt;"",$Q518-$C518,TODAY()-$C518)),""))</f>
        <v/>
      </c>
      <c r="T518" s="40">
        <f>IF($A518="","",IF(OR($B518="",$F518="",$H518="",$I518="",$M518=""),"Missing required field",IF(COUNTIF($A$6:$A$1005,$A518)&gt;1,"Duplicate Violation ID",IF(COUNTIF('Inspection Log'!$A$6:$A$1005,$B518)=0,"Unmatched Inspection ID",IF(AND($Q518&lt;&gt;"",$C518&lt;&gt;"",$Q518&lt;$C518),"Completed before inspection","OK")))))</f>
        <v/>
      </c>
    </row>
    <row r="519">
      <c r="C519" s="62">
        <f>IF($B519="","",IFERROR(INDEX('Inspection Log'!$B$6:$B$1005,MATCH($B519,'Inspection Log'!$A$6:$A$1005,0)),""))</f>
        <v/>
      </c>
      <c r="D519">
        <f>IF($B519="","",IFERROR(INDEX('Inspection Log'!$E$6:$E$1005,MATCH($B519,'Inspection Log'!$A$6:$A$1005,0)),""))</f>
        <v/>
      </c>
      <c r="E519">
        <f>IF($B519="","",IFERROR(INDEX('Inspection Log'!$F$6:$F$1005,MATCH($B519,'Inspection Log'!$A$6:$A$1005,0)),""))</f>
        <v/>
      </c>
      <c r="G519" s="47" t="n"/>
      <c r="H519" s="38" t="n"/>
      <c r="K519" s="63" t="n"/>
      <c r="L519" s="63" t="n"/>
      <c r="M519" s="38" t="n"/>
      <c r="O519" s="62">
        <f>IF($C519="","",IFERROR($C519+'Settings'!$B$5,""))</f>
        <v/>
      </c>
      <c r="P519" s="62" t="n"/>
      <c r="Q519" s="62" t="n"/>
      <c r="R519" s="40">
        <f>IF($A519="","",IF($Q519&lt;&gt;"","Closed",IF($P519="","Open - No Due Date",IF($P519&lt;TODAY(),"Overdue","Open"))))</f>
        <v/>
      </c>
      <c r="S519" s="39">
        <f>IF($A519="","",IFERROR(MAX(0,IF($Q519&lt;&gt;"",$Q519-$C519,TODAY()-$C519)),""))</f>
        <v/>
      </c>
      <c r="T519" s="40">
        <f>IF($A519="","",IF(OR($B519="",$F519="",$H519="",$I519="",$M519=""),"Missing required field",IF(COUNTIF($A$6:$A$1005,$A519)&gt;1,"Duplicate Violation ID",IF(COUNTIF('Inspection Log'!$A$6:$A$1005,$B519)=0,"Unmatched Inspection ID",IF(AND($Q519&lt;&gt;"",$C519&lt;&gt;"",$Q519&lt;$C519),"Completed before inspection","OK")))))</f>
        <v/>
      </c>
    </row>
    <row r="520">
      <c r="C520" s="62">
        <f>IF($B520="","",IFERROR(INDEX('Inspection Log'!$B$6:$B$1005,MATCH($B520,'Inspection Log'!$A$6:$A$1005,0)),""))</f>
        <v/>
      </c>
      <c r="D520">
        <f>IF($B520="","",IFERROR(INDEX('Inspection Log'!$E$6:$E$1005,MATCH($B520,'Inspection Log'!$A$6:$A$1005,0)),""))</f>
        <v/>
      </c>
      <c r="E520">
        <f>IF($B520="","",IFERROR(INDEX('Inspection Log'!$F$6:$F$1005,MATCH($B520,'Inspection Log'!$A$6:$A$1005,0)),""))</f>
        <v/>
      </c>
      <c r="G520" s="47" t="n"/>
      <c r="H520" s="38" t="n"/>
      <c r="K520" s="63" t="n"/>
      <c r="L520" s="63" t="n"/>
      <c r="M520" s="38" t="n"/>
      <c r="O520" s="62">
        <f>IF($C520="","",IFERROR($C520+'Settings'!$B$5,""))</f>
        <v/>
      </c>
      <c r="P520" s="62" t="n"/>
      <c r="Q520" s="62" t="n"/>
      <c r="R520" s="40">
        <f>IF($A520="","",IF($Q520&lt;&gt;"","Closed",IF($P520="","Open - No Due Date",IF($P520&lt;TODAY(),"Overdue","Open"))))</f>
        <v/>
      </c>
      <c r="S520" s="39">
        <f>IF($A520="","",IFERROR(MAX(0,IF($Q520&lt;&gt;"",$Q520-$C520,TODAY()-$C520)),""))</f>
        <v/>
      </c>
      <c r="T520" s="40">
        <f>IF($A520="","",IF(OR($B520="",$F520="",$H520="",$I520="",$M520=""),"Missing required field",IF(COUNTIF($A$6:$A$1005,$A520)&gt;1,"Duplicate Violation ID",IF(COUNTIF('Inspection Log'!$A$6:$A$1005,$B520)=0,"Unmatched Inspection ID",IF(AND($Q520&lt;&gt;"",$C520&lt;&gt;"",$Q520&lt;$C520),"Completed before inspection","OK")))))</f>
        <v/>
      </c>
    </row>
    <row r="521">
      <c r="C521" s="62">
        <f>IF($B521="","",IFERROR(INDEX('Inspection Log'!$B$6:$B$1005,MATCH($B521,'Inspection Log'!$A$6:$A$1005,0)),""))</f>
        <v/>
      </c>
      <c r="D521">
        <f>IF($B521="","",IFERROR(INDEX('Inspection Log'!$E$6:$E$1005,MATCH($B521,'Inspection Log'!$A$6:$A$1005,0)),""))</f>
        <v/>
      </c>
      <c r="E521">
        <f>IF($B521="","",IFERROR(INDEX('Inspection Log'!$F$6:$F$1005,MATCH($B521,'Inspection Log'!$A$6:$A$1005,0)),""))</f>
        <v/>
      </c>
      <c r="G521" s="47" t="n"/>
      <c r="H521" s="38" t="n"/>
      <c r="K521" s="63" t="n"/>
      <c r="L521" s="63" t="n"/>
      <c r="M521" s="38" t="n"/>
      <c r="O521" s="62">
        <f>IF($C521="","",IFERROR($C521+'Settings'!$B$5,""))</f>
        <v/>
      </c>
      <c r="P521" s="62" t="n"/>
      <c r="Q521" s="62" t="n"/>
      <c r="R521" s="40">
        <f>IF($A521="","",IF($Q521&lt;&gt;"","Closed",IF($P521="","Open - No Due Date",IF($P521&lt;TODAY(),"Overdue","Open"))))</f>
        <v/>
      </c>
      <c r="S521" s="39">
        <f>IF($A521="","",IFERROR(MAX(0,IF($Q521&lt;&gt;"",$Q521-$C521,TODAY()-$C521)),""))</f>
        <v/>
      </c>
      <c r="T521" s="40">
        <f>IF($A521="","",IF(OR($B521="",$F521="",$H521="",$I521="",$M521=""),"Missing required field",IF(COUNTIF($A$6:$A$1005,$A521)&gt;1,"Duplicate Violation ID",IF(COUNTIF('Inspection Log'!$A$6:$A$1005,$B521)=0,"Unmatched Inspection ID",IF(AND($Q521&lt;&gt;"",$C521&lt;&gt;"",$Q521&lt;$C521),"Completed before inspection","OK")))))</f>
        <v/>
      </c>
    </row>
    <row r="522">
      <c r="C522" s="62">
        <f>IF($B522="","",IFERROR(INDEX('Inspection Log'!$B$6:$B$1005,MATCH($B522,'Inspection Log'!$A$6:$A$1005,0)),""))</f>
        <v/>
      </c>
      <c r="D522">
        <f>IF($B522="","",IFERROR(INDEX('Inspection Log'!$E$6:$E$1005,MATCH($B522,'Inspection Log'!$A$6:$A$1005,0)),""))</f>
        <v/>
      </c>
      <c r="E522">
        <f>IF($B522="","",IFERROR(INDEX('Inspection Log'!$F$6:$F$1005,MATCH($B522,'Inspection Log'!$A$6:$A$1005,0)),""))</f>
        <v/>
      </c>
      <c r="G522" s="47" t="n"/>
      <c r="H522" s="38" t="n"/>
      <c r="K522" s="63" t="n"/>
      <c r="L522" s="63" t="n"/>
      <c r="M522" s="38" t="n"/>
      <c r="O522" s="62">
        <f>IF($C522="","",IFERROR($C522+'Settings'!$B$5,""))</f>
        <v/>
      </c>
      <c r="P522" s="62" t="n"/>
      <c r="Q522" s="62" t="n"/>
      <c r="R522" s="40">
        <f>IF($A522="","",IF($Q522&lt;&gt;"","Closed",IF($P522="","Open - No Due Date",IF($P522&lt;TODAY(),"Overdue","Open"))))</f>
        <v/>
      </c>
      <c r="S522" s="39">
        <f>IF($A522="","",IFERROR(MAX(0,IF($Q522&lt;&gt;"",$Q522-$C522,TODAY()-$C522)),""))</f>
        <v/>
      </c>
      <c r="T522" s="40">
        <f>IF($A522="","",IF(OR($B522="",$F522="",$H522="",$I522="",$M522=""),"Missing required field",IF(COUNTIF($A$6:$A$1005,$A522)&gt;1,"Duplicate Violation ID",IF(COUNTIF('Inspection Log'!$A$6:$A$1005,$B522)=0,"Unmatched Inspection ID",IF(AND($Q522&lt;&gt;"",$C522&lt;&gt;"",$Q522&lt;$C522),"Completed before inspection","OK")))))</f>
        <v/>
      </c>
    </row>
    <row r="523">
      <c r="C523" s="62">
        <f>IF($B523="","",IFERROR(INDEX('Inspection Log'!$B$6:$B$1005,MATCH($B523,'Inspection Log'!$A$6:$A$1005,0)),""))</f>
        <v/>
      </c>
      <c r="D523">
        <f>IF($B523="","",IFERROR(INDEX('Inspection Log'!$E$6:$E$1005,MATCH($B523,'Inspection Log'!$A$6:$A$1005,0)),""))</f>
        <v/>
      </c>
      <c r="E523">
        <f>IF($B523="","",IFERROR(INDEX('Inspection Log'!$F$6:$F$1005,MATCH($B523,'Inspection Log'!$A$6:$A$1005,0)),""))</f>
        <v/>
      </c>
      <c r="G523" s="47" t="n"/>
      <c r="H523" s="38" t="n"/>
      <c r="K523" s="63" t="n"/>
      <c r="L523" s="63" t="n"/>
      <c r="M523" s="38" t="n"/>
      <c r="O523" s="62">
        <f>IF($C523="","",IFERROR($C523+'Settings'!$B$5,""))</f>
        <v/>
      </c>
      <c r="P523" s="62" t="n"/>
      <c r="Q523" s="62" t="n"/>
      <c r="R523" s="40">
        <f>IF($A523="","",IF($Q523&lt;&gt;"","Closed",IF($P523="","Open - No Due Date",IF($P523&lt;TODAY(),"Overdue","Open"))))</f>
        <v/>
      </c>
      <c r="S523" s="39">
        <f>IF($A523="","",IFERROR(MAX(0,IF($Q523&lt;&gt;"",$Q523-$C523,TODAY()-$C523)),""))</f>
        <v/>
      </c>
      <c r="T523" s="40">
        <f>IF($A523="","",IF(OR($B523="",$F523="",$H523="",$I523="",$M523=""),"Missing required field",IF(COUNTIF($A$6:$A$1005,$A523)&gt;1,"Duplicate Violation ID",IF(COUNTIF('Inspection Log'!$A$6:$A$1005,$B523)=0,"Unmatched Inspection ID",IF(AND($Q523&lt;&gt;"",$C523&lt;&gt;"",$Q523&lt;$C523),"Completed before inspection","OK")))))</f>
        <v/>
      </c>
    </row>
    <row r="524">
      <c r="C524" s="62">
        <f>IF($B524="","",IFERROR(INDEX('Inspection Log'!$B$6:$B$1005,MATCH($B524,'Inspection Log'!$A$6:$A$1005,0)),""))</f>
        <v/>
      </c>
      <c r="D524">
        <f>IF($B524="","",IFERROR(INDEX('Inspection Log'!$E$6:$E$1005,MATCH($B524,'Inspection Log'!$A$6:$A$1005,0)),""))</f>
        <v/>
      </c>
      <c r="E524">
        <f>IF($B524="","",IFERROR(INDEX('Inspection Log'!$F$6:$F$1005,MATCH($B524,'Inspection Log'!$A$6:$A$1005,0)),""))</f>
        <v/>
      </c>
      <c r="G524" s="47" t="n"/>
      <c r="H524" s="38" t="n"/>
      <c r="K524" s="63" t="n"/>
      <c r="L524" s="63" t="n"/>
      <c r="M524" s="38" t="n"/>
      <c r="O524" s="62">
        <f>IF($C524="","",IFERROR($C524+'Settings'!$B$5,""))</f>
        <v/>
      </c>
      <c r="P524" s="62" t="n"/>
      <c r="Q524" s="62" t="n"/>
      <c r="R524" s="40">
        <f>IF($A524="","",IF($Q524&lt;&gt;"","Closed",IF($P524="","Open - No Due Date",IF($P524&lt;TODAY(),"Overdue","Open"))))</f>
        <v/>
      </c>
      <c r="S524" s="39">
        <f>IF($A524="","",IFERROR(MAX(0,IF($Q524&lt;&gt;"",$Q524-$C524,TODAY()-$C524)),""))</f>
        <v/>
      </c>
      <c r="T524" s="40">
        <f>IF($A524="","",IF(OR($B524="",$F524="",$H524="",$I524="",$M524=""),"Missing required field",IF(COUNTIF($A$6:$A$1005,$A524)&gt;1,"Duplicate Violation ID",IF(COUNTIF('Inspection Log'!$A$6:$A$1005,$B524)=0,"Unmatched Inspection ID",IF(AND($Q524&lt;&gt;"",$C524&lt;&gt;"",$Q524&lt;$C524),"Completed before inspection","OK")))))</f>
        <v/>
      </c>
    </row>
    <row r="525">
      <c r="C525" s="62">
        <f>IF($B525="","",IFERROR(INDEX('Inspection Log'!$B$6:$B$1005,MATCH($B525,'Inspection Log'!$A$6:$A$1005,0)),""))</f>
        <v/>
      </c>
      <c r="D525">
        <f>IF($B525="","",IFERROR(INDEX('Inspection Log'!$E$6:$E$1005,MATCH($B525,'Inspection Log'!$A$6:$A$1005,0)),""))</f>
        <v/>
      </c>
      <c r="E525">
        <f>IF($B525="","",IFERROR(INDEX('Inspection Log'!$F$6:$F$1005,MATCH($B525,'Inspection Log'!$A$6:$A$1005,0)),""))</f>
        <v/>
      </c>
      <c r="G525" s="47" t="n"/>
      <c r="H525" s="38" t="n"/>
      <c r="K525" s="63" t="n"/>
      <c r="L525" s="63" t="n"/>
      <c r="M525" s="38" t="n"/>
      <c r="O525" s="62">
        <f>IF($C525="","",IFERROR($C525+'Settings'!$B$5,""))</f>
        <v/>
      </c>
      <c r="P525" s="62" t="n"/>
      <c r="Q525" s="62" t="n"/>
      <c r="R525" s="40">
        <f>IF($A525="","",IF($Q525&lt;&gt;"","Closed",IF($P525="","Open - No Due Date",IF($P525&lt;TODAY(),"Overdue","Open"))))</f>
        <v/>
      </c>
      <c r="S525" s="39">
        <f>IF($A525="","",IFERROR(MAX(0,IF($Q525&lt;&gt;"",$Q525-$C525,TODAY()-$C525)),""))</f>
        <v/>
      </c>
      <c r="T525" s="40">
        <f>IF($A525="","",IF(OR($B525="",$F525="",$H525="",$I525="",$M525=""),"Missing required field",IF(COUNTIF($A$6:$A$1005,$A525)&gt;1,"Duplicate Violation ID",IF(COUNTIF('Inspection Log'!$A$6:$A$1005,$B525)=0,"Unmatched Inspection ID",IF(AND($Q525&lt;&gt;"",$C525&lt;&gt;"",$Q525&lt;$C525),"Completed before inspection","OK")))))</f>
        <v/>
      </c>
    </row>
    <row r="526">
      <c r="C526" s="62">
        <f>IF($B526="","",IFERROR(INDEX('Inspection Log'!$B$6:$B$1005,MATCH($B526,'Inspection Log'!$A$6:$A$1005,0)),""))</f>
        <v/>
      </c>
      <c r="D526">
        <f>IF($B526="","",IFERROR(INDEX('Inspection Log'!$E$6:$E$1005,MATCH($B526,'Inspection Log'!$A$6:$A$1005,0)),""))</f>
        <v/>
      </c>
      <c r="E526">
        <f>IF($B526="","",IFERROR(INDEX('Inspection Log'!$F$6:$F$1005,MATCH($B526,'Inspection Log'!$A$6:$A$1005,0)),""))</f>
        <v/>
      </c>
      <c r="G526" s="47" t="n"/>
      <c r="H526" s="38" t="n"/>
      <c r="K526" s="63" t="n"/>
      <c r="L526" s="63" t="n"/>
      <c r="M526" s="38" t="n"/>
      <c r="O526" s="62">
        <f>IF($C526="","",IFERROR($C526+'Settings'!$B$5,""))</f>
        <v/>
      </c>
      <c r="P526" s="62" t="n"/>
      <c r="Q526" s="62" t="n"/>
      <c r="R526" s="40">
        <f>IF($A526="","",IF($Q526&lt;&gt;"","Closed",IF($P526="","Open - No Due Date",IF($P526&lt;TODAY(),"Overdue","Open"))))</f>
        <v/>
      </c>
      <c r="S526" s="39">
        <f>IF($A526="","",IFERROR(MAX(0,IF($Q526&lt;&gt;"",$Q526-$C526,TODAY()-$C526)),""))</f>
        <v/>
      </c>
      <c r="T526" s="40">
        <f>IF($A526="","",IF(OR($B526="",$F526="",$H526="",$I526="",$M526=""),"Missing required field",IF(COUNTIF($A$6:$A$1005,$A526)&gt;1,"Duplicate Violation ID",IF(COUNTIF('Inspection Log'!$A$6:$A$1005,$B526)=0,"Unmatched Inspection ID",IF(AND($Q526&lt;&gt;"",$C526&lt;&gt;"",$Q526&lt;$C526),"Completed before inspection","OK")))))</f>
        <v/>
      </c>
    </row>
    <row r="527">
      <c r="C527" s="62">
        <f>IF($B527="","",IFERROR(INDEX('Inspection Log'!$B$6:$B$1005,MATCH($B527,'Inspection Log'!$A$6:$A$1005,0)),""))</f>
        <v/>
      </c>
      <c r="D527">
        <f>IF($B527="","",IFERROR(INDEX('Inspection Log'!$E$6:$E$1005,MATCH($B527,'Inspection Log'!$A$6:$A$1005,0)),""))</f>
        <v/>
      </c>
      <c r="E527">
        <f>IF($B527="","",IFERROR(INDEX('Inspection Log'!$F$6:$F$1005,MATCH($B527,'Inspection Log'!$A$6:$A$1005,0)),""))</f>
        <v/>
      </c>
      <c r="G527" s="47" t="n"/>
      <c r="H527" s="38" t="n"/>
      <c r="K527" s="63" t="n"/>
      <c r="L527" s="63" t="n"/>
      <c r="M527" s="38" t="n"/>
      <c r="O527" s="62">
        <f>IF($C527="","",IFERROR($C527+'Settings'!$B$5,""))</f>
        <v/>
      </c>
      <c r="P527" s="62" t="n"/>
      <c r="Q527" s="62" t="n"/>
      <c r="R527" s="40">
        <f>IF($A527="","",IF($Q527&lt;&gt;"","Closed",IF($P527="","Open - No Due Date",IF($P527&lt;TODAY(),"Overdue","Open"))))</f>
        <v/>
      </c>
      <c r="S527" s="39">
        <f>IF($A527="","",IFERROR(MAX(0,IF($Q527&lt;&gt;"",$Q527-$C527,TODAY()-$C527)),""))</f>
        <v/>
      </c>
      <c r="T527" s="40">
        <f>IF($A527="","",IF(OR($B527="",$F527="",$H527="",$I527="",$M527=""),"Missing required field",IF(COUNTIF($A$6:$A$1005,$A527)&gt;1,"Duplicate Violation ID",IF(COUNTIF('Inspection Log'!$A$6:$A$1005,$B527)=0,"Unmatched Inspection ID",IF(AND($Q527&lt;&gt;"",$C527&lt;&gt;"",$Q527&lt;$C527),"Completed before inspection","OK")))))</f>
        <v/>
      </c>
    </row>
    <row r="528">
      <c r="C528" s="62">
        <f>IF($B528="","",IFERROR(INDEX('Inspection Log'!$B$6:$B$1005,MATCH($B528,'Inspection Log'!$A$6:$A$1005,0)),""))</f>
        <v/>
      </c>
      <c r="D528">
        <f>IF($B528="","",IFERROR(INDEX('Inspection Log'!$E$6:$E$1005,MATCH($B528,'Inspection Log'!$A$6:$A$1005,0)),""))</f>
        <v/>
      </c>
      <c r="E528">
        <f>IF($B528="","",IFERROR(INDEX('Inspection Log'!$F$6:$F$1005,MATCH($B528,'Inspection Log'!$A$6:$A$1005,0)),""))</f>
        <v/>
      </c>
      <c r="G528" s="47" t="n"/>
      <c r="H528" s="38" t="n"/>
      <c r="K528" s="63" t="n"/>
      <c r="L528" s="63" t="n"/>
      <c r="M528" s="38" t="n"/>
      <c r="O528" s="62">
        <f>IF($C528="","",IFERROR($C528+'Settings'!$B$5,""))</f>
        <v/>
      </c>
      <c r="P528" s="62" t="n"/>
      <c r="Q528" s="62" t="n"/>
      <c r="R528" s="40">
        <f>IF($A528="","",IF($Q528&lt;&gt;"","Closed",IF($P528="","Open - No Due Date",IF($P528&lt;TODAY(),"Overdue","Open"))))</f>
        <v/>
      </c>
      <c r="S528" s="39">
        <f>IF($A528="","",IFERROR(MAX(0,IF($Q528&lt;&gt;"",$Q528-$C528,TODAY()-$C528)),""))</f>
        <v/>
      </c>
      <c r="T528" s="40">
        <f>IF($A528="","",IF(OR($B528="",$F528="",$H528="",$I528="",$M528=""),"Missing required field",IF(COUNTIF($A$6:$A$1005,$A528)&gt;1,"Duplicate Violation ID",IF(COUNTIF('Inspection Log'!$A$6:$A$1005,$B528)=0,"Unmatched Inspection ID",IF(AND($Q528&lt;&gt;"",$C528&lt;&gt;"",$Q528&lt;$C528),"Completed before inspection","OK")))))</f>
        <v/>
      </c>
    </row>
    <row r="529">
      <c r="C529" s="62">
        <f>IF($B529="","",IFERROR(INDEX('Inspection Log'!$B$6:$B$1005,MATCH($B529,'Inspection Log'!$A$6:$A$1005,0)),""))</f>
        <v/>
      </c>
      <c r="D529">
        <f>IF($B529="","",IFERROR(INDEX('Inspection Log'!$E$6:$E$1005,MATCH($B529,'Inspection Log'!$A$6:$A$1005,0)),""))</f>
        <v/>
      </c>
      <c r="E529">
        <f>IF($B529="","",IFERROR(INDEX('Inspection Log'!$F$6:$F$1005,MATCH($B529,'Inspection Log'!$A$6:$A$1005,0)),""))</f>
        <v/>
      </c>
      <c r="G529" s="47" t="n"/>
      <c r="H529" s="38" t="n"/>
      <c r="K529" s="63" t="n"/>
      <c r="L529" s="63" t="n"/>
      <c r="M529" s="38" t="n"/>
      <c r="O529" s="62">
        <f>IF($C529="","",IFERROR($C529+'Settings'!$B$5,""))</f>
        <v/>
      </c>
      <c r="P529" s="62" t="n"/>
      <c r="Q529" s="62" t="n"/>
      <c r="R529" s="40">
        <f>IF($A529="","",IF($Q529&lt;&gt;"","Closed",IF($P529="","Open - No Due Date",IF($P529&lt;TODAY(),"Overdue","Open"))))</f>
        <v/>
      </c>
      <c r="S529" s="39">
        <f>IF($A529="","",IFERROR(MAX(0,IF($Q529&lt;&gt;"",$Q529-$C529,TODAY()-$C529)),""))</f>
        <v/>
      </c>
      <c r="T529" s="40">
        <f>IF($A529="","",IF(OR($B529="",$F529="",$H529="",$I529="",$M529=""),"Missing required field",IF(COUNTIF($A$6:$A$1005,$A529)&gt;1,"Duplicate Violation ID",IF(COUNTIF('Inspection Log'!$A$6:$A$1005,$B529)=0,"Unmatched Inspection ID",IF(AND($Q529&lt;&gt;"",$C529&lt;&gt;"",$Q529&lt;$C529),"Completed before inspection","OK")))))</f>
        <v/>
      </c>
    </row>
    <row r="530">
      <c r="C530" s="62">
        <f>IF($B530="","",IFERROR(INDEX('Inspection Log'!$B$6:$B$1005,MATCH($B530,'Inspection Log'!$A$6:$A$1005,0)),""))</f>
        <v/>
      </c>
      <c r="D530">
        <f>IF($B530="","",IFERROR(INDEX('Inspection Log'!$E$6:$E$1005,MATCH($B530,'Inspection Log'!$A$6:$A$1005,0)),""))</f>
        <v/>
      </c>
      <c r="E530">
        <f>IF($B530="","",IFERROR(INDEX('Inspection Log'!$F$6:$F$1005,MATCH($B530,'Inspection Log'!$A$6:$A$1005,0)),""))</f>
        <v/>
      </c>
      <c r="G530" s="47" t="n"/>
      <c r="H530" s="38" t="n"/>
      <c r="K530" s="63" t="n"/>
      <c r="L530" s="63" t="n"/>
      <c r="M530" s="38" t="n"/>
      <c r="O530" s="62">
        <f>IF($C530="","",IFERROR($C530+'Settings'!$B$5,""))</f>
        <v/>
      </c>
      <c r="P530" s="62" t="n"/>
      <c r="Q530" s="62" t="n"/>
      <c r="R530" s="40">
        <f>IF($A530="","",IF($Q530&lt;&gt;"","Closed",IF($P530="","Open - No Due Date",IF($P530&lt;TODAY(),"Overdue","Open"))))</f>
        <v/>
      </c>
      <c r="S530" s="39">
        <f>IF($A530="","",IFERROR(MAX(0,IF($Q530&lt;&gt;"",$Q530-$C530,TODAY()-$C530)),""))</f>
        <v/>
      </c>
      <c r="T530" s="40">
        <f>IF($A530="","",IF(OR($B530="",$F530="",$H530="",$I530="",$M530=""),"Missing required field",IF(COUNTIF($A$6:$A$1005,$A530)&gt;1,"Duplicate Violation ID",IF(COUNTIF('Inspection Log'!$A$6:$A$1005,$B530)=0,"Unmatched Inspection ID",IF(AND($Q530&lt;&gt;"",$C530&lt;&gt;"",$Q530&lt;$C530),"Completed before inspection","OK")))))</f>
        <v/>
      </c>
    </row>
    <row r="531">
      <c r="C531" s="62">
        <f>IF($B531="","",IFERROR(INDEX('Inspection Log'!$B$6:$B$1005,MATCH($B531,'Inspection Log'!$A$6:$A$1005,0)),""))</f>
        <v/>
      </c>
      <c r="D531">
        <f>IF($B531="","",IFERROR(INDEX('Inspection Log'!$E$6:$E$1005,MATCH($B531,'Inspection Log'!$A$6:$A$1005,0)),""))</f>
        <v/>
      </c>
      <c r="E531">
        <f>IF($B531="","",IFERROR(INDEX('Inspection Log'!$F$6:$F$1005,MATCH($B531,'Inspection Log'!$A$6:$A$1005,0)),""))</f>
        <v/>
      </c>
      <c r="G531" s="47" t="n"/>
      <c r="H531" s="38" t="n"/>
      <c r="K531" s="63" t="n"/>
      <c r="L531" s="63" t="n"/>
      <c r="M531" s="38" t="n"/>
      <c r="O531" s="62">
        <f>IF($C531="","",IFERROR($C531+'Settings'!$B$5,""))</f>
        <v/>
      </c>
      <c r="P531" s="62" t="n"/>
      <c r="Q531" s="62" t="n"/>
      <c r="R531" s="40">
        <f>IF($A531="","",IF($Q531&lt;&gt;"","Closed",IF($P531="","Open - No Due Date",IF($P531&lt;TODAY(),"Overdue","Open"))))</f>
        <v/>
      </c>
      <c r="S531" s="39">
        <f>IF($A531="","",IFERROR(MAX(0,IF($Q531&lt;&gt;"",$Q531-$C531,TODAY()-$C531)),""))</f>
        <v/>
      </c>
      <c r="T531" s="40">
        <f>IF($A531="","",IF(OR($B531="",$F531="",$H531="",$I531="",$M531=""),"Missing required field",IF(COUNTIF($A$6:$A$1005,$A531)&gt;1,"Duplicate Violation ID",IF(COUNTIF('Inspection Log'!$A$6:$A$1005,$B531)=0,"Unmatched Inspection ID",IF(AND($Q531&lt;&gt;"",$C531&lt;&gt;"",$Q531&lt;$C531),"Completed before inspection","OK")))))</f>
        <v/>
      </c>
    </row>
    <row r="532">
      <c r="C532" s="62">
        <f>IF($B532="","",IFERROR(INDEX('Inspection Log'!$B$6:$B$1005,MATCH($B532,'Inspection Log'!$A$6:$A$1005,0)),""))</f>
        <v/>
      </c>
      <c r="D532">
        <f>IF($B532="","",IFERROR(INDEX('Inspection Log'!$E$6:$E$1005,MATCH($B532,'Inspection Log'!$A$6:$A$1005,0)),""))</f>
        <v/>
      </c>
      <c r="E532">
        <f>IF($B532="","",IFERROR(INDEX('Inspection Log'!$F$6:$F$1005,MATCH($B532,'Inspection Log'!$A$6:$A$1005,0)),""))</f>
        <v/>
      </c>
      <c r="G532" s="47" t="n"/>
      <c r="H532" s="38" t="n"/>
      <c r="K532" s="63" t="n"/>
      <c r="L532" s="63" t="n"/>
      <c r="M532" s="38" t="n"/>
      <c r="O532" s="62">
        <f>IF($C532="","",IFERROR($C532+'Settings'!$B$5,""))</f>
        <v/>
      </c>
      <c r="P532" s="62" t="n"/>
      <c r="Q532" s="62" t="n"/>
      <c r="R532" s="40">
        <f>IF($A532="","",IF($Q532&lt;&gt;"","Closed",IF($P532="","Open - No Due Date",IF($P532&lt;TODAY(),"Overdue","Open"))))</f>
        <v/>
      </c>
      <c r="S532" s="39">
        <f>IF($A532="","",IFERROR(MAX(0,IF($Q532&lt;&gt;"",$Q532-$C532,TODAY()-$C532)),""))</f>
        <v/>
      </c>
      <c r="T532" s="40">
        <f>IF($A532="","",IF(OR($B532="",$F532="",$H532="",$I532="",$M532=""),"Missing required field",IF(COUNTIF($A$6:$A$1005,$A532)&gt;1,"Duplicate Violation ID",IF(COUNTIF('Inspection Log'!$A$6:$A$1005,$B532)=0,"Unmatched Inspection ID",IF(AND($Q532&lt;&gt;"",$C532&lt;&gt;"",$Q532&lt;$C532),"Completed before inspection","OK")))))</f>
        <v/>
      </c>
    </row>
    <row r="533">
      <c r="C533" s="62">
        <f>IF($B533="","",IFERROR(INDEX('Inspection Log'!$B$6:$B$1005,MATCH($B533,'Inspection Log'!$A$6:$A$1005,0)),""))</f>
        <v/>
      </c>
      <c r="D533">
        <f>IF($B533="","",IFERROR(INDEX('Inspection Log'!$E$6:$E$1005,MATCH($B533,'Inspection Log'!$A$6:$A$1005,0)),""))</f>
        <v/>
      </c>
      <c r="E533">
        <f>IF($B533="","",IFERROR(INDEX('Inspection Log'!$F$6:$F$1005,MATCH($B533,'Inspection Log'!$A$6:$A$1005,0)),""))</f>
        <v/>
      </c>
      <c r="G533" s="47" t="n"/>
      <c r="H533" s="38" t="n"/>
      <c r="K533" s="63" t="n"/>
      <c r="L533" s="63" t="n"/>
      <c r="M533" s="38" t="n"/>
      <c r="O533" s="62">
        <f>IF($C533="","",IFERROR($C533+'Settings'!$B$5,""))</f>
        <v/>
      </c>
      <c r="P533" s="62" t="n"/>
      <c r="Q533" s="62" t="n"/>
      <c r="R533" s="40">
        <f>IF($A533="","",IF($Q533&lt;&gt;"","Closed",IF($P533="","Open - No Due Date",IF($P533&lt;TODAY(),"Overdue","Open"))))</f>
        <v/>
      </c>
      <c r="S533" s="39">
        <f>IF($A533="","",IFERROR(MAX(0,IF($Q533&lt;&gt;"",$Q533-$C533,TODAY()-$C533)),""))</f>
        <v/>
      </c>
      <c r="T533" s="40">
        <f>IF($A533="","",IF(OR($B533="",$F533="",$H533="",$I533="",$M533=""),"Missing required field",IF(COUNTIF($A$6:$A$1005,$A533)&gt;1,"Duplicate Violation ID",IF(COUNTIF('Inspection Log'!$A$6:$A$1005,$B533)=0,"Unmatched Inspection ID",IF(AND($Q533&lt;&gt;"",$C533&lt;&gt;"",$Q533&lt;$C533),"Completed before inspection","OK")))))</f>
        <v/>
      </c>
    </row>
    <row r="534">
      <c r="C534" s="62">
        <f>IF($B534="","",IFERROR(INDEX('Inspection Log'!$B$6:$B$1005,MATCH($B534,'Inspection Log'!$A$6:$A$1005,0)),""))</f>
        <v/>
      </c>
      <c r="D534">
        <f>IF($B534="","",IFERROR(INDEX('Inspection Log'!$E$6:$E$1005,MATCH($B534,'Inspection Log'!$A$6:$A$1005,0)),""))</f>
        <v/>
      </c>
      <c r="E534">
        <f>IF($B534="","",IFERROR(INDEX('Inspection Log'!$F$6:$F$1005,MATCH($B534,'Inspection Log'!$A$6:$A$1005,0)),""))</f>
        <v/>
      </c>
      <c r="G534" s="47" t="n"/>
      <c r="H534" s="38" t="n"/>
      <c r="K534" s="63" t="n"/>
      <c r="L534" s="63" t="n"/>
      <c r="M534" s="38" t="n"/>
      <c r="O534" s="62">
        <f>IF($C534="","",IFERROR($C534+'Settings'!$B$5,""))</f>
        <v/>
      </c>
      <c r="P534" s="62" t="n"/>
      <c r="Q534" s="62" t="n"/>
      <c r="R534" s="40">
        <f>IF($A534="","",IF($Q534&lt;&gt;"","Closed",IF($P534="","Open - No Due Date",IF($P534&lt;TODAY(),"Overdue","Open"))))</f>
        <v/>
      </c>
      <c r="S534" s="39">
        <f>IF($A534="","",IFERROR(MAX(0,IF($Q534&lt;&gt;"",$Q534-$C534,TODAY()-$C534)),""))</f>
        <v/>
      </c>
      <c r="T534" s="40">
        <f>IF($A534="","",IF(OR($B534="",$F534="",$H534="",$I534="",$M534=""),"Missing required field",IF(COUNTIF($A$6:$A$1005,$A534)&gt;1,"Duplicate Violation ID",IF(COUNTIF('Inspection Log'!$A$6:$A$1005,$B534)=0,"Unmatched Inspection ID",IF(AND($Q534&lt;&gt;"",$C534&lt;&gt;"",$Q534&lt;$C534),"Completed before inspection","OK")))))</f>
        <v/>
      </c>
    </row>
    <row r="535">
      <c r="C535" s="62">
        <f>IF($B535="","",IFERROR(INDEX('Inspection Log'!$B$6:$B$1005,MATCH($B535,'Inspection Log'!$A$6:$A$1005,0)),""))</f>
        <v/>
      </c>
      <c r="D535">
        <f>IF($B535="","",IFERROR(INDEX('Inspection Log'!$E$6:$E$1005,MATCH($B535,'Inspection Log'!$A$6:$A$1005,0)),""))</f>
        <v/>
      </c>
      <c r="E535">
        <f>IF($B535="","",IFERROR(INDEX('Inspection Log'!$F$6:$F$1005,MATCH($B535,'Inspection Log'!$A$6:$A$1005,0)),""))</f>
        <v/>
      </c>
      <c r="G535" s="47" t="n"/>
      <c r="H535" s="38" t="n"/>
      <c r="K535" s="63" t="n"/>
      <c r="L535" s="63" t="n"/>
      <c r="M535" s="38" t="n"/>
      <c r="O535" s="62">
        <f>IF($C535="","",IFERROR($C535+'Settings'!$B$5,""))</f>
        <v/>
      </c>
      <c r="P535" s="62" t="n"/>
      <c r="Q535" s="62" t="n"/>
      <c r="R535" s="40">
        <f>IF($A535="","",IF($Q535&lt;&gt;"","Closed",IF($P535="","Open - No Due Date",IF($P535&lt;TODAY(),"Overdue","Open"))))</f>
        <v/>
      </c>
      <c r="S535" s="39">
        <f>IF($A535="","",IFERROR(MAX(0,IF($Q535&lt;&gt;"",$Q535-$C535,TODAY()-$C535)),""))</f>
        <v/>
      </c>
      <c r="T535" s="40">
        <f>IF($A535="","",IF(OR($B535="",$F535="",$H535="",$I535="",$M535=""),"Missing required field",IF(COUNTIF($A$6:$A$1005,$A535)&gt;1,"Duplicate Violation ID",IF(COUNTIF('Inspection Log'!$A$6:$A$1005,$B535)=0,"Unmatched Inspection ID",IF(AND($Q535&lt;&gt;"",$C535&lt;&gt;"",$Q535&lt;$C535),"Completed before inspection","OK")))))</f>
        <v/>
      </c>
    </row>
    <row r="536">
      <c r="C536" s="62">
        <f>IF($B536="","",IFERROR(INDEX('Inspection Log'!$B$6:$B$1005,MATCH($B536,'Inspection Log'!$A$6:$A$1005,0)),""))</f>
        <v/>
      </c>
      <c r="D536">
        <f>IF($B536="","",IFERROR(INDEX('Inspection Log'!$E$6:$E$1005,MATCH($B536,'Inspection Log'!$A$6:$A$1005,0)),""))</f>
        <v/>
      </c>
      <c r="E536">
        <f>IF($B536="","",IFERROR(INDEX('Inspection Log'!$F$6:$F$1005,MATCH($B536,'Inspection Log'!$A$6:$A$1005,0)),""))</f>
        <v/>
      </c>
      <c r="G536" s="47" t="n"/>
      <c r="H536" s="38" t="n"/>
      <c r="K536" s="63" t="n"/>
      <c r="L536" s="63" t="n"/>
      <c r="M536" s="38" t="n"/>
      <c r="O536" s="62">
        <f>IF($C536="","",IFERROR($C536+'Settings'!$B$5,""))</f>
        <v/>
      </c>
      <c r="P536" s="62" t="n"/>
      <c r="Q536" s="62" t="n"/>
      <c r="R536" s="40">
        <f>IF($A536="","",IF($Q536&lt;&gt;"","Closed",IF($P536="","Open - No Due Date",IF($P536&lt;TODAY(),"Overdue","Open"))))</f>
        <v/>
      </c>
      <c r="S536" s="39">
        <f>IF($A536="","",IFERROR(MAX(0,IF($Q536&lt;&gt;"",$Q536-$C536,TODAY()-$C536)),""))</f>
        <v/>
      </c>
      <c r="T536" s="40">
        <f>IF($A536="","",IF(OR($B536="",$F536="",$H536="",$I536="",$M536=""),"Missing required field",IF(COUNTIF($A$6:$A$1005,$A536)&gt;1,"Duplicate Violation ID",IF(COUNTIF('Inspection Log'!$A$6:$A$1005,$B536)=0,"Unmatched Inspection ID",IF(AND($Q536&lt;&gt;"",$C536&lt;&gt;"",$Q536&lt;$C536),"Completed before inspection","OK")))))</f>
        <v/>
      </c>
    </row>
    <row r="537">
      <c r="C537" s="62">
        <f>IF($B537="","",IFERROR(INDEX('Inspection Log'!$B$6:$B$1005,MATCH($B537,'Inspection Log'!$A$6:$A$1005,0)),""))</f>
        <v/>
      </c>
      <c r="D537">
        <f>IF($B537="","",IFERROR(INDEX('Inspection Log'!$E$6:$E$1005,MATCH($B537,'Inspection Log'!$A$6:$A$1005,0)),""))</f>
        <v/>
      </c>
      <c r="E537">
        <f>IF($B537="","",IFERROR(INDEX('Inspection Log'!$F$6:$F$1005,MATCH($B537,'Inspection Log'!$A$6:$A$1005,0)),""))</f>
        <v/>
      </c>
      <c r="G537" s="47" t="n"/>
      <c r="H537" s="38" t="n"/>
      <c r="K537" s="63" t="n"/>
      <c r="L537" s="63" t="n"/>
      <c r="M537" s="38" t="n"/>
      <c r="O537" s="62">
        <f>IF($C537="","",IFERROR($C537+'Settings'!$B$5,""))</f>
        <v/>
      </c>
      <c r="P537" s="62" t="n"/>
      <c r="Q537" s="62" t="n"/>
      <c r="R537" s="40">
        <f>IF($A537="","",IF($Q537&lt;&gt;"","Closed",IF($P537="","Open - No Due Date",IF($P537&lt;TODAY(),"Overdue","Open"))))</f>
        <v/>
      </c>
      <c r="S537" s="39">
        <f>IF($A537="","",IFERROR(MAX(0,IF($Q537&lt;&gt;"",$Q537-$C537,TODAY()-$C537)),""))</f>
        <v/>
      </c>
      <c r="T537" s="40">
        <f>IF($A537="","",IF(OR($B537="",$F537="",$H537="",$I537="",$M537=""),"Missing required field",IF(COUNTIF($A$6:$A$1005,$A537)&gt;1,"Duplicate Violation ID",IF(COUNTIF('Inspection Log'!$A$6:$A$1005,$B537)=0,"Unmatched Inspection ID",IF(AND($Q537&lt;&gt;"",$C537&lt;&gt;"",$Q537&lt;$C537),"Completed before inspection","OK")))))</f>
        <v/>
      </c>
    </row>
    <row r="538">
      <c r="C538" s="62">
        <f>IF($B538="","",IFERROR(INDEX('Inspection Log'!$B$6:$B$1005,MATCH($B538,'Inspection Log'!$A$6:$A$1005,0)),""))</f>
        <v/>
      </c>
      <c r="D538">
        <f>IF($B538="","",IFERROR(INDEX('Inspection Log'!$E$6:$E$1005,MATCH($B538,'Inspection Log'!$A$6:$A$1005,0)),""))</f>
        <v/>
      </c>
      <c r="E538">
        <f>IF($B538="","",IFERROR(INDEX('Inspection Log'!$F$6:$F$1005,MATCH($B538,'Inspection Log'!$A$6:$A$1005,0)),""))</f>
        <v/>
      </c>
      <c r="G538" s="47" t="n"/>
      <c r="H538" s="38" t="n"/>
      <c r="K538" s="63" t="n"/>
      <c r="L538" s="63" t="n"/>
      <c r="M538" s="38" t="n"/>
      <c r="O538" s="62">
        <f>IF($C538="","",IFERROR($C538+'Settings'!$B$5,""))</f>
        <v/>
      </c>
      <c r="P538" s="62" t="n"/>
      <c r="Q538" s="62" t="n"/>
      <c r="R538" s="40">
        <f>IF($A538="","",IF($Q538&lt;&gt;"","Closed",IF($P538="","Open - No Due Date",IF($P538&lt;TODAY(),"Overdue","Open"))))</f>
        <v/>
      </c>
      <c r="S538" s="39">
        <f>IF($A538="","",IFERROR(MAX(0,IF($Q538&lt;&gt;"",$Q538-$C538,TODAY()-$C538)),""))</f>
        <v/>
      </c>
      <c r="T538" s="40">
        <f>IF($A538="","",IF(OR($B538="",$F538="",$H538="",$I538="",$M538=""),"Missing required field",IF(COUNTIF($A$6:$A$1005,$A538)&gt;1,"Duplicate Violation ID",IF(COUNTIF('Inspection Log'!$A$6:$A$1005,$B538)=0,"Unmatched Inspection ID",IF(AND($Q538&lt;&gt;"",$C538&lt;&gt;"",$Q538&lt;$C538),"Completed before inspection","OK")))))</f>
        <v/>
      </c>
    </row>
    <row r="539">
      <c r="C539" s="62">
        <f>IF($B539="","",IFERROR(INDEX('Inspection Log'!$B$6:$B$1005,MATCH($B539,'Inspection Log'!$A$6:$A$1005,0)),""))</f>
        <v/>
      </c>
      <c r="D539">
        <f>IF($B539="","",IFERROR(INDEX('Inspection Log'!$E$6:$E$1005,MATCH($B539,'Inspection Log'!$A$6:$A$1005,0)),""))</f>
        <v/>
      </c>
      <c r="E539">
        <f>IF($B539="","",IFERROR(INDEX('Inspection Log'!$F$6:$F$1005,MATCH($B539,'Inspection Log'!$A$6:$A$1005,0)),""))</f>
        <v/>
      </c>
      <c r="G539" s="47" t="n"/>
      <c r="H539" s="38" t="n"/>
      <c r="K539" s="63" t="n"/>
      <c r="L539" s="63" t="n"/>
      <c r="M539" s="38" t="n"/>
      <c r="O539" s="62">
        <f>IF($C539="","",IFERROR($C539+'Settings'!$B$5,""))</f>
        <v/>
      </c>
      <c r="P539" s="62" t="n"/>
      <c r="Q539" s="62" t="n"/>
      <c r="R539" s="40">
        <f>IF($A539="","",IF($Q539&lt;&gt;"","Closed",IF($P539="","Open - No Due Date",IF($P539&lt;TODAY(),"Overdue","Open"))))</f>
        <v/>
      </c>
      <c r="S539" s="39">
        <f>IF($A539="","",IFERROR(MAX(0,IF($Q539&lt;&gt;"",$Q539-$C539,TODAY()-$C539)),""))</f>
        <v/>
      </c>
      <c r="T539" s="40">
        <f>IF($A539="","",IF(OR($B539="",$F539="",$H539="",$I539="",$M539=""),"Missing required field",IF(COUNTIF($A$6:$A$1005,$A539)&gt;1,"Duplicate Violation ID",IF(COUNTIF('Inspection Log'!$A$6:$A$1005,$B539)=0,"Unmatched Inspection ID",IF(AND($Q539&lt;&gt;"",$C539&lt;&gt;"",$Q539&lt;$C539),"Completed before inspection","OK")))))</f>
        <v/>
      </c>
    </row>
    <row r="540">
      <c r="C540" s="62">
        <f>IF($B540="","",IFERROR(INDEX('Inspection Log'!$B$6:$B$1005,MATCH($B540,'Inspection Log'!$A$6:$A$1005,0)),""))</f>
        <v/>
      </c>
      <c r="D540">
        <f>IF($B540="","",IFERROR(INDEX('Inspection Log'!$E$6:$E$1005,MATCH($B540,'Inspection Log'!$A$6:$A$1005,0)),""))</f>
        <v/>
      </c>
      <c r="E540">
        <f>IF($B540="","",IFERROR(INDEX('Inspection Log'!$F$6:$F$1005,MATCH($B540,'Inspection Log'!$A$6:$A$1005,0)),""))</f>
        <v/>
      </c>
      <c r="G540" s="47" t="n"/>
      <c r="H540" s="38" t="n"/>
      <c r="K540" s="63" t="n"/>
      <c r="L540" s="63" t="n"/>
      <c r="M540" s="38" t="n"/>
      <c r="O540" s="62">
        <f>IF($C540="","",IFERROR($C540+'Settings'!$B$5,""))</f>
        <v/>
      </c>
      <c r="P540" s="62" t="n"/>
      <c r="Q540" s="62" t="n"/>
      <c r="R540" s="40">
        <f>IF($A540="","",IF($Q540&lt;&gt;"","Closed",IF($P540="","Open - No Due Date",IF($P540&lt;TODAY(),"Overdue","Open"))))</f>
        <v/>
      </c>
      <c r="S540" s="39">
        <f>IF($A540="","",IFERROR(MAX(0,IF($Q540&lt;&gt;"",$Q540-$C540,TODAY()-$C540)),""))</f>
        <v/>
      </c>
      <c r="T540" s="40">
        <f>IF($A540="","",IF(OR($B540="",$F540="",$H540="",$I540="",$M540=""),"Missing required field",IF(COUNTIF($A$6:$A$1005,$A540)&gt;1,"Duplicate Violation ID",IF(COUNTIF('Inspection Log'!$A$6:$A$1005,$B540)=0,"Unmatched Inspection ID",IF(AND($Q540&lt;&gt;"",$C540&lt;&gt;"",$Q540&lt;$C540),"Completed before inspection","OK")))))</f>
        <v/>
      </c>
    </row>
    <row r="541">
      <c r="C541" s="62">
        <f>IF($B541="","",IFERROR(INDEX('Inspection Log'!$B$6:$B$1005,MATCH($B541,'Inspection Log'!$A$6:$A$1005,0)),""))</f>
        <v/>
      </c>
      <c r="D541">
        <f>IF($B541="","",IFERROR(INDEX('Inspection Log'!$E$6:$E$1005,MATCH($B541,'Inspection Log'!$A$6:$A$1005,0)),""))</f>
        <v/>
      </c>
      <c r="E541">
        <f>IF($B541="","",IFERROR(INDEX('Inspection Log'!$F$6:$F$1005,MATCH($B541,'Inspection Log'!$A$6:$A$1005,0)),""))</f>
        <v/>
      </c>
      <c r="G541" s="47" t="n"/>
      <c r="H541" s="38" t="n"/>
      <c r="K541" s="63" t="n"/>
      <c r="L541" s="63" t="n"/>
      <c r="M541" s="38" t="n"/>
      <c r="O541" s="62">
        <f>IF($C541="","",IFERROR($C541+'Settings'!$B$5,""))</f>
        <v/>
      </c>
      <c r="P541" s="62" t="n"/>
      <c r="Q541" s="62" t="n"/>
      <c r="R541" s="40">
        <f>IF($A541="","",IF($Q541&lt;&gt;"","Closed",IF($P541="","Open - No Due Date",IF($P541&lt;TODAY(),"Overdue","Open"))))</f>
        <v/>
      </c>
      <c r="S541" s="39">
        <f>IF($A541="","",IFERROR(MAX(0,IF($Q541&lt;&gt;"",$Q541-$C541,TODAY()-$C541)),""))</f>
        <v/>
      </c>
      <c r="T541" s="40">
        <f>IF($A541="","",IF(OR($B541="",$F541="",$H541="",$I541="",$M541=""),"Missing required field",IF(COUNTIF($A$6:$A$1005,$A541)&gt;1,"Duplicate Violation ID",IF(COUNTIF('Inspection Log'!$A$6:$A$1005,$B541)=0,"Unmatched Inspection ID",IF(AND($Q541&lt;&gt;"",$C541&lt;&gt;"",$Q541&lt;$C541),"Completed before inspection","OK")))))</f>
        <v/>
      </c>
    </row>
    <row r="542">
      <c r="C542" s="62">
        <f>IF($B542="","",IFERROR(INDEX('Inspection Log'!$B$6:$B$1005,MATCH($B542,'Inspection Log'!$A$6:$A$1005,0)),""))</f>
        <v/>
      </c>
      <c r="D542">
        <f>IF($B542="","",IFERROR(INDEX('Inspection Log'!$E$6:$E$1005,MATCH($B542,'Inspection Log'!$A$6:$A$1005,0)),""))</f>
        <v/>
      </c>
      <c r="E542">
        <f>IF($B542="","",IFERROR(INDEX('Inspection Log'!$F$6:$F$1005,MATCH($B542,'Inspection Log'!$A$6:$A$1005,0)),""))</f>
        <v/>
      </c>
      <c r="G542" s="47" t="n"/>
      <c r="H542" s="38" t="n"/>
      <c r="K542" s="63" t="n"/>
      <c r="L542" s="63" t="n"/>
      <c r="M542" s="38" t="n"/>
      <c r="O542" s="62">
        <f>IF($C542="","",IFERROR($C542+'Settings'!$B$5,""))</f>
        <v/>
      </c>
      <c r="P542" s="62" t="n"/>
      <c r="Q542" s="62" t="n"/>
      <c r="R542" s="40">
        <f>IF($A542="","",IF($Q542&lt;&gt;"","Closed",IF($P542="","Open - No Due Date",IF($P542&lt;TODAY(),"Overdue","Open"))))</f>
        <v/>
      </c>
      <c r="S542" s="39">
        <f>IF($A542="","",IFERROR(MAX(0,IF($Q542&lt;&gt;"",$Q542-$C542,TODAY()-$C542)),""))</f>
        <v/>
      </c>
      <c r="T542" s="40">
        <f>IF($A542="","",IF(OR($B542="",$F542="",$H542="",$I542="",$M542=""),"Missing required field",IF(COUNTIF($A$6:$A$1005,$A542)&gt;1,"Duplicate Violation ID",IF(COUNTIF('Inspection Log'!$A$6:$A$1005,$B542)=0,"Unmatched Inspection ID",IF(AND($Q542&lt;&gt;"",$C542&lt;&gt;"",$Q542&lt;$C542),"Completed before inspection","OK")))))</f>
        <v/>
      </c>
    </row>
    <row r="543">
      <c r="C543" s="62">
        <f>IF($B543="","",IFERROR(INDEX('Inspection Log'!$B$6:$B$1005,MATCH($B543,'Inspection Log'!$A$6:$A$1005,0)),""))</f>
        <v/>
      </c>
      <c r="D543">
        <f>IF($B543="","",IFERROR(INDEX('Inspection Log'!$E$6:$E$1005,MATCH($B543,'Inspection Log'!$A$6:$A$1005,0)),""))</f>
        <v/>
      </c>
      <c r="E543">
        <f>IF($B543="","",IFERROR(INDEX('Inspection Log'!$F$6:$F$1005,MATCH($B543,'Inspection Log'!$A$6:$A$1005,0)),""))</f>
        <v/>
      </c>
      <c r="G543" s="47" t="n"/>
      <c r="H543" s="38" t="n"/>
      <c r="K543" s="63" t="n"/>
      <c r="L543" s="63" t="n"/>
      <c r="M543" s="38" t="n"/>
      <c r="O543" s="62">
        <f>IF($C543="","",IFERROR($C543+'Settings'!$B$5,""))</f>
        <v/>
      </c>
      <c r="P543" s="62" t="n"/>
      <c r="Q543" s="62" t="n"/>
      <c r="R543" s="40">
        <f>IF($A543="","",IF($Q543&lt;&gt;"","Closed",IF($P543="","Open - No Due Date",IF($P543&lt;TODAY(),"Overdue","Open"))))</f>
        <v/>
      </c>
      <c r="S543" s="39">
        <f>IF($A543="","",IFERROR(MAX(0,IF($Q543&lt;&gt;"",$Q543-$C543,TODAY()-$C543)),""))</f>
        <v/>
      </c>
      <c r="T543" s="40">
        <f>IF($A543="","",IF(OR($B543="",$F543="",$H543="",$I543="",$M543=""),"Missing required field",IF(COUNTIF($A$6:$A$1005,$A543)&gt;1,"Duplicate Violation ID",IF(COUNTIF('Inspection Log'!$A$6:$A$1005,$B543)=0,"Unmatched Inspection ID",IF(AND($Q543&lt;&gt;"",$C543&lt;&gt;"",$Q543&lt;$C543),"Completed before inspection","OK")))))</f>
        <v/>
      </c>
    </row>
    <row r="544">
      <c r="C544" s="62">
        <f>IF($B544="","",IFERROR(INDEX('Inspection Log'!$B$6:$B$1005,MATCH($B544,'Inspection Log'!$A$6:$A$1005,0)),""))</f>
        <v/>
      </c>
      <c r="D544">
        <f>IF($B544="","",IFERROR(INDEX('Inspection Log'!$E$6:$E$1005,MATCH($B544,'Inspection Log'!$A$6:$A$1005,0)),""))</f>
        <v/>
      </c>
      <c r="E544">
        <f>IF($B544="","",IFERROR(INDEX('Inspection Log'!$F$6:$F$1005,MATCH($B544,'Inspection Log'!$A$6:$A$1005,0)),""))</f>
        <v/>
      </c>
      <c r="G544" s="47" t="n"/>
      <c r="H544" s="38" t="n"/>
      <c r="K544" s="63" t="n"/>
      <c r="L544" s="63" t="n"/>
      <c r="M544" s="38" t="n"/>
      <c r="O544" s="62">
        <f>IF($C544="","",IFERROR($C544+'Settings'!$B$5,""))</f>
        <v/>
      </c>
      <c r="P544" s="62" t="n"/>
      <c r="Q544" s="62" t="n"/>
      <c r="R544" s="40">
        <f>IF($A544="","",IF($Q544&lt;&gt;"","Closed",IF($P544="","Open - No Due Date",IF($P544&lt;TODAY(),"Overdue","Open"))))</f>
        <v/>
      </c>
      <c r="S544" s="39">
        <f>IF($A544="","",IFERROR(MAX(0,IF($Q544&lt;&gt;"",$Q544-$C544,TODAY()-$C544)),""))</f>
        <v/>
      </c>
      <c r="T544" s="40">
        <f>IF($A544="","",IF(OR($B544="",$F544="",$H544="",$I544="",$M544=""),"Missing required field",IF(COUNTIF($A$6:$A$1005,$A544)&gt;1,"Duplicate Violation ID",IF(COUNTIF('Inspection Log'!$A$6:$A$1005,$B544)=0,"Unmatched Inspection ID",IF(AND($Q544&lt;&gt;"",$C544&lt;&gt;"",$Q544&lt;$C544),"Completed before inspection","OK")))))</f>
        <v/>
      </c>
    </row>
    <row r="545">
      <c r="C545" s="62">
        <f>IF($B545="","",IFERROR(INDEX('Inspection Log'!$B$6:$B$1005,MATCH($B545,'Inspection Log'!$A$6:$A$1005,0)),""))</f>
        <v/>
      </c>
      <c r="D545">
        <f>IF($B545="","",IFERROR(INDEX('Inspection Log'!$E$6:$E$1005,MATCH($B545,'Inspection Log'!$A$6:$A$1005,0)),""))</f>
        <v/>
      </c>
      <c r="E545">
        <f>IF($B545="","",IFERROR(INDEX('Inspection Log'!$F$6:$F$1005,MATCH($B545,'Inspection Log'!$A$6:$A$1005,0)),""))</f>
        <v/>
      </c>
      <c r="G545" s="47" t="n"/>
      <c r="H545" s="38" t="n"/>
      <c r="K545" s="63" t="n"/>
      <c r="L545" s="63" t="n"/>
      <c r="M545" s="38" t="n"/>
      <c r="O545" s="62">
        <f>IF($C545="","",IFERROR($C545+'Settings'!$B$5,""))</f>
        <v/>
      </c>
      <c r="P545" s="62" t="n"/>
      <c r="Q545" s="62" t="n"/>
      <c r="R545" s="40">
        <f>IF($A545="","",IF($Q545&lt;&gt;"","Closed",IF($P545="","Open - No Due Date",IF($P545&lt;TODAY(),"Overdue","Open"))))</f>
        <v/>
      </c>
      <c r="S545" s="39">
        <f>IF($A545="","",IFERROR(MAX(0,IF($Q545&lt;&gt;"",$Q545-$C545,TODAY()-$C545)),""))</f>
        <v/>
      </c>
      <c r="T545" s="40">
        <f>IF($A545="","",IF(OR($B545="",$F545="",$H545="",$I545="",$M545=""),"Missing required field",IF(COUNTIF($A$6:$A$1005,$A545)&gt;1,"Duplicate Violation ID",IF(COUNTIF('Inspection Log'!$A$6:$A$1005,$B545)=0,"Unmatched Inspection ID",IF(AND($Q545&lt;&gt;"",$C545&lt;&gt;"",$Q545&lt;$C545),"Completed before inspection","OK")))))</f>
        <v/>
      </c>
    </row>
    <row r="546">
      <c r="C546" s="62">
        <f>IF($B546="","",IFERROR(INDEX('Inspection Log'!$B$6:$B$1005,MATCH($B546,'Inspection Log'!$A$6:$A$1005,0)),""))</f>
        <v/>
      </c>
      <c r="D546">
        <f>IF($B546="","",IFERROR(INDEX('Inspection Log'!$E$6:$E$1005,MATCH($B546,'Inspection Log'!$A$6:$A$1005,0)),""))</f>
        <v/>
      </c>
      <c r="E546">
        <f>IF($B546="","",IFERROR(INDEX('Inspection Log'!$F$6:$F$1005,MATCH($B546,'Inspection Log'!$A$6:$A$1005,0)),""))</f>
        <v/>
      </c>
      <c r="G546" s="47" t="n"/>
      <c r="H546" s="38" t="n"/>
      <c r="K546" s="63" t="n"/>
      <c r="L546" s="63" t="n"/>
      <c r="M546" s="38" t="n"/>
      <c r="O546" s="62">
        <f>IF($C546="","",IFERROR($C546+'Settings'!$B$5,""))</f>
        <v/>
      </c>
      <c r="P546" s="62" t="n"/>
      <c r="Q546" s="62" t="n"/>
      <c r="R546" s="40">
        <f>IF($A546="","",IF($Q546&lt;&gt;"","Closed",IF($P546="","Open - No Due Date",IF($P546&lt;TODAY(),"Overdue","Open"))))</f>
        <v/>
      </c>
      <c r="S546" s="39">
        <f>IF($A546="","",IFERROR(MAX(0,IF($Q546&lt;&gt;"",$Q546-$C546,TODAY()-$C546)),""))</f>
        <v/>
      </c>
      <c r="T546" s="40">
        <f>IF($A546="","",IF(OR($B546="",$F546="",$H546="",$I546="",$M546=""),"Missing required field",IF(COUNTIF($A$6:$A$1005,$A546)&gt;1,"Duplicate Violation ID",IF(COUNTIF('Inspection Log'!$A$6:$A$1005,$B546)=0,"Unmatched Inspection ID",IF(AND($Q546&lt;&gt;"",$C546&lt;&gt;"",$Q546&lt;$C546),"Completed before inspection","OK")))))</f>
        <v/>
      </c>
    </row>
    <row r="547">
      <c r="C547" s="62">
        <f>IF($B547="","",IFERROR(INDEX('Inspection Log'!$B$6:$B$1005,MATCH($B547,'Inspection Log'!$A$6:$A$1005,0)),""))</f>
        <v/>
      </c>
      <c r="D547">
        <f>IF($B547="","",IFERROR(INDEX('Inspection Log'!$E$6:$E$1005,MATCH($B547,'Inspection Log'!$A$6:$A$1005,0)),""))</f>
        <v/>
      </c>
      <c r="E547">
        <f>IF($B547="","",IFERROR(INDEX('Inspection Log'!$F$6:$F$1005,MATCH($B547,'Inspection Log'!$A$6:$A$1005,0)),""))</f>
        <v/>
      </c>
      <c r="G547" s="47" t="n"/>
      <c r="H547" s="38" t="n"/>
      <c r="K547" s="63" t="n"/>
      <c r="L547" s="63" t="n"/>
      <c r="M547" s="38" t="n"/>
      <c r="O547" s="62">
        <f>IF($C547="","",IFERROR($C547+'Settings'!$B$5,""))</f>
        <v/>
      </c>
      <c r="P547" s="62" t="n"/>
      <c r="Q547" s="62" t="n"/>
      <c r="R547" s="40">
        <f>IF($A547="","",IF($Q547&lt;&gt;"","Closed",IF($P547="","Open - No Due Date",IF($P547&lt;TODAY(),"Overdue","Open"))))</f>
        <v/>
      </c>
      <c r="S547" s="39">
        <f>IF($A547="","",IFERROR(MAX(0,IF($Q547&lt;&gt;"",$Q547-$C547,TODAY()-$C547)),""))</f>
        <v/>
      </c>
      <c r="T547" s="40">
        <f>IF($A547="","",IF(OR($B547="",$F547="",$H547="",$I547="",$M547=""),"Missing required field",IF(COUNTIF($A$6:$A$1005,$A547)&gt;1,"Duplicate Violation ID",IF(COUNTIF('Inspection Log'!$A$6:$A$1005,$B547)=0,"Unmatched Inspection ID",IF(AND($Q547&lt;&gt;"",$C547&lt;&gt;"",$Q547&lt;$C547),"Completed before inspection","OK")))))</f>
        <v/>
      </c>
    </row>
    <row r="548">
      <c r="C548" s="62">
        <f>IF($B548="","",IFERROR(INDEX('Inspection Log'!$B$6:$B$1005,MATCH($B548,'Inspection Log'!$A$6:$A$1005,0)),""))</f>
        <v/>
      </c>
      <c r="D548">
        <f>IF($B548="","",IFERROR(INDEX('Inspection Log'!$E$6:$E$1005,MATCH($B548,'Inspection Log'!$A$6:$A$1005,0)),""))</f>
        <v/>
      </c>
      <c r="E548">
        <f>IF($B548="","",IFERROR(INDEX('Inspection Log'!$F$6:$F$1005,MATCH($B548,'Inspection Log'!$A$6:$A$1005,0)),""))</f>
        <v/>
      </c>
      <c r="G548" s="47" t="n"/>
      <c r="H548" s="38" t="n"/>
      <c r="K548" s="63" t="n"/>
      <c r="L548" s="63" t="n"/>
      <c r="M548" s="38" t="n"/>
      <c r="O548" s="62">
        <f>IF($C548="","",IFERROR($C548+'Settings'!$B$5,""))</f>
        <v/>
      </c>
      <c r="P548" s="62" t="n"/>
      <c r="Q548" s="62" t="n"/>
      <c r="R548" s="40">
        <f>IF($A548="","",IF($Q548&lt;&gt;"","Closed",IF($P548="","Open - No Due Date",IF($P548&lt;TODAY(),"Overdue","Open"))))</f>
        <v/>
      </c>
      <c r="S548" s="39">
        <f>IF($A548="","",IFERROR(MAX(0,IF($Q548&lt;&gt;"",$Q548-$C548,TODAY()-$C548)),""))</f>
        <v/>
      </c>
      <c r="T548" s="40">
        <f>IF($A548="","",IF(OR($B548="",$F548="",$H548="",$I548="",$M548=""),"Missing required field",IF(COUNTIF($A$6:$A$1005,$A548)&gt;1,"Duplicate Violation ID",IF(COUNTIF('Inspection Log'!$A$6:$A$1005,$B548)=0,"Unmatched Inspection ID",IF(AND($Q548&lt;&gt;"",$C548&lt;&gt;"",$Q548&lt;$C548),"Completed before inspection","OK")))))</f>
        <v/>
      </c>
    </row>
    <row r="549">
      <c r="C549" s="62">
        <f>IF($B549="","",IFERROR(INDEX('Inspection Log'!$B$6:$B$1005,MATCH($B549,'Inspection Log'!$A$6:$A$1005,0)),""))</f>
        <v/>
      </c>
      <c r="D549">
        <f>IF($B549="","",IFERROR(INDEX('Inspection Log'!$E$6:$E$1005,MATCH($B549,'Inspection Log'!$A$6:$A$1005,0)),""))</f>
        <v/>
      </c>
      <c r="E549">
        <f>IF($B549="","",IFERROR(INDEX('Inspection Log'!$F$6:$F$1005,MATCH($B549,'Inspection Log'!$A$6:$A$1005,0)),""))</f>
        <v/>
      </c>
      <c r="G549" s="47" t="n"/>
      <c r="H549" s="38" t="n"/>
      <c r="K549" s="63" t="n"/>
      <c r="L549" s="63" t="n"/>
      <c r="M549" s="38" t="n"/>
      <c r="O549" s="62">
        <f>IF($C549="","",IFERROR($C549+'Settings'!$B$5,""))</f>
        <v/>
      </c>
      <c r="P549" s="62" t="n"/>
      <c r="Q549" s="62" t="n"/>
      <c r="R549" s="40">
        <f>IF($A549="","",IF($Q549&lt;&gt;"","Closed",IF($P549="","Open - No Due Date",IF($P549&lt;TODAY(),"Overdue","Open"))))</f>
        <v/>
      </c>
      <c r="S549" s="39">
        <f>IF($A549="","",IFERROR(MAX(0,IF($Q549&lt;&gt;"",$Q549-$C549,TODAY()-$C549)),""))</f>
        <v/>
      </c>
      <c r="T549" s="40">
        <f>IF($A549="","",IF(OR($B549="",$F549="",$H549="",$I549="",$M549=""),"Missing required field",IF(COUNTIF($A$6:$A$1005,$A549)&gt;1,"Duplicate Violation ID",IF(COUNTIF('Inspection Log'!$A$6:$A$1005,$B549)=0,"Unmatched Inspection ID",IF(AND($Q549&lt;&gt;"",$C549&lt;&gt;"",$Q549&lt;$C549),"Completed before inspection","OK")))))</f>
        <v/>
      </c>
    </row>
    <row r="550">
      <c r="C550" s="62">
        <f>IF($B550="","",IFERROR(INDEX('Inspection Log'!$B$6:$B$1005,MATCH($B550,'Inspection Log'!$A$6:$A$1005,0)),""))</f>
        <v/>
      </c>
      <c r="D550">
        <f>IF($B550="","",IFERROR(INDEX('Inspection Log'!$E$6:$E$1005,MATCH($B550,'Inspection Log'!$A$6:$A$1005,0)),""))</f>
        <v/>
      </c>
      <c r="E550">
        <f>IF($B550="","",IFERROR(INDEX('Inspection Log'!$F$6:$F$1005,MATCH($B550,'Inspection Log'!$A$6:$A$1005,0)),""))</f>
        <v/>
      </c>
      <c r="G550" s="47" t="n"/>
      <c r="H550" s="38" t="n"/>
      <c r="K550" s="63" t="n"/>
      <c r="L550" s="63" t="n"/>
      <c r="M550" s="38" t="n"/>
      <c r="O550" s="62">
        <f>IF($C550="","",IFERROR($C550+'Settings'!$B$5,""))</f>
        <v/>
      </c>
      <c r="P550" s="62" t="n"/>
      <c r="Q550" s="62" t="n"/>
      <c r="R550" s="40">
        <f>IF($A550="","",IF($Q550&lt;&gt;"","Closed",IF($P550="","Open - No Due Date",IF($P550&lt;TODAY(),"Overdue","Open"))))</f>
        <v/>
      </c>
      <c r="S550" s="39">
        <f>IF($A550="","",IFERROR(MAX(0,IF($Q550&lt;&gt;"",$Q550-$C550,TODAY()-$C550)),""))</f>
        <v/>
      </c>
      <c r="T550" s="40">
        <f>IF($A550="","",IF(OR($B550="",$F550="",$H550="",$I550="",$M550=""),"Missing required field",IF(COUNTIF($A$6:$A$1005,$A550)&gt;1,"Duplicate Violation ID",IF(COUNTIF('Inspection Log'!$A$6:$A$1005,$B550)=0,"Unmatched Inspection ID",IF(AND($Q550&lt;&gt;"",$C550&lt;&gt;"",$Q550&lt;$C550),"Completed before inspection","OK")))))</f>
        <v/>
      </c>
    </row>
    <row r="551">
      <c r="C551" s="62">
        <f>IF($B551="","",IFERROR(INDEX('Inspection Log'!$B$6:$B$1005,MATCH($B551,'Inspection Log'!$A$6:$A$1005,0)),""))</f>
        <v/>
      </c>
      <c r="D551">
        <f>IF($B551="","",IFERROR(INDEX('Inspection Log'!$E$6:$E$1005,MATCH($B551,'Inspection Log'!$A$6:$A$1005,0)),""))</f>
        <v/>
      </c>
      <c r="E551">
        <f>IF($B551="","",IFERROR(INDEX('Inspection Log'!$F$6:$F$1005,MATCH($B551,'Inspection Log'!$A$6:$A$1005,0)),""))</f>
        <v/>
      </c>
      <c r="G551" s="47" t="n"/>
      <c r="H551" s="38" t="n"/>
      <c r="K551" s="63" t="n"/>
      <c r="L551" s="63" t="n"/>
      <c r="M551" s="38" t="n"/>
      <c r="O551" s="62">
        <f>IF($C551="","",IFERROR($C551+'Settings'!$B$5,""))</f>
        <v/>
      </c>
      <c r="P551" s="62" t="n"/>
      <c r="Q551" s="62" t="n"/>
      <c r="R551" s="40">
        <f>IF($A551="","",IF($Q551&lt;&gt;"","Closed",IF($P551="","Open - No Due Date",IF($P551&lt;TODAY(),"Overdue","Open"))))</f>
        <v/>
      </c>
      <c r="S551" s="39">
        <f>IF($A551="","",IFERROR(MAX(0,IF($Q551&lt;&gt;"",$Q551-$C551,TODAY()-$C551)),""))</f>
        <v/>
      </c>
      <c r="T551" s="40">
        <f>IF($A551="","",IF(OR($B551="",$F551="",$H551="",$I551="",$M551=""),"Missing required field",IF(COUNTIF($A$6:$A$1005,$A551)&gt;1,"Duplicate Violation ID",IF(COUNTIF('Inspection Log'!$A$6:$A$1005,$B551)=0,"Unmatched Inspection ID",IF(AND($Q551&lt;&gt;"",$C551&lt;&gt;"",$Q551&lt;$C551),"Completed before inspection","OK")))))</f>
        <v/>
      </c>
    </row>
    <row r="552">
      <c r="C552" s="62">
        <f>IF($B552="","",IFERROR(INDEX('Inspection Log'!$B$6:$B$1005,MATCH($B552,'Inspection Log'!$A$6:$A$1005,0)),""))</f>
        <v/>
      </c>
      <c r="D552">
        <f>IF($B552="","",IFERROR(INDEX('Inspection Log'!$E$6:$E$1005,MATCH($B552,'Inspection Log'!$A$6:$A$1005,0)),""))</f>
        <v/>
      </c>
      <c r="E552">
        <f>IF($B552="","",IFERROR(INDEX('Inspection Log'!$F$6:$F$1005,MATCH($B552,'Inspection Log'!$A$6:$A$1005,0)),""))</f>
        <v/>
      </c>
      <c r="G552" s="47" t="n"/>
      <c r="H552" s="38" t="n"/>
      <c r="K552" s="63" t="n"/>
      <c r="L552" s="63" t="n"/>
      <c r="M552" s="38" t="n"/>
      <c r="O552" s="62">
        <f>IF($C552="","",IFERROR($C552+'Settings'!$B$5,""))</f>
        <v/>
      </c>
      <c r="P552" s="62" t="n"/>
      <c r="Q552" s="62" t="n"/>
      <c r="R552" s="40">
        <f>IF($A552="","",IF($Q552&lt;&gt;"","Closed",IF($P552="","Open - No Due Date",IF($P552&lt;TODAY(),"Overdue","Open"))))</f>
        <v/>
      </c>
      <c r="S552" s="39">
        <f>IF($A552="","",IFERROR(MAX(0,IF($Q552&lt;&gt;"",$Q552-$C552,TODAY()-$C552)),""))</f>
        <v/>
      </c>
      <c r="T552" s="40">
        <f>IF($A552="","",IF(OR($B552="",$F552="",$H552="",$I552="",$M552=""),"Missing required field",IF(COUNTIF($A$6:$A$1005,$A552)&gt;1,"Duplicate Violation ID",IF(COUNTIF('Inspection Log'!$A$6:$A$1005,$B552)=0,"Unmatched Inspection ID",IF(AND($Q552&lt;&gt;"",$C552&lt;&gt;"",$Q552&lt;$C552),"Completed before inspection","OK")))))</f>
        <v/>
      </c>
    </row>
    <row r="553">
      <c r="C553" s="62">
        <f>IF($B553="","",IFERROR(INDEX('Inspection Log'!$B$6:$B$1005,MATCH($B553,'Inspection Log'!$A$6:$A$1005,0)),""))</f>
        <v/>
      </c>
      <c r="D553">
        <f>IF($B553="","",IFERROR(INDEX('Inspection Log'!$E$6:$E$1005,MATCH($B553,'Inspection Log'!$A$6:$A$1005,0)),""))</f>
        <v/>
      </c>
      <c r="E553">
        <f>IF($B553="","",IFERROR(INDEX('Inspection Log'!$F$6:$F$1005,MATCH($B553,'Inspection Log'!$A$6:$A$1005,0)),""))</f>
        <v/>
      </c>
      <c r="G553" s="47" t="n"/>
      <c r="H553" s="38" t="n"/>
      <c r="K553" s="63" t="n"/>
      <c r="L553" s="63" t="n"/>
      <c r="M553" s="38" t="n"/>
      <c r="O553" s="62">
        <f>IF($C553="","",IFERROR($C553+'Settings'!$B$5,""))</f>
        <v/>
      </c>
      <c r="P553" s="62" t="n"/>
      <c r="Q553" s="62" t="n"/>
      <c r="R553" s="40">
        <f>IF($A553="","",IF($Q553&lt;&gt;"","Closed",IF($P553="","Open - No Due Date",IF($P553&lt;TODAY(),"Overdue","Open"))))</f>
        <v/>
      </c>
      <c r="S553" s="39">
        <f>IF($A553="","",IFERROR(MAX(0,IF($Q553&lt;&gt;"",$Q553-$C553,TODAY()-$C553)),""))</f>
        <v/>
      </c>
      <c r="T553" s="40">
        <f>IF($A553="","",IF(OR($B553="",$F553="",$H553="",$I553="",$M553=""),"Missing required field",IF(COUNTIF($A$6:$A$1005,$A553)&gt;1,"Duplicate Violation ID",IF(COUNTIF('Inspection Log'!$A$6:$A$1005,$B553)=0,"Unmatched Inspection ID",IF(AND($Q553&lt;&gt;"",$C553&lt;&gt;"",$Q553&lt;$C553),"Completed before inspection","OK")))))</f>
        <v/>
      </c>
    </row>
    <row r="554">
      <c r="C554" s="62">
        <f>IF($B554="","",IFERROR(INDEX('Inspection Log'!$B$6:$B$1005,MATCH($B554,'Inspection Log'!$A$6:$A$1005,0)),""))</f>
        <v/>
      </c>
      <c r="D554">
        <f>IF($B554="","",IFERROR(INDEX('Inspection Log'!$E$6:$E$1005,MATCH($B554,'Inspection Log'!$A$6:$A$1005,0)),""))</f>
        <v/>
      </c>
      <c r="E554">
        <f>IF($B554="","",IFERROR(INDEX('Inspection Log'!$F$6:$F$1005,MATCH($B554,'Inspection Log'!$A$6:$A$1005,0)),""))</f>
        <v/>
      </c>
      <c r="G554" s="47" t="n"/>
      <c r="H554" s="38" t="n"/>
      <c r="K554" s="63" t="n"/>
      <c r="L554" s="63" t="n"/>
      <c r="M554" s="38" t="n"/>
      <c r="O554" s="62">
        <f>IF($C554="","",IFERROR($C554+'Settings'!$B$5,""))</f>
        <v/>
      </c>
      <c r="P554" s="62" t="n"/>
      <c r="Q554" s="62" t="n"/>
      <c r="R554" s="40">
        <f>IF($A554="","",IF($Q554&lt;&gt;"","Closed",IF($P554="","Open - No Due Date",IF($P554&lt;TODAY(),"Overdue","Open"))))</f>
        <v/>
      </c>
      <c r="S554" s="39">
        <f>IF($A554="","",IFERROR(MAX(0,IF($Q554&lt;&gt;"",$Q554-$C554,TODAY()-$C554)),""))</f>
        <v/>
      </c>
      <c r="T554" s="40">
        <f>IF($A554="","",IF(OR($B554="",$F554="",$H554="",$I554="",$M554=""),"Missing required field",IF(COUNTIF($A$6:$A$1005,$A554)&gt;1,"Duplicate Violation ID",IF(COUNTIF('Inspection Log'!$A$6:$A$1005,$B554)=0,"Unmatched Inspection ID",IF(AND($Q554&lt;&gt;"",$C554&lt;&gt;"",$Q554&lt;$C554),"Completed before inspection","OK")))))</f>
        <v/>
      </c>
    </row>
    <row r="555">
      <c r="C555" s="62">
        <f>IF($B555="","",IFERROR(INDEX('Inspection Log'!$B$6:$B$1005,MATCH($B555,'Inspection Log'!$A$6:$A$1005,0)),""))</f>
        <v/>
      </c>
      <c r="D555">
        <f>IF($B555="","",IFERROR(INDEX('Inspection Log'!$E$6:$E$1005,MATCH($B555,'Inspection Log'!$A$6:$A$1005,0)),""))</f>
        <v/>
      </c>
      <c r="E555">
        <f>IF($B555="","",IFERROR(INDEX('Inspection Log'!$F$6:$F$1005,MATCH($B555,'Inspection Log'!$A$6:$A$1005,0)),""))</f>
        <v/>
      </c>
      <c r="G555" s="47" t="n"/>
      <c r="H555" s="38" t="n"/>
      <c r="K555" s="63" t="n"/>
      <c r="L555" s="63" t="n"/>
      <c r="M555" s="38" t="n"/>
      <c r="O555" s="62">
        <f>IF($C555="","",IFERROR($C555+'Settings'!$B$5,""))</f>
        <v/>
      </c>
      <c r="P555" s="62" t="n"/>
      <c r="Q555" s="62" t="n"/>
      <c r="R555" s="40">
        <f>IF($A555="","",IF($Q555&lt;&gt;"","Closed",IF($P555="","Open - No Due Date",IF($P555&lt;TODAY(),"Overdue","Open"))))</f>
        <v/>
      </c>
      <c r="S555" s="39">
        <f>IF($A555="","",IFERROR(MAX(0,IF($Q555&lt;&gt;"",$Q555-$C555,TODAY()-$C555)),""))</f>
        <v/>
      </c>
      <c r="T555" s="40">
        <f>IF($A555="","",IF(OR($B555="",$F555="",$H555="",$I555="",$M555=""),"Missing required field",IF(COUNTIF($A$6:$A$1005,$A555)&gt;1,"Duplicate Violation ID",IF(COUNTIF('Inspection Log'!$A$6:$A$1005,$B555)=0,"Unmatched Inspection ID",IF(AND($Q555&lt;&gt;"",$C555&lt;&gt;"",$Q555&lt;$C555),"Completed before inspection","OK")))))</f>
        <v/>
      </c>
    </row>
    <row r="556">
      <c r="C556" s="62">
        <f>IF($B556="","",IFERROR(INDEX('Inspection Log'!$B$6:$B$1005,MATCH($B556,'Inspection Log'!$A$6:$A$1005,0)),""))</f>
        <v/>
      </c>
      <c r="D556">
        <f>IF($B556="","",IFERROR(INDEX('Inspection Log'!$E$6:$E$1005,MATCH($B556,'Inspection Log'!$A$6:$A$1005,0)),""))</f>
        <v/>
      </c>
      <c r="E556">
        <f>IF($B556="","",IFERROR(INDEX('Inspection Log'!$F$6:$F$1005,MATCH($B556,'Inspection Log'!$A$6:$A$1005,0)),""))</f>
        <v/>
      </c>
      <c r="G556" s="47" t="n"/>
      <c r="H556" s="38" t="n"/>
      <c r="K556" s="63" t="n"/>
      <c r="L556" s="63" t="n"/>
      <c r="M556" s="38" t="n"/>
      <c r="O556" s="62">
        <f>IF($C556="","",IFERROR($C556+'Settings'!$B$5,""))</f>
        <v/>
      </c>
      <c r="P556" s="62" t="n"/>
      <c r="Q556" s="62" t="n"/>
      <c r="R556" s="40">
        <f>IF($A556="","",IF($Q556&lt;&gt;"","Closed",IF($P556="","Open - No Due Date",IF($P556&lt;TODAY(),"Overdue","Open"))))</f>
        <v/>
      </c>
      <c r="S556" s="39">
        <f>IF($A556="","",IFERROR(MAX(0,IF($Q556&lt;&gt;"",$Q556-$C556,TODAY()-$C556)),""))</f>
        <v/>
      </c>
      <c r="T556" s="40">
        <f>IF($A556="","",IF(OR($B556="",$F556="",$H556="",$I556="",$M556=""),"Missing required field",IF(COUNTIF($A$6:$A$1005,$A556)&gt;1,"Duplicate Violation ID",IF(COUNTIF('Inspection Log'!$A$6:$A$1005,$B556)=0,"Unmatched Inspection ID",IF(AND($Q556&lt;&gt;"",$C556&lt;&gt;"",$Q556&lt;$C556),"Completed before inspection","OK")))))</f>
        <v/>
      </c>
    </row>
    <row r="557">
      <c r="C557" s="62">
        <f>IF($B557="","",IFERROR(INDEX('Inspection Log'!$B$6:$B$1005,MATCH($B557,'Inspection Log'!$A$6:$A$1005,0)),""))</f>
        <v/>
      </c>
      <c r="D557">
        <f>IF($B557="","",IFERROR(INDEX('Inspection Log'!$E$6:$E$1005,MATCH($B557,'Inspection Log'!$A$6:$A$1005,0)),""))</f>
        <v/>
      </c>
      <c r="E557">
        <f>IF($B557="","",IFERROR(INDEX('Inspection Log'!$F$6:$F$1005,MATCH($B557,'Inspection Log'!$A$6:$A$1005,0)),""))</f>
        <v/>
      </c>
      <c r="G557" s="47" t="n"/>
      <c r="H557" s="38" t="n"/>
      <c r="K557" s="63" t="n"/>
      <c r="L557" s="63" t="n"/>
      <c r="M557" s="38" t="n"/>
      <c r="O557" s="62">
        <f>IF($C557="","",IFERROR($C557+'Settings'!$B$5,""))</f>
        <v/>
      </c>
      <c r="P557" s="62" t="n"/>
      <c r="Q557" s="62" t="n"/>
      <c r="R557" s="40">
        <f>IF($A557="","",IF($Q557&lt;&gt;"","Closed",IF($P557="","Open - No Due Date",IF($P557&lt;TODAY(),"Overdue","Open"))))</f>
        <v/>
      </c>
      <c r="S557" s="39">
        <f>IF($A557="","",IFERROR(MAX(0,IF($Q557&lt;&gt;"",$Q557-$C557,TODAY()-$C557)),""))</f>
        <v/>
      </c>
      <c r="T557" s="40">
        <f>IF($A557="","",IF(OR($B557="",$F557="",$H557="",$I557="",$M557=""),"Missing required field",IF(COUNTIF($A$6:$A$1005,$A557)&gt;1,"Duplicate Violation ID",IF(COUNTIF('Inspection Log'!$A$6:$A$1005,$B557)=0,"Unmatched Inspection ID",IF(AND($Q557&lt;&gt;"",$C557&lt;&gt;"",$Q557&lt;$C557),"Completed before inspection","OK")))))</f>
        <v/>
      </c>
    </row>
    <row r="558">
      <c r="C558" s="62">
        <f>IF($B558="","",IFERROR(INDEX('Inspection Log'!$B$6:$B$1005,MATCH($B558,'Inspection Log'!$A$6:$A$1005,0)),""))</f>
        <v/>
      </c>
      <c r="D558">
        <f>IF($B558="","",IFERROR(INDEX('Inspection Log'!$E$6:$E$1005,MATCH($B558,'Inspection Log'!$A$6:$A$1005,0)),""))</f>
        <v/>
      </c>
      <c r="E558">
        <f>IF($B558="","",IFERROR(INDEX('Inspection Log'!$F$6:$F$1005,MATCH($B558,'Inspection Log'!$A$6:$A$1005,0)),""))</f>
        <v/>
      </c>
      <c r="G558" s="47" t="n"/>
      <c r="H558" s="38" t="n"/>
      <c r="K558" s="63" t="n"/>
      <c r="L558" s="63" t="n"/>
      <c r="M558" s="38" t="n"/>
      <c r="O558" s="62">
        <f>IF($C558="","",IFERROR($C558+'Settings'!$B$5,""))</f>
        <v/>
      </c>
      <c r="P558" s="62" t="n"/>
      <c r="Q558" s="62" t="n"/>
      <c r="R558" s="40">
        <f>IF($A558="","",IF($Q558&lt;&gt;"","Closed",IF($P558="","Open - No Due Date",IF($P558&lt;TODAY(),"Overdue","Open"))))</f>
        <v/>
      </c>
      <c r="S558" s="39">
        <f>IF($A558="","",IFERROR(MAX(0,IF($Q558&lt;&gt;"",$Q558-$C558,TODAY()-$C558)),""))</f>
        <v/>
      </c>
      <c r="T558" s="40">
        <f>IF($A558="","",IF(OR($B558="",$F558="",$H558="",$I558="",$M558=""),"Missing required field",IF(COUNTIF($A$6:$A$1005,$A558)&gt;1,"Duplicate Violation ID",IF(COUNTIF('Inspection Log'!$A$6:$A$1005,$B558)=0,"Unmatched Inspection ID",IF(AND($Q558&lt;&gt;"",$C558&lt;&gt;"",$Q558&lt;$C558),"Completed before inspection","OK")))))</f>
        <v/>
      </c>
    </row>
    <row r="559">
      <c r="C559" s="62">
        <f>IF($B559="","",IFERROR(INDEX('Inspection Log'!$B$6:$B$1005,MATCH($B559,'Inspection Log'!$A$6:$A$1005,0)),""))</f>
        <v/>
      </c>
      <c r="D559">
        <f>IF($B559="","",IFERROR(INDEX('Inspection Log'!$E$6:$E$1005,MATCH($B559,'Inspection Log'!$A$6:$A$1005,0)),""))</f>
        <v/>
      </c>
      <c r="E559">
        <f>IF($B559="","",IFERROR(INDEX('Inspection Log'!$F$6:$F$1005,MATCH($B559,'Inspection Log'!$A$6:$A$1005,0)),""))</f>
        <v/>
      </c>
      <c r="G559" s="47" t="n"/>
      <c r="H559" s="38" t="n"/>
      <c r="K559" s="63" t="n"/>
      <c r="L559" s="63" t="n"/>
      <c r="M559" s="38" t="n"/>
      <c r="O559" s="62">
        <f>IF($C559="","",IFERROR($C559+'Settings'!$B$5,""))</f>
        <v/>
      </c>
      <c r="P559" s="62" t="n"/>
      <c r="Q559" s="62" t="n"/>
      <c r="R559" s="40">
        <f>IF($A559="","",IF($Q559&lt;&gt;"","Closed",IF($P559="","Open - No Due Date",IF($P559&lt;TODAY(),"Overdue","Open"))))</f>
        <v/>
      </c>
      <c r="S559" s="39">
        <f>IF($A559="","",IFERROR(MAX(0,IF($Q559&lt;&gt;"",$Q559-$C559,TODAY()-$C559)),""))</f>
        <v/>
      </c>
      <c r="T559" s="40">
        <f>IF($A559="","",IF(OR($B559="",$F559="",$H559="",$I559="",$M559=""),"Missing required field",IF(COUNTIF($A$6:$A$1005,$A559)&gt;1,"Duplicate Violation ID",IF(COUNTIF('Inspection Log'!$A$6:$A$1005,$B559)=0,"Unmatched Inspection ID",IF(AND($Q559&lt;&gt;"",$C559&lt;&gt;"",$Q559&lt;$C559),"Completed before inspection","OK")))))</f>
        <v/>
      </c>
    </row>
    <row r="560">
      <c r="C560" s="62">
        <f>IF($B560="","",IFERROR(INDEX('Inspection Log'!$B$6:$B$1005,MATCH($B560,'Inspection Log'!$A$6:$A$1005,0)),""))</f>
        <v/>
      </c>
      <c r="D560">
        <f>IF($B560="","",IFERROR(INDEX('Inspection Log'!$E$6:$E$1005,MATCH($B560,'Inspection Log'!$A$6:$A$1005,0)),""))</f>
        <v/>
      </c>
      <c r="E560">
        <f>IF($B560="","",IFERROR(INDEX('Inspection Log'!$F$6:$F$1005,MATCH($B560,'Inspection Log'!$A$6:$A$1005,0)),""))</f>
        <v/>
      </c>
      <c r="G560" s="47" t="n"/>
      <c r="H560" s="38" t="n"/>
      <c r="K560" s="63" t="n"/>
      <c r="L560" s="63" t="n"/>
      <c r="M560" s="38" t="n"/>
      <c r="O560" s="62">
        <f>IF($C560="","",IFERROR($C560+'Settings'!$B$5,""))</f>
        <v/>
      </c>
      <c r="P560" s="62" t="n"/>
      <c r="Q560" s="62" t="n"/>
      <c r="R560" s="40">
        <f>IF($A560="","",IF($Q560&lt;&gt;"","Closed",IF($P560="","Open - No Due Date",IF($P560&lt;TODAY(),"Overdue","Open"))))</f>
        <v/>
      </c>
      <c r="S560" s="39">
        <f>IF($A560="","",IFERROR(MAX(0,IF($Q560&lt;&gt;"",$Q560-$C560,TODAY()-$C560)),""))</f>
        <v/>
      </c>
      <c r="T560" s="40">
        <f>IF($A560="","",IF(OR($B560="",$F560="",$H560="",$I560="",$M560=""),"Missing required field",IF(COUNTIF($A$6:$A$1005,$A560)&gt;1,"Duplicate Violation ID",IF(COUNTIF('Inspection Log'!$A$6:$A$1005,$B560)=0,"Unmatched Inspection ID",IF(AND($Q560&lt;&gt;"",$C560&lt;&gt;"",$Q560&lt;$C560),"Completed before inspection","OK")))))</f>
        <v/>
      </c>
    </row>
    <row r="561">
      <c r="C561" s="62">
        <f>IF($B561="","",IFERROR(INDEX('Inspection Log'!$B$6:$B$1005,MATCH($B561,'Inspection Log'!$A$6:$A$1005,0)),""))</f>
        <v/>
      </c>
      <c r="D561">
        <f>IF($B561="","",IFERROR(INDEX('Inspection Log'!$E$6:$E$1005,MATCH($B561,'Inspection Log'!$A$6:$A$1005,0)),""))</f>
        <v/>
      </c>
      <c r="E561">
        <f>IF($B561="","",IFERROR(INDEX('Inspection Log'!$F$6:$F$1005,MATCH($B561,'Inspection Log'!$A$6:$A$1005,0)),""))</f>
        <v/>
      </c>
      <c r="G561" s="47" t="n"/>
      <c r="H561" s="38" t="n"/>
      <c r="K561" s="63" t="n"/>
      <c r="L561" s="63" t="n"/>
      <c r="M561" s="38" t="n"/>
      <c r="O561" s="62">
        <f>IF($C561="","",IFERROR($C561+'Settings'!$B$5,""))</f>
        <v/>
      </c>
      <c r="P561" s="62" t="n"/>
      <c r="Q561" s="62" t="n"/>
      <c r="R561" s="40">
        <f>IF($A561="","",IF($Q561&lt;&gt;"","Closed",IF($P561="","Open - No Due Date",IF($P561&lt;TODAY(),"Overdue","Open"))))</f>
        <v/>
      </c>
      <c r="S561" s="39">
        <f>IF($A561="","",IFERROR(MAX(0,IF($Q561&lt;&gt;"",$Q561-$C561,TODAY()-$C561)),""))</f>
        <v/>
      </c>
      <c r="T561" s="40">
        <f>IF($A561="","",IF(OR($B561="",$F561="",$H561="",$I561="",$M561=""),"Missing required field",IF(COUNTIF($A$6:$A$1005,$A561)&gt;1,"Duplicate Violation ID",IF(COUNTIF('Inspection Log'!$A$6:$A$1005,$B561)=0,"Unmatched Inspection ID",IF(AND($Q561&lt;&gt;"",$C561&lt;&gt;"",$Q561&lt;$C561),"Completed before inspection","OK")))))</f>
        <v/>
      </c>
    </row>
    <row r="562">
      <c r="C562" s="62">
        <f>IF($B562="","",IFERROR(INDEX('Inspection Log'!$B$6:$B$1005,MATCH($B562,'Inspection Log'!$A$6:$A$1005,0)),""))</f>
        <v/>
      </c>
      <c r="D562">
        <f>IF($B562="","",IFERROR(INDEX('Inspection Log'!$E$6:$E$1005,MATCH($B562,'Inspection Log'!$A$6:$A$1005,0)),""))</f>
        <v/>
      </c>
      <c r="E562">
        <f>IF($B562="","",IFERROR(INDEX('Inspection Log'!$F$6:$F$1005,MATCH($B562,'Inspection Log'!$A$6:$A$1005,0)),""))</f>
        <v/>
      </c>
      <c r="G562" s="47" t="n"/>
      <c r="H562" s="38" t="n"/>
      <c r="K562" s="63" t="n"/>
      <c r="L562" s="63" t="n"/>
      <c r="M562" s="38" t="n"/>
      <c r="O562" s="62">
        <f>IF($C562="","",IFERROR($C562+'Settings'!$B$5,""))</f>
        <v/>
      </c>
      <c r="P562" s="62" t="n"/>
      <c r="Q562" s="62" t="n"/>
      <c r="R562" s="40">
        <f>IF($A562="","",IF($Q562&lt;&gt;"","Closed",IF($P562="","Open - No Due Date",IF($P562&lt;TODAY(),"Overdue","Open"))))</f>
        <v/>
      </c>
      <c r="S562" s="39">
        <f>IF($A562="","",IFERROR(MAX(0,IF($Q562&lt;&gt;"",$Q562-$C562,TODAY()-$C562)),""))</f>
        <v/>
      </c>
      <c r="T562" s="40">
        <f>IF($A562="","",IF(OR($B562="",$F562="",$H562="",$I562="",$M562=""),"Missing required field",IF(COUNTIF($A$6:$A$1005,$A562)&gt;1,"Duplicate Violation ID",IF(COUNTIF('Inspection Log'!$A$6:$A$1005,$B562)=0,"Unmatched Inspection ID",IF(AND($Q562&lt;&gt;"",$C562&lt;&gt;"",$Q562&lt;$C562),"Completed before inspection","OK")))))</f>
        <v/>
      </c>
    </row>
    <row r="563">
      <c r="C563" s="62">
        <f>IF($B563="","",IFERROR(INDEX('Inspection Log'!$B$6:$B$1005,MATCH($B563,'Inspection Log'!$A$6:$A$1005,0)),""))</f>
        <v/>
      </c>
      <c r="D563">
        <f>IF($B563="","",IFERROR(INDEX('Inspection Log'!$E$6:$E$1005,MATCH($B563,'Inspection Log'!$A$6:$A$1005,0)),""))</f>
        <v/>
      </c>
      <c r="E563">
        <f>IF($B563="","",IFERROR(INDEX('Inspection Log'!$F$6:$F$1005,MATCH($B563,'Inspection Log'!$A$6:$A$1005,0)),""))</f>
        <v/>
      </c>
      <c r="G563" s="47" t="n"/>
      <c r="H563" s="38" t="n"/>
      <c r="K563" s="63" t="n"/>
      <c r="L563" s="63" t="n"/>
      <c r="M563" s="38" t="n"/>
      <c r="O563" s="62">
        <f>IF($C563="","",IFERROR($C563+'Settings'!$B$5,""))</f>
        <v/>
      </c>
      <c r="P563" s="62" t="n"/>
      <c r="Q563" s="62" t="n"/>
      <c r="R563" s="40">
        <f>IF($A563="","",IF($Q563&lt;&gt;"","Closed",IF($P563="","Open - No Due Date",IF($P563&lt;TODAY(),"Overdue","Open"))))</f>
        <v/>
      </c>
      <c r="S563" s="39">
        <f>IF($A563="","",IFERROR(MAX(0,IF($Q563&lt;&gt;"",$Q563-$C563,TODAY()-$C563)),""))</f>
        <v/>
      </c>
      <c r="T563" s="40">
        <f>IF($A563="","",IF(OR($B563="",$F563="",$H563="",$I563="",$M563=""),"Missing required field",IF(COUNTIF($A$6:$A$1005,$A563)&gt;1,"Duplicate Violation ID",IF(COUNTIF('Inspection Log'!$A$6:$A$1005,$B563)=0,"Unmatched Inspection ID",IF(AND($Q563&lt;&gt;"",$C563&lt;&gt;"",$Q563&lt;$C563),"Completed before inspection","OK")))))</f>
        <v/>
      </c>
    </row>
    <row r="564">
      <c r="C564" s="62">
        <f>IF($B564="","",IFERROR(INDEX('Inspection Log'!$B$6:$B$1005,MATCH($B564,'Inspection Log'!$A$6:$A$1005,0)),""))</f>
        <v/>
      </c>
      <c r="D564">
        <f>IF($B564="","",IFERROR(INDEX('Inspection Log'!$E$6:$E$1005,MATCH($B564,'Inspection Log'!$A$6:$A$1005,0)),""))</f>
        <v/>
      </c>
      <c r="E564">
        <f>IF($B564="","",IFERROR(INDEX('Inspection Log'!$F$6:$F$1005,MATCH($B564,'Inspection Log'!$A$6:$A$1005,0)),""))</f>
        <v/>
      </c>
      <c r="G564" s="47" t="n"/>
      <c r="H564" s="38" t="n"/>
      <c r="K564" s="63" t="n"/>
      <c r="L564" s="63" t="n"/>
      <c r="M564" s="38" t="n"/>
      <c r="O564" s="62">
        <f>IF($C564="","",IFERROR($C564+'Settings'!$B$5,""))</f>
        <v/>
      </c>
      <c r="P564" s="62" t="n"/>
      <c r="Q564" s="62" t="n"/>
      <c r="R564" s="40">
        <f>IF($A564="","",IF($Q564&lt;&gt;"","Closed",IF($P564="","Open - No Due Date",IF($P564&lt;TODAY(),"Overdue","Open"))))</f>
        <v/>
      </c>
      <c r="S564" s="39">
        <f>IF($A564="","",IFERROR(MAX(0,IF($Q564&lt;&gt;"",$Q564-$C564,TODAY()-$C564)),""))</f>
        <v/>
      </c>
      <c r="T564" s="40">
        <f>IF($A564="","",IF(OR($B564="",$F564="",$H564="",$I564="",$M564=""),"Missing required field",IF(COUNTIF($A$6:$A$1005,$A564)&gt;1,"Duplicate Violation ID",IF(COUNTIF('Inspection Log'!$A$6:$A$1005,$B564)=0,"Unmatched Inspection ID",IF(AND($Q564&lt;&gt;"",$C564&lt;&gt;"",$Q564&lt;$C564),"Completed before inspection","OK")))))</f>
        <v/>
      </c>
    </row>
    <row r="565">
      <c r="C565" s="62">
        <f>IF($B565="","",IFERROR(INDEX('Inspection Log'!$B$6:$B$1005,MATCH($B565,'Inspection Log'!$A$6:$A$1005,0)),""))</f>
        <v/>
      </c>
      <c r="D565">
        <f>IF($B565="","",IFERROR(INDEX('Inspection Log'!$E$6:$E$1005,MATCH($B565,'Inspection Log'!$A$6:$A$1005,0)),""))</f>
        <v/>
      </c>
      <c r="E565">
        <f>IF($B565="","",IFERROR(INDEX('Inspection Log'!$F$6:$F$1005,MATCH($B565,'Inspection Log'!$A$6:$A$1005,0)),""))</f>
        <v/>
      </c>
      <c r="G565" s="47" t="n"/>
      <c r="H565" s="38" t="n"/>
      <c r="K565" s="63" t="n"/>
      <c r="L565" s="63" t="n"/>
      <c r="M565" s="38" t="n"/>
      <c r="O565" s="62">
        <f>IF($C565="","",IFERROR($C565+'Settings'!$B$5,""))</f>
        <v/>
      </c>
      <c r="P565" s="62" t="n"/>
      <c r="Q565" s="62" t="n"/>
      <c r="R565" s="40">
        <f>IF($A565="","",IF($Q565&lt;&gt;"","Closed",IF($P565="","Open - No Due Date",IF($P565&lt;TODAY(),"Overdue","Open"))))</f>
        <v/>
      </c>
      <c r="S565" s="39">
        <f>IF($A565="","",IFERROR(MAX(0,IF($Q565&lt;&gt;"",$Q565-$C565,TODAY()-$C565)),""))</f>
        <v/>
      </c>
      <c r="T565" s="40">
        <f>IF($A565="","",IF(OR($B565="",$F565="",$H565="",$I565="",$M565=""),"Missing required field",IF(COUNTIF($A$6:$A$1005,$A565)&gt;1,"Duplicate Violation ID",IF(COUNTIF('Inspection Log'!$A$6:$A$1005,$B565)=0,"Unmatched Inspection ID",IF(AND($Q565&lt;&gt;"",$C565&lt;&gt;"",$Q565&lt;$C565),"Completed before inspection","OK")))))</f>
        <v/>
      </c>
    </row>
    <row r="566">
      <c r="C566" s="62">
        <f>IF($B566="","",IFERROR(INDEX('Inspection Log'!$B$6:$B$1005,MATCH($B566,'Inspection Log'!$A$6:$A$1005,0)),""))</f>
        <v/>
      </c>
      <c r="D566">
        <f>IF($B566="","",IFERROR(INDEX('Inspection Log'!$E$6:$E$1005,MATCH($B566,'Inspection Log'!$A$6:$A$1005,0)),""))</f>
        <v/>
      </c>
      <c r="E566">
        <f>IF($B566="","",IFERROR(INDEX('Inspection Log'!$F$6:$F$1005,MATCH($B566,'Inspection Log'!$A$6:$A$1005,0)),""))</f>
        <v/>
      </c>
      <c r="G566" s="47" t="n"/>
      <c r="H566" s="38" t="n"/>
      <c r="K566" s="63" t="n"/>
      <c r="L566" s="63" t="n"/>
      <c r="M566" s="38" t="n"/>
      <c r="O566" s="62">
        <f>IF($C566="","",IFERROR($C566+'Settings'!$B$5,""))</f>
        <v/>
      </c>
      <c r="P566" s="62" t="n"/>
      <c r="Q566" s="62" t="n"/>
      <c r="R566" s="40">
        <f>IF($A566="","",IF($Q566&lt;&gt;"","Closed",IF($P566="","Open - No Due Date",IF($P566&lt;TODAY(),"Overdue","Open"))))</f>
        <v/>
      </c>
      <c r="S566" s="39">
        <f>IF($A566="","",IFERROR(MAX(0,IF($Q566&lt;&gt;"",$Q566-$C566,TODAY()-$C566)),""))</f>
        <v/>
      </c>
      <c r="T566" s="40">
        <f>IF($A566="","",IF(OR($B566="",$F566="",$H566="",$I566="",$M566=""),"Missing required field",IF(COUNTIF($A$6:$A$1005,$A566)&gt;1,"Duplicate Violation ID",IF(COUNTIF('Inspection Log'!$A$6:$A$1005,$B566)=0,"Unmatched Inspection ID",IF(AND($Q566&lt;&gt;"",$C566&lt;&gt;"",$Q566&lt;$C566),"Completed before inspection","OK")))))</f>
        <v/>
      </c>
    </row>
    <row r="567">
      <c r="C567" s="62">
        <f>IF($B567="","",IFERROR(INDEX('Inspection Log'!$B$6:$B$1005,MATCH($B567,'Inspection Log'!$A$6:$A$1005,0)),""))</f>
        <v/>
      </c>
      <c r="D567">
        <f>IF($B567="","",IFERROR(INDEX('Inspection Log'!$E$6:$E$1005,MATCH($B567,'Inspection Log'!$A$6:$A$1005,0)),""))</f>
        <v/>
      </c>
      <c r="E567">
        <f>IF($B567="","",IFERROR(INDEX('Inspection Log'!$F$6:$F$1005,MATCH($B567,'Inspection Log'!$A$6:$A$1005,0)),""))</f>
        <v/>
      </c>
      <c r="G567" s="47" t="n"/>
      <c r="H567" s="38" t="n"/>
      <c r="K567" s="63" t="n"/>
      <c r="L567" s="63" t="n"/>
      <c r="M567" s="38" t="n"/>
      <c r="O567" s="62">
        <f>IF($C567="","",IFERROR($C567+'Settings'!$B$5,""))</f>
        <v/>
      </c>
      <c r="P567" s="62" t="n"/>
      <c r="Q567" s="62" t="n"/>
      <c r="R567" s="40">
        <f>IF($A567="","",IF($Q567&lt;&gt;"","Closed",IF($P567="","Open - No Due Date",IF($P567&lt;TODAY(),"Overdue","Open"))))</f>
        <v/>
      </c>
      <c r="S567" s="39">
        <f>IF($A567="","",IFERROR(MAX(0,IF($Q567&lt;&gt;"",$Q567-$C567,TODAY()-$C567)),""))</f>
        <v/>
      </c>
      <c r="T567" s="40">
        <f>IF($A567="","",IF(OR($B567="",$F567="",$H567="",$I567="",$M567=""),"Missing required field",IF(COUNTIF($A$6:$A$1005,$A567)&gt;1,"Duplicate Violation ID",IF(COUNTIF('Inspection Log'!$A$6:$A$1005,$B567)=0,"Unmatched Inspection ID",IF(AND($Q567&lt;&gt;"",$C567&lt;&gt;"",$Q567&lt;$C567),"Completed before inspection","OK")))))</f>
        <v/>
      </c>
    </row>
    <row r="568">
      <c r="C568" s="62">
        <f>IF($B568="","",IFERROR(INDEX('Inspection Log'!$B$6:$B$1005,MATCH($B568,'Inspection Log'!$A$6:$A$1005,0)),""))</f>
        <v/>
      </c>
      <c r="D568">
        <f>IF($B568="","",IFERROR(INDEX('Inspection Log'!$E$6:$E$1005,MATCH($B568,'Inspection Log'!$A$6:$A$1005,0)),""))</f>
        <v/>
      </c>
      <c r="E568">
        <f>IF($B568="","",IFERROR(INDEX('Inspection Log'!$F$6:$F$1005,MATCH($B568,'Inspection Log'!$A$6:$A$1005,0)),""))</f>
        <v/>
      </c>
      <c r="G568" s="47" t="n"/>
      <c r="H568" s="38" t="n"/>
      <c r="K568" s="63" t="n"/>
      <c r="L568" s="63" t="n"/>
      <c r="M568" s="38" t="n"/>
      <c r="O568" s="62">
        <f>IF($C568="","",IFERROR($C568+'Settings'!$B$5,""))</f>
        <v/>
      </c>
      <c r="P568" s="62" t="n"/>
      <c r="Q568" s="62" t="n"/>
      <c r="R568" s="40">
        <f>IF($A568="","",IF($Q568&lt;&gt;"","Closed",IF($P568="","Open - No Due Date",IF($P568&lt;TODAY(),"Overdue","Open"))))</f>
        <v/>
      </c>
      <c r="S568" s="39">
        <f>IF($A568="","",IFERROR(MAX(0,IF($Q568&lt;&gt;"",$Q568-$C568,TODAY()-$C568)),""))</f>
        <v/>
      </c>
      <c r="T568" s="40">
        <f>IF($A568="","",IF(OR($B568="",$F568="",$H568="",$I568="",$M568=""),"Missing required field",IF(COUNTIF($A$6:$A$1005,$A568)&gt;1,"Duplicate Violation ID",IF(COUNTIF('Inspection Log'!$A$6:$A$1005,$B568)=0,"Unmatched Inspection ID",IF(AND($Q568&lt;&gt;"",$C568&lt;&gt;"",$Q568&lt;$C568),"Completed before inspection","OK")))))</f>
        <v/>
      </c>
    </row>
    <row r="569">
      <c r="C569" s="62">
        <f>IF($B569="","",IFERROR(INDEX('Inspection Log'!$B$6:$B$1005,MATCH($B569,'Inspection Log'!$A$6:$A$1005,0)),""))</f>
        <v/>
      </c>
      <c r="D569">
        <f>IF($B569="","",IFERROR(INDEX('Inspection Log'!$E$6:$E$1005,MATCH($B569,'Inspection Log'!$A$6:$A$1005,0)),""))</f>
        <v/>
      </c>
      <c r="E569">
        <f>IF($B569="","",IFERROR(INDEX('Inspection Log'!$F$6:$F$1005,MATCH($B569,'Inspection Log'!$A$6:$A$1005,0)),""))</f>
        <v/>
      </c>
      <c r="G569" s="47" t="n"/>
      <c r="H569" s="38" t="n"/>
      <c r="K569" s="63" t="n"/>
      <c r="L569" s="63" t="n"/>
      <c r="M569" s="38" t="n"/>
      <c r="O569" s="62">
        <f>IF($C569="","",IFERROR($C569+'Settings'!$B$5,""))</f>
        <v/>
      </c>
      <c r="P569" s="62" t="n"/>
      <c r="Q569" s="62" t="n"/>
      <c r="R569" s="40">
        <f>IF($A569="","",IF($Q569&lt;&gt;"","Closed",IF($P569="","Open - No Due Date",IF($P569&lt;TODAY(),"Overdue","Open"))))</f>
        <v/>
      </c>
      <c r="S569" s="39">
        <f>IF($A569="","",IFERROR(MAX(0,IF($Q569&lt;&gt;"",$Q569-$C569,TODAY()-$C569)),""))</f>
        <v/>
      </c>
      <c r="T569" s="40">
        <f>IF($A569="","",IF(OR($B569="",$F569="",$H569="",$I569="",$M569=""),"Missing required field",IF(COUNTIF($A$6:$A$1005,$A569)&gt;1,"Duplicate Violation ID",IF(COUNTIF('Inspection Log'!$A$6:$A$1005,$B569)=0,"Unmatched Inspection ID",IF(AND($Q569&lt;&gt;"",$C569&lt;&gt;"",$Q569&lt;$C569),"Completed before inspection","OK")))))</f>
        <v/>
      </c>
    </row>
    <row r="570">
      <c r="C570" s="62">
        <f>IF($B570="","",IFERROR(INDEX('Inspection Log'!$B$6:$B$1005,MATCH($B570,'Inspection Log'!$A$6:$A$1005,0)),""))</f>
        <v/>
      </c>
      <c r="D570">
        <f>IF($B570="","",IFERROR(INDEX('Inspection Log'!$E$6:$E$1005,MATCH($B570,'Inspection Log'!$A$6:$A$1005,0)),""))</f>
        <v/>
      </c>
      <c r="E570">
        <f>IF($B570="","",IFERROR(INDEX('Inspection Log'!$F$6:$F$1005,MATCH($B570,'Inspection Log'!$A$6:$A$1005,0)),""))</f>
        <v/>
      </c>
      <c r="G570" s="47" t="n"/>
      <c r="H570" s="38" t="n"/>
      <c r="K570" s="63" t="n"/>
      <c r="L570" s="63" t="n"/>
      <c r="M570" s="38" t="n"/>
      <c r="O570" s="62">
        <f>IF($C570="","",IFERROR($C570+'Settings'!$B$5,""))</f>
        <v/>
      </c>
      <c r="P570" s="62" t="n"/>
      <c r="Q570" s="62" t="n"/>
      <c r="R570" s="40">
        <f>IF($A570="","",IF($Q570&lt;&gt;"","Closed",IF($P570="","Open - No Due Date",IF($P570&lt;TODAY(),"Overdue","Open"))))</f>
        <v/>
      </c>
      <c r="S570" s="39">
        <f>IF($A570="","",IFERROR(MAX(0,IF($Q570&lt;&gt;"",$Q570-$C570,TODAY()-$C570)),""))</f>
        <v/>
      </c>
      <c r="T570" s="40">
        <f>IF($A570="","",IF(OR($B570="",$F570="",$H570="",$I570="",$M570=""),"Missing required field",IF(COUNTIF($A$6:$A$1005,$A570)&gt;1,"Duplicate Violation ID",IF(COUNTIF('Inspection Log'!$A$6:$A$1005,$B570)=0,"Unmatched Inspection ID",IF(AND($Q570&lt;&gt;"",$C570&lt;&gt;"",$Q570&lt;$C570),"Completed before inspection","OK")))))</f>
        <v/>
      </c>
    </row>
    <row r="571">
      <c r="C571" s="62">
        <f>IF($B571="","",IFERROR(INDEX('Inspection Log'!$B$6:$B$1005,MATCH($B571,'Inspection Log'!$A$6:$A$1005,0)),""))</f>
        <v/>
      </c>
      <c r="D571">
        <f>IF($B571="","",IFERROR(INDEX('Inspection Log'!$E$6:$E$1005,MATCH($B571,'Inspection Log'!$A$6:$A$1005,0)),""))</f>
        <v/>
      </c>
      <c r="E571">
        <f>IF($B571="","",IFERROR(INDEX('Inspection Log'!$F$6:$F$1005,MATCH($B571,'Inspection Log'!$A$6:$A$1005,0)),""))</f>
        <v/>
      </c>
      <c r="G571" s="47" t="n"/>
      <c r="H571" s="38" t="n"/>
      <c r="K571" s="63" t="n"/>
      <c r="L571" s="63" t="n"/>
      <c r="M571" s="38" t="n"/>
      <c r="O571" s="62">
        <f>IF($C571="","",IFERROR($C571+'Settings'!$B$5,""))</f>
        <v/>
      </c>
      <c r="P571" s="62" t="n"/>
      <c r="Q571" s="62" t="n"/>
      <c r="R571" s="40">
        <f>IF($A571="","",IF($Q571&lt;&gt;"","Closed",IF($P571="","Open - No Due Date",IF($P571&lt;TODAY(),"Overdue","Open"))))</f>
        <v/>
      </c>
      <c r="S571" s="39">
        <f>IF($A571="","",IFERROR(MAX(0,IF($Q571&lt;&gt;"",$Q571-$C571,TODAY()-$C571)),""))</f>
        <v/>
      </c>
      <c r="T571" s="40">
        <f>IF($A571="","",IF(OR($B571="",$F571="",$H571="",$I571="",$M571=""),"Missing required field",IF(COUNTIF($A$6:$A$1005,$A571)&gt;1,"Duplicate Violation ID",IF(COUNTIF('Inspection Log'!$A$6:$A$1005,$B571)=0,"Unmatched Inspection ID",IF(AND($Q571&lt;&gt;"",$C571&lt;&gt;"",$Q571&lt;$C571),"Completed before inspection","OK")))))</f>
        <v/>
      </c>
    </row>
    <row r="572">
      <c r="C572" s="62">
        <f>IF($B572="","",IFERROR(INDEX('Inspection Log'!$B$6:$B$1005,MATCH($B572,'Inspection Log'!$A$6:$A$1005,0)),""))</f>
        <v/>
      </c>
      <c r="D572">
        <f>IF($B572="","",IFERROR(INDEX('Inspection Log'!$E$6:$E$1005,MATCH($B572,'Inspection Log'!$A$6:$A$1005,0)),""))</f>
        <v/>
      </c>
      <c r="E572">
        <f>IF($B572="","",IFERROR(INDEX('Inspection Log'!$F$6:$F$1005,MATCH($B572,'Inspection Log'!$A$6:$A$1005,0)),""))</f>
        <v/>
      </c>
      <c r="G572" s="47" t="n"/>
      <c r="H572" s="38" t="n"/>
      <c r="K572" s="63" t="n"/>
      <c r="L572" s="63" t="n"/>
      <c r="M572" s="38" t="n"/>
      <c r="O572" s="62">
        <f>IF($C572="","",IFERROR($C572+'Settings'!$B$5,""))</f>
        <v/>
      </c>
      <c r="P572" s="62" t="n"/>
      <c r="Q572" s="62" t="n"/>
      <c r="R572" s="40">
        <f>IF($A572="","",IF($Q572&lt;&gt;"","Closed",IF($P572="","Open - No Due Date",IF($P572&lt;TODAY(),"Overdue","Open"))))</f>
        <v/>
      </c>
      <c r="S572" s="39">
        <f>IF($A572="","",IFERROR(MAX(0,IF($Q572&lt;&gt;"",$Q572-$C572,TODAY()-$C572)),""))</f>
        <v/>
      </c>
      <c r="T572" s="40">
        <f>IF($A572="","",IF(OR($B572="",$F572="",$H572="",$I572="",$M572=""),"Missing required field",IF(COUNTIF($A$6:$A$1005,$A572)&gt;1,"Duplicate Violation ID",IF(COUNTIF('Inspection Log'!$A$6:$A$1005,$B572)=0,"Unmatched Inspection ID",IF(AND($Q572&lt;&gt;"",$C572&lt;&gt;"",$Q572&lt;$C572),"Completed before inspection","OK")))))</f>
        <v/>
      </c>
    </row>
    <row r="573">
      <c r="C573" s="62">
        <f>IF($B573="","",IFERROR(INDEX('Inspection Log'!$B$6:$B$1005,MATCH($B573,'Inspection Log'!$A$6:$A$1005,0)),""))</f>
        <v/>
      </c>
      <c r="D573">
        <f>IF($B573="","",IFERROR(INDEX('Inspection Log'!$E$6:$E$1005,MATCH($B573,'Inspection Log'!$A$6:$A$1005,0)),""))</f>
        <v/>
      </c>
      <c r="E573">
        <f>IF($B573="","",IFERROR(INDEX('Inspection Log'!$F$6:$F$1005,MATCH($B573,'Inspection Log'!$A$6:$A$1005,0)),""))</f>
        <v/>
      </c>
      <c r="G573" s="47" t="n"/>
      <c r="H573" s="38" t="n"/>
      <c r="K573" s="63" t="n"/>
      <c r="L573" s="63" t="n"/>
      <c r="M573" s="38" t="n"/>
      <c r="O573" s="62">
        <f>IF($C573="","",IFERROR($C573+'Settings'!$B$5,""))</f>
        <v/>
      </c>
      <c r="P573" s="62" t="n"/>
      <c r="Q573" s="62" t="n"/>
      <c r="R573" s="40">
        <f>IF($A573="","",IF($Q573&lt;&gt;"","Closed",IF($P573="","Open - No Due Date",IF($P573&lt;TODAY(),"Overdue","Open"))))</f>
        <v/>
      </c>
      <c r="S573" s="39">
        <f>IF($A573="","",IFERROR(MAX(0,IF($Q573&lt;&gt;"",$Q573-$C573,TODAY()-$C573)),""))</f>
        <v/>
      </c>
      <c r="T573" s="40">
        <f>IF($A573="","",IF(OR($B573="",$F573="",$H573="",$I573="",$M573=""),"Missing required field",IF(COUNTIF($A$6:$A$1005,$A573)&gt;1,"Duplicate Violation ID",IF(COUNTIF('Inspection Log'!$A$6:$A$1005,$B573)=0,"Unmatched Inspection ID",IF(AND($Q573&lt;&gt;"",$C573&lt;&gt;"",$Q573&lt;$C573),"Completed before inspection","OK")))))</f>
        <v/>
      </c>
    </row>
    <row r="574">
      <c r="C574" s="62">
        <f>IF($B574="","",IFERROR(INDEX('Inspection Log'!$B$6:$B$1005,MATCH($B574,'Inspection Log'!$A$6:$A$1005,0)),""))</f>
        <v/>
      </c>
      <c r="D574">
        <f>IF($B574="","",IFERROR(INDEX('Inspection Log'!$E$6:$E$1005,MATCH($B574,'Inspection Log'!$A$6:$A$1005,0)),""))</f>
        <v/>
      </c>
      <c r="E574">
        <f>IF($B574="","",IFERROR(INDEX('Inspection Log'!$F$6:$F$1005,MATCH($B574,'Inspection Log'!$A$6:$A$1005,0)),""))</f>
        <v/>
      </c>
      <c r="G574" s="47" t="n"/>
      <c r="H574" s="38" t="n"/>
      <c r="K574" s="63" t="n"/>
      <c r="L574" s="63" t="n"/>
      <c r="M574" s="38" t="n"/>
      <c r="O574" s="62">
        <f>IF($C574="","",IFERROR($C574+'Settings'!$B$5,""))</f>
        <v/>
      </c>
      <c r="P574" s="62" t="n"/>
      <c r="Q574" s="62" t="n"/>
      <c r="R574" s="40">
        <f>IF($A574="","",IF($Q574&lt;&gt;"","Closed",IF($P574="","Open - No Due Date",IF($P574&lt;TODAY(),"Overdue","Open"))))</f>
        <v/>
      </c>
      <c r="S574" s="39">
        <f>IF($A574="","",IFERROR(MAX(0,IF($Q574&lt;&gt;"",$Q574-$C574,TODAY()-$C574)),""))</f>
        <v/>
      </c>
      <c r="T574" s="40">
        <f>IF($A574="","",IF(OR($B574="",$F574="",$H574="",$I574="",$M574=""),"Missing required field",IF(COUNTIF($A$6:$A$1005,$A574)&gt;1,"Duplicate Violation ID",IF(COUNTIF('Inspection Log'!$A$6:$A$1005,$B574)=0,"Unmatched Inspection ID",IF(AND($Q574&lt;&gt;"",$C574&lt;&gt;"",$Q574&lt;$C574),"Completed before inspection","OK")))))</f>
        <v/>
      </c>
    </row>
    <row r="575">
      <c r="C575" s="62">
        <f>IF($B575="","",IFERROR(INDEX('Inspection Log'!$B$6:$B$1005,MATCH($B575,'Inspection Log'!$A$6:$A$1005,0)),""))</f>
        <v/>
      </c>
      <c r="D575">
        <f>IF($B575="","",IFERROR(INDEX('Inspection Log'!$E$6:$E$1005,MATCH($B575,'Inspection Log'!$A$6:$A$1005,0)),""))</f>
        <v/>
      </c>
      <c r="E575">
        <f>IF($B575="","",IFERROR(INDEX('Inspection Log'!$F$6:$F$1005,MATCH($B575,'Inspection Log'!$A$6:$A$1005,0)),""))</f>
        <v/>
      </c>
      <c r="G575" s="47" t="n"/>
      <c r="H575" s="38" t="n"/>
      <c r="K575" s="63" t="n"/>
      <c r="L575" s="63" t="n"/>
      <c r="M575" s="38" t="n"/>
      <c r="O575" s="62">
        <f>IF($C575="","",IFERROR($C575+'Settings'!$B$5,""))</f>
        <v/>
      </c>
      <c r="P575" s="62" t="n"/>
      <c r="Q575" s="62" t="n"/>
      <c r="R575" s="40">
        <f>IF($A575="","",IF($Q575&lt;&gt;"","Closed",IF($P575="","Open - No Due Date",IF($P575&lt;TODAY(),"Overdue","Open"))))</f>
        <v/>
      </c>
      <c r="S575" s="39">
        <f>IF($A575="","",IFERROR(MAX(0,IF($Q575&lt;&gt;"",$Q575-$C575,TODAY()-$C575)),""))</f>
        <v/>
      </c>
      <c r="T575" s="40">
        <f>IF($A575="","",IF(OR($B575="",$F575="",$H575="",$I575="",$M575=""),"Missing required field",IF(COUNTIF($A$6:$A$1005,$A575)&gt;1,"Duplicate Violation ID",IF(COUNTIF('Inspection Log'!$A$6:$A$1005,$B575)=0,"Unmatched Inspection ID",IF(AND($Q575&lt;&gt;"",$C575&lt;&gt;"",$Q575&lt;$C575),"Completed before inspection","OK")))))</f>
        <v/>
      </c>
    </row>
    <row r="576">
      <c r="C576" s="62">
        <f>IF($B576="","",IFERROR(INDEX('Inspection Log'!$B$6:$B$1005,MATCH($B576,'Inspection Log'!$A$6:$A$1005,0)),""))</f>
        <v/>
      </c>
      <c r="D576">
        <f>IF($B576="","",IFERROR(INDEX('Inspection Log'!$E$6:$E$1005,MATCH($B576,'Inspection Log'!$A$6:$A$1005,0)),""))</f>
        <v/>
      </c>
      <c r="E576">
        <f>IF($B576="","",IFERROR(INDEX('Inspection Log'!$F$6:$F$1005,MATCH($B576,'Inspection Log'!$A$6:$A$1005,0)),""))</f>
        <v/>
      </c>
      <c r="G576" s="47" t="n"/>
      <c r="H576" s="38" t="n"/>
      <c r="K576" s="63" t="n"/>
      <c r="L576" s="63" t="n"/>
      <c r="M576" s="38" t="n"/>
      <c r="O576" s="62">
        <f>IF($C576="","",IFERROR($C576+'Settings'!$B$5,""))</f>
        <v/>
      </c>
      <c r="P576" s="62" t="n"/>
      <c r="Q576" s="62" t="n"/>
      <c r="R576" s="40">
        <f>IF($A576="","",IF($Q576&lt;&gt;"","Closed",IF($P576="","Open - No Due Date",IF($P576&lt;TODAY(),"Overdue","Open"))))</f>
        <v/>
      </c>
      <c r="S576" s="39">
        <f>IF($A576="","",IFERROR(MAX(0,IF($Q576&lt;&gt;"",$Q576-$C576,TODAY()-$C576)),""))</f>
        <v/>
      </c>
      <c r="T576" s="40">
        <f>IF($A576="","",IF(OR($B576="",$F576="",$H576="",$I576="",$M576=""),"Missing required field",IF(COUNTIF($A$6:$A$1005,$A576)&gt;1,"Duplicate Violation ID",IF(COUNTIF('Inspection Log'!$A$6:$A$1005,$B576)=0,"Unmatched Inspection ID",IF(AND($Q576&lt;&gt;"",$C576&lt;&gt;"",$Q576&lt;$C576),"Completed before inspection","OK")))))</f>
        <v/>
      </c>
    </row>
    <row r="577">
      <c r="C577" s="62">
        <f>IF($B577="","",IFERROR(INDEX('Inspection Log'!$B$6:$B$1005,MATCH($B577,'Inspection Log'!$A$6:$A$1005,0)),""))</f>
        <v/>
      </c>
      <c r="D577">
        <f>IF($B577="","",IFERROR(INDEX('Inspection Log'!$E$6:$E$1005,MATCH($B577,'Inspection Log'!$A$6:$A$1005,0)),""))</f>
        <v/>
      </c>
      <c r="E577">
        <f>IF($B577="","",IFERROR(INDEX('Inspection Log'!$F$6:$F$1005,MATCH($B577,'Inspection Log'!$A$6:$A$1005,0)),""))</f>
        <v/>
      </c>
      <c r="G577" s="47" t="n"/>
      <c r="H577" s="38" t="n"/>
      <c r="K577" s="63" t="n"/>
      <c r="L577" s="63" t="n"/>
      <c r="M577" s="38" t="n"/>
      <c r="O577" s="62">
        <f>IF($C577="","",IFERROR($C577+'Settings'!$B$5,""))</f>
        <v/>
      </c>
      <c r="P577" s="62" t="n"/>
      <c r="Q577" s="62" t="n"/>
      <c r="R577" s="40">
        <f>IF($A577="","",IF($Q577&lt;&gt;"","Closed",IF($P577="","Open - No Due Date",IF($P577&lt;TODAY(),"Overdue","Open"))))</f>
        <v/>
      </c>
      <c r="S577" s="39">
        <f>IF($A577="","",IFERROR(MAX(0,IF($Q577&lt;&gt;"",$Q577-$C577,TODAY()-$C577)),""))</f>
        <v/>
      </c>
      <c r="T577" s="40">
        <f>IF($A577="","",IF(OR($B577="",$F577="",$H577="",$I577="",$M577=""),"Missing required field",IF(COUNTIF($A$6:$A$1005,$A577)&gt;1,"Duplicate Violation ID",IF(COUNTIF('Inspection Log'!$A$6:$A$1005,$B577)=0,"Unmatched Inspection ID",IF(AND($Q577&lt;&gt;"",$C577&lt;&gt;"",$Q577&lt;$C577),"Completed before inspection","OK")))))</f>
        <v/>
      </c>
    </row>
    <row r="578">
      <c r="C578" s="62">
        <f>IF($B578="","",IFERROR(INDEX('Inspection Log'!$B$6:$B$1005,MATCH($B578,'Inspection Log'!$A$6:$A$1005,0)),""))</f>
        <v/>
      </c>
      <c r="D578">
        <f>IF($B578="","",IFERROR(INDEX('Inspection Log'!$E$6:$E$1005,MATCH($B578,'Inspection Log'!$A$6:$A$1005,0)),""))</f>
        <v/>
      </c>
      <c r="E578">
        <f>IF($B578="","",IFERROR(INDEX('Inspection Log'!$F$6:$F$1005,MATCH($B578,'Inspection Log'!$A$6:$A$1005,0)),""))</f>
        <v/>
      </c>
      <c r="G578" s="47" t="n"/>
      <c r="H578" s="38" t="n"/>
      <c r="K578" s="63" t="n"/>
      <c r="L578" s="63" t="n"/>
      <c r="M578" s="38" t="n"/>
      <c r="O578" s="62">
        <f>IF($C578="","",IFERROR($C578+'Settings'!$B$5,""))</f>
        <v/>
      </c>
      <c r="P578" s="62" t="n"/>
      <c r="Q578" s="62" t="n"/>
      <c r="R578" s="40">
        <f>IF($A578="","",IF($Q578&lt;&gt;"","Closed",IF($P578="","Open - No Due Date",IF($P578&lt;TODAY(),"Overdue","Open"))))</f>
        <v/>
      </c>
      <c r="S578" s="39">
        <f>IF($A578="","",IFERROR(MAX(0,IF($Q578&lt;&gt;"",$Q578-$C578,TODAY()-$C578)),""))</f>
        <v/>
      </c>
      <c r="T578" s="40">
        <f>IF($A578="","",IF(OR($B578="",$F578="",$H578="",$I578="",$M578=""),"Missing required field",IF(COUNTIF($A$6:$A$1005,$A578)&gt;1,"Duplicate Violation ID",IF(COUNTIF('Inspection Log'!$A$6:$A$1005,$B578)=0,"Unmatched Inspection ID",IF(AND($Q578&lt;&gt;"",$C578&lt;&gt;"",$Q578&lt;$C578),"Completed before inspection","OK")))))</f>
        <v/>
      </c>
    </row>
    <row r="579">
      <c r="C579" s="62">
        <f>IF($B579="","",IFERROR(INDEX('Inspection Log'!$B$6:$B$1005,MATCH($B579,'Inspection Log'!$A$6:$A$1005,0)),""))</f>
        <v/>
      </c>
      <c r="D579">
        <f>IF($B579="","",IFERROR(INDEX('Inspection Log'!$E$6:$E$1005,MATCH($B579,'Inspection Log'!$A$6:$A$1005,0)),""))</f>
        <v/>
      </c>
      <c r="E579">
        <f>IF($B579="","",IFERROR(INDEX('Inspection Log'!$F$6:$F$1005,MATCH($B579,'Inspection Log'!$A$6:$A$1005,0)),""))</f>
        <v/>
      </c>
      <c r="G579" s="47" t="n"/>
      <c r="H579" s="38" t="n"/>
      <c r="K579" s="63" t="n"/>
      <c r="L579" s="63" t="n"/>
      <c r="M579" s="38" t="n"/>
      <c r="O579" s="62">
        <f>IF($C579="","",IFERROR($C579+'Settings'!$B$5,""))</f>
        <v/>
      </c>
      <c r="P579" s="62" t="n"/>
      <c r="Q579" s="62" t="n"/>
      <c r="R579" s="40">
        <f>IF($A579="","",IF($Q579&lt;&gt;"","Closed",IF($P579="","Open - No Due Date",IF($P579&lt;TODAY(),"Overdue","Open"))))</f>
        <v/>
      </c>
      <c r="S579" s="39">
        <f>IF($A579="","",IFERROR(MAX(0,IF($Q579&lt;&gt;"",$Q579-$C579,TODAY()-$C579)),""))</f>
        <v/>
      </c>
      <c r="T579" s="40">
        <f>IF($A579="","",IF(OR($B579="",$F579="",$H579="",$I579="",$M579=""),"Missing required field",IF(COUNTIF($A$6:$A$1005,$A579)&gt;1,"Duplicate Violation ID",IF(COUNTIF('Inspection Log'!$A$6:$A$1005,$B579)=0,"Unmatched Inspection ID",IF(AND($Q579&lt;&gt;"",$C579&lt;&gt;"",$Q579&lt;$C579),"Completed before inspection","OK")))))</f>
        <v/>
      </c>
    </row>
    <row r="580">
      <c r="C580" s="62">
        <f>IF($B580="","",IFERROR(INDEX('Inspection Log'!$B$6:$B$1005,MATCH($B580,'Inspection Log'!$A$6:$A$1005,0)),""))</f>
        <v/>
      </c>
      <c r="D580">
        <f>IF($B580="","",IFERROR(INDEX('Inspection Log'!$E$6:$E$1005,MATCH($B580,'Inspection Log'!$A$6:$A$1005,0)),""))</f>
        <v/>
      </c>
      <c r="E580">
        <f>IF($B580="","",IFERROR(INDEX('Inspection Log'!$F$6:$F$1005,MATCH($B580,'Inspection Log'!$A$6:$A$1005,0)),""))</f>
        <v/>
      </c>
      <c r="G580" s="47" t="n"/>
      <c r="H580" s="38" t="n"/>
      <c r="K580" s="63" t="n"/>
      <c r="L580" s="63" t="n"/>
      <c r="M580" s="38" t="n"/>
      <c r="O580" s="62">
        <f>IF($C580="","",IFERROR($C580+'Settings'!$B$5,""))</f>
        <v/>
      </c>
      <c r="P580" s="62" t="n"/>
      <c r="Q580" s="62" t="n"/>
      <c r="R580" s="40">
        <f>IF($A580="","",IF($Q580&lt;&gt;"","Closed",IF($P580="","Open - No Due Date",IF($P580&lt;TODAY(),"Overdue","Open"))))</f>
        <v/>
      </c>
      <c r="S580" s="39">
        <f>IF($A580="","",IFERROR(MAX(0,IF($Q580&lt;&gt;"",$Q580-$C580,TODAY()-$C580)),""))</f>
        <v/>
      </c>
      <c r="T580" s="40">
        <f>IF($A580="","",IF(OR($B580="",$F580="",$H580="",$I580="",$M580=""),"Missing required field",IF(COUNTIF($A$6:$A$1005,$A580)&gt;1,"Duplicate Violation ID",IF(COUNTIF('Inspection Log'!$A$6:$A$1005,$B580)=0,"Unmatched Inspection ID",IF(AND($Q580&lt;&gt;"",$C580&lt;&gt;"",$Q580&lt;$C580),"Completed before inspection","OK")))))</f>
        <v/>
      </c>
    </row>
    <row r="581">
      <c r="C581" s="62">
        <f>IF($B581="","",IFERROR(INDEX('Inspection Log'!$B$6:$B$1005,MATCH($B581,'Inspection Log'!$A$6:$A$1005,0)),""))</f>
        <v/>
      </c>
      <c r="D581">
        <f>IF($B581="","",IFERROR(INDEX('Inspection Log'!$E$6:$E$1005,MATCH($B581,'Inspection Log'!$A$6:$A$1005,0)),""))</f>
        <v/>
      </c>
      <c r="E581">
        <f>IF($B581="","",IFERROR(INDEX('Inspection Log'!$F$6:$F$1005,MATCH($B581,'Inspection Log'!$A$6:$A$1005,0)),""))</f>
        <v/>
      </c>
      <c r="G581" s="47" t="n"/>
      <c r="H581" s="38" t="n"/>
      <c r="K581" s="63" t="n"/>
      <c r="L581" s="63" t="n"/>
      <c r="M581" s="38" t="n"/>
      <c r="O581" s="62">
        <f>IF($C581="","",IFERROR($C581+'Settings'!$B$5,""))</f>
        <v/>
      </c>
      <c r="P581" s="62" t="n"/>
      <c r="Q581" s="62" t="n"/>
      <c r="R581" s="40">
        <f>IF($A581="","",IF($Q581&lt;&gt;"","Closed",IF($P581="","Open - No Due Date",IF($P581&lt;TODAY(),"Overdue","Open"))))</f>
        <v/>
      </c>
      <c r="S581" s="39">
        <f>IF($A581="","",IFERROR(MAX(0,IF($Q581&lt;&gt;"",$Q581-$C581,TODAY()-$C581)),""))</f>
        <v/>
      </c>
      <c r="T581" s="40">
        <f>IF($A581="","",IF(OR($B581="",$F581="",$H581="",$I581="",$M581=""),"Missing required field",IF(COUNTIF($A$6:$A$1005,$A581)&gt;1,"Duplicate Violation ID",IF(COUNTIF('Inspection Log'!$A$6:$A$1005,$B581)=0,"Unmatched Inspection ID",IF(AND($Q581&lt;&gt;"",$C581&lt;&gt;"",$Q581&lt;$C581),"Completed before inspection","OK")))))</f>
        <v/>
      </c>
    </row>
    <row r="582">
      <c r="C582" s="62">
        <f>IF($B582="","",IFERROR(INDEX('Inspection Log'!$B$6:$B$1005,MATCH($B582,'Inspection Log'!$A$6:$A$1005,0)),""))</f>
        <v/>
      </c>
      <c r="D582">
        <f>IF($B582="","",IFERROR(INDEX('Inspection Log'!$E$6:$E$1005,MATCH($B582,'Inspection Log'!$A$6:$A$1005,0)),""))</f>
        <v/>
      </c>
      <c r="E582">
        <f>IF($B582="","",IFERROR(INDEX('Inspection Log'!$F$6:$F$1005,MATCH($B582,'Inspection Log'!$A$6:$A$1005,0)),""))</f>
        <v/>
      </c>
      <c r="G582" s="47" t="n"/>
      <c r="H582" s="38" t="n"/>
      <c r="K582" s="63" t="n"/>
      <c r="L582" s="63" t="n"/>
      <c r="M582" s="38" t="n"/>
      <c r="O582" s="62">
        <f>IF($C582="","",IFERROR($C582+'Settings'!$B$5,""))</f>
        <v/>
      </c>
      <c r="P582" s="62" t="n"/>
      <c r="Q582" s="62" t="n"/>
      <c r="R582" s="40">
        <f>IF($A582="","",IF($Q582&lt;&gt;"","Closed",IF($P582="","Open - No Due Date",IF($P582&lt;TODAY(),"Overdue","Open"))))</f>
        <v/>
      </c>
      <c r="S582" s="39">
        <f>IF($A582="","",IFERROR(MAX(0,IF($Q582&lt;&gt;"",$Q582-$C582,TODAY()-$C582)),""))</f>
        <v/>
      </c>
      <c r="T582" s="40">
        <f>IF($A582="","",IF(OR($B582="",$F582="",$H582="",$I582="",$M582=""),"Missing required field",IF(COUNTIF($A$6:$A$1005,$A582)&gt;1,"Duplicate Violation ID",IF(COUNTIF('Inspection Log'!$A$6:$A$1005,$B582)=0,"Unmatched Inspection ID",IF(AND($Q582&lt;&gt;"",$C582&lt;&gt;"",$Q582&lt;$C582),"Completed before inspection","OK")))))</f>
        <v/>
      </c>
    </row>
    <row r="583">
      <c r="C583" s="62">
        <f>IF($B583="","",IFERROR(INDEX('Inspection Log'!$B$6:$B$1005,MATCH($B583,'Inspection Log'!$A$6:$A$1005,0)),""))</f>
        <v/>
      </c>
      <c r="D583">
        <f>IF($B583="","",IFERROR(INDEX('Inspection Log'!$E$6:$E$1005,MATCH($B583,'Inspection Log'!$A$6:$A$1005,0)),""))</f>
        <v/>
      </c>
      <c r="E583">
        <f>IF($B583="","",IFERROR(INDEX('Inspection Log'!$F$6:$F$1005,MATCH($B583,'Inspection Log'!$A$6:$A$1005,0)),""))</f>
        <v/>
      </c>
      <c r="G583" s="47" t="n"/>
      <c r="H583" s="38" t="n"/>
      <c r="K583" s="63" t="n"/>
      <c r="L583" s="63" t="n"/>
      <c r="M583" s="38" t="n"/>
      <c r="O583" s="62">
        <f>IF($C583="","",IFERROR($C583+'Settings'!$B$5,""))</f>
        <v/>
      </c>
      <c r="P583" s="62" t="n"/>
      <c r="Q583" s="62" t="n"/>
      <c r="R583" s="40">
        <f>IF($A583="","",IF($Q583&lt;&gt;"","Closed",IF($P583="","Open - No Due Date",IF($P583&lt;TODAY(),"Overdue","Open"))))</f>
        <v/>
      </c>
      <c r="S583" s="39">
        <f>IF($A583="","",IFERROR(MAX(0,IF($Q583&lt;&gt;"",$Q583-$C583,TODAY()-$C583)),""))</f>
        <v/>
      </c>
      <c r="T583" s="40">
        <f>IF($A583="","",IF(OR($B583="",$F583="",$H583="",$I583="",$M583=""),"Missing required field",IF(COUNTIF($A$6:$A$1005,$A583)&gt;1,"Duplicate Violation ID",IF(COUNTIF('Inspection Log'!$A$6:$A$1005,$B583)=0,"Unmatched Inspection ID",IF(AND($Q583&lt;&gt;"",$C583&lt;&gt;"",$Q583&lt;$C583),"Completed before inspection","OK")))))</f>
        <v/>
      </c>
    </row>
    <row r="584">
      <c r="C584" s="62">
        <f>IF($B584="","",IFERROR(INDEX('Inspection Log'!$B$6:$B$1005,MATCH($B584,'Inspection Log'!$A$6:$A$1005,0)),""))</f>
        <v/>
      </c>
      <c r="D584">
        <f>IF($B584="","",IFERROR(INDEX('Inspection Log'!$E$6:$E$1005,MATCH($B584,'Inspection Log'!$A$6:$A$1005,0)),""))</f>
        <v/>
      </c>
      <c r="E584">
        <f>IF($B584="","",IFERROR(INDEX('Inspection Log'!$F$6:$F$1005,MATCH($B584,'Inspection Log'!$A$6:$A$1005,0)),""))</f>
        <v/>
      </c>
      <c r="G584" s="47" t="n"/>
      <c r="H584" s="38" t="n"/>
      <c r="K584" s="63" t="n"/>
      <c r="L584" s="63" t="n"/>
      <c r="M584" s="38" t="n"/>
      <c r="O584" s="62">
        <f>IF($C584="","",IFERROR($C584+'Settings'!$B$5,""))</f>
        <v/>
      </c>
      <c r="P584" s="62" t="n"/>
      <c r="Q584" s="62" t="n"/>
      <c r="R584" s="40">
        <f>IF($A584="","",IF($Q584&lt;&gt;"","Closed",IF($P584="","Open - No Due Date",IF($P584&lt;TODAY(),"Overdue","Open"))))</f>
        <v/>
      </c>
      <c r="S584" s="39">
        <f>IF($A584="","",IFERROR(MAX(0,IF($Q584&lt;&gt;"",$Q584-$C584,TODAY()-$C584)),""))</f>
        <v/>
      </c>
      <c r="T584" s="40">
        <f>IF($A584="","",IF(OR($B584="",$F584="",$H584="",$I584="",$M584=""),"Missing required field",IF(COUNTIF($A$6:$A$1005,$A584)&gt;1,"Duplicate Violation ID",IF(COUNTIF('Inspection Log'!$A$6:$A$1005,$B584)=0,"Unmatched Inspection ID",IF(AND($Q584&lt;&gt;"",$C584&lt;&gt;"",$Q584&lt;$C584),"Completed before inspection","OK")))))</f>
        <v/>
      </c>
    </row>
    <row r="585">
      <c r="C585" s="62">
        <f>IF($B585="","",IFERROR(INDEX('Inspection Log'!$B$6:$B$1005,MATCH($B585,'Inspection Log'!$A$6:$A$1005,0)),""))</f>
        <v/>
      </c>
      <c r="D585">
        <f>IF($B585="","",IFERROR(INDEX('Inspection Log'!$E$6:$E$1005,MATCH($B585,'Inspection Log'!$A$6:$A$1005,0)),""))</f>
        <v/>
      </c>
      <c r="E585">
        <f>IF($B585="","",IFERROR(INDEX('Inspection Log'!$F$6:$F$1005,MATCH($B585,'Inspection Log'!$A$6:$A$1005,0)),""))</f>
        <v/>
      </c>
      <c r="G585" s="47" t="n"/>
      <c r="H585" s="38" t="n"/>
      <c r="K585" s="63" t="n"/>
      <c r="L585" s="63" t="n"/>
      <c r="M585" s="38" t="n"/>
      <c r="O585" s="62">
        <f>IF($C585="","",IFERROR($C585+'Settings'!$B$5,""))</f>
        <v/>
      </c>
      <c r="P585" s="62" t="n"/>
      <c r="Q585" s="62" t="n"/>
      <c r="R585" s="40">
        <f>IF($A585="","",IF($Q585&lt;&gt;"","Closed",IF($P585="","Open - No Due Date",IF($P585&lt;TODAY(),"Overdue","Open"))))</f>
        <v/>
      </c>
      <c r="S585" s="39">
        <f>IF($A585="","",IFERROR(MAX(0,IF($Q585&lt;&gt;"",$Q585-$C585,TODAY()-$C585)),""))</f>
        <v/>
      </c>
      <c r="T585" s="40">
        <f>IF($A585="","",IF(OR($B585="",$F585="",$H585="",$I585="",$M585=""),"Missing required field",IF(COUNTIF($A$6:$A$1005,$A585)&gt;1,"Duplicate Violation ID",IF(COUNTIF('Inspection Log'!$A$6:$A$1005,$B585)=0,"Unmatched Inspection ID",IF(AND($Q585&lt;&gt;"",$C585&lt;&gt;"",$Q585&lt;$C585),"Completed before inspection","OK")))))</f>
        <v/>
      </c>
    </row>
    <row r="586">
      <c r="C586" s="62">
        <f>IF($B586="","",IFERROR(INDEX('Inspection Log'!$B$6:$B$1005,MATCH($B586,'Inspection Log'!$A$6:$A$1005,0)),""))</f>
        <v/>
      </c>
      <c r="D586">
        <f>IF($B586="","",IFERROR(INDEX('Inspection Log'!$E$6:$E$1005,MATCH($B586,'Inspection Log'!$A$6:$A$1005,0)),""))</f>
        <v/>
      </c>
      <c r="E586">
        <f>IF($B586="","",IFERROR(INDEX('Inspection Log'!$F$6:$F$1005,MATCH($B586,'Inspection Log'!$A$6:$A$1005,0)),""))</f>
        <v/>
      </c>
      <c r="G586" s="47" t="n"/>
      <c r="H586" s="38" t="n"/>
      <c r="K586" s="63" t="n"/>
      <c r="L586" s="63" t="n"/>
      <c r="M586" s="38" t="n"/>
      <c r="O586" s="62">
        <f>IF($C586="","",IFERROR($C586+'Settings'!$B$5,""))</f>
        <v/>
      </c>
      <c r="P586" s="62" t="n"/>
      <c r="Q586" s="62" t="n"/>
      <c r="R586" s="40">
        <f>IF($A586="","",IF($Q586&lt;&gt;"","Closed",IF($P586="","Open - No Due Date",IF($P586&lt;TODAY(),"Overdue","Open"))))</f>
        <v/>
      </c>
      <c r="S586" s="39">
        <f>IF($A586="","",IFERROR(MAX(0,IF($Q586&lt;&gt;"",$Q586-$C586,TODAY()-$C586)),""))</f>
        <v/>
      </c>
      <c r="T586" s="40">
        <f>IF($A586="","",IF(OR($B586="",$F586="",$H586="",$I586="",$M586=""),"Missing required field",IF(COUNTIF($A$6:$A$1005,$A586)&gt;1,"Duplicate Violation ID",IF(COUNTIF('Inspection Log'!$A$6:$A$1005,$B586)=0,"Unmatched Inspection ID",IF(AND($Q586&lt;&gt;"",$C586&lt;&gt;"",$Q586&lt;$C586),"Completed before inspection","OK")))))</f>
        <v/>
      </c>
    </row>
    <row r="587">
      <c r="C587" s="62">
        <f>IF($B587="","",IFERROR(INDEX('Inspection Log'!$B$6:$B$1005,MATCH($B587,'Inspection Log'!$A$6:$A$1005,0)),""))</f>
        <v/>
      </c>
      <c r="D587">
        <f>IF($B587="","",IFERROR(INDEX('Inspection Log'!$E$6:$E$1005,MATCH($B587,'Inspection Log'!$A$6:$A$1005,0)),""))</f>
        <v/>
      </c>
      <c r="E587">
        <f>IF($B587="","",IFERROR(INDEX('Inspection Log'!$F$6:$F$1005,MATCH($B587,'Inspection Log'!$A$6:$A$1005,0)),""))</f>
        <v/>
      </c>
      <c r="G587" s="47" t="n"/>
      <c r="H587" s="38" t="n"/>
      <c r="K587" s="63" t="n"/>
      <c r="L587" s="63" t="n"/>
      <c r="M587" s="38" t="n"/>
      <c r="O587" s="62">
        <f>IF($C587="","",IFERROR($C587+'Settings'!$B$5,""))</f>
        <v/>
      </c>
      <c r="P587" s="62" t="n"/>
      <c r="Q587" s="62" t="n"/>
      <c r="R587" s="40">
        <f>IF($A587="","",IF($Q587&lt;&gt;"","Closed",IF($P587="","Open - No Due Date",IF($P587&lt;TODAY(),"Overdue","Open"))))</f>
        <v/>
      </c>
      <c r="S587" s="39">
        <f>IF($A587="","",IFERROR(MAX(0,IF($Q587&lt;&gt;"",$Q587-$C587,TODAY()-$C587)),""))</f>
        <v/>
      </c>
      <c r="T587" s="40">
        <f>IF($A587="","",IF(OR($B587="",$F587="",$H587="",$I587="",$M587=""),"Missing required field",IF(COUNTIF($A$6:$A$1005,$A587)&gt;1,"Duplicate Violation ID",IF(COUNTIF('Inspection Log'!$A$6:$A$1005,$B587)=0,"Unmatched Inspection ID",IF(AND($Q587&lt;&gt;"",$C587&lt;&gt;"",$Q587&lt;$C587),"Completed before inspection","OK")))))</f>
        <v/>
      </c>
    </row>
    <row r="588">
      <c r="C588" s="62">
        <f>IF($B588="","",IFERROR(INDEX('Inspection Log'!$B$6:$B$1005,MATCH($B588,'Inspection Log'!$A$6:$A$1005,0)),""))</f>
        <v/>
      </c>
      <c r="D588">
        <f>IF($B588="","",IFERROR(INDEX('Inspection Log'!$E$6:$E$1005,MATCH($B588,'Inspection Log'!$A$6:$A$1005,0)),""))</f>
        <v/>
      </c>
      <c r="E588">
        <f>IF($B588="","",IFERROR(INDEX('Inspection Log'!$F$6:$F$1005,MATCH($B588,'Inspection Log'!$A$6:$A$1005,0)),""))</f>
        <v/>
      </c>
      <c r="G588" s="47" t="n"/>
      <c r="H588" s="38" t="n"/>
      <c r="K588" s="63" t="n"/>
      <c r="L588" s="63" t="n"/>
      <c r="M588" s="38" t="n"/>
      <c r="O588" s="62">
        <f>IF($C588="","",IFERROR($C588+'Settings'!$B$5,""))</f>
        <v/>
      </c>
      <c r="P588" s="62" t="n"/>
      <c r="Q588" s="62" t="n"/>
      <c r="R588" s="40">
        <f>IF($A588="","",IF($Q588&lt;&gt;"","Closed",IF($P588="","Open - No Due Date",IF($P588&lt;TODAY(),"Overdue","Open"))))</f>
        <v/>
      </c>
      <c r="S588" s="39">
        <f>IF($A588="","",IFERROR(MAX(0,IF($Q588&lt;&gt;"",$Q588-$C588,TODAY()-$C588)),""))</f>
        <v/>
      </c>
      <c r="T588" s="40">
        <f>IF($A588="","",IF(OR($B588="",$F588="",$H588="",$I588="",$M588=""),"Missing required field",IF(COUNTIF($A$6:$A$1005,$A588)&gt;1,"Duplicate Violation ID",IF(COUNTIF('Inspection Log'!$A$6:$A$1005,$B588)=0,"Unmatched Inspection ID",IF(AND($Q588&lt;&gt;"",$C588&lt;&gt;"",$Q588&lt;$C588),"Completed before inspection","OK")))))</f>
        <v/>
      </c>
    </row>
    <row r="589">
      <c r="C589" s="62">
        <f>IF($B589="","",IFERROR(INDEX('Inspection Log'!$B$6:$B$1005,MATCH($B589,'Inspection Log'!$A$6:$A$1005,0)),""))</f>
        <v/>
      </c>
      <c r="D589">
        <f>IF($B589="","",IFERROR(INDEX('Inspection Log'!$E$6:$E$1005,MATCH($B589,'Inspection Log'!$A$6:$A$1005,0)),""))</f>
        <v/>
      </c>
      <c r="E589">
        <f>IF($B589="","",IFERROR(INDEX('Inspection Log'!$F$6:$F$1005,MATCH($B589,'Inspection Log'!$A$6:$A$1005,0)),""))</f>
        <v/>
      </c>
      <c r="G589" s="47" t="n"/>
      <c r="H589" s="38" t="n"/>
      <c r="K589" s="63" t="n"/>
      <c r="L589" s="63" t="n"/>
      <c r="M589" s="38" t="n"/>
      <c r="O589" s="62">
        <f>IF($C589="","",IFERROR($C589+'Settings'!$B$5,""))</f>
        <v/>
      </c>
      <c r="P589" s="62" t="n"/>
      <c r="Q589" s="62" t="n"/>
      <c r="R589" s="40">
        <f>IF($A589="","",IF($Q589&lt;&gt;"","Closed",IF($P589="","Open - No Due Date",IF($P589&lt;TODAY(),"Overdue","Open"))))</f>
        <v/>
      </c>
      <c r="S589" s="39">
        <f>IF($A589="","",IFERROR(MAX(0,IF($Q589&lt;&gt;"",$Q589-$C589,TODAY()-$C589)),""))</f>
        <v/>
      </c>
      <c r="T589" s="40">
        <f>IF($A589="","",IF(OR($B589="",$F589="",$H589="",$I589="",$M589=""),"Missing required field",IF(COUNTIF($A$6:$A$1005,$A589)&gt;1,"Duplicate Violation ID",IF(COUNTIF('Inspection Log'!$A$6:$A$1005,$B589)=0,"Unmatched Inspection ID",IF(AND($Q589&lt;&gt;"",$C589&lt;&gt;"",$Q589&lt;$C589),"Completed before inspection","OK")))))</f>
        <v/>
      </c>
    </row>
    <row r="590">
      <c r="C590" s="62">
        <f>IF($B590="","",IFERROR(INDEX('Inspection Log'!$B$6:$B$1005,MATCH($B590,'Inspection Log'!$A$6:$A$1005,0)),""))</f>
        <v/>
      </c>
      <c r="D590">
        <f>IF($B590="","",IFERROR(INDEX('Inspection Log'!$E$6:$E$1005,MATCH($B590,'Inspection Log'!$A$6:$A$1005,0)),""))</f>
        <v/>
      </c>
      <c r="E590">
        <f>IF($B590="","",IFERROR(INDEX('Inspection Log'!$F$6:$F$1005,MATCH($B590,'Inspection Log'!$A$6:$A$1005,0)),""))</f>
        <v/>
      </c>
      <c r="G590" s="47" t="n"/>
      <c r="H590" s="38" t="n"/>
      <c r="K590" s="63" t="n"/>
      <c r="L590" s="63" t="n"/>
      <c r="M590" s="38" t="n"/>
      <c r="O590" s="62">
        <f>IF($C590="","",IFERROR($C590+'Settings'!$B$5,""))</f>
        <v/>
      </c>
      <c r="P590" s="62" t="n"/>
      <c r="Q590" s="62" t="n"/>
      <c r="R590" s="40">
        <f>IF($A590="","",IF($Q590&lt;&gt;"","Closed",IF($P590="","Open - No Due Date",IF($P590&lt;TODAY(),"Overdue","Open"))))</f>
        <v/>
      </c>
      <c r="S590" s="39">
        <f>IF($A590="","",IFERROR(MAX(0,IF($Q590&lt;&gt;"",$Q590-$C590,TODAY()-$C590)),""))</f>
        <v/>
      </c>
      <c r="T590" s="40">
        <f>IF($A590="","",IF(OR($B590="",$F590="",$H590="",$I590="",$M590=""),"Missing required field",IF(COUNTIF($A$6:$A$1005,$A590)&gt;1,"Duplicate Violation ID",IF(COUNTIF('Inspection Log'!$A$6:$A$1005,$B590)=0,"Unmatched Inspection ID",IF(AND($Q590&lt;&gt;"",$C590&lt;&gt;"",$Q590&lt;$C590),"Completed before inspection","OK")))))</f>
        <v/>
      </c>
    </row>
    <row r="591">
      <c r="C591" s="62">
        <f>IF($B591="","",IFERROR(INDEX('Inspection Log'!$B$6:$B$1005,MATCH($B591,'Inspection Log'!$A$6:$A$1005,0)),""))</f>
        <v/>
      </c>
      <c r="D591">
        <f>IF($B591="","",IFERROR(INDEX('Inspection Log'!$E$6:$E$1005,MATCH($B591,'Inspection Log'!$A$6:$A$1005,0)),""))</f>
        <v/>
      </c>
      <c r="E591">
        <f>IF($B591="","",IFERROR(INDEX('Inspection Log'!$F$6:$F$1005,MATCH($B591,'Inspection Log'!$A$6:$A$1005,0)),""))</f>
        <v/>
      </c>
      <c r="G591" s="47" t="n"/>
      <c r="H591" s="38" t="n"/>
      <c r="K591" s="63" t="n"/>
      <c r="L591" s="63" t="n"/>
      <c r="M591" s="38" t="n"/>
      <c r="O591" s="62">
        <f>IF($C591="","",IFERROR($C591+'Settings'!$B$5,""))</f>
        <v/>
      </c>
      <c r="P591" s="62" t="n"/>
      <c r="Q591" s="62" t="n"/>
      <c r="R591" s="40">
        <f>IF($A591="","",IF($Q591&lt;&gt;"","Closed",IF($P591="","Open - No Due Date",IF($P591&lt;TODAY(),"Overdue","Open"))))</f>
        <v/>
      </c>
      <c r="S591" s="39">
        <f>IF($A591="","",IFERROR(MAX(0,IF($Q591&lt;&gt;"",$Q591-$C591,TODAY()-$C591)),""))</f>
        <v/>
      </c>
      <c r="T591" s="40">
        <f>IF($A591="","",IF(OR($B591="",$F591="",$H591="",$I591="",$M591=""),"Missing required field",IF(COUNTIF($A$6:$A$1005,$A591)&gt;1,"Duplicate Violation ID",IF(COUNTIF('Inspection Log'!$A$6:$A$1005,$B591)=0,"Unmatched Inspection ID",IF(AND($Q591&lt;&gt;"",$C591&lt;&gt;"",$Q591&lt;$C591),"Completed before inspection","OK")))))</f>
        <v/>
      </c>
    </row>
    <row r="592">
      <c r="C592" s="62">
        <f>IF($B592="","",IFERROR(INDEX('Inspection Log'!$B$6:$B$1005,MATCH($B592,'Inspection Log'!$A$6:$A$1005,0)),""))</f>
        <v/>
      </c>
      <c r="D592">
        <f>IF($B592="","",IFERROR(INDEX('Inspection Log'!$E$6:$E$1005,MATCH($B592,'Inspection Log'!$A$6:$A$1005,0)),""))</f>
        <v/>
      </c>
      <c r="E592">
        <f>IF($B592="","",IFERROR(INDEX('Inspection Log'!$F$6:$F$1005,MATCH($B592,'Inspection Log'!$A$6:$A$1005,0)),""))</f>
        <v/>
      </c>
      <c r="G592" s="47" t="n"/>
      <c r="H592" s="38" t="n"/>
      <c r="K592" s="63" t="n"/>
      <c r="L592" s="63" t="n"/>
      <c r="M592" s="38" t="n"/>
      <c r="O592" s="62">
        <f>IF($C592="","",IFERROR($C592+'Settings'!$B$5,""))</f>
        <v/>
      </c>
      <c r="P592" s="62" t="n"/>
      <c r="Q592" s="62" t="n"/>
      <c r="R592" s="40">
        <f>IF($A592="","",IF($Q592&lt;&gt;"","Closed",IF($P592="","Open - No Due Date",IF($P592&lt;TODAY(),"Overdue","Open"))))</f>
        <v/>
      </c>
      <c r="S592" s="39">
        <f>IF($A592="","",IFERROR(MAX(0,IF($Q592&lt;&gt;"",$Q592-$C592,TODAY()-$C592)),""))</f>
        <v/>
      </c>
      <c r="T592" s="40">
        <f>IF($A592="","",IF(OR($B592="",$F592="",$H592="",$I592="",$M592=""),"Missing required field",IF(COUNTIF($A$6:$A$1005,$A592)&gt;1,"Duplicate Violation ID",IF(COUNTIF('Inspection Log'!$A$6:$A$1005,$B592)=0,"Unmatched Inspection ID",IF(AND($Q592&lt;&gt;"",$C592&lt;&gt;"",$Q592&lt;$C592),"Completed before inspection","OK")))))</f>
        <v/>
      </c>
    </row>
    <row r="593">
      <c r="C593" s="62">
        <f>IF($B593="","",IFERROR(INDEX('Inspection Log'!$B$6:$B$1005,MATCH($B593,'Inspection Log'!$A$6:$A$1005,0)),""))</f>
        <v/>
      </c>
      <c r="D593">
        <f>IF($B593="","",IFERROR(INDEX('Inspection Log'!$E$6:$E$1005,MATCH($B593,'Inspection Log'!$A$6:$A$1005,0)),""))</f>
        <v/>
      </c>
      <c r="E593">
        <f>IF($B593="","",IFERROR(INDEX('Inspection Log'!$F$6:$F$1005,MATCH($B593,'Inspection Log'!$A$6:$A$1005,0)),""))</f>
        <v/>
      </c>
      <c r="G593" s="47" t="n"/>
      <c r="H593" s="38" t="n"/>
      <c r="K593" s="63" t="n"/>
      <c r="L593" s="63" t="n"/>
      <c r="M593" s="38" t="n"/>
      <c r="O593" s="62">
        <f>IF($C593="","",IFERROR($C593+'Settings'!$B$5,""))</f>
        <v/>
      </c>
      <c r="P593" s="62" t="n"/>
      <c r="Q593" s="62" t="n"/>
      <c r="R593" s="40">
        <f>IF($A593="","",IF($Q593&lt;&gt;"","Closed",IF($P593="","Open - No Due Date",IF($P593&lt;TODAY(),"Overdue","Open"))))</f>
        <v/>
      </c>
      <c r="S593" s="39">
        <f>IF($A593="","",IFERROR(MAX(0,IF($Q593&lt;&gt;"",$Q593-$C593,TODAY()-$C593)),""))</f>
        <v/>
      </c>
      <c r="T593" s="40">
        <f>IF($A593="","",IF(OR($B593="",$F593="",$H593="",$I593="",$M593=""),"Missing required field",IF(COUNTIF($A$6:$A$1005,$A593)&gt;1,"Duplicate Violation ID",IF(COUNTIF('Inspection Log'!$A$6:$A$1005,$B593)=0,"Unmatched Inspection ID",IF(AND($Q593&lt;&gt;"",$C593&lt;&gt;"",$Q593&lt;$C593),"Completed before inspection","OK")))))</f>
        <v/>
      </c>
    </row>
    <row r="594">
      <c r="C594" s="62">
        <f>IF($B594="","",IFERROR(INDEX('Inspection Log'!$B$6:$B$1005,MATCH($B594,'Inspection Log'!$A$6:$A$1005,0)),""))</f>
        <v/>
      </c>
      <c r="D594">
        <f>IF($B594="","",IFERROR(INDEX('Inspection Log'!$E$6:$E$1005,MATCH($B594,'Inspection Log'!$A$6:$A$1005,0)),""))</f>
        <v/>
      </c>
      <c r="E594">
        <f>IF($B594="","",IFERROR(INDEX('Inspection Log'!$F$6:$F$1005,MATCH($B594,'Inspection Log'!$A$6:$A$1005,0)),""))</f>
        <v/>
      </c>
      <c r="G594" s="47" t="n"/>
      <c r="H594" s="38" t="n"/>
      <c r="K594" s="63" t="n"/>
      <c r="L594" s="63" t="n"/>
      <c r="M594" s="38" t="n"/>
      <c r="O594" s="62">
        <f>IF($C594="","",IFERROR($C594+'Settings'!$B$5,""))</f>
        <v/>
      </c>
      <c r="P594" s="62" t="n"/>
      <c r="Q594" s="62" t="n"/>
      <c r="R594" s="40">
        <f>IF($A594="","",IF($Q594&lt;&gt;"","Closed",IF($P594="","Open - No Due Date",IF($P594&lt;TODAY(),"Overdue","Open"))))</f>
        <v/>
      </c>
      <c r="S594" s="39">
        <f>IF($A594="","",IFERROR(MAX(0,IF($Q594&lt;&gt;"",$Q594-$C594,TODAY()-$C594)),""))</f>
        <v/>
      </c>
      <c r="T594" s="40">
        <f>IF($A594="","",IF(OR($B594="",$F594="",$H594="",$I594="",$M594=""),"Missing required field",IF(COUNTIF($A$6:$A$1005,$A594)&gt;1,"Duplicate Violation ID",IF(COUNTIF('Inspection Log'!$A$6:$A$1005,$B594)=0,"Unmatched Inspection ID",IF(AND($Q594&lt;&gt;"",$C594&lt;&gt;"",$Q594&lt;$C594),"Completed before inspection","OK")))))</f>
        <v/>
      </c>
    </row>
    <row r="595">
      <c r="C595" s="62">
        <f>IF($B595="","",IFERROR(INDEX('Inspection Log'!$B$6:$B$1005,MATCH($B595,'Inspection Log'!$A$6:$A$1005,0)),""))</f>
        <v/>
      </c>
      <c r="D595">
        <f>IF($B595="","",IFERROR(INDEX('Inspection Log'!$E$6:$E$1005,MATCH($B595,'Inspection Log'!$A$6:$A$1005,0)),""))</f>
        <v/>
      </c>
      <c r="E595">
        <f>IF($B595="","",IFERROR(INDEX('Inspection Log'!$F$6:$F$1005,MATCH($B595,'Inspection Log'!$A$6:$A$1005,0)),""))</f>
        <v/>
      </c>
      <c r="G595" s="47" t="n"/>
      <c r="H595" s="38" t="n"/>
      <c r="K595" s="63" t="n"/>
      <c r="L595" s="63" t="n"/>
      <c r="M595" s="38" t="n"/>
      <c r="O595" s="62">
        <f>IF($C595="","",IFERROR($C595+'Settings'!$B$5,""))</f>
        <v/>
      </c>
      <c r="P595" s="62" t="n"/>
      <c r="Q595" s="62" t="n"/>
      <c r="R595" s="40">
        <f>IF($A595="","",IF($Q595&lt;&gt;"","Closed",IF($P595="","Open - No Due Date",IF($P595&lt;TODAY(),"Overdue","Open"))))</f>
        <v/>
      </c>
      <c r="S595" s="39">
        <f>IF($A595="","",IFERROR(MAX(0,IF($Q595&lt;&gt;"",$Q595-$C595,TODAY()-$C595)),""))</f>
        <v/>
      </c>
      <c r="T595" s="40">
        <f>IF($A595="","",IF(OR($B595="",$F595="",$H595="",$I595="",$M595=""),"Missing required field",IF(COUNTIF($A$6:$A$1005,$A595)&gt;1,"Duplicate Violation ID",IF(COUNTIF('Inspection Log'!$A$6:$A$1005,$B595)=0,"Unmatched Inspection ID",IF(AND($Q595&lt;&gt;"",$C595&lt;&gt;"",$Q595&lt;$C595),"Completed before inspection","OK")))))</f>
        <v/>
      </c>
    </row>
    <row r="596">
      <c r="C596" s="62">
        <f>IF($B596="","",IFERROR(INDEX('Inspection Log'!$B$6:$B$1005,MATCH($B596,'Inspection Log'!$A$6:$A$1005,0)),""))</f>
        <v/>
      </c>
      <c r="D596">
        <f>IF($B596="","",IFERROR(INDEX('Inspection Log'!$E$6:$E$1005,MATCH($B596,'Inspection Log'!$A$6:$A$1005,0)),""))</f>
        <v/>
      </c>
      <c r="E596">
        <f>IF($B596="","",IFERROR(INDEX('Inspection Log'!$F$6:$F$1005,MATCH($B596,'Inspection Log'!$A$6:$A$1005,0)),""))</f>
        <v/>
      </c>
      <c r="G596" s="47" t="n"/>
      <c r="H596" s="38" t="n"/>
      <c r="K596" s="63" t="n"/>
      <c r="L596" s="63" t="n"/>
      <c r="M596" s="38" t="n"/>
      <c r="O596" s="62">
        <f>IF($C596="","",IFERROR($C596+'Settings'!$B$5,""))</f>
        <v/>
      </c>
      <c r="P596" s="62" t="n"/>
      <c r="Q596" s="62" t="n"/>
      <c r="R596" s="40">
        <f>IF($A596="","",IF($Q596&lt;&gt;"","Closed",IF($P596="","Open - No Due Date",IF($P596&lt;TODAY(),"Overdue","Open"))))</f>
        <v/>
      </c>
      <c r="S596" s="39">
        <f>IF($A596="","",IFERROR(MAX(0,IF($Q596&lt;&gt;"",$Q596-$C596,TODAY()-$C596)),""))</f>
        <v/>
      </c>
      <c r="T596" s="40">
        <f>IF($A596="","",IF(OR($B596="",$F596="",$H596="",$I596="",$M596=""),"Missing required field",IF(COUNTIF($A$6:$A$1005,$A596)&gt;1,"Duplicate Violation ID",IF(COUNTIF('Inspection Log'!$A$6:$A$1005,$B596)=0,"Unmatched Inspection ID",IF(AND($Q596&lt;&gt;"",$C596&lt;&gt;"",$Q596&lt;$C596),"Completed before inspection","OK")))))</f>
        <v/>
      </c>
    </row>
    <row r="597">
      <c r="C597" s="62">
        <f>IF($B597="","",IFERROR(INDEX('Inspection Log'!$B$6:$B$1005,MATCH($B597,'Inspection Log'!$A$6:$A$1005,0)),""))</f>
        <v/>
      </c>
      <c r="D597">
        <f>IF($B597="","",IFERROR(INDEX('Inspection Log'!$E$6:$E$1005,MATCH($B597,'Inspection Log'!$A$6:$A$1005,0)),""))</f>
        <v/>
      </c>
      <c r="E597">
        <f>IF($B597="","",IFERROR(INDEX('Inspection Log'!$F$6:$F$1005,MATCH($B597,'Inspection Log'!$A$6:$A$1005,0)),""))</f>
        <v/>
      </c>
      <c r="G597" s="47" t="n"/>
      <c r="H597" s="38" t="n"/>
      <c r="K597" s="63" t="n"/>
      <c r="L597" s="63" t="n"/>
      <c r="M597" s="38" t="n"/>
      <c r="O597" s="62">
        <f>IF($C597="","",IFERROR($C597+'Settings'!$B$5,""))</f>
        <v/>
      </c>
      <c r="P597" s="62" t="n"/>
      <c r="Q597" s="62" t="n"/>
      <c r="R597" s="40">
        <f>IF($A597="","",IF($Q597&lt;&gt;"","Closed",IF($P597="","Open - No Due Date",IF($P597&lt;TODAY(),"Overdue","Open"))))</f>
        <v/>
      </c>
      <c r="S597" s="39">
        <f>IF($A597="","",IFERROR(MAX(0,IF($Q597&lt;&gt;"",$Q597-$C597,TODAY()-$C597)),""))</f>
        <v/>
      </c>
      <c r="T597" s="40">
        <f>IF($A597="","",IF(OR($B597="",$F597="",$H597="",$I597="",$M597=""),"Missing required field",IF(COUNTIF($A$6:$A$1005,$A597)&gt;1,"Duplicate Violation ID",IF(COUNTIF('Inspection Log'!$A$6:$A$1005,$B597)=0,"Unmatched Inspection ID",IF(AND($Q597&lt;&gt;"",$C597&lt;&gt;"",$Q597&lt;$C597),"Completed before inspection","OK")))))</f>
        <v/>
      </c>
    </row>
    <row r="598">
      <c r="C598" s="62">
        <f>IF($B598="","",IFERROR(INDEX('Inspection Log'!$B$6:$B$1005,MATCH($B598,'Inspection Log'!$A$6:$A$1005,0)),""))</f>
        <v/>
      </c>
      <c r="D598">
        <f>IF($B598="","",IFERROR(INDEX('Inspection Log'!$E$6:$E$1005,MATCH($B598,'Inspection Log'!$A$6:$A$1005,0)),""))</f>
        <v/>
      </c>
      <c r="E598">
        <f>IF($B598="","",IFERROR(INDEX('Inspection Log'!$F$6:$F$1005,MATCH($B598,'Inspection Log'!$A$6:$A$1005,0)),""))</f>
        <v/>
      </c>
      <c r="G598" s="47" t="n"/>
      <c r="H598" s="38" t="n"/>
      <c r="K598" s="63" t="n"/>
      <c r="L598" s="63" t="n"/>
      <c r="M598" s="38" t="n"/>
      <c r="O598" s="62">
        <f>IF($C598="","",IFERROR($C598+'Settings'!$B$5,""))</f>
        <v/>
      </c>
      <c r="P598" s="62" t="n"/>
      <c r="Q598" s="62" t="n"/>
      <c r="R598" s="40">
        <f>IF($A598="","",IF($Q598&lt;&gt;"","Closed",IF($P598="","Open - No Due Date",IF($P598&lt;TODAY(),"Overdue","Open"))))</f>
        <v/>
      </c>
      <c r="S598" s="39">
        <f>IF($A598="","",IFERROR(MAX(0,IF($Q598&lt;&gt;"",$Q598-$C598,TODAY()-$C598)),""))</f>
        <v/>
      </c>
      <c r="T598" s="40">
        <f>IF($A598="","",IF(OR($B598="",$F598="",$H598="",$I598="",$M598=""),"Missing required field",IF(COUNTIF($A$6:$A$1005,$A598)&gt;1,"Duplicate Violation ID",IF(COUNTIF('Inspection Log'!$A$6:$A$1005,$B598)=0,"Unmatched Inspection ID",IF(AND($Q598&lt;&gt;"",$C598&lt;&gt;"",$Q598&lt;$C598),"Completed before inspection","OK")))))</f>
        <v/>
      </c>
    </row>
    <row r="599">
      <c r="C599" s="62">
        <f>IF($B599="","",IFERROR(INDEX('Inspection Log'!$B$6:$B$1005,MATCH($B599,'Inspection Log'!$A$6:$A$1005,0)),""))</f>
        <v/>
      </c>
      <c r="D599">
        <f>IF($B599="","",IFERROR(INDEX('Inspection Log'!$E$6:$E$1005,MATCH($B599,'Inspection Log'!$A$6:$A$1005,0)),""))</f>
        <v/>
      </c>
      <c r="E599">
        <f>IF($B599="","",IFERROR(INDEX('Inspection Log'!$F$6:$F$1005,MATCH($B599,'Inspection Log'!$A$6:$A$1005,0)),""))</f>
        <v/>
      </c>
      <c r="G599" s="47" t="n"/>
      <c r="H599" s="38" t="n"/>
      <c r="K599" s="63" t="n"/>
      <c r="L599" s="63" t="n"/>
      <c r="M599" s="38" t="n"/>
      <c r="O599" s="62">
        <f>IF($C599="","",IFERROR($C599+'Settings'!$B$5,""))</f>
        <v/>
      </c>
      <c r="P599" s="62" t="n"/>
      <c r="Q599" s="62" t="n"/>
      <c r="R599" s="40">
        <f>IF($A599="","",IF($Q599&lt;&gt;"","Closed",IF($P599="","Open - No Due Date",IF($P599&lt;TODAY(),"Overdue","Open"))))</f>
        <v/>
      </c>
      <c r="S599" s="39">
        <f>IF($A599="","",IFERROR(MAX(0,IF($Q599&lt;&gt;"",$Q599-$C599,TODAY()-$C599)),""))</f>
        <v/>
      </c>
      <c r="T599" s="40">
        <f>IF($A599="","",IF(OR($B599="",$F599="",$H599="",$I599="",$M599=""),"Missing required field",IF(COUNTIF($A$6:$A$1005,$A599)&gt;1,"Duplicate Violation ID",IF(COUNTIF('Inspection Log'!$A$6:$A$1005,$B599)=0,"Unmatched Inspection ID",IF(AND($Q599&lt;&gt;"",$C599&lt;&gt;"",$Q599&lt;$C599),"Completed before inspection","OK")))))</f>
        <v/>
      </c>
    </row>
    <row r="600">
      <c r="C600" s="62">
        <f>IF($B600="","",IFERROR(INDEX('Inspection Log'!$B$6:$B$1005,MATCH($B600,'Inspection Log'!$A$6:$A$1005,0)),""))</f>
        <v/>
      </c>
      <c r="D600">
        <f>IF($B600="","",IFERROR(INDEX('Inspection Log'!$E$6:$E$1005,MATCH($B600,'Inspection Log'!$A$6:$A$1005,0)),""))</f>
        <v/>
      </c>
      <c r="E600">
        <f>IF($B600="","",IFERROR(INDEX('Inspection Log'!$F$6:$F$1005,MATCH($B600,'Inspection Log'!$A$6:$A$1005,0)),""))</f>
        <v/>
      </c>
      <c r="G600" s="47" t="n"/>
      <c r="H600" s="38" t="n"/>
      <c r="K600" s="63" t="n"/>
      <c r="L600" s="63" t="n"/>
      <c r="M600" s="38" t="n"/>
      <c r="O600" s="62">
        <f>IF($C600="","",IFERROR($C600+'Settings'!$B$5,""))</f>
        <v/>
      </c>
      <c r="P600" s="62" t="n"/>
      <c r="Q600" s="62" t="n"/>
      <c r="R600" s="40">
        <f>IF($A600="","",IF($Q600&lt;&gt;"","Closed",IF($P600="","Open - No Due Date",IF($P600&lt;TODAY(),"Overdue","Open"))))</f>
        <v/>
      </c>
      <c r="S600" s="39">
        <f>IF($A600="","",IFERROR(MAX(0,IF($Q600&lt;&gt;"",$Q600-$C600,TODAY()-$C600)),""))</f>
        <v/>
      </c>
      <c r="T600" s="40">
        <f>IF($A600="","",IF(OR($B600="",$F600="",$H600="",$I600="",$M600=""),"Missing required field",IF(COUNTIF($A$6:$A$1005,$A600)&gt;1,"Duplicate Violation ID",IF(COUNTIF('Inspection Log'!$A$6:$A$1005,$B600)=0,"Unmatched Inspection ID",IF(AND($Q600&lt;&gt;"",$C600&lt;&gt;"",$Q600&lt;$C600),"Completed before inspection","OK")))))</f>
        <v/>
      </c>
    </row>
    <row r="601">
      <c r="C601" s="62">
        <f>IF($B601="","",IFERROR(INDEX('Inspection Log'!$B$6:$B$1005,MATCH($B601,'Inspection Log'!$A$6:$A$1005,0)),""))</f>
        <v/>
      </c>
      <c r="D601">
        <f>IF($B601="","",IFERROR(INDEX('Inspection Log'!$E$6:$E$1005,MATCH($B601,'Inspection Log'!$A$6:$A$1005,0)),""))</f>
        <v/>
      </c>
      <c r="E601">
        <f>IF($B601="","",IFERROR(INDEX('Inspection Log'!$F$6:$F$1005,MATCH($B601,'Inspection Log'!$A$6:$A$1005,0)),""))</f>
        <v/>
      </c>
      <c r="G601" s="47" t="n"/>
      <c r="H601" s="38" t="n"/>
      <c r="K601" s="63" t="n"/>
      <c r="L601" s="63" t="n"/>
      <c r="M601" s="38" t="n"/>
      <c r="O601" s="62">
        <f>IF($C601="","",IFERROR($C601+'Settings'!$B$5,""))</f>
        <v/>
      </c>
      <c r="P601" s="62" t="n"/>
      <c r="Q601" s="62" t="n"/>
      <c r="R601" s="40">
        <f>IF($A601="","",IF($Q601&lt;&gt;"","Closed",IF($P601="","Open - No Due Date",IF($P601&lt;TODAY(),"Overdue","Open"))))</f>
        <v/>
      </c>
      <c r="S601" s="39">
        <f>IF($A601="","",IFERROR(MAX(0,IF($Q601&lt;&gt;"",$Q601-$C601,TODAY()-$C601)),""))</f>
        <v/>
      </c>
      <c r="T601" s="40">
        <f>IF($A601="","",IF(OR($B601="",$F601="",$H601="",$I601="",$M601=""),"Missing required field",IF(COUNTIF($A$6:$A$1005,$A601)&gt;1,"Duplicate Violation ID",IF(COUNTIF('Inspection Log'!$A$6:$A$1005,$B601)=0,"Unmatched Inspection ID",IF(AND($Q601&lt;&gt;"",$C601&lt;&gt;"",$Q601&lt;$C601),"Completed before inspection","OK")))))</f>
        <v/>
      </c>
    </row>
    <row r="602">
      <c r="C602" s="62">
        <f>IF($B602="","",IFERROR(INDEX('Inspection Log'!$B$6:$B$1005,MATCH($B602,'Inspection Log'!$A$6:$A$1005,0)),""))</f>
        <v/>
      </c>
      <c r="D602">
        <f>IF($B602="","",IFERROR(INDEX('Inspection Log'!$E$6:$E$1005,MATCH($B602,'Inspection Log'!$A$6:$A$1005,0)),""))</f>
        <v/>
      </c>
      <c r="E602">
        <f>IF($B602="","",IFERROR(INDEX('Inspection Log'!$F$6:$F$1005,MATCH($B602,'Inspection Log'!$A$6:$A$1005,0)),""))</f>
        <v/>
      </c>
      <c r="G602" s="47" t="n"/>
      <c r="H602" s="38" t="n"/>
      <c r="K602" s="63" t="n"/>
      <c r="L602" s="63" t="n"/>
      <c r="M602" s="38" t="n"/>
      <c r="O602" s="62">
        <f>IF($C602="","",IFERROR($C602+'Settings'!$B$5,""))</f>
        <v/>
      </c>
      <c r="P602" s="62" t="n"/>
      <c r="Q602" s="62" t="n"/>
      <c r="R602" s="40">
        <f>IF($A602="","",IF($Q602&lt;&gt;"","Closed",IF($P602="","Open - No Due Date",IF($P602&lt;TODAY(),"Overdue","Open"))))</f>
        <v/>
      </c>
      <c r="S602" s="39">
        <f>IF($A602="","",IFERROR(MAX(0,IF($Q602&lt;&gt;"",$Q602-$C602,TODAY()-$C602)),""))</f>
        <v/>
      </c>
      <c r="T602" s="40">
        <f>IF($A602="","",IF(OR($B602="",$F602="",$H602="",$I602="",$M602=""),"Missing required field",IF(COUNTIF($A$6:$A$1005,$A602)&gt;1,"Duplicate Violation ID",IF(COUNTIF('Inspection Log'!$A$6:$A$1005,$B602)=0,"Unmatched Inspection ID",IF(AND($Q602&lt;&gt;"",$C602&lt;&gt;"",$Q602&lt;$C602),"Completed before inspection","OK")))))</f>
        <v/>
      </c>
    </row>
    <row r="603">
      <c r="C603" s="62">
        <f>IF($B603="","",IFERROR(INDEX('Inspection Log'!$B$6:$B$1005,MATCH($B603,'Inspection Log'!$A$6:$A$1005,0)),""))</f>
        <v/>
      </c>
      <c r="D603">
        <f>IF($B603="","",IFERROR(INDEX('Inspection Log'!$E$6:$E$1005,MATCH($B603,'Inspection Log'!$A$6:$A$1005,0)),""))</f>
        <v/>
      </c>
      <c r="E603">
        <f>IF($B603="","",IFERROR(INDEX('Inspection Log'!$F$6:$F$1005,MATCH($B603,'Inspection Log'!$A$6:$A$1005,0)),""))</f>
        <v/>
      </c>
      <c r="G603" s="47" t="n"/>
      <c r="H603" s="38" t="n"/>
      <c r="K603" s="63" t="n"/>
      <c r="L603" s="63" t="n"/>
      <c r="M603" s="38" t="n"/>
      <c r="O603" s="62">
        <f>IF($C603="","",IFERROR($C603+'Settings'!$B$5,""))</f>
        <v/>
      </c>
      <c r="P603" s="62" t="n"/>
      <c r="Q603" s="62" t="n"/>
      <c r="R603" s="40">
        <f>IF($A603="","",IF($Q603&lt;&gt;"","Closed",IF($P603="","Open - No Due Date",IF($P603&lt;TODAY(),"Overdue","Open"))))</f>
        <v/>
      </c>
      <c r="S603" s="39">
        <f>IF($A603="","",IFERROR(MAX(0,IF($Q603&lt;&gt;"",$Q603-$C603,TODAY()-$C603)),""))</f>
        <v/>
      </c>
      <c r="T603" s="40">
        <f>IF($A603="","",IF(OR($B603="",$F603="",$H603="",$I603="",$M603=""),"Missing required field",IF(COUNTIF($A$6:$A$1005,$A603)&gt;1,"Duplicate Violation ID",IF(COUNTIF('Inspection Log'!$A$6:$A$1005,$B603)=0,"Unmatched Inspection ID",IF(AND($Q603&lt;&gt;"",$C603&lt;&gt;"",$Q603&lt;$C603),"Completed before inspection","OK")))))</f>
        <v/>
      </c>
    </row>
    <row r="604">
      <c r="C604" s="62">
        <f>IF($B604="","",IFERROR(INDEX('Inspection Log'!$B$6:$B$1005,MATCH($B604,'Inspection Log'!$A$6:$A$1005,0)),""))</f>
        <v/>
      </c>
      <c r="D604">
        <f>IF($B604="","",IFERROR(INDEX('Inspection Log'!$E$6:$E$1005,MATCH($B604,'Inspection Log'!$A$6:$A$1005,0)),""))</f>
        <v/>
      </c>
      <c r="E604">
        <f>IF($B604="","",IFERROR(INDEX('Inspection Log'!$F$6:$F$1005,MATCH($B604,'Inspection Log'!$A$6:$A$1005,0)),""))</f>
        <v/>
      </c>
      <c r="G604" s="47" t="n"/>
      <c r="H604" s="38" t="n"/>
      <c r="K604" s="63" t="n"/>
      <c r="L604" s="63" t="n"/>
      <c r="M604" s="38" t="n"/>
      <c r="O604" s="62">
        <f>IF($C604="","",IFERROR($C604+'Settings'!$B$5,""))</f>
        <v/>
      </c>
      <c r="P604" s="62" t="n"/>
      <c r="Q604" s="62" t="n"/>
      <c r="R604" s="40">
        <f>IF($A604="","",IF($Q604&lt;&gt;"","Closed",IF($P604="","Open - No Due Date",IF($P604&lt;TODAY(),"Overdue","Open"))))</f>
        <v/>
      </c>
      <c r="S604" s="39">
        <f>IF($A604="","",IFERROR(MAX(0,IF($Q604&lt;&gt;"",$Q604-$C604,TODAY()-$C604)),""))</f>
        <v/>
      </c>
      <c r="T604" s="40">
        <f>IF($A604="","",IF(OR($B604="",$F604="",$H604="",$I604="",$M604=""),"Missing required field",IF(COUNTIF($A$6:$A$1005,$A604)&gt;1,"Duplicate Violation ID",IF(COUNTIF('Inspection Log'!$A$6:$A$1005,$B604)=0,"Unmatched Inspection ID",IF(AND($Q604&lt;&gt;"",$C604&lt;&gt;"",$Q604&lt;$C604),"Completed before inspection","OK")))))</f>
        <v/>
      </c>
    </row>
    <row r="605">
      <c r="C605" s="62">
        <f>IF($B605="","",IFERROR(INDEX('Inspection Log'!$B$6:$B$1005,MATCH($B605,'Inspection Log'!$A$6:$A$1005,0)),""))</f>
        <v/>
      </c>
      <c r="D605">
        <f>IF($B605="","",IFERROR(INDEX('Inspection Log'!$E$6:$E$1005,MATCH($B605,'Inspection Log'!$A$6:$A$1005,0)),""))</f>
        <v/>
      </c>
      <c r="E605">
        <f>IF($B605="","",IFERROR(INDEX('Inspection Log'!$F$6:$F$1005,MATCH($B605,'Inspection Log'!$A$6:$A$1005,0)),""))</f>
        <v/>
      </c>
      <c r="G605" s="47" t="n"/>
      <c r="H605" s="38" t="n"/>
      <c r="K605" s="63" t="n"/>
      <c r="L605" s="63" t="n"/>
      <c r="M605" s="38" t="n"/>
      <c r="O605" s="62">
        <f>IF($C605="","",IFERROR($C605+'Settings'!$B$5,""))</f>
        <v/>
      </c>
      <c r="P605" s="62" t="n"/>
      <c r="Q605" s="62" t="n"/>
      <c r="R605" s="40">
        <f>IF($A605="","",IF($Q605&lt;&gt;"","Closed",IF($P605="","Open - No Due Date",IF($P605&lt;TODAY(),"Overdue","Open"))))</f>
        <v/>
      </c>
      <c r="S605" s="39">
        <f>IF($A605="","",IFERROR(MAX(0,IF($Q605&lt;&gt;"",$Q605-$C605,TODAY()-$C605)),""))</f>
        <v/>
      </c>
      <c r="T605" s="40">
        <f>IF($A605="","",IF(OR($B605="",$F605="",$H605="",$I605="",$M605=""),"Missing required field",IF(COUNTIF($A$6:$A$1005,$A605)&gt;1,"Duplicate Violation ID",IF(COUNTIF('Inspection Log'!$A$6:$A$1005,$B605)=0,"Unmatched Inspection ID",IF(AND($Q605&lt;&gt;"",$C605&lt;&gt;"",$Q605&lt;$C605),"Completed before inspection","OK")))))</f>
        <v/>
      </c>
    </row>
    <row r="606">
      <c r="C606" s="62">
        <f>IF($B606="","",IFERROR(INDEX('Inspection Log'!$B$6:$B$1005,MATCH($B606,'Inspection Log'!$A$6:$A$1005,0)),""))</f>
        <v/>
      </c>
      <c r="D606">
        <f>IF($B606="","",IFERROR(INDEX('Inspection Log'!$E$6:$E$1005,MATCH($B606,'Inspection Log'!$A$6:$A$1005,0)),""))</f>
        <v/>
      </c>
      <c r="E606">
        <f>IF($B606="","",IFERROR(INDEX('Inspection Log'!$F$6:$F$1005,MATCH($B606,'Inspection Log'!$A$6:$A$1005,0)),""))</f>
        <v/>
      </c>
      <c r="G606" s="47" t="n"/>
      <c r="H606" s="38" t="n"/>
      <c r="K606" s="63" t="n"/>
      <c r="L606" s="63" t="n"/>
      <c r="M606" s="38" t="n"/>
      <c r="O606" s="62">
        <f>IF($C606="","",IFERROR($C606+'Settings'!$B$5,""))</f>
        <v/>
      </c>
      <c r="P606" s="62" t="n"/>
      <c r="Q606" s="62" t="n"/>
      <c r="R606" s="40">
        <f>IF($A606="","",IF($Q606&lt;&gt;"","Closed",IF($P606="","Open - No Due Date",IF($P606&lt;TODAY(),"Overdue","Open"))))</f>
        <v/>
      </c>
      <c r="S606" s="39">
        <f>IF($A606="","",IFERROR(MAX(0,IF($Q606&lt;&gt;"",$Q606-$C606,TODAY()-$C606)),""))</f>
        <v/>
      </c>
      <c r="T606" s="40">
        <f>IF($A606="","",IF(OR($B606="",$F606="",$H606="",$I606="",$M606=""),"Missing required field",IF(COUNTIF($A$6:$A$1005,$A606)&gt;1,"Duplicate Violation ID",IF(COUNTIF('Inspection Log'!$A$6:$A$1005,$B606)=0,"Unmatched Inspection ID",IF(AND($Q606&lt;&gt;"",$C606&lt;&gt;"",$Q606&lt;$C606),"Completed before inspection","OK")))))</f>
        <v/>
      </c>
    </row>
    <row r="607">
      <c r="C607" s="62">
        <f>IF($B607="","",IFERROR(INDEX('Inspection Log'!$B$6:$B$1005,MATCH($B607,'Inspection Log'!$A$6:$A$1005,0)),""))</f>
        <v/>
      </c>
      <c r="D607">
        <f>IF($B607="","",IFERROR(INDEX('Inspection Log'!$E$6:$E$1005,MATCH($B607,'Inspection Log'!$A$6:$A$1005,0)),""))</f>
        <v/>
      </c>
      <c r="E607">
        <f>IF($B607="","",IFERROR(INDEX('Inspection Log'!$F$6:$F$1005,MATCH($B607,'Inspection Log'!$A$6:$A$1005,0)),""))</f>
        <v/>
      </c>
      <c r="G607" s="47" t="n"/>
      <c r="H607" s="38" t="n"/>
      <c r="K607" s="63" t="n"/>
      <c r="L607" s="63" t="n"/>
      <c r="M607" s="38" t="n"/>
      <c r="O607" s="62">
        <f>IF($C607="","",IFERROR($C607+'Settings'!$B$5,""))</f>
        <v/>
      </c>
      <c r="P607" s="62" t="n"/>
      <c r="Q607" s="62" t="n"/>
      <c r="R607" s="40">
        <f>IF($A607="","",IF($Q607&lt;&gt;"","Closed",IF($P607="","Open - No Due Date",IF($P607&lt;TODAY(),"Overdue","Open"))))</f>
        <v/>
      </c>
      <c r="S607" s="39">
        <f>IF($A607="","",IFERROR(MAX(0,IF($Q607&lt;&gt;"",$Q607-$C607,TODAY()-$C607)),""))</f>
        <v/>
      </c>
      <c r="T607" s="40">
        <f>IF($A607="","",IF(OR($B607="",$F607="",$H607="",$I607="",$M607=""),"Missing required field",IF(COUNTIF($A$6:$A$1005,$A607)&gt;1,"Duplicate Violation ID",IF(COUNTIF('Inspection Log'!$A$6:$A$1005,$B607)=0,"Unmatched Inspection ID",IF(AND($Q607&lt;&gt;"",$C607&lt;&gt;"",$Q607&lt;$C607),"Completed before inspection","OK")))))</f>
        <v/>
      </c>
    </row>
    <row r="608">
      <c r="C608" s="62">
        <f>IF($B608="","",IFERROR(INDEX('Inspection Log'!$B$6:$B$1005,MATCH($B608,'Inspection Log'!$A$6:$A$1005,0)),""))</f>
        <v/>
      </c>
      <c r="D608">
        <f>IF($B608="","",IFERROR(INDEX('Inspection Log'!$E$6:$E$1005,MATCH($B608,'Inspection Log'!$A$6:$A$1005,0)),""))</f>
        <v/>
      </c>
      <c r="E608">
        <f>IF($B608="","",IFERROR(INDEX('Inspection Log'!$F$6:$F$1005,MATCH($B608,'Inspection Log'!$A$6:$A$1005,0)),""))</f>
        <v/>
      </c>
      <c r="G608" s="47" t="n"/>
      <c r="H608" s="38" t="n"/>
      <c r="K608" s="63" t="n"/>
      <c r="L608" s="63" t="n"/>
      <c r="M608" s="38" t="n"/>
      <c r="O608" s="62">
        <f>IF($C608="","",IFERROR($C608+'Settings'!$B$5,""))</f>
        <v/>
      </c>
      <c r="P608" s="62" t="n"/>
      <c r="Q608" s="62" t="n"/>
      <c r="R608" s="40">
        <f>IF($A608="","",IF($Q608&lt;&gt;"","Closed",IF($P608="","Open - No Due Date",IF($P608&lt;TODAY(),"Overdue","Open"))))</f>
        <v/>
      </c>
      <c r="S608" s="39">
        <f>IF($A608="","",IFERROR(MAX(0,IF($Q608&lt;&gt;"",$Q608-$C608,TODAY()-$C608)),""))</f>
        <v/>
      </c>
      <c r="T608" s="40">
        <f>IF($A608="","",IF(OR($B608="",$F608="",$H608="",$I608="",$M608=""),"Missing required field",IF(COUNTIF($A$6:$A$1005,$A608)&gt;1,"Duplicate Violation ID",IF(COUNTIF('Inspection Log'!$A$6:$A$1005,$B608)=0,"Unmatched Inspection ID",IF(AND($Q608&lt;&gt;"",$C608&lt;&gt;"",$Q608&lt;$C608),"Completed before inspection","OK")))))</f>
        <v/>
      </c>
    </row>
    <row r="609">
      <c r="C609" s="62">
        <f>IF($B609="","",IFERROR(INDEX('Inspection Log'!$B$6:$B$1005,MATCH($B609,'Inspection Log'!$A$6:$A$1005,0)),""))</f>
        <v/>
      </c>
      <c r="D609">
        <f>IF($B609="","",IFERROR(INDEX('Inspection Log'!$E$6:$E$1005,MATCH($B609,'Inspection Log'!$A$6:$A$1005,0)),""))</f>
        <v/>
      </c>
      <c r="E609">
        <f>IF($B609="","",IFERROR(INDEX('Inspection Log'!$F$6:$F$1005,MATCH($B609,'Inspection Log'!$A$6:$A$1005,0)),""))</f>
        <v/>
      </c>
      <c r="G609" s="47" t="n"/>
      <c r="H609" s="38" t="n"/>
      <c r="K609" s="63" t="n"/>
      <c r="L609" s="63" t="n"/>
      <c r="M609" s="38" t="n"/>
      <c r="O609" s="62">
        <f>IF($C609="","",IFERROR($C609+'Settings'!$B$5,""))</f>
        <v/>
      </c>
      <c r="P609" s="62" t="n"/>
      <c r="Q609" s="62" t="n"/>
      <c r="R609" s="40">
        <f>IF($A609="","",IF($Q609&lt;&gt;"","Closed",IF($P609="","Open - No Due Date",IF($P609&lt;TODAY(),"Overdue","Open"))))</f>
        <v/>
      </c>
      <c r="S609" s="39">
        <f>IF($A609="","",IFERROR(MAX(0,IF($Q609&lt;&gt;"",$Q609-$C609,TODAY()-$C609)),""))</f>
        <v/>
      </c>
      <c r="T609" s="40">
        <f>IF($A609="","",IF(OR($B609="",$F609="",$H609="",$I609="",$M609=""),"Missing required field",IF(COUNTIF($A$6:$A$1005,$A609)&gt;1,"Duplicate Violation ID",IF(COUNTIF('Inspection Log'!$A$6:$A$1005,$B609)=0,"Unmatched Inspection ID",IF(AND($Q609&lt;&gt;"",$C609&lt;&gt;"",$Q609&lt;$C609),"Completed before inspection","OK")))))</f>
        <v/>
      </c>
    </row>
    <row r="610">
      <c r="C610" s="62">
        <f>IF($B610="","",IFERROR(INDEX('Inspection Log'!$B$6:$B$1005,MATCH($B610,'Inspection Log'!$A$6:$A$1005,0)),""))</f>
        <v/>
      </c>
      <c r="D610">
        <f>IF($B610="","",IFERROR(INDEX('Inspection Log'!$E$6:$E$1005,MATCH($B610,'Inspection Log'!$A$6:$A$1005,0)),""))</f>
        <v/>
      </c>
      <c r="E610">
        <f>IF($B610="","",IFERROR(INDEX('Inspection Log'!$F$6:$F$1005,MATCH($B610,'Inspection Log'!$A$6:$A$1005,0)),""))</f>
        <v/>
      </c>
      <c r="G610" s="47" t="n"/>
      <c r="H610" s="38" t="n"/>
      <c r="K610" s="63" t="n"/>
      <c r="L610" s="63" t="n"/>
      <c r="M610" s="38" t="n"/>
      <c r="O610" s="62">
        <f>IF($C610="","",IFERROR($C610+'Settings'!$B$5,""))</f>
        <v/>
      </c>
      <c r="P610" s="62" t="n"/>
      <c r="Q610" s="62" t="n"/>
      <c r="R610" s="40">
        <f>IF($A610="","",IF($Q610&lt;&gt;"","Closed",IF($P610="","Open - No Due Date",IF($P610&lt;TODAY(),"Overdue","Open"))))</f>
        <v/>
      </c>
      <c r="S610" s="39">
        <f>IF($A610="","",IFERROR(MAX(0,IF($Q610&lt;&gt;"",$Q610-$C610,TODAY()-$C610)),""))</f>
        <v/>
      </c>
      <c r="T610" s="40">
        <f>IF($A610="","",IF(OR($B610="",$F610="",$H610="",$I610="",$M610=""),"Missing required field",IF(COUNTIF($A$6:$A$1005,$A610)&gt;1,"Duplicate Violation ID",IF(COUNTIF('Inspection Log'!$A$6:$A$1005,$B610)=0,"Unmatched Inspection ID",IF(AND($Q610&lt;&gt;"",$C610&lt;&gt;"",$Q610&lt;$C610),"Completed before inspection","OK")))))</f>
        <v/>
      </c>
    </row>
    <row r="611">
      <c r="C611" s="62">
        <f>IF($B611="","",IFERROR(INDEX('Inspection Log'!$B$6:$B$1005,MATCH($B611,'Inspection Log'!$A$6:$A$1005,0)),""))</f>
        <v/>
      </c>
      <c r="D611">
        <f>IF($B611="","",IFERROR(INDEX('Inspection Log'!$E$6:$E$1005,MATCH($B611,'Inspection Log'!$A$6:$A$1005,0)),""))</f>
        <v/>
      </c>
      <c r="E611">
        <f>IF($B611="","",IFERROR(INDEX('Inspection Log'!$F$6:$F$1005,MATCH($B611,'Inspection Log'!$A$6:$A$1005,0)),""))</f>
        <v/>
      </c>
      <c r="G611" s="47" t="n"/>
      <c r="H611" s="38" t="n"/>
      <c r="K611" s="63" t="n"/>
      <c r="L611" s="63" t="n"/>
      <c r="M611" s="38" t="n"/>
      <c r="O611" s="62">
        <f>IF($C611="","",IFERROR($C611+'Settings'!$B$5,""))</f>
        <v/>
      </c>
      <c r="P611" s="62" t="n"/>
      <c r="Q611" s="62" t="n"/>
      <c r="R611" s="40">
        <f>IF($A611="","",IF($Q611&lt;&gt;"","Closed",IF($P611="","Open - No Due Date",IF($P611&lt;TODAY(),"Overdue","Open"))))</f>
        <v/>
      </c>
      <c r="S611" s="39">
        <f>IF($A611="","",IFERROR(MAX(0,IF($Q611&lt;&gt;"",$Q611-$C611,TODAY()-$C611)),""))</f>
        <v/>
      </c>
      <c r="T611" s="40">
        <f>IF($A611="","",IF(OR($B611="",$F611="",$H611="",$I611="",$M611=""),"Missing required field",IF(COUNTIF($A$6:$A$1005,$A611)&gt;1,"Duplicate Violation ID",IF(COUNTIF('Inspection Log'!$A$6:$A$1005,$B611)=0,"Unmatched Inspection ID",IF(AND($Q611&lt;&gt;"",$C611&lt;&gt;"",$Q611&lt;$C611),"Completed before inspection","OK")))))</f>
        <v/>
      </c>
    </row>
    <row r="612">
      <c r="C612" s="62">
        <f>IF($B612="","",IFERROR(INDEX('Inspection Log'!$B$6:$B$1005,MATCH($B612,'Inspection Log'!$A$6:$A$1005,0)),""))</f>
        <v/>
      </c>
      <c r="D612">
        <f>IF($B612="","",IFERROR(INDEX('Inspection Log'!$E$6:$E$1005,MATCH($B612,'Inspection Log'!$A$6:$A$1005,0)),""))</f>
        <v/>
      </c>
      <c r="E612">
        <f>IF($B612="","",IFERROR(INDEX('Inspection Log'!$F$6:$F$1005,MATCH($B612,'Inspection Log'!$A$6:$A$1005,0)),""))</f>
        <v/>
      </c>
      <c r="G612" s="47" t="n"/>
      <c r="H612" s="38" t="n"/>
      <c r="K612" s="63" t="n"/>
      <c r="L612" s="63" t="n"/>
      <c r="M612" s="38" t="n"/>
      <c r="O612" s="62">
        <f>IF($C612="","",IFERROR($C612+'Settings'!$B$5,""))</f>
        <v/>
      </c>
      <c r="P612" s="62" t="n"/>
      <c r="Q612" s="62" t="n"/>
      <c r="R612" s="40">
        <f>IF($A612="","",IF($Q612&lt;&gt;"","Closed",IF($P612="","Open - No Due Date",IF($P612&lt;TODAY(),"Overdue","Open"))))</f>
        <v/>
      </c>
      <c r="S612" s="39">
        <f>IF($A612="","",IFERROR(MAX(0,IF($Q612&lt;&gt;"",$Q612-$C612,TODAY()-$C612)),""))</f>
        <v/>
      </c>
      <c r="T612" s="40">
        <f>IF($A612="","",IF(OR($B612="",$F612="",$H612="",$I612="",$M612=""),"Missing required field",IF(COUNTIF($A$6:$A$1005,$A612)&gt;1,"Duplicate Violation ID",IF(COUNTIF('Inspection Log'!$A$6:$A$1005,$B612)=0,"Unmatched Inspection ID",IF(AND($Q612&lt;&gt;"",$C612&lt;&gt;"",$Q612&lt;$C612),"Completed before inspection","OK")))))</f>
        <v/>
      </c>
    </row>
    <row r="613">
      <c r="C613" s="62">
        <f>IF($B613="","",IFERROR(INDEX('Inspection Log'!$B$6:$B$1005,MATCH($B613,'Inspection Log'!$A$6:$A$1005,0)),""))</f>
        <v/>
      </c>
      <c r="D613">
        <f>IF($B613="","",IFERROR(INDEX('Inspection Log'!$E$6:$E$1005,MATCH($B613,'Inspection Log'!$A$6:$A$1005,0)),""))</f>
        <v/>
      </c>
      <c r="E613">
        <f>IF($B613="","",IFERROR(INDEX('Inspection Log'!$F$6:$F$1005,MATCH($B613,'Inspection Log'!$A$6:$A$1005,0)),""))</f>
        <v/>
      </c>
      <c r="G613" s="47" t="n"/>
      <c r="H613" s="38" t="n"/>
      <c r="K613" s="63" t="n"/>
      <c r="L613" s="63" t="n"/>
      <c r="M613" s="38" t="n"/>
      <c r="O613" s="62">
        <f>IF($C613="","",IFERROR($C613+'Settings'!$B$5,""))</f>
        <v/>
      </c>
      <c r="P613" s="62" t="n"/>
      <c r="Q613" s="62" t="n"/>
      <c r="R613" s="40">
        <f>IF($A613="","",IF($Q613&lt;&gt;"","Closed",IF($P613="","Open - No Due Date",IF($P613&lt;TODAY(),"Overdue","Open"))))</f>
        <v/>
      </c>
      <c r="S613" s="39">
        <f>IF($A613="","",IFERROR(MAX(0,IF($Q613&lt;&gt;"",$Q613-$C613,TODAY()-$C613)),""))</f>
        <v/>
      </c>
      <c r="T613" s="40">
        <f>IF($A613="","",IF(OR($B613="",$F613="",$H613="",$I613="",$M613=""),"Missing required field",IF(COUNTIF($A$6:$A$1005,$A613)&gt;1,"Duplicate Violation ID",IF(COUNTIF('Inspection Log'!$A$6:$A$1005,$B613)=0,"Unmatched Inspection ID",IF(AND($Q613&lt;&gt;"",$C613&lt;&gt;"",$Q613&lt;$C613),"Completed before inspection","OK")))))</f>
        <v/>
      </c>
    </row>
    <row r="614">
      <c r="C614" s="62">
        <f>IF($B614="","",IFERROR(INDEX('Inspection Log'!$B$6:$B$1005,MATCH($B614,'Inspection Log'!$A$6:$A$1005,0)),""))</f>
        <v/>
      </c>
      <c r="D614">
        <f>IF($B614="","",IFERROR(INDEX('Inspection Log'!$E$6:$E$1005,MATCH($B614,'Inspection Log'!$A$6:$A$1005,0)),""))</f>
        <v/>
      </c>
      <c r="E614">
        <f>IF($B614="","",IFERROR(INDEX('Inspection Log'!$F$6:$F$1005,MATCH($B614,'Inspection Log'!$A$6:$A$1005,0)),""))</f>
        <v/>
      </c>
      <c r="G614" s="47" t="n"/>
      <c r="H614" s="38" t="n"/>
      <c r="K614" s="63" t="n"/>
      <c r="L614" s="63" t="n"/>
      <c r="M614" s="38" t="n"/>
      <c r="O614" s="62">
        <f>IF($C614="","",IFERROR($C614+'Settings'!$B$5,""))</f>
        <v/>
      </c>
      <c r="P614" s="62" t="n"/>
      <c r="Q614" s="62" t="n"/>
      <c r="R614" s="40">
        <f>IF($A614="","",IF($Q614&lt;&gt;"","Closed",IF($P614="","Open - No Due Date",IF($P614&lt;TODAY(),"Overdue","Open"))))</f>
        <v/>
      </c>
      <c r="S614" s="39">
        <f>IF($A614="","",IFERROR(MAX(0,IF($Q614&lt;&gt;"",$Q614-$C614,TODAY()-$C614)),""))</f>
        <v/>
      </c>
      <c r="T614" s="40">
        <f>IF($A614="","",IF(OR($B614="",$F614="",$H614="",$I614="",$M614=""),"Missing required field",IF(COUNTIF($A$6:$A$1005,$A614)&gt;1,"Duplicate Violation ID",IF(COUNTIF('Inspection Log'!$A$6:$A$1005,$B614)=0,"Unmatched Inspection ID",IF(AND($Q614&lt;&gt;"",$C614&lt;&gt;"",$Q614&lt;$C614),"Completed before inspection","OK")))))</f>
        <v/>
      </c>
    </row>
    <row r="615">
      <c r="C615" s="62">
        <f>IF($B615="","",IFERROR(INDEX('Inspection Log'!$B$6:$B$1005,MATCH($B615,'Inspection Log'!$A$6:$A$1005,0)),""))</f>
        <v/>
      </c>
      <c r="D615">
        <f>IF($B615="","",IFERROR(INDEX('Inspection Log'!$E$6:$E$1005,MATCH($B615,'Inspection Log'!$A$6:$A$1005,0)),""))</f>
        <v/>
      </c>
      <c r="E615">
        <f>IF($B615="","",IFERROR(INDEX('Inspection Log'!$F$6:$F$1005,MATCH($B615,'Inspection Log'!$A$6:$A$1005,0)),""))</f>
        <v/>
      </c>
      <c r="G615" s="47" t="n"/>
      <c r="H615" s="38" t="n"/>
      <c r="K615" s="63" t="n"/>
      <c r="L615" s="63" t="n"/>
      <c r="M615" s="38" t="n"/>
      <c r="O615" s="62">
        <f>IF($C615="","",IFERROR($C615+'Settings'!$B$5,""))</f>
        <v/>
      </c>
      <c r="P615" s="62" t="n"/>
      <c r="Q615" s="62" t="n"/>
      <c r="R615" s="40">
        <f>IF($A615="","",IF($Q615&lt;&gt;"","Closed",IF($P615="","Open - No Due Date",IF($P615&lt;TODAY(),"Overdue","Open"))))</f>
        <v/>
      </c>
      <c r="S615" s="39">
        <f>IF($A615="","",IFERROR(MAX(0,IF($Q615&lt;&gt;"",$Q615-$C615,TODAY()-$C615)),""))</f>
        <v/>
      </c>
      <c r="T615" s="40">
        <f>IF($A615="","",IF(OR($B615="",$F615="",$H615="",$I615="",$M615=""),"Missing required field",IF(COUNTIF($A$6:$A$1005,$A615)&gt;1,"Duplicate Violation ID",IF(COUNTIF('Inspection Log'!$A$6:$A$1005,$B615)=0,"Unmatched Inspection ID",IF(AND($Q615&lt;&gt;"",$C615&lt;&gt;"",$Q615&lt;$C615),"Completed before inspection","OK")))))</f>
        <v/>
      </c>
    </row>
    <row r="616">
      <c r="C616" s="62">
        <f>IF($B616="","",IFERROR(INDEX('Inspection Log'!$B$6:$B$1005,MATCH($B616,'Inspection Log'!$A$6:$A$1005,0)),""))</f>
        <v/>
      </c>
      <c r="D616">
        <f>IF($B616="","",IFERROR(INDEX('Inspection Log'!$E$6:$E$1005,MATCH($B616,'Inspection Log'!$A$6:$A$1005,0)),""))</f>
        <v/>
      </c>
      <c r="E616">
        <f>IF($B616="","",IFERROR(INDEX('Inspection Log'!$F$6:$F$1005,MATCH($B616,'Inspection Log'!$A$6:$A$1005,0)),""))</f>
        <v/>
      </c>
      <c r="G616" s="47" t="n"/>
      <c r="H616" s="38" t="n"/>
      <c r="K616" s="63" t="n"/>
      <c r="L616" s="63" t="n"/>
      <c r="M616" s="38" t="n"/>
      <c r="O616" s="62">
        <f>IF($C616="","",IFERROR($C616+'Settings'!$B$5,""))</f>
        <v/>
      </c>
      <c r="P616" s="62" t="n"/>
      <c r="Q616" s="62" t="n"/>
      <c r="R616" s="40">
        <f>IF($A616="","",IF($Q616&lt;&gt;"","Closed",IF($P616="","Open - No Due Date",IF($P616&lt;TODAY(),"Overdue","Open"))))</f>
        <v/>
      </c>
      <c r="S616" s="39">
        <f>IF($A616="","",IFERROR(MAX(0,IF($Q616&lt;&gt;"",$Q616-$C616,TODAY()-$C616)),""))</f>
        <v/>
      </c>
      <c r="T616" s="40">
        <f>IF($A616="","",IF(OR($B616="",$F616="",$H616="",$I616="",$M616=""),"Missing required field",IF(COUNTIF($A$6:$A$1005,$A616)&gt;1,"Duplicate Violation ID",IF(COUNTIF('Inspection Log'!$A$6:$A$1005,$B616)=0,"Unmatched Inspection ID",IF(AND($Q616&lt;&gt;"",$C616&lt;&gt;"",$Q616&lt;$C616),"Completed before inspection","OK")))))</f>
        <v/>
      </c>
    </row>
    <row r="617">
      <c r="C617" s="62">
        <f>IF($B617="","",IFERROR(INDEX('Inspection Log'!$B$6:$B$1005,MATCH($B617,'Inspection Log'!$A$6:$A$1005,0)),""))</f>
        <v/>
      </c>
      <c r="D617">
        <f>IF($B617="","",IFERROR(INDEX('Inspection Log'!$E$6:$E$1005,MATCH($B617,'Inspection Log'!$A$6:$A$1005,0)),""))</f>
        <v/>
      </c>
      <c r="E617">
        <f>IF($B617="","",IFERROR(INDEX('Inspection Log'!$F$6:$F$1005,MATCH($B617,'Inspection Log'!$A$6:$A$1005,0)),""))</f>
        <v/>
      </c>
      <c r="G617" s="47" t="n"/>
      <c r="H617" s="38" t="n"/>
      <c r="K617" s="63" t="n"/>
      <c r="L617" s="63" t="n"/>
      <c r="M617" s="38" t="n"/>
      <c r="O617" s="62">
        <f>IF($C617="","",IFERROR($C617+'Settings'!$B$5,""))</f>
        <v/>
      </c>
      <c r="P617" s="62" t="n"/>
      <c r="Q617" s="62" t="n"/>
      <c r="R617" s="40">
        <f>IF($A617="","",IF($Q617&lt;&gt;"","Closed",IF($P617="","Open - No Due Date",IF($P617&lt;TODAY(),"Overdue","Open"))))</f>
        <v/>
      </c>
      <c r="S617" s="39">
        <f>IF($A617="","",IFERROR(MAX(0,IF($Q617&lt;&gt;"",$Q617-$C617,TODAY()-$C617)),""))</f>
        <v/>
      </c>
      <c r="T617" s="40">
        <f>IF($A617="","",IF(OR($B617="",$F617="",$H617="",$I617="",$M617=""),"Missing required field",IF(COUNTIF($A$6:$A$1005,$A617)&gt;1,"Duplicate Violation ID",IF(COUNTIF('Inspection Log'!$A$6:$A$1005,$B617)=0,"Unmatched Inspection ID",IF(AND($Q617&lt;&gt;"",$C617&lt;&gt;"",$Q617&lt;$C617),"Completed before inspection","OK")))))</f>
        <v/>
      </c>
    </row>
    <row r="618">
      <c r="C618" s="62">
        <f>IF($B618="","",IFERROR(INDEX('Inspection Log'!$B$6:$B$1005,MATCH($B618,'Inspection Log'!$A$6:$A$1005,0)),""))</f>
        <v/>
      </c>
      <c r="D618">
        <f>IF($B618="","",IFERROR(INDEX('Inspection Log'!$E$6:$E$1005,MATCH($B618,'Inspection Log'!$A$6:$A$1005,0)),""))</f>
        <v/>
      </c>
      <c r="E618">
        <f>IF($B618="","",IFERROR(INDEX('Inspection Log'!$F$6:$F$1005,MATCH($B618,'Inspection Log'!$A$6:$A$1005,0)),""))</f>
        <v/>
      </c>
      <c r="G618" s="47" t="n"/>
      <c r="H618" s="38" t="n"/>
      <c r="K618" s="63" t="n"/>
      <c r="L618" s="63" t="n"/>
      <c r="M618" s="38" t="n"/>
      <c r="O618" s="62">
        <f>IF($C618="","",IFERROR($C618+'Settings'!$B$5,""))</f>
        <v/>
      </c>
      <c r="P618" s="62" t="n"/>
      <c r="Q618" s="62" t="n"/>
      <c r="R618" s="40">
        <f>IF($A618="","",IF($Q618&lt;&gt;"","Closed",IF($P618="","Open - No Due Date",IF($P618&lt;TODAY(),"Overdue","Open"))))</f>
        <v/>
      </c>
      <c r="S618" s="39">
        <f>IF($A618="","",IFERROR(MAX(0,IF($Q618&lt;&gt;"",$Q618-$C618,TODAY()-$C618)),""))</f>
        <v/>
      </c>
      <c r="T618" s="40">
        <f>IF($A618="","",IF(OR($B618="",$F618="",$H618="",$I618="",$M618=""),"Missing required field",IF(COUNTIF($A$6:$A$1005,$A618)&gt;1,"Duplicate Violation ID",IF(COUNTIF('Inspection Log'!$A$6:$A$1005,$B618)=0,"Unmatched Inspection ID",IF(AND($Q618&lt;&gt;"",$C618&lt;&gt;"",$Q618&lt;$C618),"Completed before inspection","OK")))))</f>
        <v/>
      </c>
    </row>
    <row r="619">
      <c r="C619" s="62">
        <f>IF($B619="","",IFERROR(INDEX('Inspection Log'!$B$6:$B$1005,MATCH($B619,'Inspection Log'!$A$6:$A$1005,0)),""))</f>
        <v/>
      </c>
      <c r="D619">
        <f>IF($B619="","",IFERROR(INDEX('Inspection Log'!$E$6:$E$1005,MATCH($B619,'Inspection Log'!$A$6:$A$1005,0)),""))</f>
        <v/>
      </c>
      <c r="E619">
        <f>IF($B619="","",IFERROR(INDEX('Inspection Log'!$F$6:$F$1005,MATCH($B619,'Inspection Log'!$A$6:$A$1005,0)),""))</f>
        <v/>
      </c>
      <c r="G619" s="47" t="n"/>
      <c r="H619" s="38" t="n"/>
      <c r="K619" s="63" t="n"/>
      <c r="L619" s="63" t="n"/>
      <c r="M619" s="38" t="n"/>
      <c r="O619" s="62">
        <f>IF($C619="","",IFERROR($C619+'Settings'!$B$5,""))</f>
        <v/>
      </c>
      <c r="P619" s="62" t="n"/>
      <c r="Q619" s="62" t="n"/>
      <c r="R619" s="40">
        <f>IF($A619="","",IF($Q619&lt;&gt;"","Closed",IF($P619="","Open - No Due Date",IF($P619&lt;TODAY(),"Overdue","Open"))))</f>
        <v/>
      </c>
      <c r="S619" s="39">
        <f>IF($A619="","",IFERROR(MAX(0,IF($Q619&lt;&gt;"",$Q619-$C619,TODAY()-$C619)),""))</f>
        <v/>
      </c>
      <c r="T619" s="40">
        <f>IF($A619="","",IF(OR($B619="",$F619="",$H619="",$I619="",$M619=""),"Missing required field",IF(COUNTIF($A$6:$A$1005,$A619)&gt;1,"Duplicate Violation ID",IF(COUNTIF('Inspection Log'!$A$6:$A$1005,$B619)=0,"Unmatched Inspection ID",IF(AND($Q619&lt;&gt;"",$C619&lt;&gt;"",$Q619&lt;$C619),"Completed before inspection","OK")))))</f>
        <v/>
      </c>
    </row>
    <row r="620">
      <c r="C620" s="62">
        <f>IF($B620="","",IFERROR(INDEX('Inspection Log'!$B$6:$B$1005,MATCH($B620,'Inspection Log'!$A$6:$A$1005,0)),""))</f>
        <v/>
      </c>
      <c r="D620">
        <f>IF($B620="","",IFERROR(INDEX('Inspection Log'!$E$6:$E$1005,MATCH($B620,'Inspection Log'!$A$6:$A$1005,0)),""))</f>
        <v/>
      </c>
      <c r="E620">
        <f>IF($B620="","",IFERROR(INDEX('Inspection Log'!$F$6:$F$1005,MATCH($B620,'Inspection Log'!$A$6:$A$1005,0)),""))</f>
        <v/>
      </c>
      <c r="G620" s="47" t="n"/>
      <c r="H620" s="38" t="n"/>
      <c r="K620" s="63" t="n"/>
      <c r="L620" s="63" t="n"/>
      <c r="M620" s="38" t="n"/>
      <c r="O620" s="62">
        <f>IF($C620="","",IFERROR($C620+'Settings'!$B$5,""))</f>
        <v/>
      </c>
      <c r="P620" s="62" t="n"/>
      <c r="Q620" s="62" t="n"/>
      <c r="R620" s="40">
        <f>IF($A620="","",IF($Q620&lt;&gt;"","Closed",IF($P620="","Open - No Due Date",IF($P620&lt;TODAY(),"Overdue","Open"))))</f>
        <v/>
      </c>
      <c r="S620" s="39">
        <f>IF($A620="","",IFERROR(MAX(0,IF($Q620&lt;&gt;"",$Q620-$C620,TODAY()-$C620)),""))</f>
        <v/>
      </c>
      <c r="T620" s="40">
        <f>IF($A620="","",IF(OR($B620="",$F620="",$H620="",$I620="",$M620=""),"Missing required field",IF(COUNTIF($A$6:$A$1005,$A620)&gt;1,"Duplicate Violation ID",IF(COUNTIF('Inspection Log'!$A$6:$A$1005,$B620)=0,"Unmatched Inspection ID",IF(AND($Q620&lt;&gt;"",$C620&lt;&gt;"",$Q620&lt;$C620),"Completed before inspection","OK")))))</f>
        <v/>
      </c>
    </row>
    <row r="621">
      <c r="C621" s="62">
        <f>IF($B621="","",IFERROR(INDEX('Inspection Log'!$B$6:$B$1005,MATCH($B621,'Inspection Log'!$A$6:$A$1005,0)),""))</f>
        <v/>
      </c>
      <c r="D621">
        <f>IF($B621="","",IFERROR(INDEX('Inspection Log'!$E$6:$E$1005,MATCH($B621,'Inspection Log'!$A$6:$A$1005,0)),""))</f>
        <v/>
      </c>
      <c r="E621">
        <f>IF($B621="","",IFERROR(INDEX('Inspection Log'!$F$6:$F$1005,MATCH($B621,'Inspection Log'!$A$6:$A$1005,0)),""))</f>
        <v/>
      </c>
      <c r="G621" s="47" t="n"/>
      <c r="H621" s="38" t="n"/>
      <c r="K621" s="63" t="n"/>
      <c r="L621" s="63" t="n"/>
      <c r="M621" s="38" t="n"/>
      <c r="O621" s="62">
        <f>IF($C621="","",IFERROR($C621+'Settings'!$B$5,""))</f>
        <v/>
      </c>
      <c r="P621" s="62" t="n"/>
      <c r="Q621" s="62" t="n"/>
      <c r="R621" s="40">
        <f>IF($A621="","",IF($Q621&lt;&gt;"","Closed",IF($P621="","Open - No Due Date",IF($P621&lt;TODAY(),"Overdue","Open"))))</f>
        <v/>
      </c>
      <c r="S621" s="39">
        <f>IF($A621="","",IFERROR(MAX(0,IF($Q621&lt;&gt;"",$Q621-$C621,TODAY()-$C621)),""))</f>
        <v/>
      </c>
      <c r="T621" s="40">
        <f>IF($A621="","",IF(OR($B621="",$F621="",$H621="",$I621="",$M621=""),"Missing required field",IF(COUNTIF($A$6:$A$1005,$A621)&gt;1,"Duplicate Violation ID",IF(COUNTIF('Inspection Log'!$A$6:$A$1005,$B621)=0,"Unmatched Inspection ID",IF(AND($Q621&lt;&gt;"",$C621&lt;&gt;"",$Q621&lt;$C621),"Completed before inspection","OK")))))</f>
        <v/>
      </c>
    </row>
    <row r="622">
      <c r="C622" s="62">
        <f>IF($B622="","",IFERROR(INDEX('Inspection Log'!$B$6:$B$1005,MATCH($B622,'Inspection Log'!$A$6:$A$1005,0)),""))</f>
        <v/>
      </c>
      <c r="D622">
        <f>IF($B622="","",IFERROR(INDEX('Inspection Log'!$E$6:$E$1005,MATCH($B622,'Inspection Log'!$A$6:$A$1005,0)),""))</f>
        <v/>
      </c>
      <c r="E622">
        <f>IF($B622="","",IFERROR(INDEX('Inspection Log'!$F$6:$F$1005,MATCH($B622,'Inspection Log'!$A$6:$A$1005,0)),""))</f>
        <v/>
      </c>
      <c r="G622" s="47" t="n"/>
      <c r="H622" s="38" t="n"/>
      <c r="K622" s="63" t="n"/>
      <c r="L622" s="63" t="n"/>
      <c r="M622" s="38" t="n"/>
      <c r="O622" s="62">
        <f>IF($C622="","",IFERROR($C622+'Settings'!$B$5,""))</f>
        <v/>
      </c>
      <c r="P622" s="62" t="n"/>
      <c r="Q622" s="62" t="n"/>
      <c r="R622" s="40">
        <f>IF($A622="","",IF($Q622&lt;&gt;"","Closed",IF($P622="","Open - No Due Date",IF($P622&lt;TODAY(),"Overdue","Open"))))</f>
        <v/>
      </c>
      <c r="S622" s="39">
        <f>IF($A622="","",IFERROR(MAX(0,IF($Q622&lt;&gt;"",$Q622-$C622,TODAY()-$C622)),""))</f>
        <v/>
      </c>
      <c r="T622" s="40">
        <f>IF($A622="","",IF(OR($B622="",$F622="",$H622="",$I622="",$M622=""),"Missing required field",IF(COUNTIF($A$6:$A$1005,$A622)&gt;1,"Duplicate Violation ID",IF(COUNTIF('Inspection Log'!$A$6:$A$1005,$B622)=0,"Unmatched Inspection ID",IF(AND($Q622&lt;&gt;"",$C622&lt;&gt;"",$Q622&lt;$C622),"Completed before inspection","OK")))))</f>
        <v/>
      </c>
    </row>
    <row r="623">
      <c r="C623" s="62">
        <f>IF($B623="","",IFERROR(INDEX('Inspection Log'!$B$6:$B$1005,MATCH($B623,'Inspection Log'!$A$6:$A$1005,0)),""))</f>
        <v/>
      </c>
      <c r="D623">
        <f>IF($B623="","",IFERROR(INDEX('Inspection Log'!$E$6:$E$1005,MATCH($B623,'Inspection Log'!$A$6:$A$1005,0)),""))</f>
        <v/>
      </c>
      <c r="E623">
        <f>IF($B623="","",IFERROR(INDEX('Inspection Log'!$F$6:$F$1005,MATCH($B623,'Inspection Log'!$A$6:$A$1005,0)),""))</f>
        <v/>
      </c>
      <c r="G623" s="47" t="n"/>
      <c r="H623" s="38" t="n"/>
      <c r="K623" s="63" t="n"/>
      <c r="L623" s="63" t="n"/>
      <c r="M623" s="38" t="n"/>
      <c r="O623" s="62">
        <f>IF($C623="","",IFERROR($C623+'Settings'!$B$5,""))</f>
        <v/>
      </c>
      <c r="P623" s="62" t="n"/>
      <c r="Q623" s="62" t="n"/>
      <c r="R623" s="40">
        <f>IF($A623="","",IF($Q623&lt;&gt;"","Closed",IF($P623="","Open - No Due Date",IF($P623&lt;TODAY(),"Overdue","Open"))))</f>
        <v/>
      </c>
      <c r="S623" s="39">
        <f>IF($A623="","",IFERROR(MAX(0,IF($Q623&lt;&gt;"",$Q623-$C623,TODAY()-$C623)),""))</f>
        <v/>
      </c>
      <c r="T623" s="40">
        <f>IF($A623="","",IF(OR($B623="",$F623="",$H623="",$I623="",$M623=""),"Missing required field",IF(COUNTIF($A$6:$A$1005,$A623)&gt;1,"Duplicate Violation ID",IF(COUNTIF('Inspection Log'!$A$6:$A$1005,$B623)=0,"Unmatched Inspection ID",IF(AND($Q623&lt;&gt;"",$C623&lt;&gt;"",$Q623&lt;$C623),"Completed before inspection","OK")))))</f>
        <v/>
      </c>
    </row>
    <row r="624">
      <c r="C624" s="62">
        <f>IF($B624="","",IFERROR(INDEX('Inspection Log'!$B$6:$B$1005,MATCH($B624,'Inspection Log'!$A$6:$A$1005,0)),""))</f>
        <v/>
      </c>
      <c r="D624">
        <f>IF($B624="","",IFERROR(INDEX('Inspection Log'!$E$6:$E$1005,MATCH($B624,'Inspection Log'!$A$6:$A$1005,0)),""))</f>
        <v/>
      </c>
      <c r="E624">
        <f>IF($B624="","",IFERROR(INDEX('Inspection Log'!$F$6:$F$1005,MATCH($B624,'Inspection Log'!$A$6:$A$1005,0)),""))</f>
        <v/>
      </c>
      <c r="G624" s="47" t="n"/>
      <c r="H624" s="38" t="n"/>
      <c r="K624" s="63" t="n"/>
      <c r="L624" s="63" t="n"/>
      <c r="M624" s="38" t="n"/>
      <c r="O624" s="62">
        <f>IF($C624="","",IFERROR($C624+'Settings'!$B$5,""))</f>
        <v/>
      </c>
      <c r="P624" s="62" t="n"/>
      <c r="Q624" s="62" t="n"/>
      <c r="R624" s="40">
        <f>IF($A624="","",IF($Q624&lt;&gt;"","Closed",IF($P624="","Open - No Due Date",IF($P624&lt;TODAY(),"Overdue","Open"))))</f>
        <v/>
      </c>
      <c r="S624" s="39">
        <f>IF($A624="","",IFERROR(MAX(0,IF($Q624&lt;&gt;"",$Q624-$C624,TODAY()-$C624)),""))</f>
        <v/>
      </c>
      <c r="T624" s="40">
        <f>IF($A624="","",IF(OR($B624="",$F624="",$H624="",$I624="",$M624=""),"Missing required field",IF(COUNTIF($A$6:$A$1005,$A624)&gt;1,"Duplicate Violation ID",IF(COUNTIF('Inspection Log'!$A$6:$A$1005,$B624)=0,"Unmatched Inspection ID",IF(AND($Q624&lt;&gt;"",$C624&lt;&gt;"",$Q624&lt;$C624),"Completed before inspection","OK")))))</f>
        <v/>
      </c>
    </row>
    <row r="625">
      <c r="C625" s="62">
        <f>IF($B625="","",IFERROR(INDEX('Inspection Log'!$B$6:$B$1005,MATCH($B625,'Inspection Log'!$A$6:$A$1005,0)),""))</f>
        <v/>
      </c>
      <c r="D625">
        <f>IF($B625="","",IFERROR(INDEX('Inspection Log'!$E$6:$E$1005,MATCH($B625,'Inspection Log'!$A$6:$A$1005,0)),""))</f>
        <v/>
      </c>
      <c r="E625">
        <f>IF($B625="","",IFERROR(INDEX('Inspection Log'!$F$6:$F$1005,MATCH($B625,'Inspection Log'!$A$6:$A$1005,0)),""))</f>
        <v/>
      </c>
      <c r="G625" s="47" t="n"/>
      <c r="H625" s="38" t="n"/>
      <c r="K625" s="63" t="n"/>
      <c r="L625" s="63" t="n"/>
      <c r="M625" s="38" t="n"/>
      <c r="O625" s="62">
        <f>IF($C625="","",IFERROR($C625+'Settings'!$B$5,""))</f>
        <v/>
      </c>
      <c r="P625" s="62" t="n"/>
      <c r="Q625" s="62" t="n"/>
      <c r="R625" s="40">
        <f>IF($A625="","",IF($Q625&lt;&gt;"","Closed",IF($P625="","Open - No Due Date",IF($P625&lt;TODAY(),"Overdue","Open"))))</f>
        <v/>
      </c>
      <c r="S625" s="39">
        <f>IF($A625="","",IFERROR(MAX(0,IF($Q625&lt;&gt;"",$Q625-$C625,TODAY()-$C625)),""))</f>
        <v/>
      </c>
      <c r="T625" s="40">
        <f>IF($A625="","",IF(OR($B625="",$F625="",$H625="",$I625="",$M625=""),"Missing required field",IF(COUNTIF($A$6:$A$1005,$A625)&gt;1,"Duplicate Violation ID",IF(COUNTIF('Inspection Log'!$A$6:$A$1005,$B625)=0,"Unmatched Inspection ID",IF(AND($Q625&lt;&gt;"",$C625&lt;&gt;"",$Q625&lt;$C625),"Completed before inspection","OK")))))</f>
        <v/>
      </c>
    </row>
    <row r="626">
      <c r="C626" s="62">
        <f>IF($B626="","",IFERROR(INDEX('Inspection Log'!$B$6:$B$1005,MATCH($B626,'Inspection Log'!$A$6:$A$1005,0)),""))</f>
        <v/>
      </c>
      <c r="D626">
        <f>IF($B626="","",IFERROR(INDEX('Inspection Log'!$E$6:$E$1005,MATCH($B626,'Inspection Log'!$A$6:$A$1005,0)),""))</f>
        <v/>
      </c>
      <c r="E626">
        <f>IF($B626="","",IFERROR(INDEX('Inspection Log'!$F$6:$F$1005,MATCH($B626,'Inspection Log'!$A$6:$A$1005,0)),""))</f>
        <v/>
      </c>
      <c r="G626" s="47" t="n"/>
      <c r="H626" s="38" t="n"/>
      <c r="K626" s="63" t="n"/>
      <c r="L626" s="63" t="n"/>
      <c r="M626" s="38" t="n"/>
      <c r="O626" s="62">
        <f>IF($C626="","",IFERROR($C626+'Settings'!$B$5,""))</f>
        <v/>
      </c>
      <c r="P626" s="62" t="n"/>
      <c r="Q626" s="62" t="n"/>
      <c r="R626" s="40">
        <f>IF($A626="","",IF($Q626&lt;&gt;"","Closed",IF($P626="","Open - No Due Date",IF($P626&lt;TODAY(),"Overdue","Open"))))</f>
        <v/>
      </c>
      <c r="S626" s="39">
        <f>IF($A626="","",IFERROR(MAX(0,IF($Q626&lt;&gt;"",$Q626-$C626,TODAY()-$C626)),""))</f>
        <v/>
      </c>
      <c r="T626" s="40">
        <f>IF($A626="","",IF(OR($B626="",$F626="",$H626="",$I626="",$M626=""),"Missing required field",IF(COUNTIF($A$6:$A$1005,$A626)&gt;1,"Duplicate Violation ID",IF(COUNTIF('Inspection Log'!$A$6:$A$1005,$B626)=0,"Unmatched Inspection ID",IF(AND($Q626&lt;&gt;"",$C626&lt;&gt;"",$Q626&lt;$C626),"Completed before inspection","OK")))))</f>
        <v/>
      </c>
    </row>
    <row r="627">
      <c r="C627" s="62">
        <f>IF($B627="","",IFERROR(INDEX('Inspection Log'!$B$6:$B$1005,MATCH($B627,'Inspection Log'!$A$6:$A$1005,0)),""))</f>
        <v/>
      </c>
      <c r="D627">
        <f>IF($B627="","",IFERROR(INDEX('Inspection Log'!$E$6:$E$1005,MATCH($B627,'Inspection Log'!$A$6:$A$1005,0)),""))</f>
        <v/>
      </c>
      <c r="E627">
        <f>IF($B627="","",IFERROR(INDEX('Inspection Log'!$F$6:$F$1005,MATCH($B627,'Inspection Log'!$A$6:$A$1005,0)),""))</f>
        <v/>
      </c>
      <c r="G627" s="47" t="n"/>
      <c r="H627" s="38" t="n"/>
      <c r="K627" s="63" t="n"/>
      <c r="L627" s="63" t="n"/>
      <c r="M627" s="38" t="n"/>
      <c r="O627" s="62">
        <f>IF($C627="","",IFERROR($C627+'Settings'!$B$5,""))</f>
        <v/>
      </c>
      <c r="P627" s="62" t="n"/>
      <c r="Q627" s="62" t="n"/>
      <c r="R627" s="40">
        <f>IF($A627="","",IF($Q627&lt;&gt;"","Closed",IF($P627="","Open - No Due Date",IF($P627&lt;TODAY(),"Overdue","Open"))))</f>
        <v/>
      </c>
      <c r="S627" s="39">
        <f>IF($A627="","",IFERROR(MAX(0,IF($Q627&lt;&gt;"",$Q627-$C627,TODAY()-$C627)),""))</f>
        <v/>
      </c>
      <c r="T627" s="40">
        <f>IF($A627="","",IF(OR($B627="",$F627="",$H627="",$I627="",$M627=""),"Missing required field",IF(COUNTIF($A$6:$A$1005,$A627)&gt;1,"Duplicate Violation ID",IF(COUNTIF('Inspection Log'!$A$6:$A$1005,$B627)=0,"Unmatched Inspection ID",IF(AND($Q627&lt;&gt;"",$C627&lt;&gt;"",$Q627&lt;$C627),"Completed before inspection","OK")))))</f>
        <v/>
      </c>
    </row>
    <row r="628">
      <c r="C628" s="62">
        <f>IF($B628="","",IFERROR(INDEX('Inspection Log'!$B$6:$B$1005,MATCH($B628,'Inspection Log'!$A$6:$A$1005,0)),""))</f>
        <v/>
      </c>
      <c r="D628">
        <f>IF($B628="","",IFERROR(INDEX('Inspection Log'!$E$6:$E$1005,MATCH($B628,'Inspection Log'!$A$6:$A$1005,0)),""))</f>
        <v/>
      </c>
      <c r="E628">
        <f>IF($B628="","",IFERROR(INDEX('Inspection Log'!$F$6:$F$1005,MATCH($B628,'Inspection Log'!$A$6:$A$1005,0)),""))</f>
        <v/>
      </c>
      <c r="G628" s="47" t="n"/>
      <c r="H628" s="38" t="n"/>
      <c r="K628" s="63" t="n"/>
      <c r="L628" s="63" t="n"/>
      <c r="M628" s="38" t="n"/>
      <c r="O628" s="62">
        <f>IF($C628="","",IFERROR($C628+'Settings'!$B$5,""))</f>
        <v/>
      </c>
      <c r="P628" s="62" t="n"/>
      <c r="Q628" s="62" t="n"/>
      <c r="R628" s="40">
        <f>IF($A628="","",IF($Q628&lt;&gt;"","Closed",IF($P628="","Open - No Due Date",IF($P628&lt;TODAY(),"Overdue","Open"))))</f>
        <v/>
      </c>
      <c r="S628" s="39">
        <f>IF($A628="","",IFERROR(MAX(0,IF($Q628&lt;&gt;"",$Q628-$C628,TODAY()-$C628)),""))</f>
        <v/>
      </c>
      <c r="T628" s="40">
        <f>IF($A628="","",IF(OR($B628="",$F628="",$H628="",$I628="",$M628=""),"Missing required field",IF(COUNTIF($A$6:$A$1005,$A628)&gt;1,"Duplicate Violation ID",IF(COUNTIF('Inspection Log'!$A$6:$A$1005,$B628)=0,"Unmatched Inspection ID",IF(AND($Q628&lt;&gt;"",$C628&lt;&gt;"",$Q628&lt;$C628),"Completed before inspection","OK")))))</f>
        <v/>
      </c>
    </row>
    <row r="629">
      <c r="C629" s="62">
        <f>IF($B629="","",IFERROR(INDEX('Inspection Log'!$B$6:$B$1005,MATCH($B629,'Inspection Log'!$A$6:$A$1005,0)),""))</f>
        <v/>
      </c>
      <c r="D629">
        <f>IF($B629="","",IFERROR(INDEX('Inspection Log'!$E$6:$E$1005,MATCH($B629,'Inspection Log'!$A$6:$A$1005,0)),""))</f>
        <v/>
      </c>
      <c r="E629">
        <f>IF($B629="","",IFERROR(INDEX('Inspection Log'!$F$6:$F$1005,MATCH($B629,'Inspection Log'!$A$6:$A$1005,0)),""))</f>
        <v/>
      </c>
      <c r="G629" s="47" t="n"/>
      <c r="H629" s="38" t="n"/>
      <c r="K629" s="63" t="n"/>
      <c r="L629" s="63" t="n"/>
      <c r="M629" s="38" t="n"/>
      <c r="O629" s="62">
        <f>IF($C629="","",IFERROR($C629+'Settings'!$B$5,""))</f>
        <v/>
      </c>
      <c r="P629" s="62" t="n"/>
      <c r="Q629" s="62" t="n"/>
      <c r="R629" s="40">
        <f>IF($A629="","",IF($Q629&lt;&gt;"","Closed",IF($P629="","Open - No Due Date",IF($P629&lt;TODAY(),"Overdue","Open"))))</f>
        <v/>
      </c>
      <c r="S629" s="39">
        <f>IF($A629="","",IFERROR(MAX(0,IF($Q629&lt;&gt;"",$Q629-$C629,TODAY()-$C629)),""))</f>
        <v/>
      </c>
      <c r="T629" s="40">
        <f>IF($A629="","",IF(OR($B629="",$F629="",$H629="",$I629="",$M629=""),"Missing required field",IF(COUNTIF($A$6:$A$1005,$A629)&gt;1,"Duplicate Violation ID",IF(COUNTIF('Inspection Log'!$A$6:$A$1005,$B629)=0,"Unmatched Inspection ID",IF(AND($Q629&lt;&gt;"",$C629&lt;&gt;"",$Q629&lt;$C629),"Completed before inspection","OK")))))</f>
        <v/>
      </c>
    </row>
    <row r="630">
      <c r="C630" s="62">
        <f>IF($B630="","",IFERROR(INDEX('Inspection Log'!$B$6:$B$1005,MATCH($B630,'Inspection Log'!$A$6:$A$1005,0)),""))</f>
        <v/>
      </c>
      <c r="D630">
        <f>IF($B630="","",IFERROR(INDEX('Inspection Log'!$E$6:$E$1005,MATCH($B630,'Inspection Log'!$A$6:$A$1005,0)),""))</f>
        <v/>
      </c>
      <c r="E630">
        <f>IF($B630="","",IFERROR(INDEX('Inspection Log'!$F$6:$F$1005,MATCH($B630,'Inspection Log'!$A$6:$A$1005,0)),""))</f>
        <v/>
      </c>
      <c r="G630" s="47" t="n"/>
      <c r="H630" s="38" t="n"/>
      <c r="K630" s="63" t="n"/>
      <c r="L630" s="63" t="n"/>
      <c r="M630" s="38" t="n"/>
      <c r="O630" s="62">
        <f>IF($C630="","",IFERROR($C630+'Settings'!$B$5,""))</f>
        <v/>
      </c>
      <c r="P630" s="62" t="n"/>
      <c r="Q630" s="62" t="n"/>
      <c r="R630" s="40">
        <f>IF($A630="","",IF($Q630&lt;&gt;"","Closed",IF($P630="","Open - No Due Date",IF($P630&lt;TODAY(),"Overdue","Open"))))</f>
        <v/>
      </c>
      <c r="S630" s="39">
        <f>IF($A630="","",IFERROR(MAX(0,IF($Q630&lt;&gt;"",$Q630-$C630,TODAY()-$C630)),""))</f>
        <v/>
      </c>
      <c r="T630" s="40">
        <f>IF($A630="","",IF(OR($B630="",$F630="",$H630="",$I630="",$M630=""),"Missing required field",IF(COUNTIF($A$6:$A$1005,$A630)&gt;1,"Duplicate Violation ID",IF(COUNTIF('Inspection Log'!$A$6:$A$1005,$B630)=0,"Unmatched Inspection ID",IF(AND($Q630&lt;&gt;"",$C630&lt;&gt;"",$Q630&lt;$C630),"Completed before inspection","OK")))))</f>
        <v/>
      </c>
    </row>
    <row r="631">
      <c r="C631" s="62">
        <f>IF($B631="","",IFERROR(INDEX('Inspection Log'!$B$6:$B$1005,MATCH($B631,'Inspection Log'!$A$6:$A$1005,0)),""))</f>
        <v/>
      </c>
      <c r="D631">
        <f>IF($B631="","",IFERROR(INDEX('Inspection Log'!$E$6:$E$1005,MATCH($B631,'Inspection Log'!$A$6:$A$1005,0)),""))</f>
        <v/>
      </c>
      <c r="E631">
        <f>IF($B631="","",IFERROR(INDEX('Inspection Log'!$F$6:$F$1005,MATCH($B631,'Inspection Log'!$A$6:$A$1005,0)),""))</f>
        <v/>
      </c>
      <c r="G631" s="47" t="n"/>
      <c r="H631" s="38" t="n"/>
      <c r="K631" s="63" t="n"/>
      <c r="L631" s="63" t="n"/>
      <c r="M631" s="38" t="n"/>
      <c r="O631" s="62">
        <f>IF($C631="","",IFERROR($C631+'Settings'!$B$5,""))</f>
        <v/>
      </c>
      <c r="P631" s="62" t="n"/>
      <c r="Q631" s="62" t="n"/>
      <c r="R631" s="40">
        <f>IF($A631="","",IF($Q631&lt;&gt;"","Closed",IF($P631="","Open - No Due Date",IF($P631&lt;TODAY(),"Overdue","Open"))))</f>
        <v/>
      </c>
      <c r="S631" s="39">
        <f>IF($A631="","",IFERROR(MAX(0,IF($Q631&lt;&gt;"",$Q631-$C631,TODAY()-$C631)),""))</f>
        <v/>
      </c>
      <c r="T631" s="40">
        <f>IF($A631="","",IF(OR($B631="",$F631="",$H631="",$I631="",$M631=""),"Missing required field",IF(COUNTIF($A$6:$A$1005,$A631)&gt;1,"Duplicate Violation ID",IF(COUNTIF('Inspection Log'!$A$6:$A$1005,$B631)=0,"Unmatched Inspection ID",IF(AND($Q631&lt;&gt;"",$C631&lt;&gt;"",$Q631&lt;$C631),"Completed before inspection","OK")))))</f>
        <v/>
      </c>
    </row>
    <row r="632">
      <c r="C632" s="62">
        <f>IF($B632="","",IFERROR(INDEX('Inspection Log'!$B$6:$B$1005,MATCH($B632,'Inspection Log'!$A$6:$A$1005,0)),""))</f>
        <v/>
      </c>
      <c r="D632">
        <f>IF($B632="","",IFERROR(INDEX('Inspection Log'!$E$6:$E$1005,MATCH($B632,'Inspection Log'!$A$6:$A$1005,0)),""))</f>
        <v/>
      </c>
      <c r="E632">
        <f>IF($B632="","",IFERROR(INDEX('Inspection Log'!$F$6:$F$1005,MATCH($B632,'Inspection Log'!$A$6:$A$1005,0)),""))</f>
        <v/>
      </c>
      <c r="G632" s="47" t="n"/>
      <c r="H632" s="38" t="n"/>
      <c r="K632" s="63" t="n"/>
      <c r="L632" s="63" t="n"/>
      <c r="M632" s="38" t="n"/>
      <c r="O632" s="62">
        <f>IF($C632="","",IFERROR($C632+'Settings'!$B$5,""))</f>
        <v/>
      </c>
      <c r="P632" s="62" t="n"/>
      <c r="Q632" s="62" t="n"/>
      <c r="R632" s="40">
        <f>IF($A632="","",IF($Q632&lt;&gt;"","Closed",IF($P632="","Open - No Due Date",IF($P632&lt;TODAY(),"Overdue","Open"))))</f>
        <v/>
      </c>
      <c r="S632" s="39">
        <f>IF($A632="","",IFERROR(MAX(0,IF($Q632&lt;&gt;"",$Q632-$C632,TODAY()-$C632)),""))</f>
        <v/>
      </c>
      <c r="T632" s="40">
        <f>IF($A632="","",IF(OR($B632="",$F632="",$H632="",$I632="",$M632=""),"Missing required field",IF(COUNTIF($A$6:$A$1005,$A632)&gt;1,"Duplicate Violation ID",IF(COUNTIF('Inspection Log'!$A$6:$A$1005,$B632)=0,"Unmatched Inspection ID",IF(AND($Q632&lt;&gt;"",$C632&lt;&gt;"",$Q632&lt;$C632),"Completed before inspection","OK")))))</f>
        <v/>
      </c>
    </row>
    <row r="633">
      <c r="C633" s="62">
        <f>IF($B633="","",IFERROR(INDEX('Inspection Log'!$B$6:$B$1005,MATCH($B633,'Inspection Log'!$A$6:$A$1005,0)),""))</f>
        <v/>
      </c>
      <c r="D633">
        <f>IF($B633="","",IFERROR(INDEX('Inspection Log'!$E$6:$E$1005,MATCH($B633,'Inspection Log'!$A$6:$A$1005,0)),""))</f>
        <v/>
      </c>
      <c r="E633">
        <f>IF($B633="","",IFERROR(INDEX('Inspection Log'!$F$6:$F$1005,MATCH($B633,'Inspection Log'!$A$6:$A$1005,0)),""))</f>
        <v/>
      </c>
      <c r="G633" s="47" t="n"/>
      <c r="H633" s="38" t="n"/>
      <c r="K633" s="63" t="n"/>
      <c r="L633" s="63" t="n"/>
      <c r="M633" s="38" t="n"/>
      <c r="O633" s="62">
        <f>IF($C633="","",IFERROR($C633+'Settings'!$B$5,""))</f>
        <v/>
      </c>
      <c r="P633" s="62" t="n"/>
      <c r="Q633" s="62" t="n"/>
      <c r="R633" s="40">
        <f>IF($A633="","",IF($Q633&lt;&gt;"","Closed",IF($P633="","Open - No Due Date",IF($P633&lt;TODAY(),"Overdue","Open"))))</f>
        <v/>
      </c>
      <c r="S633" s="39">
        <f>IF($A633="","",IFERROR(MAX(0,IF($Q633&lt;&gt;"",$Q633-$C633,TODAY()-$C633)),""))</f>
        <v/>
      </c>
      <c r="T633" s="40">
        <f>IF($A633="","",IF(OR($B633="",$F633="",$H633="",$I633="",$M633=""),"Missing required field",IF(COUNTIF($A$6:$A$1005,$A633)&gt;1,"Duplicate Violation ID",IF(COUNTIF('Inspection Log'!$A$6:$A$1005,$B633)=0,"Unmatched Inspection ID",IF(AND($Q633&lt;&gt;"",$C633&lt;&gt;"",$Q633&lt;$C633),"Completed before inspection","OK")))))</f>
        <v/>
      </c>
    </row>
    <row r="634">
      <c r="C634" s="62">
        <f>IF($B634="","",IFERROR(INDEX('Inspection Log'!$B$6:$B$1005,MATCH($B634,'Inspection Log'!$A$6:$A$1005,0)),""))</f>
        <v/>
      </c>
      <c r="D634">
        <f>IF($B634="","",IFERROR(INDEX('Inspection Log'!$E$6:$E$1005,MATCH($B634,'Inspection Log'!$A$6:$A$1005,0)),""))</f>
        <v/>
      </c>
      <c r="E634">
        <f>IF($B634="","",IFERROR(INDEX('Inspection Log'!$F$6:$F$1005,MATCH($B634,'Inspection Log'!$A$6:$A$1005,0)),""))</f>
        <v/>
      </c>
      <c r="G634" s="47" t="n"/>
      <c r="H634" s="38" t="n"/>
      <c r="K634" s="63" t="n"/>
      <c r="L634" s="63" t="n"/>
      <c r="M634" s="38" t="n"/>
      <c r="O634" s="62">
        <f>IF($C634="","",IFERROR($C634+'Settings'!$B$5,""))</f>
        <v/>
      </c>
      <c r="P634" s="62" t="n"/>
      <c r="Q634" s="62" t="n"/>
      <c r="R634" s="40">
        <f>IF($A634="","",IF($Q634&lt;&gt;"","Closed",IF($P634="","Open - No Due Date",IF($P634&lt;TODAY(),"Overdue","Open"))))</f>
        <v/>
      </c>
      <c r="S634" s="39">
        <f>IF($A634="","",IFERROR(MAX(0,IF($Q634&lt;&gt;"",$Q634-$C634,TODAY()-$C634)),""))</f>
        <v/>
      </c>
      <c r="T634" s="40">
        <f>IF($A634="","",IF(OR($B634="",$F634="",$H634="",$I634="",$M634=""),"Missing required field",IF(COUNTIF($A$6:$A$1005,$A634)&gt;1,"Duplicate Violation ID",IF(COUNTIF('Inspection Log'!$A$6:$A$1005,$B634)=0,"Unmatched Inspection ID",IF(AND($Q634&lt;&gt;"",$C634&lt;&gt;"",$Q634&lt;$C634),"Completed before inspection","OK")))))</f>
        <v/>
      </c>
    </row>
    <row r="635">
      <c r="C635" s="62">
        <f>IF($B635="","",IFERROR(INDEX('Inspection Log'!$B$6:$B$1005,MATCH($B635,'Inspection Log'!$A$6:$A$1005,0)),""))</f>
        <v/>
      </c>
      <c r="D635">
        <f>IF($B635="","",IFERROR(INDEX('Inspection Log'!$E$6:$E$1005,MATCH($B635,'Inspection Log'!$A$6:$A$1005,0)),""))</f>
        <v/>
      </c>
      <c r="E635">
        <f>IF($B635="","",IFERROR(INDEX('Inspection Log'!$F$6:$F$1005,MATCH($B635,'Inspection Log'!$A$6:$A$1005,0)),""))</f>
        <v/>
      </c>
      <c r="G635" s="47" t="n"/>
      <c r="H635" s="38" t="n"/>
      <c r="K635" s="63" t="n"/>
      <c r="L635" s="63" t="n"/>
      <c r="M635" s="38" t="n"/>
      <c r="O635" s="62">
        <f>IF($C635="","",IFERROR($C635+'Settings'!$B$5,""))</f>
        <v/>
      </c>
      <c r="P635" s="62" t="n"/>
      <c r="Q635" s="62" t="n"/>
      <c r="R635" s="40">
        <f>IF($A635="","",IF($Q635&lt;&gt;"","Closed",IF($P635="","Open - No Due Date",IF($P635&lt;TODAY(),"Overdue","Open"))))</f>
        <v/>
      </c>
      <c r="S635" s="39">
        <f>IF($A635="","",IFERROR(MAX(0,IF($Q635&lt;&gt;"",$Q635-$C635,TODAY()-$C635)),""))</f>
        <v/>
      </c>
      <c r="T635" s="40">
        <f>IF($A635="","",IF(OR($B635="",$F635="",$H635="",$I635="",$M635=""),"Missing required field",IF(COUNTIF($A$6:$A$1005,$A635)&gt;1,"Duplicate Violation ID",IF(COUNTIF('Inspection Log'!$A$6:$A$1005,$B635)=0,"Unmatched Inspection ID",IF(AND($Q635&lt;&gt;"",$C635&lt;&gt;"",$Q635&lt;$C635),"Completed before inspection","OK")))))</f>
        <v/>
      </c>
    </row>
    <row r="636">
      <c r="C636" s="62">
        <f>IF($B636="","",IFERROR(INDEX('Inspection Log'!$B$6:$B$1005,MATCH($B636,'Inspection Log'!$A$6:$A$1005,0)),""))</f>
        <v/>
      </c>
      <c r="D636">
        <f>IF($B636="","",IFERROR(INDEX('Inspection Log'!$E$6:$E$1005,MATCH($B636,'Inspection Log'!$A$6:$A$1005,0)),""))</f>
        <v/>
      </c>
      <c r="E636">
        <f>IF($B636="","",IFERROR(INDEX('Inspection Log'!$F$6:$F$1005,MATCH($B636,'Inspection Log'!$A$6:$A$1005,0)),""))</f>
        <v/>
      </c>
      <c r="G636" s="47" t="n"/>
      <c r="H636" s="38" t="n"/>
      <c r="K636" s="63" t="n"/>
      <c r="L636" s="63" t="n"/>
      <c r="M636" s="38" t="n"/>
      <c r="O636" s="62">
        <f>IF($C636="","",IFERROR($C636+'Settings'!$B$5,""))</f>
        <v/>
      </c>
      <c r="P636" s="62" t="n"/>
      <c r="Q636" s="62" t="n"/>
      <c r="R636" s="40">
        <f>IF($A636="","",IF($Q636&lt;&gt;"","Closed",IF($P636="","Open - No Due Date",IF($P636&lt;TODAY(),"Overdue","Open"))))</f>
        <v/>
      </c>
      <c r="S636" s="39">
        <f>IF($A636="","",IFERROR(MAX(0,IF($Q636&lt;&gt;"",$Q636-$C636,TODAY()-$C636)),""))</f>
        <v/>
      </c>
      <c r="T636" s="40">
        <f>IF($A636="","",IF(OR($B636="",$F636="",$H636="",$I636="",$M636=""),"Missing required field",IF(COUNTIF($A$6:$A$1005,$A636)&gt;1,"Duplicate Violation ID",IF(COUNTIF('Inspection Log'!$A$6:$A$1005,$B636)=0,"Unmatched Inspection ID",IF(AND($Q636&lt;&gt;"",$C636&lt;&gt;"",$Q636&lt;$C636),"Completed before inspection","OK")))))</f>
        <v/>
      </c>
    </row>
    <row r="637">
      <c r="C637" s="62">
        <f>IF($B637="","",IFERROR(INDEX('Inspection Log'!$B$6:$B$1005,MATCH($B637,'Inspection Log'!$A$6:$A$1005,0)),""))</f>
        <v/>
      </c>
      <c r="D637">
        <f>IF($B637="","",IFERROR(INDEX('Inspection Log'!$E$6:$E$1005,MATCH($B637,'Inspection Log'!$A$6:$A$1005,0)),""))</f>
        <v/>
      </c>
      <c r="E637">
        <f>IF($B637="","",IFERROR(INDEX('Inspection Log'!$F$6:$F$1005,MATCH($B637,'Inspection Log'!$A$6:$A$1005,0)),""))</f>
        <v/>
      </c>
      <c r="G637" s="47" t="n"/>
      <c r="H637" s="38" t="n"/>
      <c r="K637" s="63" t="n"/>
      <c r="L637" s="63" t="n"/>
      <c r="M637" s="38" t="n"/>
      <c r="O637" s="62">
        <f>IF($C637="","",IFERROR($C637+'Settings'!$B$5,""))</f>
        <v/>
      </c>
      <c r="P637" s="62" t="n"/>
      <c r="Q637" s="62" t="n"/>
      <c r="R637" s="40">
        <f>IF($A637="","",IF($Q637&lt;&gt;"","Closed",IF($P637="","Open - No Due Date",IF($P637&lt;TODAY(),"Overdue","Open"))))</f>
        <v/>
      </c>
      <c r="S637" s="39">
        <f>IF($A637="","",IFERROR(MAX(0,IF($Q637&lt;&gt;"",$Q637-$C637,TODAY()-$C637)),""))</f>
        <v/>
      </c>
      <c r="T637" s="40">
        <f>IF($A637="","",IF(OR($B637="",$F637="",$H637="",$I637="",$M637=""),"Missing required field",IF(COUNTIF($A$6:$A$1005,$A637)&gt;1,"Duplicate Violation ID",IF(COUNTIF('Inspection Log'!$A$6:$A$1005,$B637)=0,"Unmatched Inspection ID",IF(AND($Q637&lt;&gt;"",$C637&lt;&gt;"",$Q637&lt;$C637),"Completed before inspection","OK")))))</f>
        <v/>
      </c>
    </row>
    <row r="638">
      <c r="C638" s="62">
        <f>IF($B638="","",IFERROR(INDEX('Inspection Log'!$B$6:$B$1005,MATCH($B638,'Inspection Log'!$A$6:$A$1005,0)),""))</f>
        <v/>
      </c>
      <c r="D638">
        <f>IF($B638="","",IFERROR(INDEX('Inspection Log'!$E$6:$E$1005,MATCH($B638,'Inspection Log'!$A$6:$A$1005,0)),""))</f>
        <v/>
      </c>
      <c r="E638">
        <f>IF($B638="","",IFERROR(INDEX('Inspection Log'!$F$6:$F$1005,MATCH($B638,'Inspection Log'!$A$6:$A$1005,0)),""))</f>
        <v/>
      </c>
      <c r="G638" s="47" t="n"/>
      <c r="H638" s="38" t="n"/>
      <c r="K638" s="63" t="n"/>
      <c r="L638" s="63" t="n"/>
      <c r="M638" s="38" t="n"/>
      <c r="O638" s="62">
        <f>IF($C638="","",IFERROR($C638+'Settings'!$B$5,""))</f>
        <v/>
      </c>
      <c r="P638" s="62" t="n"/>
      <c r="Q638" s="62" t="n"/>
      <c r="R638" s="40">
        <f>IF($A638="","",IF($Q638&lt;&gt;"","Closed",IF($P638="","Open - No Due Date",IF($P638&lt;TODAY(),"Overdue","Open"))))</f>
        <v/>
      </c>
      <c r="S638" s="39">
        <f>IF($A638="","",IFERROR(MAX(0,IF($Q638&lt;&gt;"",$Q638-$C638,TODAY()-$C638)),""))</f>
        <v/>
      </c>
      <c r="T638" s="40">
        <f>IF($A638="","",IF(OR($B638="",$F638="",$H638="",$I638="",$M638=""),"Missing required field",IF(COUNTIF($A$6:$A$1005,$A638)&gt;1,"Duplicate Violation ID",IF(COUNTIF('Inspection Log'!$A$6:$A$1005,$B638)=0,"Unmatched Inspection ID",IF(AND($Q638&lt;&gt;"",$C638&lt;&gt;"",$Q638&lt;$C638),"Completed before inspection","OK")))))</f>
        <v/>
      </c>
    </row>
    <row r="639">
      <c r="C639" s="62">
        <f>IF($B639="","",IFERROR(INDEX('Inspection Log'!$B$6:$B$1005,MATCH($B639,'Inspection Log'!$A$6:$A$1005,0)),""))</f>
        <v/>
      </c>
      <c r="D639">
        <f>IF($B639="","",IFERROR(INDEX('Inspection Log'!$E$6:$E$1005,MATCH($B639,'Inspection Log'!$A$6:$A$1005,0)),""))</f>
        <v/>
      </c>
      <c r="E639">
        <f>IF($B639="","",IFERROR(INDEX('Inspection Log'!$F$6:$F$1005,MATCH($B639,'Inspection Log'!$A$6:$A$1005,0)),""))</f>
        <v/>
      </c>
      <c r="G639" s="47" t="n"/>
      <c r="H639" s="38" t="n"/>
      <c r="K639" s="63" t="n"/>
      <c r="L639" s="63" t="n"/>
      <c r="M639" s="38" t="n"/>
      <c r="O639" s="62">
        <f>IF($C639="","",IFERROR($C639+'Settings'!$B$5,""))</f>
        <v/>
      </c>
      <c r="P639" s="62" t="n"/>
      <c r="Q639" s="62" t="n"/>
      <c r="R639" s="40">
        <f>IF($A639="","",IF($Q639&lt;&gt;"","Closed",IF($P639="","Open - No Due Date",IF($P639&lt;TODAY(),"Overdue","Open"))))</f>
        <v/>
      </c>
      <c r="S639" s="39">
        <f>IF($A639="","",IFERROR(MAX(0,IF($Q639&lt;&gt;"",$Q639-$C639,TODAY()-$C639)),""))</f>
        <v/>
      </c>
      <c r="T639" s="40">
        <f>IF($A639="","",IF(OR($B639="",$F639="",$H639="",$I639="",$M639=""),"Missing required field",IF(COUNTIF($A$6:$A$1005,$A639)&gt;1,"Duplicate Violation ID",IF(COUNTIF('Inspection Log'!$A$6:$A$1005,$B639)=0,"Unmatched Inspection ID",IF(AND($Q639&lt;&gt;"",$C639&lt;&gt;"",$Q639&lt;$C639),"Completed before inspection","OK")))))</f>
        <v/>
      </c>
    </row>
    <row r="640">
      <c r="C640" s="62">
        <f>IF($B640="","",IFERROR(INDEX('Inspection Log'!$B$6:$B$1005,MATCH($B640,'Inspection Log'!$A$6:$A$1005,0)),""))</f>
        <v/>
      </c>
      <c r="D640">
        <f>IF($B640="","",IFERROR(INDEX('Inspection Log'!$E$6:$E$1005,MATCH($B640,'Inspection Log'!$A$6:$A$1005,0)),""))</f>
        <v/>
      </c>
      <c r="E640">
        <f>IF($B640="","",IFERROR(INDEX('Inspection Log'!$F$6:$F$1005,MATCH($B640,'Inspection Log'!$A$6:$A$1005,0)),""))</f>
        <v/>
      </c>
      <c r="G640" s="47" t="n"/>
      <c r="H640" s="38" t="n"/>
      <c r="K640" s="63" t="n"/>
      <c r="L640" s="63" t="n"/>
      <c r="M640" s="38" t="n"/>
      <c r="O640" s="62">
        <f>IF($C640="","",IFERROR($C640+'Settings'!$B$5,""))</f>
        <v/>
      </c>
      <c r="P640" s="62" t="n"/>
      <c r="Q640" s="62" t="n"/>
      <c r="R640" s="40">
        <f>IF($A640="","",IF($Q640&lt;&gt;"","Closed",IF($P640="","Open - No Due Date",IF($P640&lt;TODAY(),"Overdue","Open"))))</f>
        <v/>
      </c>
      <c r="S640" s="39">
        <f>IF($A640="","",IFERROR(MAX(0,IF($Q640&lt;&gt;"",$Q640-$C640,TODAY()-$C640)),""))</f>
        <v/>
      </c>
      <c r="T640" s="40">
        <f>IF($A640="","",IF(OR($B640="",$F640="",$H640="",$I640="",$M640=""),"Missing required field",IF(COUNTIF($A$6:$A$1005,$A640)&gt;1,"Duplicate Violation ID",IF(COUNTIF('Inspection Log'!$A$6:$A$1005,$B640)=0,"Unmatched Inspection ID",IF(AND($Q640&lt;&gt;"",$C640&lt;&gt;"",$Q640&lt;$C640),"Completed before inspection","OK")))))</f>
        <v/>
      </c>
    </row>
    <row r="641">
      <c r="C641" s="62">
        <f>IF($B641="","",IFERROR(INDEX('Inspection Log'!$B$6:$B$1005,MATCH($B641,'Inspection Log'!$A$6:$A$1005,0)),""))</f>
        <v/>
      </c>
      <c r="D641">
        <f>IF($B641="","",IFERROR(INDEX('Inspection Log'!$E$6:$E$1005,MATCH($B641,'Inspection Log'!$A$6:$A$1005,0)),""))</f>
        <v/>
      </c>
      <c r="E641">
        <f>IF($B641="","",IFERROR(INDEX('Inspection Log'!$F$6:$F$1005,MATCH($B641,'Inspection Log'!$A$6:$A$1005,0)),""))</f>
        <v/>
      </c>
      <c r="G641" s="47" t="n"/>
      <c r="H641" s="38" t="n"/>
      <c r="K641" s="63" t="n"/>
      <c r="L641" s="63" t="n"/>
      <c r="M641" s="38" t="n"/>
      <c r="O641" s="62">
        <f>IF($C641="","",IFERROR($C641+'Settings'!$B$5,""))</f>
        <v/>
      </c>
      <c r="P641" s="62" t="n"/>
      <c r="Q641" s="62" t="n"/>
      <c r="R641" s="40">
        <f>IF($A641="","",IF($Q641&lt;&gt;"","Closed",IF($P641="","Open - No Due Date",IF($P641&lt;TODAY(),"Overdue","Open"))))</f>
        <v/>
      </c>
      <c r="S641" s="39">
        <f>IF($A641="","",IFERROR(MAX(0,IF($Q641&lt;&gt;"",$Q641-$C641,TODAY()-$C641)),""))</f>
        <v/>
      </c>
      <c r="T641" s="40">
        <f>IF($A641="","",IF(OR($B641="",$F641="",$H641="",$I641="",$M641=""),"Missing required field",IF(COUNTIF($A$6:$A$1005,$A641)&gt;1,"Duplicate Violation ID",IF(COUNTIF('Inspection Log'!$A$6:$A$1005,$B641)=0,"Unmatched Inspection ID",IF(AND($Q641&lt;&gt;"",$C641&lt;&gt;"",$Q641&lt;$C641),"Completed before inspection","OK")))))</f>
        <v/>
      </c>
    </row>
    <row r="642">
      <c r="C642" s="62">
        <f>IF($B642="","",IFERROR(INDEX('Inspection Log'!$B$6:$B$1005,MATCH($B642,'Inspection Log'!$A$6:$A$1005,0)),""))</f>
        <v/>
      </c>
      <c r="D642">
        <f>IF($B642="","",IFERROR(INDEX('Inspection Log'!$E$6:$E$1005,MATCH($B642,'Inspection Log'!$A$6:$A$1005,0)),""))</f>
        <v/>
      </c>
      <c r="E642">
        <f>IF($B642="","",IFERROR(INDEX('Inspection Log'!$F$6:$F$1005,MATCH($B642,'Inspection Log'!$A$6:$A$1005,0)),""))</f>
        <v/>
      </c>
      <c r="G642" s="47" t="n"/>
      <c r="H642" s="38" t="n"/>
      <c r="K642" s="63" t="n"/>
      <c r="L642" s="63" t="n"/>
      <c r="M642" s="38" t="n"/>
      <c r="O642" s="62">
        <f>IF($C642="","",IFERROR($C642+'Settings'!$B$5,""))</f>
        <v/>
      </c>
      <c r="P642" s="62" t="n"/>
      <c r="Q642" s="62" t="n"/>
      <c r="R642" s="40">
        <f>IF($A642="","",IF($Q642&lt;&gt;"","Closed",IF($P642="","Open - No Due Date",IF($P642&lt;TODAY(),"Overdue","Open"))))</f>
        <v/>
      </c>
      <c r="S642" s="39">
        <f>IF($A642="","",IFERROR(MAX(0,IF($Q642&lt;&gt;"",$Q642-$C642,TODAY()-$C642)),""))</f>
        <v/>
      </c>
      <c r="T642" s="40">
        <f>IF($A642="","",IF(OR($B642="",$F642="",$H642="",$I642="",$M642=""),"Missing required field",IF(COUNTIF($A$6:$A$1005,$A642)&gt;1,"Duplicate Violation ID",IF(COUNTIF('Inspection Log'!$A$6:$A$1005,$B642)=0,"Unmatched Inspection ID",IF(AND($Q642&lt;&gt;"",$C642&lt;&gt;"",$Q642&lt;$C642),"Completed before inspection","OK")))))</f>
        <v/>
      </c>
    </row>
    <row r="643">
      <c r="C643" s="62">
        <f>IF($B643="","",IFERROR(INDEX('Inspection Log'!$B$6:$B$1005,MATCH($B643,'Inspection Log'!$A$6:$A$1005,0)),""))</f>
        <v/>
      </c>
      <c r="D643">
        <f>IF($B643="","",IFERROR(INDEX('Inspection Log'!$E$6:$E$1005,MATCH($B643,'Inspection Log'!$A$6:$A$1005,0)),""))</f>
        <v/>
      </c>
      <c r="E643">
        <f>IF($B643="","",IFERROR(INDEX('Inspection Log'!$F$6:$F$1005,MATCH($B643,'Inspection Log'!$A$6:$A$1005,0)),""))</f>
        <v/>
      </c>
      <c r="G643" s="47" t="n"/>
      <c r="H643" s="38" t="n"/>
      <c r="K643" s="63" t="n"/>
      <c r="L643" s="63" t="n"/>
      <c r="M643" s="38" t="n"/>
      <c r="O643" s="62">
        <f>IF($C643="","",IFERROR($C643+'Settings'!$B$5,""))</f>
        <v/>
      </c>
      <c r="P643" s="62" t="n"/>
      <c r="Q643" s="62" t="n"/>
      <c r="R643" s="40">
        <f>IF($A643="","",IF($Q643&lt;&gt;"","Closed",IF($P643="","Open - No Due Date",IF($P643&lt;TODAY(),"Overdue","Open"))))</f>
        <v/>
      </c>
      <c r="S643" s="39">
        <f>IF($A643="","",IFERROR(MAX(0,IF($Q643&lt;&gt;"",$Q643-$C643,TODAY()-$C643)),""))</f>
        <v/>
      </c>
      <c r="T643" s="40">
        <f>IF($A643="","",IF(OR($B643="",$F643="",$H643="",$I643="",$M643=""),"Missing required field",IF(COUNTIF($A$6:$A$1005,$A643)&gt;1,"Duplicate Violation ID",IF(COUNTIF('Inspection Log'!$A$6:$A$1005,$B643)=0,"Unmatched Inspection ID",IF(AND($Q643&lt;&gt;"",$C643&lt;&gt;"",$Q643&lt;$C643),"Completed before inspection","OK")))))</f>
        <v/>
      </c>
    </row>
    <row r="644">
      <c r="C644" s="62">
        <f>IF($B644="","",IFERROR(INDEX('Inspection Log'!$B$6:$B$1005,MATCH($B644,'Inspection Log'!$A$6:$A$1005,0)),""))</f>
        <v/>
      </c>
      <c r="D644">
        <f>IF($B644="","",IFERROR(INDEX('Inspection Log'!$E$6:$E$1005,MATCH($B644,'Inspection Log'!$A$6:$A$1005,0)),""))</f>
        <v/>
      </c>
      <c r="E644">
        <f>IF($B644="","",IFERROR(INDEX('Inspection Log'!$F$6:$F$1005,MATCH($B644,'Inspection Log'!$A$6:$A$1005,0)),""))</f>
        <v/>
      </c>
      <c r="G644" s="47" t="n"/>
      <c r="H644" s="38" t="n"/>
      <c r="K644" s="63" t="n"/>
      <c r="L644" s="63" t="n"/>
      <c r="M644" s="38" t="n"/>
      <c r="O644" s="62">
        <f>IF($C644="","",IFERROR($C644+'Settings'!$B$5,""))</f>
        <v/>
      </c>
      <c r="P644" s="62" t="n"/>
      <c r="Q644" s="62" t="n"/>
      <c r="R644" s="40">
        <f>IF($A644="","",IF($Q644&lt;&gt;"","Closed",IF($P644="","Open - No Due Date",IF($P644&lt;TODAY(),"Overdue","Open"))))</f>
        <v/>
      </c>
      <c r="S644" s="39">
        <f>IF($A644="","",IFERROR(MAX(0,IF($Q644&lt;&gt;"",$Q644-$C644,TODAY()-$C644)),""))</f>
        <v/>
      </c>
      <c r="T644" s="40">
        <f>IF($A644="","",IF(OR($B644="",$F644="",$H644="",$I644="",$M644=""),"Missing required field",IF(COUNTIF($A$6:$A$1005,$A644)&gt;1,"Duplicate Violation ID",IF(COUNTIF('Inspection Log'!$A$6:$A$1005,$B644)=0,"Unmatched Inspection ID",IF(AND($Q644&lt;&gt;"",$C644&lt;&gt;"",$Q644&lt;$C644),"Completed before inspection","OK")))))</f>
        <v/>
      </c>
    </row>
    <row r="645">
      <c r="C645" s="62">
        <f>IF($B645="","",IFERROR(INDEX('Inspection Log'!$B$6:$B$1005,MATCH($B645,'Inspection Log'!$A$6:$A$1005,0)),""))</f>
        <v/>
      </c>
      <c r="D645">
        <f>IF($B645="","",IFERROR(INDEX('Inspection Log'!$E$6:$E$1005,MATCH($B645,'Inspection Log'!$A$6:$A$1005,0)),""))</f>
        <v/>
      </c>
      <c r="E645">
        <f>IF($B645="","",IFERROR(INDEX('Inspection Log'!$F$6:$F$1005,MATCH($B645,'Inspection Log'!$A$6:$A$1005,0)),""))</f>
        <v/>
      </c>
      <c r="G645" s="47" t="n"/>
      <c r="H645" s="38" t="n"/>
      <c r="K645" s="63" t="n"/>
      <c r="L645" s="63" t="n"/>
      <c r="M645" s="38" t="n"/>
      <c r="O645" s="62">
        <f>IF($C645="","",IFERROR($C645+'Settings'!$B$5,""))</f>
        <v/>
      </c>
      <c r="P645" s="62" t="n"/>
      <c r="Q645" s="62" t="n"/>
      <c r="R645" s="40">
        <f>IF($A645="","",IF($Q645&lt;&gt;"","Closed",IF($P645="","Open - No Due Date",IF($P645&lt;TODAY(),"Overdue","Open"))))</f>
        <v/>
      </c>
      <c r="S645" s="39">
        <f>IF($A645="","",IFERROR(MAX(0,IF($Q645&lt;&gt;"",$Q645-$C645,TODAY()-$C645)),""))</f>
        <v/>
      </c>
      <c r="T645" s="40">
        <f>IF($A645="","",IF(OR($B645="",$F645="",$H645="",$I645="",$M645=""),"Missing required field",IF(COUNTIF($A$6:$A$1005,$A645)&gt;1,"Duplicate Violation ID",IF(COUNTIF('Inspection Log'!$A$6:$A$1005,$B645)=0,"Unmatched Inspection ID",IF(AND($Q645&lt;&gt;"",$C645&lt;&gt;"",$Q645&lt;$C645),"Completed before inspection","OK")))))</f>
        <v/>
      </c>
    </row>
    <row r="646">
      <c r="C646" s="62">
        <f>IF($B646="","",IFERROR(INDEX('Inspection Log'!$B$6:$B$1005,MATCH($B646,'Inspection Log'!$A$6:$A$1005,0)),""))</f>
        <v/>
      </c>
      <c r="D646">
        <f>IF($B646="","",IFERROR(INDEX('Inspection Log'!$E$6:$E$1005,MATCH($B646,'Inspection Log'!$A$6:$A$1005,0)),""))</f>
        <v/>
      </c>
      <c r="E646">
        <f>IF($B646="","",IFERROR(INDEX('Inspection Log'!$F$6:$F$1005,MATCH($B646,'Inspection Log'!$A$6:$A$1005,0)),""))</f>
        <v/>
      </c>
      <c r="G646" s="47" t="n"/>
      <c r="H646" s="38" t="n"/>
      <c r="K646" s="63" t="n"/>
      <c r="L646" s="63" t="n"/>
      <c r="M646" s="38" t="n"/>
      <c r="O646" s="62">
        <f>IF($C646="","",IFERROR($C646+'Settings'!$B$5,""))</f>
        <v/>
      </c>
      <c r="P646" s="62" t="n"/>
      <c r="Q646" s="62" t="n"/>
      <c r="R646" s="40">
        <f>IF($A646="","",IF($Q646&lt;&gt;"","Closed",IF($P646="","Open - No Due Date",IF($P646&lt;TODAY(),"Overdue","Open"))))</f>
        <v/>
      </c>
      <c r="S646" s="39">
        <f>IF($A646="","",IFERROR(MAX(0,IF($Q646&lt;&gt;"",$Q646-$C646,TODAY()-$C646)),""))</f>
        <v/>
      </c>
      <c r="T646" s="40">
        <f>IF($A646="","",IF(OR($B646="",$F646="",$H646="",$I646="",$M646=""),"Missing required field",IF(COUNTIF($A$6:$A$1005,$A646)&gt;1,"Duplicate Violation ID",IF(COUNTIF('Inspection Log'!$A$6:$A$1005,$B646)=0,"Unmatched Inspection ID",IF(AND($Q646&lt;&gt;"",$C646&lt;&gt;"",$Q646&lt;$C646),"Completed before inspection","OK")))))</f>
        <v/>
      </c>
    </row>
    <row r="647">
      <c r="C647" s="62">
        <f>IF($B647="","",IFERROR(INDEX('Inspection Log'!$B$6:$B$1005,MATCH($B647,'Inspection Log'!$A$6:$A$1005,0)),""))</f>
        <v/>
      </c>
      <c r="D647">
        <f>IF($B647="","",IFERROR(INDEX('Inspection Log'!$E$6:$E$1005,MATCH($B647,'Inspection Log'!$A$6:$A$1005,0)),""))</f>
        <v/>
      </c>
      <c r="E647">
        <f>IF($B647="","",IFERROR(INDEX('Inspection Log'!$F$6:$F$1005,MATCH($B647,'Inspection Log'!$A$6:$A$1005,0)),""))</f>
        <v/>
      </c>
      <c r="G647" s="47" t="n"/>
      <c r="H647" s="38" t="n"/>
      <c r="K647" s="63" t="n"/>
      <c r="L647" s="63" t="n"/>
      <c r="M647" s="38" t="n"/>
      <c r="O647" s="62">
        <f>IF($C647="","",IFERROR($C647+'Settings'!$B$5,""))</f>
        <v/>
      </c>
      <c r="P647" s="62" t="n"/>
      <c r="Q647" s="62" t="n"/>
      <c r="R647" s="40">
        <f>IF($A647="","",IF($Q647&lt;&gt;"","Closed",IF($P647="","Open - No Due Date",IF($P647&lt;TODAY(),"Overdue","Open"))))</f>
        <v/>
      </c>
      <c r="S647" s="39">
        <f>IF($A647="","",IFERROR(MAX(0,IF($Q647&lt;&gt;"",$Q647-$C647,TODAY()-$C647)),""))</f>
        <v/>
      </c>
      <c r="T647" s="40">
        <f>IF($A647="","",IF(OR($B647="",$F647="",$H647="",$I647="",$M647=""),"Missing required field",IF(COUNTIF($A$6:$A$1005,$A647)&gt;1,"Duplicate Violation ID",IF(COUNTIF('Inspection Log'!$A$6:$A$1005,$B647)=0,"Unmatched Inspection ID",IF(AND($Q647&lt;&gt;"",$C647&lt;&gt;"",$Q647&lt;$C647),"Completed before inspection","OK")))))</f>
        <v/>
      </c>
    </row>
    <row r="648">
      <c r="C648" s="62">
        <f>IF($B648="","",IFERROR(INDEX('Inspection Log'!$B$6:$B$1005,MATCH($B648,'Inspection Log'!$A$6:$A$1005,0)),""))</f>
        <v/>
      </c>
      <c r="D648">
        <f>IF($B648="","",IFERROR(INDEX('Inspection Log'!$E$6:$E$1005,MATCH($B648,'Inspection Log'!$A$6:$A$1005,0)),""))</f>
        <v/>
      </c>
      <c r="E648">
        <f>IF($B648="","",IFERROR(INDEX('Inspection Log'!$F$6:$F$1005,MATCH($B648,'Inspection Log'!$A$6:$A$1005,0)),""))</f>
        <v/>
      </c>
      <c r="G648" s="47" t="n"/>
      <c r="H648" s="38" t="n"/>
      <c r="K648" s="63" t="n"/>
      <c r="L648" s="63" t="n"/>
      <c r="M648" s="38" t="n"/>
      <c r="O648" s="62">
        <f>IF($C648="","",IFERROR($C648+'Settings'!$B$5,""))</f>
        <v/>
      </c>
      <c r="P648" s="62" t="n"/>
      <c r="Q648" s="62" t="n"/>
      <c r="R648" s="40">
        <f>IF($A648="","",IF($Q648&lt;&gt;"","Closed",IF($P648="","Open - No Due Date",IF($P648&lt;TODAY(),"Overdue","Open"))))</f>
        <v/>
      </c>
      <c r="S648" s="39">
        <f>IF($A648="","",IFERROR(MAX(0,IF($Q648&lt;&gt;"",$Q648-$C648,TODAY()-$C648)),""))</f>
        <v/>
      </c>
      <c r="T648" s="40">
        <f>IF($A648="","",IF(OR($B648="",$F648="",$H648="",$I648="",$M648=""),"Missing required field",IF(COUNTIF($A$6:$A$1005,$A648)&gt;1,"Duplicate Violation ID",IF(COUNTIF('Inspection Log'!$A$6:$A$1005,$B648)=0,"Unmatched Inspection ID",IF(AND($Q648&lt;&gt;"",$C648&lt;&gt;"",$Q648&lt;$C648),"Completed before inspection","OK")))))</f>
        <v/>
      </c>
    </row>
    <row r="649">
      <c r="C649" s="62">
        <f>IF($B649="","",IFERROR(INDEX('Inspection Log'!$B$6:$B$1005,MATCH($B649,'Inspection Log'!$A$6:$A$1005,0)),""))</f>
        <v/>
      </c>
      <c r="D649">
        <f>IF($B649="","",IFERROR(INDEX('Inspection Log'!$E$6:$E$1005,MATCH($B649,'Inspection Log'!$A$6:$A$1005,0)),""))</f>
        <v/>
      </c>
      <c r="E649">
        <f>IF($B649="","",IFERROR(INDEX('Inspection Log'!$F$6:$F$1005,MATCH($B649,'Inspection Log'!$A$6:$A$1005,0)),""))</f>
        <v/>
      </c>
      <c r="G649" s="47" t="n"/>
      <c r="H649" s="38" t="n"/>
      <c r="K649" s="63" t="n"/>
      <c r="L649" s="63" t="n"/>
      <c r="M649" s="38" t="n"/>
      <c r="O649" s="62">
        <f>IF($C649="","",IFERROR($C649+'Settings'!$B$5,""))</f>
        <v/>
      </c>
      <c r="P649" s="62" t="n"/>
      <c r="Q649" s="62" t="n"/>
      <c r="R649" s="40">
        <f>IF($A649="","",IF($Q649&lt;&gt;"","Closed",IF($P649="","Open - No Due Date",IF($P649&lt;TODAY(),"Overdue","Open"))))</f>
        <v/>
      </c>
      <c r="S649" s="39">
        <f>IF($A649="","",IFERROR(MAX(0,IF($Q649&lt;&gt;"",$Q649-$C649,TODAY()-$C649)),""))</f>
        <v/>
      </c>
      <c r="T649" s="40">
        <f>IF($A649="","",IF(OR($B649="",$F649="",$H649="",$I649="",$M649=""),"Missing required field",IF(COUNTIF($A$6:$A$1005,$A649)&gt;1,"Duplicate Violation ID",IF(COUNTIF('Inspection Log'!$A$6:$A$1005,$B649)=0,"Unmatched Inspection ID",IF(AND($Q649&lt;&gt;"",$C649&lt;&gt;"",$Q649&lt;$C649),"Completed before inspection","OK")))))</f>
        <v/>
      </c>
    </row>
    <row r="650">
      <c r="C650" s="62">
        <f>IF($B650="","",IFERROR(INDEX('Inspection Log'!$B$6:$B$1005,MATCH($B650,'Inspection Log'!$A$6:$A$1005,0)),""))</f>
        <v/>
      </c>
      <c r="D650">
        <f>IF($B650="","",IFERROR(INDEX('Inspection Log'!$E$6:$E$1005,MATCH($B650,'Inspection Log'!$A$6:$A$1005,0)),""))</f>
        <v/>
      </c>
      <c r="E650">
        <f>IF($B650="","",IFERROR(INDEX('Inspection Log'!$F$6:$F$1005,MATCH($B650,'Inspection Log'!$A$6:$A$1005,0)),""))</f>
        <v/>
      </c>
      <c r="G650" s="47" t="n"/>
      <c r="H650" s="38" t="n"/>
      <c r="K650" s="63" t="n"/>
      <c r="L650" s="63" t="n"/>
      <c r="M650" s="38" t="n"/>
      <c r="O650" s="62">
        <f>IF($C650="","",IFERROR($C650+'Settings'!$B$5,""))</f>
        <v/>
      </c>
      <c r="P650" s="62" t="n"/>
      <c r="Q650" s="62" t="n"/>
      <c r="R650" s="40">
        <f>IF($A650="","",IF($Q650&lt;&gt;"","Closed",IF($P650="","Open - No Due Date",IF($P650&lt;TODAY(),"Overdue","Open"))))</f>
        <v/>
      </c>
      <c r="S650" s="39">
        <f>IF($A650="","",IFERROR(MAX(0,IF($Q650&lt;&gt;"",$Q650-$C650,TODAY()-$C650)),""))</f>
        <v/>
      </c>
      <c r="T650" s="40">
        <f>IF($A650="","",IF(OR($B650="",$F650="",$H650="",$I650="",$M650=""),"Missing required field",IF(COUNTIF($A$6:$A$1005,$A650)&gt;1,"Duplicate Violation ID",IF(COUNTIF('Inspection Log'!$A$6:$A$1005,$B650)=0,"Unmatched Inspection ID",IF(AND($Q650&lt;&gt;"",$C650&lt;&gt;"",$Q650&lt;$C650),"Completed before inspection","OK")))))</f>
        <v/>
      </c>
    </row>
    <row r="651">
      <c r="C651" s="62">
        <f>IF($B651="","",IFERROR(INDEX('Inspection Log'!$B$6:$B$1005,MATCH($B651,'Inspection Log'!$A$6:$A$1005,0)),""))</f>
        <v/>
      </c>
      <c r="D651">
        <f>IF($B651="","",IFERROR(INDEX('Inspection Log'!$E$6:$E$1005,MATCH($B651,'Inspection Log'!$A$6:$A$1005,0)),""))</f>
        <v/>
      </c>
      <c r="E651">
        <f>IF($B651="","",IFERROR(INDEX('Inspection Log'!$F$6:$F$1005,MATCH($B651,'Inspection Log'!$A$6:$A$1005,0)),""))</f>
        <v/>
      </c>
      <c r="G651" s="47" t="n"/>
      <c r="H651" s="38" t="n"/>
      <c r="K651" s="63" t="n"/>
      <c r="L651" s="63" t="n"/>
      <c r="M651" s="38" t="n"/>
      <c r="O651" s="62">
        <f>IF($C651="","",IFERROR($C651+'Settings'!$B$5,""))</f>
        <v/>
      </c>
      <c r="P651" s="62" t="n"/>
      <c r="Q651" s="62" t="n"/>
      <c r="R651" s="40">
        <f>IF($A651="","",IF($Q651&lt;&gt;"","Closed",IF($P651="","Open - No Due Date",IF($P651&lt;TODAY(),"Overdue","Open"))))</f>
        <v/>
      </c>
      <c r="S651" s="39">
        <f>IF($A651="","",IFERROR(MAX(0,IF($Q651&lt;&gt;"",$Q651-$C651,TODAY()-$C651)),""))</f>
        <v/>
      </c>
      <c r="T651" s="40">
        <f>IF($A651="","",IF(OR($B651="",$F651="",$H651="",$I651="",$M651=""),"Missing required field",IF(COUNTIF($A$6:$A$1005,$A651)&gt;1,"Duplicate Violation ID",IF(COUNTIF('Inspection Log'!$A$6:$A$1005,$B651)=0,"Unmatched Inspection ID",IF(AND($Q651&lt;&gt;"",$C651&lt;&gt;"",$Q651&lt;$C651),"Completed before inspection","OK")))))</f>
        <v/>
      </c>
    </row>
    <row r="652">
      <c r="C652" s="62">
        <f>IF($B652="","",IFERROR(INDEX('Inspection Log'!$B$6:$B$1005,MATCH($B652,'Inspection Log'!$A$6:$A$1005,0)),""))</f>
        <v/>
      </c>
      <c r="D652">
        <f>IF($B652="","",IFERROR(INDEX('Inspection Log'!$E$6:$E$1005,MATCH($B652,'Inspection Log'!$A$6:$A$1005,0)),""))</f>
        <v/>
      </c>
      <c r="E652">
        <f>IF($B652="","",IFERROR(INDEX('Inspection Log'!$F$6:$F$1005,MATCH($B652,'Inspection Log'!$A$6:$A$1005,0)),""))</f>
        <v/>
      </c>
      <c r="G652" s="47" t="n"/>
      <c r="H652" s="38" t="n"/>
      <c r="K652" s="63" t="n"/>
      <c r="L652" s="63" t="n"/>
      <c r="M652" s="38" t="n"/>
      <c r="O652" s="62">
        <f>IF($C652="","",IFERROR($C652+'Settings'!$B$5,""))</f>
        <v/>
      </c>
      <c r="P652" s="62" t="n"/>
      <c r="Q652" s="62" t="n"/>
      <c r="R652" s="40">
        <f>IF($A652="","",IF($Q652&lt;&gt;"","Closed",IF($P652="","Open - No Due Date",IF($P652&lt;TODAY(),"Overdue","Open"))))</f>
        <v/>
      </c>
      <c r="S652" s="39">
        <f>IF($A652="","",IFERROR(MAX(0,IF($Q652&lt;&gt;"",$Q652-$C652,TODAY()-$C652)),""))</f>
        <v/>
      </c>
      <c r="T652" s="40">
        <f>IF($A652="","",IF(OR($B652="",$F652="",$H652="",$I652="",$M652=""),"Missing required field",IF(COUNTIF($A$6:$A$1005,$A652)&gt;1,"Duplicate Violation ID",IF(COUNTIF('Inspection Log'!$A$6:$A$1005,$B652)=0,"Unmatched Inspection ID",IF(AND($Q652&lt;&gt;"",$C652&lt;&gt;"",$Q652&lt;$C652),"Completed before inspection","OK")))))</f>
        <v/>
      </c>
    </row>
    <row r="653">
      <c r="C653" s="62">
        <f>IF($B653="","",IFERROR(INDEX('Inspection Log'!$B$6:$B$1005,MATCH($B653,'Inspection Log'!$A$6:$A$1005,0)),""))</f>
        <v/>
      </c>
      <c r="D653">
        <f>IF($B653="","",IFERROR(INDEX('Inspection Log'!$E$6:$E$1005,MATCH($B653,'Inspection Log'!$A$6:$A$1005,0)),""))</f>
        <v/>
      </c>
      <c r="E653">
        <f>IF($B653="","",IFERROR(INDEX('Inspection Log'!$F$6:$F$1005,MATCH($B653,'Inspection Log'!$A$6:$A$1005,0)),""))</f>
        <v/>
      </c>
      <c r="G653" s="47" t="n"/>
      <c r="H653" s="38" t="n"/>
      <c r="K653" s="63" t="n"/>
      <c r="L653" s="63" t="n"/>
      <c r="M653" s="38" t="n"/>
      <c r="O653" s="62">
        <f>IF($C653="","",IFERROR($C653+'Settings'!$B$5,""))</f>
        <v/>
      </c>
      <c r="P653" s="62" t="n"/>
      <c r="Q653" s="62" t="n"/>
      <c r="R653" s="40">
        <f>IF($A653="","",IF($Q653&lt;&gt;"","Closed",IF($P653="","Open - No Due Date",IF($P653&lt;TODAY(),"Overdue","Open"))))</f>
        <v/>
      </c>
      <c r="S653" s="39">
        <f>IF($A653="","",IFERROR(MAX(0,IF($Q653&lt;&gt;"",$Q653-$C653,TODAY()-$C653)),""))</f>
        <v/>
      </c>
      <c r="T653" s="40">
        <f>IF($A653="","",IF(OR($B653="",$F653="",$H653="",$I653="",$M653=""),"Missing required field",IF(COUNTIF($A$6:$A$1005,$A653)&gt;1,"Duplicate Violation ID",IF(COUNTIF('Inspection Log'!$A$6:$A$1005,$B653)=0,"Unmatched Inspection ID",IF(AND($Q653&lt;&gt;"",$C653&lt;&gt;"",$Q653&lt;$C653),"Completed before inspection","OK")))))</f>
        <v/>
      </c>
    </row>
    <row r="654">
      <c r="C654" s="62">
        <f>IF($B654="","",IFERROR(INDEX('Inspection Log'!$B$6:$B$1005,MATCH($B654,'Inspection Log'!$A$6:$A$1005,0)),""))</f>
        <v/>
      </c>
      <c r="D654">
        <f>IF($B654="","",IFERROR(INDEX('Inspection Log'!$E$6:$E$1005,MATCH($B654,'Inspection Log'!$A$6:$A$1005,0)),""))</f>
        <v/>
      </c>
      <c r="E654">
        <f>IF($B654="","",IFERROR(INDEX('Inspection Log'!$F$6:$F$1005,MATCH($B654,'Inspection Log'!$A$6:$A$1005,0)),""))</f>
        <v/>
      </c>
      <c r="G654" s="47" t="n"/>
      <c r="H654" s="38" t="n"/>
      <c r="K654" s="63" t="n"/>
      <c r="L654" s="63" t="n"/>
      <c r="M654" s="38" t="n"/>
      <c r="O654" s="62">
        <f>IF($C654="","",IFERROR($C654+'Settings'!$B$5,""))</f>
        <v/>
      </c>
      <c r="P654" s="62" t="n"/>
      <c r="Q654" s="62" t="n"/>
      <c r="R654" s="40">
        <f>IF($A654="","",IF($Q654&lt;&gt;"","Closed",IF($P654="","Open - No Due Date",IF($P654&lt;TODAY(),"Overdue","Open"))))</f>
        <v/>
      </c>
      <c r="S654" s="39">
        <f>IF($A654="","",IFERROR(MAX(0,IF($Q654&lt;&gt;"",$Q654-$C654,TODAY()-$C654)),""))</f>
        <v/>
      </c>
      <c r="T654" s="40">
        <f>IF($A654="","",IF(OR($B654="",$F654="",$H654="",$I654="",$M654=""),"Missing required field",IF(COUNTIF($A$6:$A$1005,$A654)&gt;1,"Duplicate Violation ID",IF(COUNTIF('Inspection Log'!$A$6:$A$1005,$B654)=0,"Unmatched Inspection ID",IF(AND($Q654&lt;&gt;"",$C654&lt;&gt;"",$Q654&lt;$C654),"Completed before inspection","OK")))))</f>
        <v/>
      </c>
    </row>
    <row r="655">
      <c r="C655" s="62">
        <f>IF($B655="","",IFERROR(INDEX('Inspection Log'!$B$6:$B$1005,MATCH($B655,'Inspection Log'!$A$6:$A$1005,0)),""))</f>
        <v/>
      </c>
      <c r="D655">
        <f>IF($B655="","",IFERROR(INDEX('Inspection Log'!$E$6:$E$1005,MATCH($B655,'Inspection Log'!$A$6:$A$1005,0)),""))</f>
        <v/>
      </c>
      <c r="E655">
        <f>IF($B655="","",IFERROR(INDEX('Inspection Log'!$F$6:$F$1005,MATCH($B655,'Inspection Log'!$A$6:$A$1005,0)),""))</f>
        <v/>
      </c>
      <c r="G655" s="47" t="n"/>
      <c r="H655" s="38" t="n"/>
      <c r="K655" s="63" t="n"/>
      <c r="L655" s="63" t="n"/>
      <c r="M655" s="38" t="n"/>
      <c r="O655" s="62">
        <f>IF($C655="","",IFERROR($C655+'Settings'!$B$5,""))</f>
        <v/>
      </c>
      <c r="P655" s="62" t="n"/>
      <c r="Q655" s="62" t="n"/>
      <c r="R655" s="40">
        <f>IF($A655="","",IF($Q655&lt;&gt;"","Closed",IF($P655="","Open - No Due Date",IF($P655&lt;TODAY(),"Overdue","Open"))))</f>
        <v/>
      </c>
      <c r="S655" s="39">
        <f>IF($A655="","",IFERROR(MAX(0,IF($Q655&lt;&gt;"",$Q655-$C655,TODAY()-$C655)),""))</f>
        <v/>
      </c>
      <c r="T655" s="40">
        <f>IF($A655="","",IF(OR($B655="",$F655="",$H655="",$I655="",$M655=""),"Missing required field",IF(COUNTIF($A$6:$A$1005,$A655)&gt;1,"Duplicate Violation ID",IF(COUNTIF('Inspection Log'!$A$6:$A$1005,$B655)=0,"Unmatched Inspection ID",IF(AND($Q655&lt;&gt;"",$C655&lt;&gt;"",$Q655&lt;$C655),"Completed before inspection","OK")))))</f>
        <v/>
      </c>
    </row>
    <row r="656">
      <c r="C656" s="62">
        <f>IF($B656="","",IFERROR(INDEX('Inspection Log'!$B$6:$B$1005,MATCH($B656,'Inspection Log'!$A$6:$A$1005,0)),""))</f>
        <v/>
      </c>
      <c r="D656">
        <f>IF($B656="","",IFERROR(INDEX('Inspection Log'!$E$6:$E$1005,MATCH($B656,'Inspection Log'!$A$6:$A$1005,0)),""))</f>
        <v/>
      </c>
      <c r="E656">
        <f>IF($B656="","",IFERROR(INDEX('Inspection Log'!$F$6:$F$1005,MATCH($B656,'Inspection Log'!$A$6:$A$1005,0)),""))</f>
        <v/>
      </c>
      <c r="G656" s="47" t="n"/>
      <c r="H656" s="38" t="n"/>
      <c r="K656" s="63" t="n"/>
      <c r="L656" s="63" t="n"/>
      <c r="M656" s="38" t="n"/>
      <c r="O656" s="62">
        <f>IF($C656="","",IFERROR($C656+'Settings'!$B$5,""))</f>
        <v/>
      </c>
      <c r="P656" s="62" t="n"/>
      <c r="Q656" s="62" t="n"/>
      <c r="R656" s="40">
        <f>IF($A656="","",IF($Q656&lt;&gt;"","Closed",IF($P656="","Open - No Due Date",IF($P656&lt;TODAY(),"Overdue","Open"))))</f>
        <v/>
      </c>
      <c r="S656" s="39">
        <f>IF($A656="","",IFERROR(MAX(0,IF($Q656&lt;&gt;"",$Q656-$C656,TODAY()-$C656)),""))</f>
        <v/>
      </c>
      <c r="T656" s="40">
        <f>IF($A656="","",IF(OR($B656="",$F656="",$H656="",$I656="",$M656=""),"Missing required field",IF(COUNTIF($A$6:$A$1005,$A656)&gt;1,"Duplicate Violation ID",IF(COUNTIF('Inspection Log'!$A$6:$A$1005,$B656)=0,"Unmatched Inspection ID",IF(AND($Q656&lt;&gt;"",$C656&lt;&gt;"",$Q656&lt;$C656),"Completed before inspection","OK")))))</f>
        <v/>
      </c>
    </row>
    <row r="657">
      <c r="C657" s="62">
        <f>IF($B657="","",IFERROR(INDEX('Inspection Log'!$B$6:$B$1005,MATCH($B657,'Inspection Log'!$A$6:$A$1005,0)),""))</f>
        <v/>
      </c>
      <c r="D657">
        <f>IF($B657="","",IFERROR(INDEX('Inspection Log'!$E$6:$E$1005,MATCH($B657,'Inspection Log'!$A$6:$A$1005,0)),""))</f>
        <v/>
      </c>
      <c r="E657">
        <f>IF($B657="","",IFERROR(INDEX('Inspection Log'!$F$6:$F$1005,MATCH($B657,'Inspection Log'!$A$6:$A$1005,0)),""))</f>
        <v/>
      </c>
      <c r="G657" s="47" t="n"/>
      <c r="H657" s="38" t="n"/>
      <c r="K657" s="63" t="n"/>
      <c r="L657" s="63" t="n"/>
      <c r="M657" s="38" t="n"/>
      <c r="O657" s="62">
        <f>IF($C657="","",IFERROR($C657+'Settings'!$B$5,""))</f>
        <v/>
      </c>
      <c r="P657" s="62" t="n"/>
      <c r="Q657" s="62" t="n"/>
      <c r="R657" s="40">
        <f>IF($A657="","",IF($Q657&lt;&gt;"","Closed",IF($P657="","Open - No Due Date",IF($P657&lt;TODAY(),"Overdue","Open"))))</f>
        <v/>
      </c>
      <c r="S657" s="39">
        <f>IF($A657="","",IFERROR(MAX(0,IF($Q657&lt;&gt;"",$Q657-$C657,TODAY()-$C657)),""))</f>
        <v/>
      </c>
      <c r="T657" s="40">
        <f>IF($A657="","",IF(OR($B657="",$F657="",$H657="",$I657="",$M657=""),"Missing required field",IF(COUNTIF($A$6:$A$1005,$A657)&gt;1,"Duplicate Violation ID",IF(COUNTIF('Inspection Log'!$A$6:$A$1005,$B657)=0,"Unmatched Inspection ID",IF(AND($Q657&lt;&gt;"",$C657&lt;&gt;"",$Q657&lt;$C657),"Completed before inspection","OK")))))</f>
        <v/>
      </c>
    </row>
    <row r="658">
      <c r="C658" s="62">
        <f>IF($B658="","",IFERROR(INDEX('Inspection Log'!$B$6:$B$1005,MATCH($B658,'Inspection Log'!$A$6:$A$1005,0)),""))</f>
        <v/>
      </c>
      <c r="D658">
        <f>IF($B658="","",IFERROR(INDEX('Inspection Log'!$E$6:$E$1005,MATCH($B658,'Inspection Log'!$A$6:$A$1005,0)),""))</f>
        <v/>
      </c>
      <c r="E658">
        <f>IF($B658="","",IFERROR(INDEX('Inspection Log'!$F$6:$F$1005,MATCH($B658,'Inspection Log'!$A$6:$A$1005,0)),""))</f>
        <v/>
      </c>
      <c r="G658" s="47" t="n"/>
      <c r="H658" s="38" t="n"/>
      <c r="K658" s="63" t="n"/>
      <c r="L658" s="63" t="n"/>
      <c r="M658" s="38" t="n"/>
      <c r="O658" s="62">
        <f>IF($C658="","",IFERROR($C658+'Settings'!$B$5,""))</f>
        <v/>
      </c>
      <c r="P658" s="62" t="n"/>
      <c r="Q658" s="62" t="n"/>
      <c r="R658" s="40">
        <f>IF($A658="","",IF($Q658&lt;&gt;"","Closed",IF($P658="","Open - No Due Date",IF($P658&lt;TODAY(),"Overdue","Open"))))</f>
        <v/>
      </c>
      <c r="S658" s="39">
        <f>IF($A658="","",IFERROR(MAX(0,IF($Q658&lt;&gt;"",$Q658-$C658,TODAY()-$C658)),""))</f>
        <v/>
      </c>
      <c r="T658" s="40">
        <f>IF($A658="","",IF(OR($B658="",$F658="",$H658="",$I658="",$M658=""),"Missing required field",IF(COUNTIF($A$6:$A$1005,$A658)&gt;1,"Duplicate Violation ID",IF(COUNTIF('Inspection Log'!$A$6:$A$1005,$B658)=0,"Unmatched Inspection ID",IF(AND($Q658&lt;&gt;"",$C658&lt;&gt;"",$Q658&lt;$C658),"Completed before inspection","OK")))))</f>
        <v/>
      </c>
    </row>
    <row r="659">
      <c r="C659" s="62">
        <f>IF($B659="","",IFERROR(INDEX('Inspection Log'!$B$6:$B$1005,MATCH($B659,'Inspection Log'!$A$6:$A$1005,0)),""))</f>
        <v/>
      </c>
      <c r="D659">
        <f>IF($B659="","",IFERROR(INDEX('Inspection Log'!$E$6:$E$1005,MATCH($B659,'Inspection Log'!$A$6:$A$1005,0)),""))</f>
        <v/>
      </c>
      <c r="E659">
        <f>IF($B659="","",IFERROR(INDEX('Inspection Log'!$F$6:$F$1005,MATCH($B659,'Inspection Log'!$A$6:$A$1005,0)),""))</f>
        <v/>
      </c>
      <c r="G659" s="47" t="n"/>
      <c r="H659" s="38" t="n"/>
      <c r="K659" s="63" t="n"/>
      <c r="L659" s="63" t="n"/>
      <c r="M659" s="38" t="n"/>
      <c r="O659" s="62">
        <f>IF($C659="","",IFERROR($C659+'Settings'!$B$5,""))</f>
        <v/>
      </c>
      <c r="P659" s="62" t="n"/>
      <c r="Q659" s="62" t="n"/>
      <c r="R659" s="40">
        <f>IF($A659="","",IF($Q659&lt;&gt;"","Closed",IF($P659="","Open - No Due Date",IF($P659&lt;TODAY(),"Overdue","Open"))))</f>
        <v/>
      </c>
      <c r="S659" s="39">
        <f>IF($A659="","",IFERROR(MAX(0,IF($Q659&lt;&gt;"",$Q659-$C659,TODAY()-$C659)),""))</f>
        <v/>
      </c>
      <c r="T659" s="40">
        <f>IF($A659="","",IF(OR($B659="",$F659="",$H659="",$I659="",$M659=""),"Missing required field",IF(COUNTIF($A$6:$A$1005,$A659)&gt;1,"Duplicate Violation ID",IF(COUNTIF('Inspection Log'!$A$6:$A$1005,$B659)=0,"Unmatched Inspection ID",IF(AND($Q659&lt;&gt;"",$C659&lt;&gt;"",$Q659&lt;$C659),"Completed before inspection","OK")))))</f>
        <v/>
      </c>
    </row>
    <row r="660">
      <c r="C660" s="62">
        <f>IF($B660="","",IFERROR(INDEX('Inspection Log'!$B$6:$B$1005,MATCH($B660,'Inspection Log'!$A$6:$A$1005,0)),""))</f>
        <v/>
      </c>
      <c r="D660">
        <f>IF($B660="","",IFERROR(INDEX('Inspection Log'!$E$6:$E$1005,MATCH($B660,'Inspection Log'!$A$6:$A$1005,0)),""))</f>
        <v/>
      </c>
      <c r="E660">
        <f>IF($B660="","",IFERROR(INDEX('Inspection Log'!$F$6:$F$1005,MATCH($B660,'Inspection Log'!$A$6:$A$1005,0)),""))</f>
        <v/>
      </c>
      <c r="G660" s="47" t="n"/>
      <c r="H660" s="38" t="n"/>
      <c r="K660" s="63" t="n"/>
      <c r="L660" s="63" t="n"/>
      <c r="M660" s="38" t="n"/>
      <c r="O660" s="62">
        <f>IF($C660="","",IFERROR($C660+'Settings'!$B$5,""))</f>
        <v/>
      </c>
      <c r="P660" s="62" t="n"/>
      <c r="Q660" s="62" t="n"/>
      <c r="R660" s="40">
        <f>IF($A660="","",IF($Q660&lt;&gt;"","Closed",IF($P660="","Open - No Due Date",IF($P660&lt;TODAY(),"Overdue","Open"))))</f>
        <v/>
      </c>
      <c r="S660" s="39">
        <f>IF($A660="","",IFERROR(MAX(0,IF($Q660&lt;&gt;"",$Q660-$C660,TODAY()-$C660)),""))</f>
        <v/>
      </c>
      <c r="T660" s="40">
        <f>IF($A660="","",IF(OR($B660="",$F660="",$H660="",$I660="",$M660=""),"Missing required field",IF(COUNTIF($A$6:$A$1005,$A660)&gt;1,"Duplicate Violation ID",IF(COUNTIF('Inspection Log'!$A$6:$A$1005,$B660)=0,"Unmatched Inspection ID",IF(AND($Q660&lt;&gt;"",$C660&lt;&gt;"",$Q660&lt;$C660),"Completed before inspection","OK")))))</f>
        <v/>
      </c>
    </row>
    <row r="661">
      <c r="C661" s="62">
        <f>IF($B661="","",IFERROR(INDEX('Inspection Log'!$B$6:$B$1005,MATCH($B661,'Inspection Log'!$A$6:$A$1005,0)),""))</f>
        <v/>
      </c>
      <c r="D661">
        <f>IF($B661="","",IFERROR(INDEX('Inspection Log'!$E$6:$E$1005,MATCH($B661,'Inspection Log'!$A$6:$A$1005,0)),""))</f>
        <v/>
      </c>
      <c r="E661">
        <f>IF($B661="","",IFERROR(INDEX('Inspection Log'!$F$6:$F$1005,MATCH($B661,'Inspection Log'!$A$6:$A$1005,0)),""))</f>
        <v/>
      </c>
      <c r="G661" s="47" t="n"/>
      <c r="H661" s="38" t="n"/>
      <c r="K661" s="63" t="n"/>
      <c r="L661" s="63" t="n"/>
      <c r="M661" s="38" t="n"/>
      <c r="O661" s="62">
        <f>IF($C661="","",IFERROR($C661+'Settings'!$B$5,""))</f>
        <v/>
      </c>
      <c r="P661" s="62" t="n"/>
      <c r="Q661" s="62" t="n"/>
      <c r="R661" s="40">
        <f>IF($A661="","",IF($Q661&lt;&gt;"","Closed",IF($P661="","Open - No Due Date",IF($P661&lt;TODAY(),"Overdue","Open"))))</f>
        <v/>
      </c>
      <c r="S661" s="39">
        <f>IF($A661="","",IFERROR(MAX(0,IF($Q661&lt;&gt;"",$Q661-$C661,TODAY()-$C661)),""))</f>
        <v/>
      </c>
      <c r="T661" s="40">
        <f>IF($A661="","",IF(OR($B661="",$F661="",$H661="",$I661="",$M661=""),"Missing required field",IF(COUNTIF($A$6:$A$1005,$A661)&gt;1,"Duplicate Violation ID",IF(COUNTIF('Inspection Log'!$A$6:$A$1005,$B661)=0,"Unmatched Inspection ID",IF(AND($Q661&lt;&gt;"",$C661&lt;&gt;"",$Q661&lt;$C661),"Completed before inspection","OK")))))</f>
        <v/>
      </c>
    </row>
    <row r="662">
      <c r="C662" s="62">
        <f>IF($B662="","",IFERROR(INDEX('Inspection Log'!$B$6:$B$1005,MATCH($B662,'Inspection Log'!$A$6:$A$1005,0)),""))</f>
        <v/>
      </c>
      <c r="D662">
        <f>IF($B662="","",IFERROR(INDEX('Inspection Log'!$E$6:$E$1005,MATCH($B662,'Inspection Log'!$A$6:$A$1005,0)),""))</f>
        <v/>
      </c>
      <c r="E662">
        <f>IF($B662="","",IFERROR(INDEX('Inspection Log'!$F$6:$F$1005,MATCH($B662,'Inspection Log'!$A$6:$A$1005,0)),""))</f>
        <v/>
      </c>
      <c r="G662" s="47" t="n"/>
      <c r="H662" s="38" t="n"/>
      <c r="K662" s="63" t="n"/>
      <c r="L662" s="63" t="n"/>
      <c r="M662" s="38" t="n"/>
      <c r="O662" s="62">
        <f>IF($C662="","",IFERROR($C662+'Settings'!$B$5,""))</f>
        <v/>
      </c>
      <c r="P662" s="62" t="n"/>
      <c r="Q662" s="62" t="n"/>
      <c r="R662" s="40">
        <f>IF($A662="","",IF($Q662&lt;&gt;"","Closed",IF($P662="","Open - No Due Date",IF($P662&lt;TODAY(),"Overdue","Open"))))</f>
        <v/>
      </c>
      <c r="S662" s="39">
        <f>IF($A662="","",IFERROR(MAX(0,IF($Q662&lt;&gt;"",$Q662-$C662,TODAY()-$C662)),""))</f>
        <v/>
      </c>
      <c r="T662" s="40">
        <f>IF($A662="","",IF(OR($B662="",$F662="",$H662="",$I662="",$M662=""),"Missing required field",IF(COUNTIF($A$6:$A$1005,$A662)&gt;1,"Duplicate Violation ID",IF(COUNTIF('Inspection Log'!$A$6:$A$1005,$B662)=0,"Unmatched Inspection ID",IF(AND($Q662&lt;&gt;"",$C662&lt;&gt;"",$Q662&lt;$C662),"Completed before inspection","OK")))))</f>
        <v/>
      </c>
    </row>
    <row r="663">
      <c r="C663" s="62">
        <f>IF($B663="","",IFERROR(INDEX('Inspection Log'!$B$6:$B$1005,MATCH($B663,'Inspection Log'!$A$6:$A$1005,0)),""))</f>
        <v/>
      </c>
      <c r="D663">
        <f>IF($B663="","",IFERROR(INDEX('Inspection Log'!$E$6:$E$1005,MATCH($B663,'Inspection Log'!$A$6:$A$1005,0)),""))</f>
        <v/>
      </c>
      <c r="E663">
        <f>IF($B663="","",IFERROR(INDEX('Inspection Log'!$F$6:$F$1005,MATCH($B663,'Inspection Log'!$A$6:$A$1005,0)),""))</f>
        <v/>
      </c>
      <c r="G663" s="47" t="n"/>
      <c r="H663" s="38" t="n"/>
      <c r="K663" s="63" t="n"/>
      <c r="L663" s="63" t="n"/>
      <c r="M663" s="38" t="n"/>
      <c r="O663" s="62">
        <f>IF($C663="","",IFERROR($C663+'Settings'!$B$5,""))</f>
        <v/>
      </c>
      <c r="P663" s="62" t="n"/>
      <c r="Q663" s="62" t="n"/>
      <c r="R663" s="40">
        <f>IF($A663="","",IF($Q663&lt;&gt;"","Closed",IF($P663="","Open - No Due Date",IF($P663&lt;TODAY(),"Overdue","Open"))))</f>
        <v/>
      </c>
      <c r="S663" s="39">
        <f>IF($A663="","",IFERROR(MAX(0,IF($Q663&lt;&gt;"",$Q663-$C663,TODAY()-$C663)),""))</f>
        <v/>
      </c>
      <c r="T663" s="40">
        <f>IF($A663="","",IF(OR($B663="",$F663="",$H663="",$I663="",$M663=""),"Missing required field",IF(COUNTIF($A$6:$A$1005,$A663)&gt;1,"Duplicate Violation ID",IF(COUNTIF('Inspection Log'!$A$6:$A$1005,$B663)=0,"Unmatched Inspection ID",IF(AND($Q663&lt;&gt;"",$C663&lt;&gt;"",$Q663&lt;$C663),"Completed before inspection","OK")))))</f>
        <v/>
      </c>
    </row>
    <row r="664">
      <c r="C664" s="62">
        <f>IF($B664="","",IFERROR(INDEX('Inspection Log'!$B$6:$B$1005,MATCH($B664,'Inspection Log'!$A$6:$A$1005,0)),""))</f>
        <v/>
      </c>
      <c r="D664">
        <f>IF($B664="","",IFERROR(INDEX('Inspection Log'!$E$6:$E$1005,MATCH($B664,'Inspection Log'!$A$6:$A$1005,0)),""))</f>
        <v/>
      </c>
      <c r="E664">
        <f>IF($B664="","",IFERROR(INDEX('Inspection Log'!$F$6:$F$1005,MATCH($B664,'Inspection Log'!$A$6:$A$1005,0)),""))</f>
        <v/>
      </c>
      <c r="G664" s="47" t="n"/>
      <c r="H664" s="38" t="n"/>
      <c r="K664" s="63" t="n"/>
      <c r="L664" s="63" t="n"/>
      <c r="M664" s="38" t="n"/>
      <c r="O664" s="62">
        <f>IF($C664="","",IFERROR($C664+'Settings'!$B$5,""))</f>
        <v/>
      </c>
      <c r="P664" s="62" t="n"/>
      <c r="Q664" s="62" t="n"/>
      <c r="R664" s="40">
        <f>IF($A664="","",IF($Q664&lt;&gt;"","Closed",IF($P664="","Open - No Due Date",IF($P664&lt;TODAY(),"Overdue","Open"))))</f>
        <v/>
      </c>
      <c r="S664" s="39">
        <f>IF($A664="","",IFERROR(MAX(0,IF($Q664&lt;&gt;"",$Q664-$C664,TODAY()-$C664)),""))</f>
        <v/>
      </c>
      <c r="T664" s="40">
        <f>IF($A664="","",IF(OR($B664="",$F664="",$H664="",$I664="",$M664=""),"Missing required field",IF(COUNTIF($A$6:$A$1005,$A664)&gt;1,"Duplicate Violation ID",IF(COUNTIF('Inspection Log'!$A$6:$A$1005,$B664)=0,"Unmatched Inspection ID",IF(AND($Q664&lt;&gt;"",$C664&lt;&gt;"",$Q664&lt;$C664),"Completed before inspection","OK")))))</f>
        <v/>
      </c>
    </row>
    <row r="665">
      <c r="C665" s="62">
        <f>IF($B665="","",IFERROR(INDEX('Inspection Log'!$B$6:$B$1005,MATCH($B665,'Inspection Log'!$A$6:$A$1005,0)),""))</f>
        <v/>
      </c>
      <c r="D665">
        <f>IF($B665="","",IFERROR(INDEX('Inspection Log'!$E$6:$E$1005,MATCH($B665,'Inspection Log'!$A$6:$A$1005,0)),""))</f>
        <v/>
      </c>
      <c r="E665">
        <f>IF($B665="","",IFERROR(INDEX('Inspection Log'!$F$6:$F$1005,MATCH($B665,'Inspection Log'!$A$6:$A$1005,0)),""))</f>
        <v/>
      </c>
      <c r="G665" s="47" t="n"/>
      <c r="H665" s="38" t="n"/>
      <c r="K665" s="63" t="n"/>
      <c r="L665" s="63" t="n"/>
      <c r="M665" s="38" t="n"/>
      <c r="O665" s="62">
        <f>IF($C665="","",IFERROR($C665+'Settings'!$B$5,""))</f>
        <v/>
      </c>
      <c r="P665" s="62" t="n"/>
      <c r="Q665" s="62" t="n"/>
      <c r="R665" s="40">
        <f>IF($A665="","",IF($Q665&lt;&gt;"","Closed",IF($P665="","Open - No Due Date",IF($P665&lt;TODAY(),"Overdue","Open"))))</f>
        <v/>
      </c>
      <c r="S665" s="39">
        <f>IF($A665="","",IFERROR(MAX(0,IF($Q665&lt;&gt;"",$Q665-$C665,TODAY()-$C665)),""))</f>
        <v/>
      </c>
      <c r="T665" s="40">
        <f>IF($A665="","",IF(OR($B665="",$F665="",$H665="",$I665="",$M665=""),"Missing required field",IF(COUNTIF($A$6:$A$1005,$A665)&gt;1,"Duplicate Violation ID",IF(COUNTIF('Inspection Log'!$A$6:$A$1005,$B665)=0,"Unmatched Inspection ID",IF(AND($Q665&lt;&gt;"",$C665&lt;&gt;"",$Q665&lt;$C665),"Completed before inspection","OK")))))</f>
        <v/>
      </c>
    </row>
    <row r="666">
      <c r="C666" s="62">
        <f>IF($B666="","",IFERROR(INDEX('Inspection Log'!$B$6:$B$1005,MATCH($B666,'Inspection Log'!$A$6:$A$1005,0)),""))</f>
        <v/>
      </c>
      <c r="D666">
        <f>IF($B666="","",IFERROR(INDEX('Inspection Log'!$E$6:$E$1005,MATCH($B666,'Inspection Log'!$A$6:$A$1005,0)),""))</f>
        <v/>
      </c>
      <c r="E666">
        <f>IF($B666="","",IFERROR(INDEX('Inspection Log'!$F$6:$F$1005,MATCH($B666,'Inspection Log'!$A$6:$A$1005,0)),""))</f>
        <v/>
      </c>
      <c r="G666" s="47" t="n"/>
      <c r="H666" s="38" t="n"/>
      <c r="K666" s="63" t="n"/>
      <c r="L666" s="63" t="n"/>
      <c r="M666" s="38" t="n"/>
      <c r="O666" s="62">
        <f>IF($C666="","",IFERROR($C666+'Settings'!$B$5,""))</f>
        <v/>
      </c>
      <c r="P666" s="62" t="n"/>
      <c r="Q666" s="62" t="n"/>
      <c r="R666" s="40">
        <f>IF($A666="","",IF($Q666&lt;&gt;"","Closed",IF($P666="","Open - No Due Date",IF($P666&lt;TODAY(),"Overdue","Open"))))</f>
        <v/>
      </c>
      <c r="S666" s="39">
        <f>IF($A666="","",IFERROR(MAX(0,IF($Q666&lt;&gt;"",$Q666-$C666,TODAY()-$C666)),""))</f>
        <v/>
      </c>
      <c r="T666" s="40">
        <f>IF($A666="","",IF(OR($B666="",$F666="",$H666="",$I666="",$M666=""),"Missing required field",IF(COUNTIF($A$6:$A$1005,$A666)&gt;1,"Duplicate Violation ID",IF(COUNTIF('Inspection Log'!$A$6:$A$1005,$B666)=0,"Unmatched Inspection ID",IF(AND($Q666&lt;&gt;"",$C666&lt;&gt;"",$Q666&lt;$C666),"Completed before inspection","OK")))))</f>
        <v/>
      </c>
    </row>
    <row r="667">
      <c r="C667" s="62">
        <f>IF($B667="","",IFERROR(INDEX('Inspection Log'!$B$6:$B$1005,MATCH($B667,'Inspection Log'!$A$6:$A$1005,0)),""))</f>
        <v/>
      </c>
      <c r="D667">
        <f>IF($B667="","",IFERROR(INDEX('Inspection Log'!$E$6:$E$1005,MATCH($B667,'Inspection Log'!$A$6:$A$1005,0)),""))</f>
        <v/>
      </c>
      <c r="E667">
        <f>IF($B667="","",IFERROR(INDEX('Inspection Log'!$F$6:$F$1005,MATCH($B667,'Inspection Log'!$A$6:$A$1005,0)),""))</f>
        <v/>
      </c>
      <c r="G667" s="47" t="n"/>
      <c r="H667" s="38" t="n"/>
      <c r="K667" s="63" t="n"/>
      <c r="L667" s="63" t="n"/>
      <c r="M667" s="38" t="n"/>
      <c r="O667" s="62">
        <f>IF($C667="","",IFERROR($C667+'Settings'!$B$5,""))</f>
        <v/>
      </c>
      <c r="P667" s="62" t="n"/>
      <c r="Q667" s="62" t="n"/>
      <c r="R667" s="40">
        <f>IF($A667="","",IF($Q667&lt;&gt;"","Closed",IF($P667="","Open - No Due Date",IF($P667&lt;TODAY(),"Overdue","Open"))))</f>
        <v/>
      </c>
      <c r="S667" s="39">
        <f>IF($A667="","",IFERROR(MAX(0,IF($Q667&lt;&gt;"",$Q667-$C667,TODAY()-$C667)),""))</f>
        <v/>
      </c>
      <c r="T667" s="40">
        <f>IF($A667="","",IF(OR($B667="",$F667="",$H667="",$I667="",$M667=""),"Missing required field",IF(COUNTIF($A$6:$A$1005,$A667)&gt;1,"Duplicate Violation ID",IF(COUNTIF('Inspection Log'!$A$6:$A$1005,$B667)=0,"Unmatched Inspection ID",IF(AND($Q667&lt;&gt;"",$C667&lt;&gt;"",$Q667&lt;$C667),"Completed before inspection","OK")))))</f>
        <v/>
      </c>
    </row>
    <row r="668">
      <c r="C668" s="62">
        <f>IF($B668="","",IFERROR(INDEX('Inspection Log'!$B$6:$B$1005,MATCH($B668,'Inspection Log'!$A$6:$A$1005,0)),""))</f>
        <v/>
      </c>
      <c r="D668">
        <f>IF($B668="","",IFERROR(INDEX('Inspection Log'!$E$6:$E$1005,MATCH($B668,'Inspection Log'!$A$6:$A$1005,0)),""))</f>
        <v/>
      </c>
      <c r="E668">
        <f>IF($B668="","",IFERROR(INDEX('Inspection Log'!$F$6:$F$1005,MATCH($B668,'Inspection Log'!$A$6:$A$1005,0)),""))</f>
        <v/>
      </c>
      <c r="G668" s="47" t="n"/>
      <c r="H668" s="38" t="n"/>
      <c r="K668" s="63" t="n"/>
      <c r="L668" s="63" t="n"/>
      <c r="M668" s="38" t="n"/>
      <c r="O668" s="62">
        <f>IF($C668="","",IFERROR($C668+'Settings'!$B$5,""))</f>
        <v/>
      </c>
      <c r="P668" s="62" t="n"/>
      <c r="Q668" s="62" t="n"/>
      <c r="R668" s="40">
        <f>IF($A668="","",IF($Q668&lt;&gt;"","Closed",IF($P668="","Open - No Due Date",IF($P668&lt;TODAY(),"Overdue","Open"))))</f>
        <v/>
      </c>
      <c r="S668" s="39">
        <f>IF($A668="","",IFERROR(MAX(0,IF($Q668&lt;&gt;"",$Q668-$C668,TODAY()-$C668)),""))</f>
        <v/>
      </c>
      <c r="T668" s="40">
        <f>IF($A668="","",IF(OR($B668="",$F668="",$H668="",$I668="",$M668=""),"Missing required field",IF(COUNTIF($A$6:$A$1005,$A668)&gt;1,"Duplicate Violation ID",IF(COUNTIF('Inspection Log'!$A$6:$A$1005,$B668)=0,"Unmatched Inspection ID",IF(AND($Q668&lt;&gt;"",$C668&lt;&gt;"",$Q668&lt;$C668),"Completed before inspection","OK")))))</f>
        <v/>
      </c>
    </row>
    <row r="669">
      <c r="C669" s="62">
        <f>IF($B669="","",IFERROR(INDEX('Inspection Log'!$B$6:$B$1005,MATCH($B669,'Inspection Log'!$A$6:$A$1005,0)),""))</f>
        <v/>
      </c>
      <c r="D669">
        <f>IF($B669="","",IFERROR(INDEX('Inspection Log'!$E$6:$E$1005,MATCH($B669,'Inspection Log'!$A$6:$A$1005,0)),""))</f>
        <v/>
      </c>
      <c r="E669">
        <f>IF($B669="","",IFERROR(INDEX('Inspection Log'!$F$6:$F$1005,MATCH($B669,'Inspection Log'!$A$6:$A$1005,0)),""))</f>
        <v/>
      </c>
      <c r="G669" s="47" t="n"/>
      <c r="H669" s="38" t="n"/>
      <c r="K669" s="63" t="n"/>
      <c r="L669" s="63" t="n"/>
      <c r="M669" s="38" t="n"/>
      <c r="O669" s="62">
        <f>IF($C669="","",IFERROR($C669+'Settings'!$B$5,""))</f>
        <v/>
      </c>
      <c r="P669" s="62" t="n"/>
      <c r="Q669" s="62" t="n"/>
      <c r="R669" s="40">
        <f>IF($A669="","",IF($Q669&lt;&gt;"","Closed",IF($P669="","Open - No Due Date",IF($P669&lt;TODAY(),"Overdue","Open"))))</f>
        <v/>
      </c>
      <c r="S669" s="39">
        <f>IF($A669="","",IFERROR(MAX(0,IF($Q669&lt;&gt;"",$Q669-$C669,TODAY()-$C669)),""))</f>
        <v/>
      </c>
      <c r="T669" s="40">
        <f>IF($A669="","",IF(OR($B669="",$F669="",$H669="",$I669="",$M669=""),"Missing required field",IF(COUNTIF($A$6:$A$1005,$A669)&gt;1,"Duplicate Violation ID",IF(COUNTIF('Inspection Log'!$A$6:$A$1005,$B669)=0,"Unmatched Inspection ID",IF(AND($Q669&lt;&gt;"",$C669&lt;&gt;"",$Q669&lt;$C669),"Completed before inspection","OK")))))</f>
        <v/>
      </c>
    </row>
    <row r="670">
      <c r="C670" s="62">
        <f>IF($B670="","",IFERROR(INDEX('Inspection Log'!$B$6:$B$1005,MATCH($B670,'Inspection Log'!$A$6:$A$1005,0)),""))</f>
        <v/>
      </c>
      <c r="D670">
        <f>IF($B670="","",IFERROR(INDEX('Inspection Log'!$E$6:$E$1005,MATCH($B670,'Inspection Log'!$A$6:$A$1005,0)),""))</f>
        <v/>
      </c>
      <c r="E670">
        <f>IF($B670="","",IFERROR(INDEX('Inspection Log'!$F$6:$F$1005,MATCH($B670,'Inspection Log'!$A$6:$A$1005,0)),""))</f>
        <v/>
      </c>
      <c r="G670" s="47" t="n"/>
      <c r="H670" s="38" t="n"/>
      <c r="K670" s="63" t="n"/>
      <c r="L670" s="63" t="n"/>
      <c r="M670" s="38" t="n"/>
      <c r="O670" s="62">
        <f>IF($C670="","",IFERROR($C670+'Settings'!$B$5,""))</f>
        <v/>
      </c>
      <c r="P670" s="62" t="n"/>
      <c r="Q670" s="62" t="n"/>
      <c r="R670" s="40">
        <f>IF($A670="","",IF($Q670&lt;&gt;"","Closed",IF($P670="","Open - No Due Date",IF($P670&lt;TODAY(),"Overdue","Open"))))</f>
        <v/>
      </c>
      <c r="S670" s="39">
        <f>IF($A670="","",IFERROR(MAX(0,IF($Q670&lt;&gt;"",$Q670-$C670,TODAY()-$C670)),""))</f>
        <v/>
      </c>
      <c r="T670" s="40">
        <f>IF($A670="","",IF(OR($B670="",$F670="",$H670="",$I670="",$M670=""),"Missing required field",IF(COUNTIF($A$6:$A$1005,$A670)&gt;1,"Duplicate Violation ID",IF(COUNTIF('Inspection Log'!$A$6:$A$1005,$B670)=0,"Unmatched Inspection ID",IF(AND($Q670&lt;&gt;"",$C670&lt;&gt;"",$Q670&lt;$C670),"Completed before inspection","OK")))))</f>
        <v/>
      </c>
    </row>
    <row r="671">
      <c r="C671" s="62">
        <f>IF($B671="","",IFERROR(INDEX('Inspection Log'!$B$6:$B$1005,MATCH($B671,'Inspection Log'!$A$6:$A$1005,0)),""))</f>
        <v/>
      </c>
      <c r="D671">
        <f>IF($B671="","",IFERROR(INDEX('Inspection Log'!$E$6:$E$1005,MATCH($B671,'Inspection Log'!$A$6:$A$1005,0)),""))</f>
        <v/>
      </c>
      <c r="E671">
        <f>IF($B671="","",IFERROR(INDEX('Inspection Log'!$F$6:$F$1005,MATCH($B671,'Inspection Log'!$A$6:$A$1005,0)),""))</f>
        <v/>
      </c>
      <c r="G671" s="47" t="n"/>
      <c r="H671" s="38" t="n"/>
      <c r="K671" s="63" t="n"/>
      <c r="L671" s="63" t="n"/>
      <c r="M671" s="38" t="n"/>
      <c r="O671" s="62">
        <f>IF($C671="","",IFERROR($C671+'Settings'!$B$5,""))</f>
        <v/>
      </c>
      <c r="P671" s="62" t="n"/>
      <c r="Q671" s="62" t="n"/>
      <c r="R671" s="40">
        <f>IF($A671="","",IF($Q671&lt;&gt;"","Closed",IF($P671="","Open - No Due Date",IF($P671&lt;TODAY(),"Overdue","Open"))))</f>
        <v/>
      </c>
      <c r="S671" s="39">
        <f>IF($A671="","",IFERROR(MAX(0,IF($Q671&lt;&gt;"",$Q671-$C671,TODAY()-$C671)),""))</f>
        <v/>
      </c>
      <c r="T671" s="40">
        <f>IF($A671="","",IF(OR($B671="",$F671="",$H671="",$I671="",$M671=""),"Missing required field",IF(COUNTIF($A$6:$A$1005,$A671)&gt;1,"Duplicate Violation ID",IF(COUNTIF('Inspection Log'!$A$6:$A$1005,$B671)=0,"Unmatched Inspection ID",IF(AND($Q671&lt;&gt;"",$C671&lt;&gt;"",$Q671&lt;$C671),"Completed before inspection","OK")))))</f>
        <v/>
      </c>
    </row>
    <row r="672">
      <c r="C672" s="62">
        <f>IF($B672="","",IFERROR(INDEX('Inspection Log'!$B$6:$B$1005,MATCH($B672,'Inspection Log'!$A$6:$A$1005,0)),""))</f>
        <v/>
      </c>
      <c r="D672">
        <f>IF($B672="","",IFERROR(INDEX('Inspection Log'!$E$6:$E$1005,MATCH($B672,'Inspection Log'!$A$6:$A$1005,0)),""))</f>
        <v/>
      </c>
      <c r="E672">
        <f>IF($B672="","",IFERROR(INDEX('Inspection Log'!$F$6:$F$1005,MATCH($B672,'Inspection Log'!$A$6:$A$1005,0)),""))</f>
        <v/>
      </c>
      <c r="G672" s="47" t="n"/>
      <c r="H672" s="38" t="n"/>
      <c r="K672" s="63" t="n"/>
      <c r="L672" s="63" t="n"/>
      <c r="M672" s="38" t="n"/>
      <c r="O672" s="62">
        <f>IF($C672="","",IFERROR($C672+'Settings'!$B$5,""))</f>
        <v/>
      </c>
      <c r="P672" s="62" t="n"/>
      <c r="Q672" s="62" t="n"/>
      <c r="R672" s="40">
        <f>IF($A672="","",IF($Q672&lt;&gt;"","Closed",IF($P672="","Open - No Due Date",IF($P672&lt;TODAY(),"Overdue","Open"))))</f>
        <v/>
      </c>
      <c r="S672" s="39">
        <f>IF($A672="","",IFERROR(MAX(0,IF($Q672&lt;&gt;"",$Q672-$C672,TODAY()-$C672)),""))</f>
        <v/>
      </c>
      <c r="T672" s="40">
        <f>IF($A672="","",IF(OR($B672="",$F672="",$H672="",$I672="",$M672=""),"Missing required field",IF(COUNTIF($A$6:$A$1005,$A672)&gt;1,"Duplicate Violation ID",IF(COUNTIF('Inspection Log'!$A$6:$A$1005,$B672)=0,"Unmatched Inspection ID",IF(AND($Q672&lt;&gt;"",$C672&lt;&gt;"",$Q672&lt;$C672),"Completed before inspection","OK")))))</f>
        <v/>
      </c>
    </row>
    <row r="673">
      <c r="C673" s="62">
        <f>IF($B673="","",IFERROR(INDEX('Inspection Log'!$B$6:$B$1005,MATCH($B673,'Inspection Log'!$A$6:$A$1005,0)),""))</f>
        <v/>
      </c>
      <c r="D673">
        <f>IF($B673="","",IFERROR(INDEX('Inspection Log'!$E$6:$E$1005,MATCH($B673,'Inspection Log'!$A$6:$A$1005,0)),""))</f>
        <v/>
      </c>
      <c r="E673">
        <f>IF($B673="","",IFERROR(INDEX('Inspection Log'!$F$6:$F$1005,MATCH($B673,'Inspection Log'!$A$6:$A$1005,0)),""))</f>
        <v/>
      </c>
      <c r="G673" s="47" t="n"/>
      <c r="H673" s="38" t="n"/>
      <c r="K673" s="63" t="n"/>
      <c r="L673" s="63" t="n"/>
      <c r="M673" s="38" t="n"/>
      <c r="O673" s="62">
        <f>IF($C673="","",IFERROR($C673+'Settings'!$B$5,""))</f>
        <v/>
      </c>
      <c r="P673" s="62" t="n"/>
      <c r="Q673" s="62" t="n"/>
      <c r="R673" s="40">
        <f>IF($A673="","",IF($Q673&lt;&gt;"","Closed",IF($P673="","Open - No Due Date",IF($P673&lt;TODAY(),"Overdue","Open"))))</f>
        <v/>
      </c>
      <c r="S673" s="39">
        <f>IF($A673="","",IFERROR(MAX(0,IF($Q673&lt;&gt;"",$Q673-$C673,TODAY()-$C673)),""))</f>
        <v/>
      </c>
      <c r="T673" s="40">
        <f>IF($A673="","",IF(OR($B673="",$F673="",$H673="",$I673="",$M673=""),"Missing required field",IF(COUNTIF($A$6:$A$1005,$A673)&gt;1,"Duplicate Violation ID",IF(COUNTIF('Inspection Log'!$A$6:$A$1005,$B673)=0,"Unmatched Inspection ID",IF(AND($Q673&lt;&gt;"",$C673&lt;&gt;"",$Q673&lt;$C673),"Completed before inspection","OK")))))</f>
        <v/>
      </c>
    </row>
    <row r="674">
      <c r="C674" s="62">
        <f>IF($B674="","",IFERROR(INDEX('Inspection Log'!$B$6:$B$1005,MATCH($B674,'Inspection Log'!$A$6:$A$1005,0)),""))</f>
        <v/>
      </c>
      <c r="D674">
        <f>IF($B674="","",IFERROR(INDEX('Inspection Log'!$E$6:$E$1005,MATCH($B674,'Inspection Log'!$A$6:$A$1005,0)),""))</f>
        <v/>
      </c>
      <c r="E674">
        <f>IF($B674="","",IFERROR(INDEX('Inspection Log'!$F$6:$F$1005,MATCH($B674,'Inspection Log'!$A$6:$A$1005,0)),""))</f>
        <v/>
      </c>
      <c r="G674" s="47" t="n"/>
      <c r="H674" s="38" t="n"/>
      <c r="K674" s="63" t="n"/>
      <c r="L674" s="63" t="n"/>
      <c r="M674" s="38" t="n"/>
      <c r="O674" s="62">
        <f>IF($C674="","",IFERROR($C674+'Settings'!$B$5,""))</f>
        <v/>
      </c>
      <c r="P674" s="62" t="n"/>
      <c r="Q674" s="62" t="n"/>
      <c r="R674" s="40">
        <f>IF($A674="","",IF($Q674&lt;&gt;"","Closed",IF($P674="","Open - No Due Date",IF($P674&lt;TODAY(),"Overdue","Open"))))</f>
        <v/>
      </c>
      <c r="S674" s="39">
        <f>IF($A674="","",IFERROR(MAX(0,IF($Q674&lt;&gt;"",$Q674-$C674,TODAY()-$C674)),""))</f>
        <v/>
      </c>
      <c r="T674" s="40">
        <f>IF($A674="","",IF(OR($B674="",$F674="",$H674="",$I674="",$M674=""),"Missing required field",IF(COUNTIF($A$6:$A$1005,$A674)&gt;1,"Duplicate Violation ID",IF(COUNTIF('Inspection Log'!$A$6:$A$1005,$B674)=0,"Unmatched Inspection ID",IF(AND($Q674&lt;&gt;"",$C674&lt;&gt;"",$Q674&lt;$C674),"Completed before inspection","OK")))))</f>
        <v/>
      </c>
    </row>
    <row r="675">
      <c r="C675" s="62">
        <f>IF($B675="","",IFERROR(INDEX('Inspection Log'!$B$6:$B$1005,MATCH($B675,'Inspection Log'!$A$6:$A$1005,0)),""))</f>
        <v/>
      </c>
      <c r="D675">
        <f>IF($B675="","",IFERROR(INDEX('Inspection Log'!$E$6:$E$1005,MATCH($B675,'Inspection Log'!$A$6:$A$1005,0)),""))</f>
        <v/>
      </c>
      <c r="E675">
        <f>IF($B675="","",IFERROR(INDEX('Inspection Log'!$F$6:$F$1005,MATCH($B675,'Inspection Log'!$A$6:$A$1005,0)),""))</f>
        <v/>
      </c>
      <c r="G675" s="47" t="n"/>
      <c r="H675" s="38" t="n"/>
      <c r="K675" s="63" t="n"/>
      <c r="L675" s="63" t="n"/>
      <c r="M675" s="38" t="n"/>
      <c r="O675" s="62">
        <f>IF($C675="","",IFERROR($C675+'Settings'!$B$5,""))</f>
        <v/>
      </c>
      <c r="P675" s="62" t="n"/>
      <c r="Q675" s="62" t="n"/>
      <c r="R675" s="40">
        <f>IF($A675="","",IF($Q675&lt;&gt;"","Closed",IF($P675="","Open - No Due Date",IF($P675&lt;TODAY(),"Overdue","Open"))))</f>
        <v/>
      </c>
      <c r="S675" s="39">
        <f>IF($A675="","",IFERROR(MAX(0,IF($Q675&lt;&gt;"",$Q675-$C675,TODAY()-$C675)),""))</f>
        <v/>
      </c>
      <c r="T675" s="40">
        <f>IF($A675="","",IF(OR($B675="",$F675="",$H675="",$I675="",$M675=""),"Missing required field",IF(COUNTIF($A$6:$A$1005,$A675)&gt;1,"Duplicate Violation ID",IF(COUNTIF('Inspection Log'!$A$6:$A$1005,$B675)=0,"Unmatched Inspection ID",IF(AND($Q675&lt;&gt;"",$C675&lt;&gt;"",$Q675&lt;$C675),"Completed before inspection","OK")))))</f>
        <v/>
      </c>
    </row>
    <row r="676">
      <c r="C676" s="62">
        <f>IF($B676="","",IFERROR(INDEX('Inspection Log'!$B$6:$B$1005,MATCH($B676,'Inspection Log'!$A$6:$A$1005,0)),""))</f>
        <v/>
      </c>
      <c r="D676">
        <f>IF($B676="","",IFERROR(INDEX('Inspection Log'!$E$6:$E$1005,MATCH($B676,'Inspection Log'!$A$6:$A$1005,0)),""))</f>
        <v/>
      </c>
      <c r="E676">
        <f>IF($B676="","",IFERROR(INDEX('Inspection Log'!$F$6:$F$1005,MATCH($B676,'Inspection Log'!$A$6:$A$1005,0)),""))</f>
        <v/>
      </c>
      <c r="G676" s="47" t="n"/>
      <c r="H676" s="38" t="n"/>
      <c r="K676" s="63" t="n"/>
      <c r="L676" s="63" t="n"/>
      <c r="M676" s="38" t="n"/>
      <c r="O676" s="62">
        <f>IF($C676="","",IFERROR($C676+'Settings'!$B$5,""))</f>
        <v/>
      </c>
      <c r="P676" s="62" t="n"/>
      <c r="Q676" s="62" t="n"/>
      <c r="R676" s="40">
        <f>IF($A676="","",IF($Q676&lt;&gt;"","Closed",IF($P676="","Open - No Due Date",IF($P676&lt;TODAY(),"Overdue","Open"))))</f>
        <v/>
      </c>
      <c r="S676" s="39">
        <f>IF($A676="","",IFERROR(MAX(0,IF($Q676&lt;&gt;"",$Q676-$C676,TODAY()-$C676)),""))</f>
        <v/>
      </c>
      <c r="T676" s="40">
        <f>IF($A676="","",IF(OR($B676="",$F676="",$H676="",$I676="",$M676=""),"Missing required field",IF(COUNTIF($A$6:$A$1005,$A676)&gt;1,"Duplicate Violation ID",IF(COUNTIF('Inspection Log'!$A$6:$A$1005,$B676)=0,"Unmatched Inspection ID",IF(AND($Q676&lt;&gt;"",$C676&lt;&gt;"",$Q676&lt;$C676),"Completed before inspection","OK")))))</f>
        <v/>
      </c>
    </row>
    <row r="677">
      <c r="C677" s="62">
        <f>IF($B677="","",IFERROR(INDEX('Inspection Log'!$B$6:$B$1005,MATCH($B677,'Inspection Log'!$A$6:$A$1005,0)),""))</f>
        <v/>
      </c>
      <c r="D677">
        <f>IF($B677="","",IFERROR(INDEX('Inspection Log'!$E$6:$E$1005,MATCH($B677,'Inspection Log'!$A$6:$A$1005,0)),""))</f>
        <v/>
      </c>
      <c r="E677">
        <f>IF($B677="","",IFERROR(INDEX('Inspection Log'!$F$6:$F$1005,MATCH($B677,'Inspection Log'!$A$6:$A$1005,0)),""))</f>
        <v/>
      </c>
      <c r="G677" s="47" t="n"/>
      <c r="H677" s="38" t="n"/>
      <c r="K677" s="63" t="n"/>
      <c r="L677" s="63" t="n"/>
      <c r="M677" s="38" t="n"/>
      <c r="O677" s="62">
        <f>IF($C677="","",IFERROR($C677+'Settings'!$B$5,""))</f>
        <v/>
      </c>
      <c r="P677" s="62" t="n"/>
      <c r="Q677" s="62" t="n"/>
      <c r="R677" s="40">
        <f>IF($A677="","",IF($Q677&lt;&gt;"","Closed",IF($P677="","Open - No Due Date",IF($P677&lt;TODAY(),"Overdue","Open"))))</f>
        <v/>
      </c>
      <c r="S677" s="39">
        <f>IF($A677="","",IFERROR(MAX(0,IF($Q677&lt;&gt;"",$Q677-$C677,TODAY()-$C677)),""))</f>
        <v/>
      </c>
      <c r="T677" s="40">
        <f>IF($A677="","",IF(OR($B677="",$F677="",$H677="",$I677="",$M677=""),"Missing required field",IF(COUNTIF($A$6:$A$1005,$A677)&gt;1,"Duplicate Violation ID",IF(COUNTIF('Inspection Log'!$A$6:$A$1005,$B677)=0,"Unmatched Inspection ID",IF(AND($Q677&lt;&gt;"",$C677&lt;&gt;"",$Q677&lt;$C677),"Completed before inspection","OK")))))</f>
        <v/>
      </c>
    </row>
    <row r="678">
      <c r="C678" s="62">
        <f>IF($B678="","",IFERROR(INDEX('Inspection Log'!$B$6:$B$1005,MATCH($B678,'Inspection Log'!$A$6:$A$1005,0)),""))</f>
        <v/>
      </c>
      <c r="D678">
        <f>IF($B678="","",IFERROR(INDEX('Inspection Log'!$E$6:$E$1005,MATCH($B678,'Inspection Log'!$A$6:$A$1005,0)),""))</f>
        <v/>
      </c>
      <c r="E678">
        <f>IF($B678="","",IFERROR(INDEX('Inspection Log'!$F$6:$F$1005,MATCH($B678,'Inspection Log'!$A$6:$A$1005,0)),""))</f>
        <v/>
      </c>
      <c r="G678" s="47" t="n"/>
      <c r="H678" s="38" t="n"/>
      <c r="K678" s="63" t="n"/>
      <c r="L678" s="63" t="n"/>
      <c r="M678" s="38" t="n"/>
      <c r="O678" s="62">
        <f>IF($C678="","",IFERROR($C678+'Settings'!$B$5,""))</f>
        <v/>
      </c>
      <c r="P678" s="62" t="n"/>
      <c r="Q678" s="62" t="n"/>
      <c r="R678" s="40">
        <f>IF($A678="","",IF($Q678&lt;&gt;"","Closed",IF($P678="","Open - No Due Date",IF($P678&lt;TODAY(),"Overdue","Open"))))</f>
        <v/>
      </c>
      <c r="S678" s="39">
        <f>IF($A678="","",IFERROR(MAX(0,IF($Q678&lt;&gt;"",$Q678-$C678,TODAY()-$C678)),""))</f>
        <v/>
      </c>
      <c r="T678" s="40">
        <f>IF($A678="","",IF(OR($B678="",$F678="",$H678="",$I678="",$M678=""),"Missing required field",IF(COUNTIF($A$6:$A$1005,$A678)&gt;1,"Duplicate Violation ID",IF(COUNTIF('Inspection Log'!$A$6:$A$1005,$B678)=0,"Unmatched Inspection ID",IF(AND($Q678&lt;&gt;"",$C678&lt;&gt;"",$Q678&lt;$C678),"Completed before inspection","OK")))))</f>
        <v/>
      </c>
    </row>
    <row r="679">
      <c r="C679" s="62">
        <f>IF($B679="","",IFERROR(INDEX('Inspection Log'!$B$6:$B$1005,MATCH($B679,'Inspection Log'!$A$6:$A$1005,0)),""))</f>
        <v/>
      </c>
      <c r="D679">
        <f>IF($B679="","",IFERROR(INDEX('Inspection Log'!$E$6:$E$1005,MATCH($B679,'Inspection Log'!$A$6:$A$1005,0)),""))</f>
        <v/>
      </c>
      <c r="E679">
        <f>IF($B679="","",IFERROR(INDEX('Inspection Log'!$F$6:$F$1005,MATCH($B679,'Inspection Log'!$A$6:$A$1005,0)),""))</f>
        <v/>
      </c>
      <c r="G679" s="47" t="n"/>
      <c r="H679" s="38" t="n"/>
      <c r="K679" s="63" t="n"/>
      <c r="L679" s="63" t="n"/>
      <c r="M679" s="38" t="n"/>
      <c r="O679" s="62">
        <f>IF($C679="","",IFERROR($C679+'Settings'!$B$5,""))</f>
        <v/>
      </c>
      <c r="P679" s="62" t="n"/>
      <c r="Q679" s="62" t="n"/>
      <c r="R679" s="40">
        <f>IF($A679="","",IF($Q679&lt;&gt;"","Closed",IF($P679="","Open - No Due Date",IF($P679&lt;TODAY(),"Overdue","Open"))))</f>
        <v/>
      </c>
      <c r="S679" s="39">
        <f>IF($A679="","",IFERROR(MAX(0,IF($Q679&lt;&gt;"",$Q679-$C679,TODAY()-$C679)),""))</f>
        <v/>
      </c>
      <c r="T679" s="40">
        <f>IF($A679="","",IF(OR($B679="",$F679="",$H679="",$I679="",$M679=""),"Missing required field",IF(COUNTIF($A$6:$A$1005,$A679)&gt;1,"Duplicate Violation ID",IF(COUNTIF('Inspection Log'!$A$6:$A$1005,$B679)=0,"Unmatched Inspection ID",IF(AND($Q679&lt;&gt;"",$C679&lt;&gt;"",$Q679&lt;$C679),"Completed before inspection","OK")))))</f>
        <v/>
      </c>
    </row>
    <row r="680">
      <c r="C680" s="62">
        <f>IF($B680="","",IFERROR(INDEX('Inspection Log'!$B$6:$B$1005,MATCH($B680,'Inspection Log'!$A$6:$A$1005,0)),""))</f>
        <v/>
      </c>
      <c r="D680">
        <f>IF($B680="","",IFERROR(INDEX('Inspection Log'!$E$6:$E$1005,MATCH($B680,'Inspection Log'!$A$6:$A$1005,0)),""))</f>
        <v/>
      </c>
      <c r="E680">
        <f>IF($B680="","",IFERROR(INDEX('Inspection Log'!$F$6:$F$1005,MATCH($B680,'Inspection Log'!$A$6:$A$1005,0)),""))</f>
        <v/>
      </c>
      <c r="G680" s="47" t="n"/>
      <c r="H680" s="38" t="n"/>
      <c r="K680" s="63" t="n"/>
      <c r="L680" s="63" t="n"/>
      <c r="M680" s="38" t="n"/>
      <c r="O680" s="62">
        <f>IF($C680="","",IFERROR($C680+'Settings'!$B$5,""))</f>
        <v/>
      </c>
      <c r="P680" s="62" t="n"/>
      <c r="Q680" s="62" t="n"/>
      <c r="R680" s="40">
        <f>IF($A680="","",IF($Q680&lt;&gt;"","Closed",IF($P680="","Open - No Due Date",IF($P680&lt;TODAY(),"Overdue","Open"))))</f>
        <v/>
      </c>
      <c r="S680" s="39">
        <f>IF($A680="","",IFERROR(MAX(0,IF($Q680&lt;&gt;"",$Q680-$C680,TODAY()-$C680)),""))</f>
        <v/>
      </c>
      <c r="T680" s="40">
        <f>IF($A680="","",IF(OR($B680="",$F680="",$H680="",$I680="",$M680=""),"Missing required field",IF(COUNTIF($A$6:$A$1005,$A680)&gt;1,"Duplicate Violation ID",IF(COUNTIF('Inspection Log'!$A$6:$A$1005,$B680)=0,"Unmatched Inspection ID",IF(AND($Q680&lt;&gt;"",$C680&lt;&gt;"",$Q680&lt;$C680),"Completed before inspection","OK")))))</f>
        <v/>
      </c>
    </row>
    <row r="681">
      <c r="C681" s="62">
        <f>IF($B681="","",IFERROR(INDEX('Inspection Log'!$B$6:$B$1005,MATCH($B681,'Inspection Log'!$A$6:$A$1005,0)),""))</f>
        <v/>
      </c>
      <c r="D681">
        <f>IF($B681="","",IFERROR(INDEX('Inspection Log'!$E$6:$E$1005,MATCH($B681,'Inspection Log'!$A$6:$A$1005,0)),""))</f>
        <v/>
      </c>
      <c r="E681">
        <f>IF($B681="","",IFERROR(INDEX('Inspection Log'!$F$6:$F$1005,MATCH($B681,'Inspection Log'!$A$6:$A$1005,0)),""))</f>
        <v/>
      </c>
      <c r="G681" s="47" t="n"/>
      <c r="H681" s="38" t="n"/>
      <c r="K681" s="63" t="n"/>
      <c r="L681" s="63" t="n"/>
      <c r="M681" s="38" t="n"/>
      <c r="O681" s="62">
        <f>IF($C681="","",IFERROR($C681+'Settings'!$B$5,""))</f>
        <v/>
      </c>
      <c r="P681" s="62" t="n"/>
      <c r="Q681" s="62" t="n"/>
      <c r="R681" s="40">
        <f>IF($A681="","",IF($Q681&lt;&gt;"","Closed",IF($P681="","Open - No Due Date",IF($P681&lt;TODAY(),"Overdue","Open"))))</f>
        <v/>
      </c>
      <c r="S681" s="39">
        <f>IF($A681="","",IFERROR(MAX(0,IF($Q681&lt;&gt;"",$Q681-$C681,TODAY()-$C681)),""))</f>
        <v/>
      </c>
      <c r="T681" s="40">
        <f>IF($A681="","",IF(OR($B681="",$F681="",$H681="",$I681="",$M681=""),"Missing required field",IF(COUNTIF($A$6:$A$1005,$A681)&gt;1,"Duplicate Violation ID",IF(COUNTIF('Inspection Log'!$A$6:$A$1005,$B681)=0,"Unmatched Inspection ID",IF(AND($Q681&lt;&gt;"",$C681&lt;&gt;"",$Q681&lt;$C681),"Completed before inspection","OK")))))</f>
        <v/>
      </c>
    </row>
    <row r="682">
      <c r="C682" s="62">
        <f>IF($B682="","",IFERROR(INDEX('Inspection Log'!$B$6:$B$1005,MATCH($B682,'Inspection Log'!$A$6:$A$1005,0)),""))</f>
        <v/>
      </c>
      <c r="D682">
        <f>IF($B682="","",IFERROR(INDEX('Inspection Log'!$E$6:$E$1005,MATCH($B682,'Inspection Log'!$A$6:$A$1005,0)),""))</f>
        <v/>
      </c>
      <c r="E682">
        <f>IF($B682="","",IFERROR(INDEX('Inspection Log'!$F$6:$F$1005,MATCH($B682,'Inspection Log'!$A$6:$A$1005,0)),""))</f>
        <v/>
      </c>
      <c r="G682" s="47" t="n"/>
      <c r="H682" s="38" t="n"/>
      <c r="K682" s="63" t="n"/>
      <c r="L682" s="63" t="n"/>
      <c r="M682" s="38" t="n"/>
      <c r="O682" s="62">
        <f>IF($C682="","",IFERROR($C682+'Settings'!$B$5,""))</f>
        <v/>
      </c>
      <c r="P682" s="62" t="n"/>
      <c r="Q682" s="62" t="n"/>
      <c r="R682" s="40">
        <f>IF($A682="","",IF($Q682&lt;&gt;"","Closed",IF($P682="","Open - No Due Date",IF($P682&lt;TODAY(),"Overdue","Open"))))</f>
        <v/>
      </c>
      <c r="S682" s="39">
        <f>IF($A682="","",IFERROR(MAX(0,IF($Q682&lt;&gt;"",$Q682-$C682,TODAY()-$C682)),""))</f>
        <v/>
      </c>
      <c r="T682" s="40">
        <f>IF($A682="","",IF(OR($B682="",$F682="",$H682="",$I682="",$M682=""),"Missing required field",IF(COUNTIF($A$6:$A$1005,$A682)&gt;1,"Duplicate Violation ID",IF(COUNTIF('Inspection Log'!$A$6:$A$1005,$B682)=0,"Unmatched Inspection ID",IF(AND($Q682&lt;&gt;"",$C682&lt;&gt;"",$Q682&lt;$C682),"Completed before inspection","OK")))))</f>
        <v/>
      </c>
    </row>
    <row r="683">
      <c r="C683" s="62">
        <f>IF($B683="","",IFERROR(INDEX('Inspection Log'!$B$6:$B$1005,MATCH($B683,'Inspection Log'!$A$6:$A$1005,0)),""))</f>
        <v/>
      </c>
      <c r="D683">
        <f>IF($B683="","",IFERROR(INDEX('Inspection Log'!$E$6:$E$1005,MATCH($B683,'Inspection Log'!$A$6:$A$1005,0)),""))</f>
        <v/>
      </c>
      <c r="E683">
        <f>IF($B683="","",IFERROR(INDEX('Inspection Log'!$F$6:$F$1005,MATCH($B683,'Inspection Log'!$A$6:$A$1005,0)),""))</f>
        <v/>
      </c>
      <c r="G683" s="47" t="n"/>
      <c r="H683" s="38" t="n"/>
      <c r="K683" s="63" t="n"/>
      <c r="L683" s="63" t="n"/>
      <c r="M683" s="38" t="n"/>
      <c r="O683" s="62">
        <f>IF($C683="","",IFERROR($C683+'Settings'!$B$5,""))</f>
        <v/>
      </c>
      <c r="P683" s="62" t="n"/>
      <c r="Q683" s="62" t="n"/>
      <c r="R683" s="40">
        <f>IF($A683="","",IF($Q683&lt;&gt;"","Closed",IF($P683="","Open - No Due Date",IF($P683&lt;TODAY(),"Overdue","Open"))))</f>
        <v/>
      </c>
      <c r="S683" s="39">
        <f>IF($A683="","",IFERROR(MAX(0,IF($Q683&lt;&gt;"",$Q683-$C683,TODAY()-$C683)),""))</f>
        <v/>
      </c>
      <c r="T683" s="40">
        <f>IF($A683="","",IF(OR($B683="",$F683="",$H683="",$I683="",$M683=""),"Missing required field",IF(COUNTIF($A$6:$A$1005,$A683)&gt;1,"Duplicate Violation ID",IF(COUNTIF('Inspection Log'!$A$6:$A$1005,$B683)=0,"Unmatched Inspection ID",IF(AND($Q683&lt;&gt;"",$C683&lt;&gt;"",$Q683&lt;$C683),"Completed before inspection","OK")))))</f>
        <v/>
      </c>
    </row>
    <row r="684">
      <c r="C684" s="62">
        <f>IF($B684="","",IFERROR(INDEX('Inspection Log'!$B$6:$B$1005,MATCH($B684,'Inspection Log'!$A$6:$A$1005,0)),""))</f>
        <v/>
      </c>
      <c r="D684">
        <f>IF($B684="","",IFERROR(INDEX('Inspection Log'!$E$6:$E$1005,MATCH($B684,'Inspection Log'!$A$6:$A$1005,0)),""))</f>
        <v/>
      </c>
      <c r="E684">
        <f>IF($B684="","",IFERROR(INDEX('Inspection Log'!$F$6:$F$1005,MATCH($B684,'Inspection Log'!$A$6:$A$1005,0)),""))</f>
        <v/>
      </c>
      <c r="G684" s="47" t="n"/>
      <c r="H684" s="38" t="n"/>
      <c r="K684" s="63" t="n"/>
      <c r="L684" s="63" t="n"/>
      <c r="M684" s="38" t="n"/>
      <c r="O684" s="62">
        <f>IF($C684="","",IFERROR($C684+'Settings'!$B$5,""))</f>
        <v/>
      </c>
      <c r="P684" s="62" t="n"/>
      <c r="Q684" s="62" t="n"/>
      <c r="R684" s="40">
        <f>IF($A684="","",IF($Q684&lt;&gt;"","Closed",IF($P684="","Open - No Due Date",IF($P684&lt;TODAY(),"Overdue","Open"))))</f>
        <v/>
      </c>
      <c r="S684" s="39">
        <f>IF($A684="","",IFERROR(MAX(0,IF($Q684&lt;&gt;"",$Q684-$C684,TODAY()-$C684)),""))</f>
        <v/>
      </c>
      <c r="T684" s="40">
        <f>IF($A684="","",IF(OR($B684="",$F684="",$H684="",$I684="",$M684=""),"Missing required field",IF(COUNTIF($A$6:$A$1005,$A684)&gt;1,"Duplicate Violation ID",IF(COUNTIF('Inspection Log'!$A$6:$A$1005,$B684)=0,"Unmatched Inspection ID",IF(AND($Q684&lt;&gt;"",$C684&lt;&gt;"",$Q684&lt;$C684),"Completed before inspection","OK")))))</f>
        <v/>
      </c>
    </row>
    <row r="685">
      <c r="C685" s="62">
        <f>IF($B685="","",IFERROR(INDEX('Inspection Log'!$B$6:$B$1005,MATCH($B685,'Inspection Log'!$A$6:$A$1005,0)),""))</f>
        <v/>
      </c>
      <c r="D685">
        <f>IF($B685="","",IFERROR(INDEX('Inspection Log'!$E$6:$E$1005,MATCH($B685,'Inspection Log'!$A$6:$A$1005,0)),""))</f>
        <v/>
      </c>
      <c r="E685">
        <f>IF($B685="","",IFERROR(INDEX('Inspection Log'!$F$6:$F$1005,MATCH($B685,'Inspection Log'!$A$6:$A$1005,0)),""))</f>
        <v/>
      </c>
      <c r="G685" s="47" t="n"/>
      <c r="H685" s="38" t="n"/>
      <c r="K685" s="63" t="n"/>
      <c r="L685" s="63" t="n"/>
      <c r="M685" s="38" t="n"/>
      <c r="O685" s="62">
        <f>IF($C685="","",IFERROR($C685+'Settings'!$B$5,""))</f>
        <v/>
      </c>
      <c r="P685" s="62" t="n"/>
      <c r="Q685" s="62" t="n"/>
      <c r="R685" s="40">
        <f>IF($A685="","",IF($Q685&lt;&gt;"","Closed",IF($P685="","Open - No Due Date",IF($P685&lt;TODAY(),"Overdue","Open"))))</f>
        <v/>
      </c>
      <c r="S685" s="39">
        <f>IF($A685="","",IFERROR(MAX(0,IF($Q685&lt;&gt;"",$Q685-$C685,TODAY()-$C685)),""))</f>
        <v/>
      </c>
      <c r="T685" s="40">
        <f>IF($A685="","",IF(OR($B685="",$F685="",$H685="",$I685="",$M685=""),"Missing required field",IF(COUNTIF($A$6:$A$1005,$A685)&gt;1,"Duplicate Violation ID",IF(COUNTIF('Inspection Log'!$A$6:$A$1005,$B685)=0,"Unmatched Inspection ID",IF(AND($Q685&lt;&gt;"",$C685&lt;&gt;"",$Q685&lt;$C685),"Completed before inspection","OK")))))</f>
        <v/>
      </c>
    </row>
    <row r="686">
      <c r="C686" s="62">
        <f>IF($B686="","",IFERROR(INDEX('Inspection Log'!$B$6:$B$1005,MATCH($B686,'Inspection Log'!$A$6:$A$1005,0)),""))</f>
        <v/>
      </c>
      <c r="D686">
        <f>IF($B686="","",IFERROR(INDEX('Inspection Log'!$E$6:$E$1005,MATCH($B686,'Inspection Log'!$A$6:$A$1005,0)),""))</f>
        <v/>
      </c>
      <c r="E686">
        <f>IF($B686="","",IFERROR(INDEX('Inspection Log'!$F$6:$F$1005,MATCH($B686,'Inspection Log'!$A$6:$A$1005,0)),""))</f>
        <v/>
      </c>
      <c r="G686" s="47" t="n"/>
      <c r="H686" s="38" t="n"/>
      <c r="K686" s="63" t="n"/>
      <c r="L686" s="63" t="n"/>
      <c r="M686" s="38" t="n"/>
      <c r="O686" s="62">
        <f>IF($C686="","",IFERROR($C686+'Settings'!$B$5,""))</f>
        <v/>
      </c>
      <c r="P686" s="62" t="n"/>
      <c r="Q686" s="62" t="n"/>
      <c r="R686" s="40">
        <f>IF($A686="","",IF($Q686&lt;&gt;"","Closed",IF($P686="","Open - No Due Date",IF($P686&lt;TODAY(),"Overdue","Open"))))</f>
        <v/>
      </c>
      <c r="S686" s="39">
        <f>IF($A686="","",IFERROR(MAX(0,IF($Q686&lt;&gt;"",$Q686-$C686,TODAY()-$C686)),""))</f>
        <v/>
      </c>
      <c r="T686" s="40">
        <f>IF($A686="","",IF(OR($B686="",$F686="",$H686="",$I686="",$M686=""),"Missing required field",IF(COUNTIF($A$6:$A$1005,$A686)&gt;1,"Duplicate Violation ID",IF(COUNTIF('Inspection Log'!$A$6:$A$1005,$B686)=0,"Unmatched Inspection ID",IF(AND($Q686&lt;&gt;"",$C686&lt;&gt;"",$Q686&lt;$C686),"Completed before inspection","OK")))))</f>
        <v/>
      </c>
    </row>
    <row r="687">
      <c r="C687" s="62">
        <f>IF($B687="","",IFERROR(INDEX('Inspection Log'!$B$6:$B$1005,MATCH($B687,'Inspection Log'!$A$6:$A$1005,0)),""))</f>
        <v/>
      </c>
      <c r="D687">
        <f>IF($B687="","",IFERROR(INDEX('Inspection Log'!$E$6:$E$1005,MATCH($B687,'Inspection Log'!$A$6:$A$1005,0)),""))</f>
        <v/>
      </c>
      <c r="E687">
        <f>IF($B687="","",IFERROR(INDEX('Inspection Log'!$F$6:$F$1005,MATCH($B687,'Inspection Log'!$A$6:$A$1005,0)),""))</f>
        <v/>
      </c>
      <c r="G687" s="47" t="n"/>
      <c r="H687" s="38" t="n"/>
      <c r="K687" s="63" t="n"/>
      <c r="L687" s="63" t="n"/>
      <c r="M687" s="38" t="n"/>
      <c r="O687" s="62">
        <f>IF($C687="","",IFERROR($C687+'Settings'!$B$5,""))</f>
        <v/>
      </c>
      <c r="P687" s="62" t="n"/>
      <c r="Q687" s="62" t="n"/>
      <c r="R687" s="40">
        <f>IF($A687="","",IF($Q687&lt;&gt;"","Closed",IF($P687="","Open - No Due Date",IF($P687&lt;TODAY(),"Overdue","Open"))))</f>
        <v/>
      </c>
      <c r="S687" s="39">
        <f>IF($A687="","",IFERROR(MAX(0,IF($Q687&lt;&gt;"",$Q687-$C687,TODAY()-$C687)),""))</f>
        <v/>
      </c>
      <c r="T687" s="40">
        <f>IF($A687="","",IF(OR($B687="",$F687="",$H687="",$I687="",$M687=""),"Missing required field",IF(COUNTIF($A$6:$A$1005,$A687)&gt;1,"Duplicate Violation ID",IF(COUNTIF('Inspection Log'!$A$6:$A$1005,$B687)=0,"Unmatched Inspection ID",IF(AND($Q687&lt;&gt;"",$C687&lt;&gt;"",$Q687&lt;$C687),"Completed before inspection","OK")))))</f>
        <v/>
      </c>
    </row>
    <row r="688">
      <c r="C688" s="62">
        <f>IF($B688="","",IFERROR(INDEX('Inspection Log'!$B$6:$B$1005,MATCH($B688,'Inspection Log'!$A$6:$A$1005,0)),""))</f>
        <v/>
      </c>
      <c r="D688">
        <f>IF($B688="","",IFERROR(INDEX('Inspection Log'!$E$6:$E$1005,MATCH($B688,'Inspection Log'!$A$6:$A$1005,0)),""))</f>
        <v/>
      </c>
      <c r="E688">
        <f>IF($B688="","",IFERROR(INDEX('Inspection Log'!$F$6:$F$1005,MATCH($B688,'Inspection Log'!$A$6:$A$1005,0)),""))</f>
        <v/>
      </c>
      <c r="G688" s="47" t="n"/>
      <c r="H688" s="38" t="n"/>
      <c r="K688" s="63" t="n"/>
      <c r="L688" s="63" t="n"/>
      <c r="M688" s="38" t="n"/>
      <c r="O688" s="62">
        <f>IF($C688="","",IFERROR($C688+'Settings'!$B$5,""))</f>
        <v/>
      </c>
      <c r="P688" s="62" t="n"/>
      <c r="Q688" s="62" t="n"/>
      <c r="R688" s="40">
        <f>IF($A688="","",IF($Q688&lt;&gt;"","Closed",IF($P688="","Open - No Due Date",IF($P688&lt;TODAY(),"Overdue","Open"))))</f>
        <v/>
      </c>
      <c r="S688" s="39">
        <f>IF($A688="","",IFERROR(MAX(0,IF($Q688&lt;&gt;"",$Q688-$C688,TODAY()-$C688)),""))</f>
        <v/>
      </c>
      <c r="T688" s="40">
        <f>IF($A688="","",IF(OR($B688="",$F688="",$H688="",$I688="",$M688=""),"Missing required field",IF(COUNTIF($A$6:$A$1005,$A688)&gt;1,"Duplicate Violation ID",IF(COUNTIF('Inspection Log'!$A$6:$A$1005,$B688)=0,"Unmatched Inspection ID",IF(AND($Q688&lt;&gt;"",$C688&lt;&gt;"",$Q688&lt;$C688),"Completed before inspection","OK")))))</f>
        <v/>
      </c>
    </row>
    <row r="689">
      <c r="C689" s="62">
        <f>IF($B689="","",IFERROR(INDEX('Inspection Log'!$B$6:$B$1005,MATCH($B689,'Inspection Log'!$A$6:$A$1005,0)),""))</f>
        <v/>
      </c>
      <c r="D689">
        <f>IF($B689="","",IFERROR(INDEX('Inspection Log'!$E$6:$E$1005,MATCH($B689,'Inspection Log'!$A$6:$A$1005,0)),""))</f>
        <v/>
      </c>
      <c r="E689">
        <f>IF($B689="","",IFERROR(INDEX('Inspection Log'!$F$6:$F$1005,MATCH($B689,'Inspection Log'!$A$6:$A$1005,0)),""))</f>
        <v/>
      </c>
      <c r="G689" s="47" t="n"/>
      <c r="H689" s="38" t="n"/>
      <c r="K689" s="63" t="n"/>
      <c r="L689" s="63" t="n"/>
      <c r="M689" s="38" t="n"/>
      <c r="O689" s="62">
        <f>IF($C689="","",IFERROR($C689+'Settings'!$B$5,""))</f>
        <v/>
      </c>
      <c r="P689" s="62" t="n"/>
      <c r="Q689" s="62" t="n"/>
      <c r="R689" s="40">
        <f>IF($A689="","",IF($Q689&lt;&gt;"","Closed",IF($P689="","Open - No Due Date",IF($P689&lt;TODAY(),"Overdue","Open"))))</f>
        <v/>
      </c>
      <c r="S689" s="39">
        <f>IF($A689="","",IFERROR(MAX(0,IF($Q689&lt;&gt;"",$Q689-$C689,TODAY()-$C689)),""))</f>
        <v/>
      </c>
      <c r="T689" s="40">
        <f>IF($A689="","",IF(OR($B689="",$F689="",$H689="",$I689="",$M689=""),"Missing required field",IF(COUNTIF($A$6:$A$1005,$A689)&gt;1,"Duplicate Violation ID",IF(COUNTIF('Inspection Log'!$A$6:$A$1005,$B689)=0,"Unmatched Inspection ID",IF(AND($Q689&lt;&gt;"",$C689&lt;&gt;"",$Q689&lt;$C689),"Completed before inspection","OK")))))</f>
        <v/>
      </c>
    </row>
    <row r="690">
      <c r="C690" s="62">
        <f>IF($B690="","",IFERROR(INDEX('Inspection Log'!$B$6:$B$1005,MATCH($B690,'Inspection Log'!$A$6:$A$1005,0)),""))</f>
        <v/>
      </c>
      <c r="D690">
        <f>IF($B690="","",IFERROR(INDEX('Inspection Log'!$E$6:$E$1005,MATCH($B690,'Inspection Log'!$A$6:$A$1005,0)),""))</f>
        <v/>
      </c>
      <c r="E690">
        <f>IF($B690="","",IFERROR(INDEX('Inspection Log'!$F$6:$F$1005,MATCH($B690,'Inspection Log'!$A$6:$A$1005,0)),""))</f>
        <v/>
      </c>
      <c r="G690" s="47" t="n"/>
      <c r="H690" s="38" t="n"/>
      <c r="K690" s="63" t="n"/>
      <c r="L690" s="63" t="n"/>
      <c r="M690" s="38" t="n"/>
      <c r="O690" s="62">
        <f>IF($C690="","",IFERROR($C690+'Settings'!$B$5,""))</f>
        <v/>
      </c>
      <c r="P690" s="62" t="n"/>
      <c r="Q690" s="62" t="n"/>
      <c r="R690" s="40">
        <f>IF($A690="","",IF($Q690&lt;&gt;"","Closed",IF($P690="","Open - No Due Date",IF($P690&lt;TODAY(),"Overdue","Open"))))</f>
        <v/>
      </c>
      <c r="S690" s="39">
        <f>IF($A690="","",IFERROR(MAX(0,IF($Q690&lt;&gt;"",$Q690-$C690,TODAY()-$C690)),""))</f>
        <v/>
      </c>
      <c r="T690" s="40">
        <f>IF($A690="","",IF(OR($B690="",$F690="",$H690="",$I690="",$M690=""),"Missing required field",IF(COUNTIF($A$6:$A$1005,$A690)&gt;1,"Duplicate Violation ID",IF(COUNTIF('Inspection Log'!$A$6:$A$1005,$B690)=0,"Unmatched Inspection ID",IF(AND($Q690&lt;&gt;"",$C690&lt;&gt;"",$Q690&lt;$C690),"Completed before inspection","OK")))))</f>
        <v/>
      </c>
    </row>
    <row r="691">
      <c r="C691" s="62">
        <f>IF($B691="","",IFERROR(INDEX('Inspection Log'!$B$6:$B$1005,MATCH($B691,'Inspection Log'!$A$6:$A$1005,0)),""))</f>
        <v/>
      </c>
      <c r="D691">
        <f>IF($B691="","",IFERROR(INDEX('Inspection Log'!$E$6:$E$1005,MATCH($B691,'Inspection Log'!$A$6:$A$1005,0)),""))</f>
        <v/>
      </c>
      <c r="E691">
        <f>IF($B691="","",IFERROR(INDEX('Inspection Log'!$F$6:$F$1005,MATCH($B691,'Inspection Log'!$A$6:$A$1005,0)),""))</f>
        <v/>
      </c>
      <c r="G691" s="47" t="n"/>
      <c r="H691" s="38" t="n"/>
      <c r="K691" s="63" t="n"/>
      <c r="L691" s="63" t="n"/>
      <c r="M691" s="38" t="n"/>
      <c r="O691" s="62">
        <f>IF($C691="","",IFERROR($C691+'Settings'!$B$5,""))</f>
        <v/>
      </c>
      <c r="P691" s="62" t="n"/>
      <c r="Q691" s="62" t="n"/>
      <c r="R691" s="40">
        <f>IF($A691="","",IF($Q691&lt;&gt;"","Closed",IF($P691="","Open - No Due Date",IF($P691&lt;TODAY(),"Overdue","Open"))))</f>
        <v/>
      </c>
      <c r="S691" s="39">
        <f>IF($A691="","",IFERROR(MAX(0,IF($Q691&lt;&gt;"",$Q691-$C691,TODAY()-$C691)),""))</f>
        <v/>
      </c>
      <c r="T691" s="40">
        <f>IF($A691="","",IF(OR($B691="",$F691="",$H691="",$I691="",$M691=""),"Missing required field",IF(COUNTIF($A$6:$A$1005,$A691)&gt;1,"Duplicate Violation ID",IF(COUNTIF('Inspection Log'!$A$6:$A$1005,$B691)=0,"Unmatched Inspection ID",IF(AND($Q691&lt;&gt;"",$C691&lt;&gt;"",$Q691&lt;$C691),"Completed before inspection","OK")))))</f>
        <v/>
      </c>
    </row>
    <row r="692">
      <c r="C692" s="62">
        <f>IF($B692="","",IFERROR(INDEX('Inspection Log'!$B$6:$B$1005,MATCH($B692,'Inspection Log'!$A$6:$A$1005,0)),""))</f>
        <v/>
      </c>
      <c r="D692">
        <f>IF($B692="","",IFERROR(INDEX('Inspection Log'!$E$6:$E$1005,MATCH($B692,'Inspection Log'!$A$6:$A$1005,0)),""))</f>
        <v/>
      </c>
      <c r="E692">
        <f>IF($B692="","",IFERROR(INDEX('Inspection Log'!$F$6:$F$1005,MATCH($B692,'Inspection Log'!$A$6:$A$1005,0)),""))</f>
        <v/>
      </c>
      <c r="G692" s="47" t="n"/>
      <c r="H692" s="38" t="n"/>
      <c r="K692" s="63" t="n"/>
      <c r="L692" s="63" t="n"/>
      <c r="M692" s="38" t="n"/>
      <c r="O692" s="62">
        <f>IF($C692="","",IFERROR($C692+'Settings'!$B$5,""))</f>
        <v/>
      </c>
      <c r="P692" s="62" t="n"/>
      <c r="Q692" s="62" t="n"/>
      <c r="R692" s="40">
        <f>IF($A692="","",IF($Q692&lt;&gt;"","Closed",IF($P692="","Open - No Due Date",IF($P692&lt;TODAY(),"Overdue","Open"))))</f>
        <v/>
      </c>
      <c r="S692" s="39">
        <f>IF($A692="","",IFERROR(MAX(0,IF($Q692&lt;&gt;"",$Q692-$C692,TODAY()-$C692)),""))</f>
        <v/>
      </c>
      <c r="T692" s="40">
        <f>IF($A692="","",IF(OR($B692="",$F692="",$H692="",$I692="",$M692=""),"Missing required field",IF(COUNTIF($A$6:$A$1005,$A692)&gt;1,"Duplicate Violation ID",IF(COUNTIF('Inspection Log'!$A$6:$A$1005,$B692)=0,"Unmatched Inspection ID",IF(AND($Q692&lt;&gt;"",$C692&lt;&gt;"",$Q692&lt;$C692),"Completed before inspection","OK")))))</f>
        <v/>
      </c>
    </row>
    <row r="693">
      <c r="C693" s="62">
        <f>IF($B693="","",IFERROR(INDEX('Inspection Log'!$B$6:$B$1005,MATCH($B693,'Inspection Log'!$A$6:$A$1005,0)),""))</f>
        <v/>
      </c>
      <c r="D693">
        <f>IF($B693="","",IFERROR(INDEX('Inspection Log'!$E$6:$E$1005,MATCH($B693,'Inspection Log'!$A$6:$A$1005,0)),""))</f>
        <v/>
      </c>
      <c r="E693">
        <f>IF($B693="","",IFERROR(INDEX('Inspection Log'!$F$6:$F$1005,MATCH($B693,'Inspection Log'!$A$6:$A$1005,0)),""))</f>
        <v/>
      </c>
      <c r="G693" s="47" t="n"/>
      <c r="H693" s="38" t="n"/>
      <c r="K693" s="63" t="n"/>
      <c r="L693" s="63" t="n"/>
      <c r="M693" s="38" t="n"/>
      <c r="O693" s="62">
        <f>IF($C693="","",IFERROR($C693+'Settings'!$B$5,""))</f>
        <v/>
      </c>
      <c r="P693" s="62" t="n"/>
      <c r="Q693" s="62" t="n"/>
      <c r="R693" s="40">
        <f>IF($A693="","",IF($Q693&lt;&gt;"","Closed",IF($P693="","Open - No Due Date",IF($P693&lt;TODAY(),"Overdue","Open"))))</f>
        <v/>
      </c>
      <c r="S693" s="39">
        <f>IF($A693="","",IFERROR(MAX(0,IF($Q693&lt;&gt;"",$Q693-$C693,TODAY()-$C693)),""))</f>
        <v/>
      </c>
      <c r="T693" s="40">
        <f>IF($A693="","",IF(OR($B693="",$F693="",$H693="",$I693="",$M693=""),"Missing required field",IF(COUNTIF($A$6:$A$1005,$A693)&gt;1,"Duplicate Violation ID",IF(COUNTIF('Inspection Log'!$A$6:$A$1005,$B693)=0,"Unmatched Inspection ID",IF(AND($Q693&lt;&gt;"",$C693&lt;&gt;"",$Q693&lt;$C693),"Completed before inspection","OK")))))</f>
        <v/>
      </c>
    </row>
    <row r="694">
      <c r="C694" s="62">
        <f>IF($B694="","",IFERROR(INDEX('Inspection Log'!$B$6:$B$1005,MATCH($B694,'Inspection Log'!$A$6:$A$1005,0)),""))</f>
        <v/>
      </c>
      <c r="D694">
        <f>IF($B694="","",IFERROR(INDEX('Inspection Log'!$E$6:$E$1005,MATCH($B694,'Inspection Log'!$A$6:$A$1005,0)),""))</f>
        <v/>
      </c>
      <c r="E694">
        <f>IF($B694="","",IFERROR(INDEX('Inspection Log'!$F$6:$F$1005,MATCH($B694,'Inspection Log'!$A$6:$A$1005,0)),""))</f>
        <v/>
      </c>
      <c r="G694" s="47" t="n"/>
      <c r="H694" s="38" t="n"/>
      <c r="K694" s="63" t="n"/>
      <c r="L694" s="63" t="n"/>
      <c r="M694" s="38" t="n"/>
      <c r="O694" s="62">
        <f>IF($C694="","",IFERROR($C694+'Settings'!$B$5,""))</f>
        <v/>
      </c>
      <c r="P694" s="62" t="n"/>
      <c r="Q694" s="62" t="n"/>
      <c r="R694" s="40">
        <f>IF($A694="","",IF($Q694&lt;&gt;"","Closed",IF($P694="","Open - No Due Date",IF($P694&lt;TODAY(),"Overdue","Open"))))</f>
        <v/>
      </c>
      <c r="S694" s="39">
        <f>IF($A694="","",IFERROR(MAX(0,IF($Q694&lt;&gt;"",$Q694-$C694,TODAY()-$C694)),""))</f>
        <v/>
      </c>
      <c r="T694" s="40">
        <f>IF($A694="","",IF(OR($B694="",$F694="",$H694="",$I694="",$M694=""),"Missing required field",IF(COUNTIF($A$6:$A$1005,$A694)&gt;1,"Duplicate Violation ID",IF(COUNTIF('Inspection Log'!$A$6:$A$1005,$B694)=0,"Unmatched Inspection ID",IF(AND($Q694&lt;&gt;"",$C694&lt;&gt;"",$Q694&lt;$C694),"Completed before inspection","OK")))))</f>
        <v/>
      </c>
    </row>
    <row r="695">
      <c r="C695" s="62">
        <f>IF($B695="","",IFERROR(INDEX('Inspection Log'!$B$6:$B$1005,MATCH($B695,'Inspection Log'!$A$6:$A$1005,0)),""))</f>
        <v/>
      </c>
      <c r="D695">
        <f>IF($B695="","",IFERROR(INDEX('Inspection Log'!$E$6:$E$1005,MATCH($B695,'Inspection Log'!$A$6:$A$1005,0)),""))</f>
        <v/>
      </c>
      <c r="E695">
        <f>IF($B695="","",IFERROR(INDEX('Inspection Log'!$F$6:$F$1005,MATCH($B695,'Inspection Log'!$A$6:$A$1005,0)),""))</f>
        <v/>
      </c>
      <c r="G695" s="47" t="n"/>
      <c r="H695" s="38" t="n"/>
      <c r="K695" s="63" t="n"/>
      <c r="L695" s="63" t="n"/>
      <c r="M695" s="38" t="n"/>
      <c r="O695" s="62">
        <f>IF($C695="","",IFERROR($C695+'Settings'!$B$5,""))</f>
        <v/>
      </c>
      <c r="P695" s="62" t="n"/>
      <c r="Q695" s="62" t="n"/>
      <c r="R695" s="40">
        <f>IF($A695="","",IF($Q695&lt;&gt;"","Closed",IF($P695="","Open - No Due Date",IF($P695&lt;TODAY(),"Overdue","Open"))))</f>
        <v/>
      </c>
      <c r="S695" s="39">
        <f>IF($A695="","",IFERROR(MAX(0,IF($Q695&lt;&gt;"",$Q695-$C695,TODAY()-$C695)),""))</f>
        <v/>
      </c>
      <c r="T695" s="40">
        <f>IF($A695="","",IF(OR($B695="",$F695="",$H695="",$I695="",$M695=""),"Missing required field",IF(COUNTIF($A$6:$A$1005,$A695)&gt;1,"Duplicate Violation ID",IF(COUNTIF('Inspection Log'!$A$6:$A$1005,$B695)=0,"Unmatched Inspection ID",IF(AND($Q695&lt;&gt;"",$C695&lt;&gt;"",$Q695&lt;$C695),"Completed before inspection","OK")))))</f>
        <v/>
      </c>
    </row>
    <row r="696">
      <c r="C696" s="62">
        <f>IF($B696="","",IFERROR(INDEX('Inspection Log'!$B$6:$B$1005,MATCH($B696,'Inspection Log'!$A$6:$A$1005,0)),""))</f>
        <v/>
      </c>
      <c r="D696">
        <f>IF($B696="","",IFERROR(INDEX('Inspection Log'!$E$6:$E$1005,MATCH($B696,'Inspection Log'!$A$6:$A$1005,0)),""))</f>
        <v/>
      </c>
      <c r="E696">
        <f>IF($B696="","",IFERROR(INDEX('Inspection Log'!$F$6:$F$1005,MATCH($B696,'Inspection Log'!$A$6:$A$1005,0)),""))</f>
        <v/>
      </c>
      <c r="G696" s="47" t="n"/>
      <c r="H696" s="38" t="n"/>
      <c r="K696" s="63" t="n"/>
      <c r="L696" s="63" t="n"/>
      <c r="M696" s="38" t="n"/>
      <c r="O696" s="62">
        <f>IF($C696="","",IFERROR($C696+'Settings'!$B$5,""))</f>
        <v/>
      </c>
      <c r="P696" s="62" t="n"/>
      <c r="Q696" s="62" t="n"/>
      <c r="R696" s="40">
        <f>IF($A696="","",IF($Q696&lt;&gt;"","Closed",IF($P696="","Open - No Due Date",IF($P696&lt;TODAY(),"Overdue","Open"))))</f>
        <v/>
      </c>
      <c r="S696" s="39">
        <f>IF($A696="","",IFERROR(MAX(0,IF($Q696&lt;&gt;"",$Q696-$C696,TODAY()-$C696)),""))</f>
        <v/>
      </c>
      <c r="T696" s="40">
        <f>IF($A696="","",IF(OR($B696="",$F696="",$H696="",$I696="",$M696=""),"Missing required field",IF(COUNTIF($A$6:$A$1005,$A696)&gt;1,"Duplicate Violation ID",IF(COUNTIF('Inspection Log'!$A$6:$A$1005,$B696)=0,"Unmatched Inspection ID",IF(AND($Q696&lt;&gt;"",$C696&lt;&gt;"",$Q696&lt;$C696),"Completed before inspection","OK")))))</f>
        <v/>
      </c>
    </row>
    <row r="697">
      <c r="C697" s="62">
        <f>IF($B697="","",IFERROR(INDEX('Inspection Log'!$B$6:$B$1005,MATCH($B697,'Inspection Log'!$A$6:$A$1005,0)),""))</f>
        <v/>
      </c>
      <c r="D697">
        <f>IF($B697="","",IFERROR(INDEX('Inspection Log'!$E$6:$E$1005,MATCH($B697,'Inspection Log'!$A$6:$A$1005,0)),""))</f>
        <v/>
      </c>
      <c r="E697">
        <f>IF($B697="","",IFERROR(INDEX('Inspection Log'!$F$6:$F$1005,MATCH($B697,'Inspection Log'!$A$6:$A$1005,0)),""))</f>
        <v/>
      </c>
      <c r="G697" s="47" t="n"/>
      <c r="H697" s="38" t="n"/>
      <c r="K697" s="63" t="n"/>
      <c r="L697" s="63" t="n"/>
      <c r="M697" s="38" t="n"/>
      <c r="O697" s="62">
        <f>IF($C697="","",IFERROR($C697+'Settings'!$B$5,""))</f>
        <v/>
      </c>
      <c r="P697" s="62" t="n"/>
      <c r="Q697" s="62" t="n"/>
      <c r="R697" s="40">
        <f>IF($A697="","",IF($Q697&lt;&gt;"","Closed",IF($P697="","Open - No Due Date",IF($P697&lt;TODAY(),"Overdue","Open"))))</f>
        <v/>
      </c>
      <c r="S697" s="39">
        <f>IF($A697="","",IFERROR(MAX(0,IF($Q697&lt;&gt;"",$Q697-$C697,TODAY()-$C697)),""))</f>
        <v/>
      </c>
      <c r="T697" s="40">
        <f>IF($A697="","",IF(OR($B697="",$F697="",$H697="",$I697="",$M697=""),"Missing required field",IF(COUNTIF($A$6:$A$1005,$A697)&gt;1,"Duplicate Violation ID",IF(COUNTIF('Inspection Log'!$A$6:$A$1005,$B697)=0,"Unmatched Inspection ID",IF(AND($Q697&lt;&gt;"",$C697&lt;&gt;"",$Q697&lt;$C697),"Completed before inspection","OK")))))</f>
        <v/>
      </c>
    </row>
    <row r="698">
      <c r="C698" s="62">
        <f>IF($B698="","",IFERROR(INDEX('Inspection Log'!$B$6:$B$1005,MATCH($B698,'Inspection Log'!$A$6:$A$1005,0)),""))</f>
        <v/>
      </c>
      <c r="D698">
        <f>IF($B698="","",IFERROR(INDEX('Inspection Log'!$E$6:$E$1005,MATCH($B698,'Inspection Log'!$A$6:$A$1005,0)),""))</f>
        <v/>
      </c>
      <c r="E698">
        <f>IF($B698="","",IFERROR(INDEX('Inspection Log'!$F$6:$F$1005,MATCH($B698,'Inspection Log'!$A$6:$A$1005,0)),""))</f>
        <v/>
      </c>
      <c r="G698" s="47" t="n"/>
      <c r="H698" s="38" t="n"/>
      <c r="K698" s="63" t="n"/>
      <c r="L698" s="63" t="n"/>
      <c r="M698" s="38" t="n"/>
      <c r="O698" s="62">
        <f>IF($C698="","",IFERROR($C698+'Settings'!$B$5,""))</f>
        <v/>
      </c>
      <c r="P698" s="62" t="n"/>
      <c r="Q698" s="62" t="n"/>
      <c r="R698" s="40">
        <f>IF($A698="","",IF($Q698&lt;&gt;"","Closed",IF($P698="","Open - No Due Date",IF($P698&lt;TODAY(),"Overdue","Open"))))</f>
        <v/>
      </c>
      <c r="S698" s="39">
        <f>IF($A698="","",IFERROR(MAX(0,IF($Q698&lt;&gt;"",$Q698-$C698,TODAY()-$C698)),""))</f>
        <v/>
      </c>
      <c r="T698" s="40">
        <f>IF($A698="","",IF(OR($B698="",$F698="",$H698="",$I698="",$M698=""),"Missing required field",IF(COUNTIF($A$6:$A$1005,$A698)&gt;1,"Duplicate Violation ID",IF(COUNTIF('Inspection Log'!$A$6:$A$1005,$B698)=0,"Unmatched Inspection ID",IF(AND($Q698&lt;&gt;"",$C698&lt;&gt;"",$Q698&lt;$C698),"Completed before inspection","OK")))))</f>
        <v/>
      </c>
    </row>
    <row r="699">
      <c r="C699" s="62">
        <f>IF($B699="","",IFERROR(INDEX('Inspection Log'!$B$6:$B$1005,MATCH($B699,'Inspection Log'!$A$6:$A$1005,0)),""))</f>
        <v/>
      </c>
      <c r="D699">
        <f>IF($B699="","",IFERROR(INDEX('Inspection Log'!$E$6:$E$1005,MATCH($B699,'Inspection Log'!$A$6:$A$1005,0)),""))</f>
        <v/>
      </c>
      <c r="E699">
        <f>IF($B699="","",IFERROR(INDEX('Inspection Log'!$F$6:$F$1005,MATCH($B699,'Inspection Log'!$A$6:$A$1005,0)),""))</f>
        <v/>
      </c>
      <c r="G699" s="47" t="n"/>
      <c r="H699" s="38" t="n"/>
      <c r="K699" s="63" t="n"/>
      <c r="L699" s="63" t="n"/>
      <c r="M699" s="38" t="n"/>
      <c r="O699" s="62">
        <f>IF($C699="","",IFERROR($C699+'Settings'!$B$5,""))</f>
        <v/>
      </c>
      <c r="P699" s="62" t="n"/>
      <c r="Q699" s="62" t="n"/>
      <c r="R699" s="40">
        <f>IF($A699="","",IF($Q699&lt;&gt;"","Closed",IF($P699="","Open - No Due Date",IF($P699&lt;TODAY(),"Overdue","Open"))))</f>
        <v/>
      </c>
      <c r="S699" s="39">
        <f>IF($A699="","",IFERROR(MAX(0,IF($Q699&lt;&gt;"",$Q699-$C699,TODAY()-$C699)),""))</f>
        <v/>
      </c>
      <c r="T699" s="40">
        <f>IF($A699="","",IF(OR($B699="",$F699="",$H699="",$I699="",$M699=""),"Missing required field",IF(COUNTIF($A$6:$A$1005,$A699)&gt;1,"Duplicate Violation ID",IF(COUNTIF('Inspection Log'!$A$6:$A$1005,$B699)=0,"Unmatched Inspection ID",IF(AND($Q699&lt;&gt;"",$C699&lt;&gt;"",$Q699&lt;$C699),"Completed before inspection","OK")))))</f>
        <v/>
      </c>
    </row>
    <row r="700">
      <c r="C700" s="62">
        <f>IF($B700="","",IFERROR(INDEX('Inspection Log'!$B$6:$B$1005,MATCH($B700,'Inspection Log'!$A$6:$A$1005,0)),""))</f>
        <v/>
      </c>
      <c r="D700">
        <f>IF($B700="","",IFERROR(INDEX('Inspection Log'!$E$6:$E$1005,MATCH($B700,'Inspection Log'!$A$6:$A$1005,0)),""))</f>
        <v/>
      </c>
      <c r="E700">
        <f>IF($B700="","",IFERROR(INDEX('Inspection Log'!$F$6:$F$1005,MATCH($B700,'Inspection Log'!$A$6:$A$1005,0)),""))</f>
        <v/>
      </c>
      <c r="G700" s="47" t="n"/>
      <c r="H700" s="38" t="n"/>
      <c r="K700" s="63" t="n"/>
      <c r="L700" s="63" t="n"/>
      <c r="M700" s="38" t="n"/>
      <c r="O700" s="62">
        <f>IF($C700="","",IFERROR($C700+'Settings'!$B$5,""))</f>
        <v/>
      </c>
      <c r="P700" s="62" t="n"/>
      <c r="Q700" s="62" t="n"/>
      <c r="R700" s="40">
        <f>IF($A700="","",IF($Q700&lt;&gt;"","Closed",IF($P700="","Open - No Due Date",IF($P700&lt;TODAY(),"Overdue","Open"))))</f>
        <v/>
      </c>
      <c r="S700" s="39">
        <f>IF($A700="","",IFERROR(MAX(0,IF($Q700&lt;&gt;"",$Q700-$C700,TODAY()-$C700)),""))</f>
        <v/>
      </c>
      <c r="T700" s="40">
        <f>IF($A700="","",IF(OR($B700="",$F700="",$H700="",$I700="",$M700=""),"Missing required field",IF(COUNTIF($A$6:$A$1005,$A700)&gt;1,"Duplicate Violation ID",IF(COUNTIF('Inspection Log'!$A$6:$A$1005,$B700)=0,"Unmatched Inspection ID",IF(AND($Q700&lt;&gt;"",$C700&lt;&gt;"",$Q700&lt;$C700),"Completed before inspection","OK")))))</f>
        <v/>
      </c>
    </row>
    <row r="701">
      <c r="C701" s="62">
        <f>IF($B701="","",IFERROR(INDEX('Inspection Log'!$B$6:$B$1005,MATCH($B701,'Inspection Log'!$A$6:$A$1005,0)),""))</f>
        <v/>
      </c>
      <c r="D701">
        <f>IF($B701="","",IFERROR(INDEX('Inspection Log'!$E$6:$E$1005,MATCH($B701,'Inspection Log'!$A$6:$A$1005,0)),""))</f>
        <v/>
      </c>
      <c r="E701">
        <f>IF($B701="","",IFERROR(INDEX('Inspection Log'!$F$6:$F$1005,MATCH($B701,'Inspection Log'!$A$6:$A$1005,0)),""))</f>
        <v/>
      </c>
      <c r="G701" s="47" t="n"/>
      <c r="H701" s="38" t="n"/>
      <c r="K701" s="63" t="n"/>
      <c r="L701" s="63" t="n"/>
      <c r="M701" s="38" t="n"/>
      <c r="O701" s="62">
        <f>IF($C701="","",IFERROR($C701+'Settings'!$B$5,""))</f>
        <v/>
      </c>
      <c r="P701" s="62" t="n"/>
      <c r="Q701" s="62" t="n"/>
      <c r="R701" s="40">
        <f>IF($A701="","",IF($Q701&lt;&gt;"","Closed",IF($P701="","Open - No Due Date",IF($P701&lt;TODAY(),"Overdue","Open"))))</f>
        <v/>
      </c>
      <c r="S701" s="39">
        <f>IF($A701="","",IFERROR(MAX(0,IF($Q701&lt;&gt;"",$Q701-$C701,TODAY()-$C701)),""))</f>
        <v/>
      </c>
      <c r="T701" s="40">
        <f>IF($A701="","",IF(OR($B701="",$F701="",$H701="",$I701="",$M701=""),"Missing required field",IF(COUNTIF($A$6:$A$1005,$A701)&gt;1,"Duplicate Violation ID",IF(COUNTIF('Inspection Log'!$A$6:$A$1005,$B701)=0,"Unmatched Inspection ID",IF(AND($Q701&lt;&gt;"",$C701&lt;&gt;"",$Q701&lt;$C701),"Completed before inspection","OK")))))</f>
        <v/>
      </c>
    </row>
    <row r="702">
      <c r="C702" s="62">
        <f>IF($B702="","",IFERROR(INDEX('Inspection Log'!$B$6:$B$1005,MATCH($B702,'Inspection Log'!$A$6:$A$1005,0)),""))</f>
        <v/>
      </c>
      <c r="D702">
        <f>IF($B702="","",IFERROR(INDEX('Inspection Log'!$E$6:$E$1005,MATCH($B702,'Inspection Log'!$A$6:$A$1005,0)),""))</f>
        <v/>
      </c>
      <c r="E702">
        <f>IF($B702="","",IFERROR(INDEX('Inspection Log'!$F$6:$F$1005,MATCH($B702,'Inspection Log'!$A$6:$A$1005,0)),""))</f>
        <v/>
      </c>
      <c r="G702" s="47" t="n"/>
      <c r="H702" s="38" t="n"/>
      <c r="K702" s="63" t="n"/>
      <c r="L702" s="63" t="n"/>
      <c r="M702" s="38" t="n"/>
      <c r="O702" s="62">
        <f>IF($C702="","",IFERROR($C702+'Settings'!$B$5,""))</f>
        <v/>
      </c>
      <c r="P702" s="62" t="n"/>
      <c r="Q702" s="62" t="n"/>
      <c r="R702" s="40">
        <f>IF($A702="","",IF($Q702&lt;&gt;"","Closed",IF($P702="","Open - No Due Date",IF($P702&lt;TODAY(),"Overdue","Open"))))</f>
        <v/>
      </c>
      <c r="S702" s="39">
        <f>IF($A702="","",IFERROR(MAX(0,IF($Q702&lt;&gt;"",$Q702-$C702,TODAY()-$C702)),""))</f>
        <v/>
      </c>
      <c r="T702" s="40">
        <f>IF($A702="","",IF(OR($B702="",$F702="",$H702="",$I702="",$M702=""),"Missing required field",IF(COUNTIF($A$6:$A$1005,$A702)&gt;1,"Duplicate Violation ID",IF(COUNTIF('Inspection Log'!$A$6:$A$1005,$B702)=0,"Unmatched Inspection ID",IF(AND($Q702&lt;&gt;"",$C702&lt;&gt;"",$Q702&lt;$C702),"Completed before inspection","OK")))))</f>
        <v/>
      </c>
    </row>
    <row r="703">
      <c r="C703" s="62">
        <f>IF($B703="","",IFERROR(INDEX('Inspection Log'!$B$6:$B$1005,MATCH($B703,'Inspection Log'!$A$6:$A$1005,0)),""))</f>
        <v/>
      </c>
      <c r="D703">
        <f>IF($B703="","",IFERROR(INDEX('Inspection Log'!$E$6:$E$1005,MATCH($B703,'Inspection Log'!$A$6:$A$1005,0)),""))</f>
        <v/>
      </c>
      <c r="E703">
        <f>IF($B703="","",IFERROR(INDEX('Inspection Log'!$F$6:$F$1005,MATCH($B703,'Inspection Log'!$A$6:$A$1005,0)),""))</f>
        <v/>
      </c>
      <c r="G703" s="47" t="n"/>
      <c r="H703" s="38" t="n"/>
      <c r="K703" s="63" t="n"/>
      <c r="L703" s="63" t="n"/>
      <c r="M703" s="38" t="n"/>
      <c r="O703" s="62">
        <f>IF($C703="","",IFERROR($C703+'Settings'!$B$5,""))</f>
        <v/>
      </c>
      <c r="P703" s="62" t="n"/>
      <c r="Q703" s="62" t="n"/>
      <c r="R703" s="40">
        <f>IF($A703="","",IF($Q703&lt;&gt;"","Closed",IF($P703="","Open - No Due Date",IF($P703&lt;TODAY(),"Overdue","Open"))))</f>
        <v/>
      </c>
      <c r="S703" s="39">
        <f>IF($A703="","",IFERROR(MAX(0,IF($Q703&lt;&gt;"",$Q703-$C703,TODAY()-$C703)),""))</f>
        <v/>
      </c>
      <c r="T703" s="40">
        <f>IF($A703="","",IF(OR($B703="",$F703="",$H703="",$I703="",$M703=""),"Missing required field",IF(COUNTIF($A$6:$A$1005,$A703)&gt;1,"Duplicate Violation ID",IF(COUNTIF('Inspection Log'!$A$6:$A$1005,$B703)=0,"Unmatched Inspection ID",IF(AND($Q703&lt;&gt;"",$C703&lt;&gt;"",$Q703&lt;$C703),"Completed before inspection","OK")))))</f>
        <v/>
      </c>
    </row>
    <row r="704">
      <c r="C704" s="62">
        <f>IF($B704="","",IFERROR(INDEX('Inspection Log'!$B$6:$B$1005,MATCH($B704,'Inspection Log'!$A$6:$A$1005,0)),""))</f>
        <v/>
      </c>
      <c r="D704">
        <f>IF($B704="","",IFERROR(INDEX('Inspection Log'!$E$6:$E$1005,MATCH($B704,'Inspection Log'!$A$6:$A$1005,0)),""))</f>
        <v/>
      </c>
      <c r="E704">
        <f>IF($B704="","",IFERROR(INDEX('Inspection Log'!$F$6:$F$1005,MATCH($B704,'Inspection Log'!$A$6:$A$1005,0)),""))</f>
        <v/>
      </c>
      <c r="G704" s="47" t="n"/>
      <c r="H704" s="38" t="n"/>
      <c r="K704" s="63" t="n"/>
      <c r="L704" s="63" t="n"/>
      <c r="M704" s="38" t="n"/>
      <c r="O704" s="62">
        <f>IF($C704="","",IFERROR($C704+'Settings'!$B$5,""))</f>
        <v/>
      </c>
      <c r="P704" s="62" t="n"/>
      <c r="Q704" s="62" t="n"/>
      <c r="R704" s="40">
        <f>IF($A704="","",IF($Q704&lt;&gt;"","Closed",IF($P704="","Open - No Due Date",IF($P704&lt;TODAY(),"Overdue","Open"))))</f>
        <v/>
      </c>
      <c r="S704" s="39">
        <f>IF($A704="","",IFERROR(MAX(0,IF($Q704&lt;&gt;"",$Q704-$C704,TODAY()-$C704)),""))</f>
        <v/>
      </c>
      <c r="T704" s="40">
        <f>IF($A704="","",IF(OR($B704="",$F704="",$H704="",$I704="",$M704=""),"Missing required field",IF(COUNTIF($A$6:$A$1005,$A704)&gt;1,"Duplicate Violation ID",IF(COUNTIF('Inspection Log'!$A$6:$A$1005,$B704)=0,"Unmatched Inspection ID",IF(AND($Q704&lt;&gt;"",$C704&lt;&gt;"",$Q704&lt;$C704),"Completed before inspection","OK")))))</f>
        <v/>
      </c>
    </row>
    <row r="705">
      <c r="C705" s="62">
        <f>IF($B705="","",IFERROR(INDEX('Inspection Log'!$B$6:$B$1005,MATCH($B705,'Inspection Log'!$A$6:$A$1005,0)),""))</f>
        <v/>
      </c>
      <c r="D705">
        <f>IF($B705="","",IFERROR(INDEX('Inspection Log'!$E$6:$E$1005,MATCH($B705,'Inspection Log'!$A$6:$A$1005,0)),""))</f>
        <v/>
      </c>
      <c r="E705">
        <f>IF($B705="","",IFERROR(INDEX('Inspection Log'!$F$6:$F$1005,MATCH($B705,'Inspection Log'!$A$6:$A$1005,0)),""))</f>
        <v/>
      </c>
      <c r="G705" s="47" t="n"/>
      <c r="H705" s="38" t="n"/>
      <c r="K705" s="63" t="n"/>
      <c r="L705" s="63" t="n"/>
      <c r="M705" s="38" t="n"/>
      <c r="O705" s="62">
        <f>IF($C705="","",IFERROR($C705+'Settings'!$B$5,""))</f>
        <v/>
      </c>
      <c r="P705" s="62" t="n"/>
      <c r="Q705" s="62" t="n"/>
      <c r="R705" s="40">
        <f>IF($A705="","",IF($Q705&lt;&gt;"","Closed",IF($P705="","Open - No Due Date",IF($P705&lt;TODAY(),"Overdue","Open"))))</f>
        <v/>
      </c>
      <c r="S705" s="39">
        <f>IF($A705="","",IFERROR(MAX(0,IF($Q705&lt;&gt;"",$Q705-$C705,TODAY()-$C705)),""))</f>
        <v/>
      </c>
      <c r="T705" s="40">
        <f>IF($A705="","",IF(OR($B705="",$F705="",$H705="",$I705="",$M705=""),"Missing required field",IF(COUNTIF($A$6:$A$1005,$A705)&gt;1,"Duplicate Violation ID",IF(COUNTIF('Inspection Log'!$A$6:$A$1005,$B705)=0,"Unmatched Inspection ID",IF(AND($Q705&lt;&gt;"",$C705&lt;&gt;"",$Q705&lt;$C705),"Completed before inspection","OK")))))</f>
        <v/>
      </c>
    </row>
    <row r="706">
      <c r="C706" s="62">
        <f>IF($B706="","",IFERROR(INDEX('Inspection Log'!$B$6:$B$1005,MATCH($B706,'Inspection Log'!$A$6:$A$1005,0)),""))</f>
        <v/>
      </c>
      <c r="D706">
        <f>IF($B706="","",IFERROR(INDEX('Inspection Log'!$E$6:$E$1005,MATCH($B706,'Inspection Log'!$A$6:$A$1005,0)),""))</f>
        <v/>
      </c>
      <c r="E706">
        <f>IF($B706="","",IFERROR(INDEX('Inspection Log'!$F$6:$F$1005,MATCH($B706,'Inspection Log'!$A$6:$A$1005,0)),""))</f>
        <v/>
      </c>
      <c r="G706" s="47" t="n"/>
      <c r="H706" s="38" t="n"/>
      <c r="K706" s="63" t="n"/>
      <c r="L706" s="63" t="n"/>
      <c r="M706" s="38" t="n"/>
      <c r="O706" s="62">
        <f>IF($C706="","",IFERROR($C706+'Settings'!$B$5,""))</f>
        <v/>
      </c>
      <c r="P706" s="62" t="n"/>
      <c r="Q706" s="62" t="n"/>
      <c r="R706" s="40">
        <f>IF($A706="","",IF($Q706&lt;&gt;"","Closed",IF($P706="","Open - No Due Date",IF($P706&lt;TODAY(),"Overdue","Open"))))</f>
        <v/>
      </c>
      <c r="S706" s="39">
        <f>IF($A706="","",IFERROR(MAX(0,IF($Q706&lt;&gt;"",$Q706-$C706,TODAY()-$C706)),""))</f>
        <v/>
      </c>
      <c r="T706" s="40">
        <f>IF($A706="","",IF(OR($B706="",$F706="",$H706="",$I706="",$M706=""),"Missing required field",IF(COUNTIF($A$6:$A$1005,$A706)&gt;1,"Duplicate Violation ID",IF(COUNTIF('Inspection Log'!$A$6:$A$1005,$B706)=0,"Unmatched Inspection ID",IF(AND($Q706&lt;&gt;"",$C706&lt;&gt;"",$Q706&lt;$C706),"Completed before inspection","OK")))))</f>
        <v/>
      </c>
    </row>
    <row r="707">
      <c r="C707" s="62">
        <f>IF($B707="","",IFERROR(INDEX('Inspection Log'!$B$6:$B$1005,MATCH($B707,'Inspection Log'!$A$6:$A$1005,0)),""))</f>
        <v/>
      </c>
      <c r="D707">
        <f>IF($B707="","",IFERROR(INDEX('Inspection Log'!$E$6:$E$1005,MATCH($B707,'Inspection Log'!$A$6:$A$1005,0)),""))</f>
        <v/>
      </c>
      <c r="E707">
        <f>IF($B707="","",IFERROR(INDEX('Inspection Log'!$F$6:$F$1005,MATCH($B707,'Inspection Log'!$A$6:$A$1005,0)),""))</f>
        <v/>
      </c>
      <c r="G707" s="47" t="n"/>
      <c r="H707" s="38" t="n"/>
      <c r="K707" s="63" t="n"/>
      <c r="L707" s="63" t="n"/>
      <c r="M707" s="38" t="n"/>
      <c r="O707" s="62">
        <f>IF($C707="","",IFERROR($C707+'Settings'!$B$5,""))</f>
        <v/>
      </c>
      <c r="P707" s="62" t="n"/>
      <c r="Q707" s="62" t="n"/>
      <c r="R707" s="40">
        <f>IF($A707="","",IF($Q707&lt;&gt;"","Closed",IF($P707="","Open - No Due Date",IF($P707&lt;TODAY(),"Overdue","Open"))))</f>
        <v/>
      </c>
      <c r="S707" s="39">
        <f>IF($A707="","",IFERROR(MAX(0,IF($Q707&lt;&gt;"",$Q707-$C707,TODAY()-$C707)),""))</f>
        <v/>
      </c>
      <c r="T707" s="40">
        <f>IF($A707="","",IF(OR($B707="",$F707="",$H707="",$I707="",$M707=""),"Missing required field",IF(COUNTIF($A$6:$A$1005,$A707)&gt;1,"Duplicate Violation ID",IF(COUNTIF('Inspection Log'!$A$6:$A$1005,$B707)=0,"Unmatched Inspection ID",IF(AND($Q707&lt;&gt;"",$C707&lt;&gt;"",$Q707&lt;$C707),"Completed before inspection","OK")))))</f>
        <v/>
      </c>
    </row>
    <row r="708">
      <c r="C708" s="62">
        <f>IF($B708="","",IFERROR(INDEX('Inspection Log'!$B$6:$B$1005,MATCH($B708,'Inspection Log'!$A$6:$A$1005,0)),""))</f>
        <v/>
      </c>
      <c r="D708">
        <f>IF($B708="","",IFERROR(INDEX('Inspection Log'!$E$6:$E$1005,MATCH($B708,'Inspection Log'!$A$6:$A$1005,0)),""))</f>
        <v/>
      </c>
      <c r="E708">
        <f>IF($B708="","",IFERROR(INDEX('Inspection Log'!$F$6:$F$1005,MATCH($B708,'Inspection Log'!$A$6:$A$1005,0)),""))</f>
        <v/>
      </c>
      <c r="G708" s="47" t="n"/>
      <c r="H708" s="38" t="n"/>
      <c r="K708" s="63" t="n"/>
      <c r="L708" s="63" t="n"/>
      <c r="M708" s="38" t="n"/>
      <c r="O708" s="62">
        <f>IF($C708="","",IFERROR($C708+'Settings'!$B$5,""))</f>
        <v/>
      </c>
      <c r="P708" s="62" t="n"/>
      <c r="Q708" s="62" t="n"/>
      <c r="R708" s="40">
        <f>IF($A708="","",IF($Q708&lt;&gt;"","Closed",IF($P708="","Open - No Due Date",IF($P708&lt;TODAY(),"Overdue","Open"))))</f>
        <v/>
      </c>
      <c r="S708" s="39">
        <f>IF($A708="","",IFERROR(MAX(0,IF($Q708&lt;&gt;"",$Q708-$C708,TODAY()-$C708)),""))</f>
        <v/>
      </c>
      <c r="T708" s="40">
        <f>IF($A708="","",IF(OR($B708="",$F708="",$H708="",$I708="",$M708=""),"Missing required field",IF(COUNTIF($A$6:$A$1005,$A708)&gt;1,"Duplicate Violation ID",IF(COUNTIF('Inspection Log'!$A$6:$A$1005,$B708)=0,"Unmatched Inspection ID",IF(AND($Q708&lt;&gt;"",$C708&lt;&gt;"",$Q708&lt;$C708),"Completed before inspection","OK")))))</f>
        <v/>
      </c>
    </row>
    <row r="709">
      <c r="C709" s="62">
        <f>IF($B709="","",IFERROR(INDEX('Inspection Log'!$B$6:$B$1005,MATCH($B709,'Inspection Log'!$A$6:$A$1005,0)),""))</f>
        <v/>
      </c>
      <c r="D709">
        <f>IF($B709="","",IFERROR(INDEX('Inspection Log'!$E$6:$E$1005,MATCH($B709,'Inspection Log'!$A$6:$A$1005,0)),""))</f>
        <v/>
      </c>
      <c r="E709">
        <f>IF($B709="","",IFERROR(INDEX('Inspection Log'!$F$6:$F$1005,MATCH($B709,'Inspection Log'!$A$6:$A$1005,0)),""))</f>
        <v/>
      </c>
      <c r="G709" s="47" t="n"/>
      <c r="H709" s="38" t="n"/>
      <c r="K709" s="63" t="n"/>
      <c r="L709" s="63" t="n"/>
      <c r="M709" s="38" t="n"/>
      <c r="O709" s="62">
        <f>IF($C709="","",IFERROR($C709+'Settings'!$B$5,""))</f>
        <v/>
      </c>
      <c r="P709" s="62" t="n"/>
      <c r="Q709" s="62" t="n"/>
      <c r="R709" s="40">
        <f>IF($A709="","",IF($Q709&lt;&gt;"","Closed",IF($P709="","Open - No Due Date",IF($P709&lt;TODAY(),"Overdue","Open"))))</f>
        <v/>
      </c>
      <c r="S709" s="39">
        <f>IF($A709="","",IFERROR(MAX(0,IF($Q709&lt;&gt;"",$Q709-$C709,TODAY()-$C709)),""))</f>
        <v/>
      </c>
      <c r="T709" s="40">
        <f>IF($A709="","",IF(OR($B709="",$F709="",$H709="",$I709="",$M709=""),"Missing required field",IF(COUNTIF($A$6:$A$1005,$A709)&gt;1,"Duplicate Violation ID",IF(COUNTIF('Inspection Log'!$A$6:$A$1005,$B709)=0,"Unmatched Inspection ID",IF(AND($Q709&lt;&gt;"",$C709&lt;&gt;"",$Q709&lt;$C709),"Completed before inspection","OK")))))</f>
        <v/>
      </c>
    </row>
    <row r="710">
      <c r="C710" s="62">
        <f>IF($B710="","",IFERROR(INDEX('Inspection Log'!$B$6:$B$1005,MATCH($B710,'Inspection Log'!$A$6:$A$1005,0)),""))</f>
        <v/>
      </c>
      <c r="D710">
        <f>IF($B710="","",IFERROR(INDEX('Inspection Log'!$E$6:$E$1005,MATCH($B710,'Inspection Log'!$A$6:$A$1005,0)),""))</f>
        <v/>
      </c>
      <c r="E710">
        <f>IF($B710="","",IFERROR(INDEX('Inspection Log'!$F$6:$F$1005,MATCH($B710,'Inspection Log'!$A$6:$A$1005,0)),""))</f>
        <v/>
      </c>
      <c r="G710" s="47" t="n"/>
      <c r="H710" s="38" t="n"/>
      <c r="K710" s="63" t="n"/>
      <c r="L710" s="63" t="n"/>
      <c r="M710" s="38" t="n"/>
      <c r="O710" s="62">
        <f>IF($C710="","",IFERROR($C710+'Settings'!$B$5,""))</f>
        <v/>
      </c>
      <c r="P710" s="62" t="n"/>
      <c r="Q710" s="62" t="n"/>
      <c r="R710" s="40">
        <f>IF($A710="","",IF($Q710&lt;&gt;"","Closed",IF($P710="","Open - No Due Date",IF($P710&lt;TODAY(),"Overdue","Open"))))</f>
        <v/>
      </c>
      <c r="S710" s="39">
        <f>IF($A710="","",IFERROR(MAX(0,IF($Q710&lt;&gt;"",$Q710-$C710,TODAY()-$C710)),""))</f>
        <v/>
      </c>
      <c r="T710" s="40">
        <f>IF($A710="","",IF(OR($B710="",$F710="",$H710="",$I710="",$M710=""),"Missing required field",IF(COUNTIF($A$6:$A$1005,$A710)&gt;1,"Duplicate Violation ID",IF(COUNTIF('Inspection Log'!$A$6:$A$1005,$B710)=0,"Unmatched Inspection ID",IF(AND($Q710&lt;&gt;"",$C710&lt;&gt;"",$Q710&lt;$C710),"Completed before inspection","OK")))))</f>
        <v/>
      </c>
    </row>
    <row r="711">
      <c r="C711" s="62">
        <f>IF($B711="","",IFERROR(INDEX('Inspection Log'!$B$6:$B$1005,MATCH($B711,'Inspection Log'!$A$6:$A$1005,0)),""))</f>
        <v/>
      </c>
      <c r="D711">
        <f>IF($B711="","",IFERROR(INDEX('Inspection Log'!$E$6:$E$1005,MATCH($B711,'Inspection Log'!$A$6:$A$1005,0)),""))</f>
        <v/>
      </c>
      <c r="E711">
        <f>IF($B711="","",IFERROR(INDEX('Inspection Log'!$F$6:$F$1005,MATCH($B711,'Inspection Log'!$A$6:$A$1005,0)),""))</f>
        <v/>
      </c>
      <c r="G711" s="47" t="n"/>
      <c r="H711" s="38" t="n"/>
      <c r="K711" s="63" t="n"/>
      <c r="L711" s="63" t="n"/>
      <c r="M711" s="38" t="n"/>
      <c r="O711" s="62">
        <f>IF($C711="","",IFERROR($C711+'Settings'!$B$5,""))</f>
        <v/>
      </c>
      <c r="P711" s="62" t="n"/>
      <c r="Q711" s="62" t="n"/>
      <c r="R711" s="40">
        <f>IF($A711="","",IF($Q711&lt;&gt;"","Closed",IF($P711="","Open - No Due Date",IF($P711&lt;TODAY(),"Overdue","Open"))))</f>
        <v/>
      </c>
      <c r="S711" s="39">
        <f>IF($A711="","",IFERROR(MAX(0,IF($Q711&lt;&gt;"",$Q711-$C711,TODAY()-$C711)),""))</f>
        <v/>
      </c>
      <c r="T711" s="40">
        <f>IF($A711="","",IF(OR($B711="",$F711="",$H711="",$I711="",$M711=""),"Missing required field",IF(COUNTIF($A$6:$A$1005,$A711)&gt;1,"Duplicate Violation ID",IF(COUNTIF('Inspection Log'!$A$6:$A$1005,$B711)=0,"Unmatched Inspection ID",IF(AND($Q711&lt;&gt;"",$C711&lt;&gt;"",$Q711&lt;$C711),"Completed before inspection","OK")))))</f>
        <v/>
      </c>
    </row>
    <row r="712">
      <c r="C712" s="62">
        <f>IF($B712="","",IFERROR(INDEX('Inspection Log'!$B$6:$B$1005,MATCH($B712,'Inspection Log'!$A$6:$A$1005,0)),""))</f>
        <v/>
      </c>
      <c r="D712">
        <f>IF($B712="","",IFERROR(INDEX('Inspection Log'!$E$6:$E$1005,MATCH($B712,'Inspection Log'!$A$6:$A$1005,0)),""))</f>
        <v/>
      </c>
      <c r="E712">
        <f>IF($B712="","",IFERROR(INDEX('Inspection Log'!$F$6:$F$1005,MATCH($B712,'Inspection Log'!$A$6:$A$1005,0)),""))</f>
        <v/>
      </c>
      <c r="G712" s="47" t="n"/>
      <c r="H712" s="38" t="n"/>
      <c r="K712" s="63" t="n"/>
      <c r="L712" s="63" t="n"/>
      <c r="M712" s="38" t="n"/>
      <c r="O712" s="62">
        <f>IF($C712="","",IFERROR($C712+'Settings'!$B$5,""))</f>
        <v/>
      </c>
      <c r="P712" s="62" t="n"/>
      <c r="Q712" s="62" t="n"/>
      <c r="R712" s="40">
        <f>IF($A712="","",IF($Q712&lt;&gt;"","Closed",IF($P712="","Open - No Due Date",IF($P712&lt;TODAY(),"Overdue","Open"))))</f>
        <v/>
      </c>
      <c r="S712" s="39">
        <f>IF($A712="","",IFERROR(MAX(0,IF($Q712&lt;&gt;"",$Q712-$C712,TODAY()-$C712)),""))</f>
        <v/>
      </c>
      <c r="T712" s="40">
        <f>IF($A712="","",IF(OR($B712="",$F712="",$H712="",$I712="",$M712=""),"Missing required field",IF(COUNTIF($A$6:$A$1005,$A712)&gt;1,"Duplicate Violation ID",IF(COUNTIF('Inspection Log'!$A$6:$A$1005,$B712)=0,"Unmatched Inspection ID",IF(AND($Q712&lt;&gt;"",$C712&lt;&gt;"",$Q712&lt;$C712),"Completed before inspection","OK")))))</f>
        <v/>
      </c>
    </row>
    <row r="713">
      <c r="C713" s="62">
        <f>IF($B713="","",IFERROR(INDEX('Inspection Log'!$B$6:$B$1005,MATCH($B713,'Inspection Log'!$A$6:$A$1005,0)),""))</f>
        <v/>
      </c>
      <c r="D713">
        <f>IF($B713="","",IFERROR(INDEX('Inspection Log'!$E$6:$E$1005,MATCH($B713,'Inspection Log'!$A$6:$A$1005,0)),""))</f>
        <v/>
      </c>
      <c r="E713">
        <f>IF($B713="","",IFERROR(INDEX('Inspection Log'!$F$6:$F$1005,MATCH($B713,'Inspection Log'!$A$6:$A$1005,0)),""))</f>
        <v/>
      </c>
      <c r="G713" s="47" t="n"/>
      <c r="H713" s="38" t="n"/>
      <c r="K713" s="63" t="n"/>
      <c r="L713" s="63" t="n"/>
      <c r="M713" s="38" t="n"/>
      <c r="O713" s="62">
        <f>IF($C713="","",IFERROR($C713+'Settings'!$B$5,""))</f>
        <v/>
      </c>
      <c r="P713" s="62" t="n"/>
      <c r="Q713" s="62" t="n"/>
      <c r="R713" s="40">
        <f>IF($A713="","",IF($Q713&lt;&gt;"","Closed",IF($P713="","Open - No Due Date",IF($P713&lt;TODAY(),"Overdue","Open"))))</f>
        <v/>
      </c>
      <c r="S713" s="39">
        <f>IF($A713="","",IFERROR(MAX(0,IF($Q713&lt;&gt;"",$Q713-$C713,TODAY()-$C713)),""))</f>
        <v/>
      </c>
      <c r="T713" s="40">
        <f>IF($A713="","",IF(OR($B713="",$F713="",$H713="",$I713="",$M713=""),"Missing required field",IF(COUNTIF($A$6:$A$1005,$A713)&gt;1,"Duplicate Violation ID",IF(COUNTIF('Inspection Log'!$A$6:$A$1005,$B713)=0,"Unmatched Inspection ID",IF(AND($Q713&lt;&gt;"",$C713&lt;&gt;"",$Q713&lt;$C713),"Completed before inspection","OK")))))</f>
        <v/>
      </c>
    </row>
    <row r="714">
      <c r="C714" s="62">
        <f>IF($B714="","",IFERROR(INDEX('Inspection Log'!$B$6:$B$1005,MATCH($B714,'Inspection Log'!$A$6:$A$1005,0)),""))</f>
        <v/>
      </c>
      <c r="D714">
        <f>IF($B714="","",IFERROR(INDEX('Inspection Log'!$E$6:$E$1005,MATCH($B714,'Inspection Log'!$A$6:$A$1005,0)),""))</f>
        <v/>
      </c>
      <c r="E714">
        <f>IF($B714="","",IFERROR(INDEX('Inspection Log'!$F$6:$F$1005,MATCH($B714,'Inspection Log'!$A$6:$A$1005,0)),""))</f>
        <v/>
      </c>
      <c r="G714" s="47" t="n"/>
      <c r="H714" s="38" t="n"/>
      <c r="K714" s="63" t="n"/>
      <c r="L714" s="63" t="n"/>
      <c r="M714" s="38" t="n"/>
      <c r="O714" s="62">
        <f>IF($C714="","",IFERROR($C714+'Settings'!$B$5,""))</f>
        <v/>
      </c>
      <c r="P714" s="62" t="n"/>
      <c r="Q714" s="62" t="n"/>
      <c r="R714" s="40">
        <f>IF($A714="","",IF($Q714&lt;&gt;"","Closed",IF($P714="","Open - No Due Date",IF($P714&lt;TODAY(),"Overdue","Open"))))</f>
        <v/>
      </c>
      <c r="S714" s="39">
        <f>IF($A714="","",IFERROR(MAX(0,IF($Q714&lt;&gt;"",$Q714-$C714,TODAY()-$C714)),""))</f>
        <v/>
      </c>
      <c r="T714" s="40">
        <f>IF($A714="","",IF(OR($B714="",$F714="",$H714="",$I714="",$M714=""),"Missing required field",IF(COUNTIF($A$6:$A$1005,$A714)&gt;1,"Duplicate Violation ID",IF(COUNTIF('Inspection Log'!$A$6:$A$1005,$B714)=0,"Unmatched Inspection ID",IF(AND($Q714&lt;&gt;"",$C714&lt;&gt;"",$Q714&lt;$C714),"Completed before inspection","OK")))))</f>
        <v/>
      </c>
    </row>
    <row r="715">
      <c r="C715" s="62">
        <f>IF($B715="","",IFERROR(INDEX('Inspection Log'!$B$6:$B$1005,MATCH($B715,'Inspection Log'!$A$6:$A$1005,0)),""))</f>
        <v/>
      </c>
      <c r="D715">
        <f>IF($B715="","",IFERROR(INDEX('Inspection Log'!$E$6:$E$1005,MATCH($B715,'Inspection Log'!$A$6:$A$1005,0)),""))</f>
        <v/>
      </c>
      <c r="E715">
        <f>IF($B715="","",IFERROR(INDEX('Inspection Log'!$F$6:$F$1005,MATCH($B715,'Inspection Log'!$A$6:$A$1005,0)),""))</f>
        <v/>
      </c>
      <c r="G715" s="47" t="n"/>
      <c r="H715" s="38" t="n"/>
      <c r="K715" s="63" t="n"/>
      <c r="L715" s="63" t="n"/>
      <c r="M715" s="38" t="n"/>
      <c r="O715" s="62">
        <f>IF($C715="","",IFERROR($C715+'Settings'!$B$5,""))</f>
        <v/>
      </c>
      <c r="P715" s="62" t="n"/>
      <c r="Q715" s="62" t="n"/>
      <c r="R715" s="40">
        <f>IF($A715="","",IF($Q715&lt;&gt;"","Closed",IF($P715="","Open - No Due Date",IF($P715&lt;TODAY(),"Overdue","Open"))))</f>
        <v/>
      </c>
      <c r="S715" s="39">
        <f>IF($A715="","",IFERROR(MAX(0,IF($Q715&lt;&gt;"",$Q715-$C715,TODAY()-$C715)),""))</f>
        <v/>
      </c>
      <c r="T715" s="40">
        <f>IF($A715="","",IF(OR($B715="",$F715="",$H715="",$I715="",$M715=""),"Missing required field",IF(COUNTIF($A$6:$A$1005,$A715)&gt;1,"Duplicate Violation ID",IF(COUNTIF('Inspection Log'!$A$6:$A$1005,$B715)=0,"Unmatched Inspection ID",IF(AND($Q715&lt;&gt;"",$C715&lt;&gt;"",$Q715&lt;$C715),"Completed before inspection","OK")))))</f>
        <v/>
      </c>
    </row>
    <row r="716">
      <c r="C716" s="62">
        <f>IF($B716="","",IFERROR(INDEX('Inspection Log'!$B$6:$B$1005,MATCH($B716,'Inspection Log'!$A$6:$A$1005,0)),""))</f>
        <v/>
      </c>
      <c r="D716">
        <f>IF($B716="","",IFERROR(INDEX('Inspection Log'!$E$6:$E$1005,MATCH($B716,'Inspection Log'!$A$6:$A$1005,0)),""))</f>
        <v/>
      </c>
      <c r="E716">
        <f>IF($B716="","",IFERROR(INDEX('Inspection Log'!$F$6:$F$1005,MATCH($B716,'Inspection Log'!$A$6:$A$1005,0)),""))</f>
        <v/>
      </c>
      <c r="G716" s="47" t="n"/>
      <c r="H716" s="38" t="n"/>
      <c r="K716" s="63" t="n"/>
      <c r="L716" s="63" t="n"/>
      <c r="M716" s="38" t="n"/>
      <c r="O716" s="62">
        <f>IF($C716="","",IFERROR($C716+'Settings'!$B$5,""))</f>
        <v/>
      </c>
      <c r="P716" s="62" t="n"/>
      <c r="Q716" s="62" t="n"/>
      <c r="R716" s="40">
        <f>IF($A716="","",IF($Q716&lt;&gt;"","Closed",IF($P716="","Open - No Due Date",IF($P716&lt;TODAY(),"Overdue","Open"))))</f>
        <v/>
      </c>
      <c r="S716" s="39">
        <f>IF($A716="","",IFERROR(MAX(0,IF($Q716&lt;&gt;"",$Q716-$C716,TODAY()-$C716)),""))</f>
        <v/>
      </c>
      <c r="T716" s="40">
        <f>IF($A716="","",IF(OR($B716="",$F716="",$H716="",$I716="",$M716=""),"Missing required field",IF(COUNTIF($A$6:$A$1005,$A716)&gt;1,"Duplicate Violation ID",IF(COUNTIF('Inspection Log'!$A$6:$A$1005,$B716)=0,"Unmatched Inspection ID",IF(AND($Q716&lt;&gt;"",$C716&lt;&gt;"",$Q716&lt;$C716),"Completed before inspection","OK")))))</f>
        <v/>
      </c>
    </row>
    <row r="717">
      <c r="C717" s="62">
        <f>IF($B717="","",IFERROR(INDEX('Inspection Log'!$B$6:$B$1005,MATCH($B717,'Inspection Log'!$A$6:$A$1005,0)),""))</f>
        <v/>
      </c>
      <c r="D717">
        <f>IF($B717="","",IFERROR(INDEX('Inspection Log'!$E$6:$E$1005,MATCH($B717,'Inspection Log'!$A$6:$A$1005,0)),""))</f>
        <v/>
      </c>
      <c r="E717">
        <f>IF($B717="","",IFERROR(INDEX('Inspection Log'!$F$6:$F$1005,MATCH($B717,'Inspection Log'!$A$6:$A$1005,0)),""))</f>
        <v/>
      </c>
      <c r="G717" s="47" t="n"/>
      <c r="H717" s="38" t="n"/>
      <c r="K717" s="63" t="n"/>
      <c r="L717" s="63" t="n"/>
      <c r="M717" s="38" t="n"/>
      <c r="O717" s="62">
        <f>IF($C717="","",IFERROR($C717+'Settings'!$B$5,""))</f>
        <v/>
      </c>
      <c r="P717" s="62" t="n"/>
      <c r="Q717" s="62" t="n"/>
      <c r="R717" s="40">
        <f>IF($A717="","",IF($Q717&lt;&gt;"","Closed",IF($P717="","Open - No Due Date",IF($P717&lt;TODAY(),"Overdue","Open"))))</f>
        <v/>
      </c>
      <c r="S717" s="39">
        <f>IF($A717="","",IFERROR(MAX(0,IF($Q717&lt;&gt;"",$Q717-$C717,TODAY()-$C717)),""))</f>
        <v/>
      </c>
      <c r="T717" s="40">
        <f>IF($A717="","",IF(OR($B717="",$F717="",$H717="",$I717="",$M717=""),"Missing required field",IF(COUNTIF($A$6:$A$1005,$A717)&gt;1,"Duplicate Violation ID",IF(COUNTIF('Inspection Log'!$A$6:$A$1005,$B717)=0,"Unmatched Inspection ID",IF(AND($Q717&lt;&gt;"",$C717&lt;&gt;"",$Q717&lt;$C717),"Completed before inspection","OK")))))</f>
        <v/>
      </c>
    </row>
    <row r="718">
      <c r="C718" s="62">
        <f>IF($B718="","",IFERROR(INDEX('Inspection Log'!$B$6:$B$1005,MATCH($B718,'Inspection Log'!$A$6:$A$1005,0)),""))</f>
        <v/>
      </c>
      <c r="D718">
        <f>IF($B718="","",IFERROR(INDEX('Inspection Log'!$E$6:$E$1005,MATCH($B718,'Inspection Log'!$A$6:$A$1005,0)),""))</f>
        <v/>
      </c>
      <c r="E718">
        <f>IF($B718="","",IFERROR(INDEX('Inspection Log'!$F$6:$F$1005,MATCH($B718,'Inspection Log'!$A$6:$A$1005,0)),""))</f>
        <v/>
      </c>
      <c r="G718" s="47" t="n"/>
      <c r="H718" s="38" t="n"/>
      <c r="K718" s="63" t="n"/>
      <c r="L718" s="63" t="n"/>
      <c r="M718" s="38" t="n"/>
      <c r="O718" s="62">
        <f>IF($C718="","",IFERROR($C718+'Settings'!$B$5,""))</f>
        <v/>
      </c>
      <c r="P718" s="62" t="n"/>
      <c r="Q718" s="62" t="n"/>
      <c r="R718" s="40">
        <f>IF($A718="","",IF($Q718&lt;&gt;"","Closed",IF($P718="","Open - No Due Date",IF($P718&lt;TODAY(),"Overdue","Open"))))</f>
        <v/>
      </c>
      <c r="S718" s="39">
        <f>IF($A718="","",IFERROR(MAX(0,IF($Q718&lt;&gt;"",$Q718-$C718,TODAY()-$C718)),""))</f>
        <v/>
      </c>
      <c r="T718" s="40">
        <f>IF($A718="","",IF(OR($B718="",$F718="",$H718="",$I718="",$M718=""),"Missing required field",IF(COUNTIF($A$6:$A$1005,$A718)&gt;1,"Duplicate Violation ID",IF(COUNTIF('Inspection Log'!$A$6:$A$1005,$B718)=0,"Unmatched Inspection ID",IF(AND($Q718&lt;&gt;"",$C718&lt;&gt;"",$Q718&lt;$C718),"Completed before inspection","OK")))))</f>
        <v/>
      </c>
    </row>
    <row r="719">
      <c r="C719" s="62">
        <f>IF($B719="","",IFERROR(INDEX('Inspection Log'!$B$6:$B$1005,MATCH($B719,'Inspection Log'!$A$6:$A$1005,0)),""))</f>
        <v/>
      </c>
      <c r="D719">
        <f>IF($B719="","",IFERROR(INDEX('Inspection Log'!$E$6:$E$1005,MATCH($B719,'Inspection Log'!$A$6:$A$1005,0)),""))</f>
        <v/>
      </c>
      <c r="E719">
        <f>IF($B719="","",IFERROR(INDEX('Inspection Log'!$F$6:$F$1005,MATCH($B719,'Inspection Log'!$A$6:$A$1005,0)),""))</f>
        <v/>
      </c>
      <c r="G719" s="47" t="n"/>
      <c r="H719" s="38" t="n"/>
      <c r="K719" s="63" t="n"/>
      <c r="L719" s="63" t="n"/>
      <c r="M719" s="38" t="n"/>
      <c r="O719" s="62">
        <f>IF($C719="","",IFERROR($C719+'Settings'!$B$5,""))</f>
        <v/>
      </c>
      <c r="P719" s="62" t="n"/>
      <c r="Q719" s="62" t="n"/>
      <c r="R719" s="40">
        <f>IF($A719="","",IF($Q719&lt;&gt;"","Closed",IF($P719="","Open - No Due Date",IF($P719&lt;TODAY(),"Overdue","Open"))))</f>
        <v/>
      </c>
      <c r="S719" s="39">
        <f>IF($A719="","",IFERROR(MAX(0,IF($Q719&lt;&gt;"",$Q719-$C719,TODAY()-$C719)),""))</f>
        <v/>
      </c>
      <c r="T719" s="40">
        <f>IF($A719="","",IF(OR($B719="",$F719="",$H719="",$I719="",$M719=""),"Missing required field",IF(COUNTIF($A$6:$A$1005,$A719)&gt;1,"Duplicate Violation ID",IF(COUNTIF('Inspection Log'!$A$6:$A$1005,$B719)=0,"Unmatched Inspection ID",IF(AND($Q719&lt;&gt;"",$C719&lt;&gt;"",$Q719&lt;$C719),"Completed before inspection","OK")))))</f>
        <v/>
      </c>
    </row>
    <row r="720">
      <c r="C720" s="62">
        <f>IF($B720="","",IFERROR(INDEX('Inspection Log'!$B$6:$B$1005,MATCH($B720,'Inspection Log'!$A$6:$A$1005,0)),""))</f>
        <v/>
      </c>
      <c r="D720">
        <f>IF($B720="","",IFERROR(INDEX('Inspection Log'!$E$6:$E$1005,MATCH($B720,'Inspection Log'!$A$6:$A$1005,0)),""))</f>
        <v/>
      </c>
      <c r="E720">
        <f>IF($B720="","",IFERROR(INDEX('Inspection Log'!$F$6:$F$1005,MATCH($B720,'Inspection Log'!$A$6:$A$1005,0)),""))</f>
        <v/>
      </c>
      <c r="G720" s="47" t="n"/>
      <c r="H720" s="38" t="n"/>
      <c r="K720" s="63" t="n"/>
      <c r="L720" s="63" t="n"/>
      <c r="M720" s="38" t="n"/>
      <c r="O720" s="62">
        <f>IF($C720="","",IFERROR($C720+'Settings'!$B$5,""))</f>
        <v/>
      </c>
      <c r="P720" s="62" t="n"/>
      <c r="Q720" s="62" t="n"/>
      <c r="R720" s="40">
        <f>IF($A720="","",IF($Q720&lt;&gt;"","Closed",IF($P720="","Open - No Due Date",IF($P720&lt;TODAY(),"Overdue","Open"))))</f>
        <v/>
      </c>
      <c r="S720" s="39">
        <f>IF($A720="","",IFERROR(MAX(0,IF($Q720&lt;&gt;"",$Q720-$C720,TODAY()-$C720)),""))</f>
        <v/>
      </c>
      <c r="T720" s="40">
        <f>IF($A720="","",IF(OR($B720="",$F720="",$H720="",$I720="",$M720=""),"Missing required field",IF(COUNTIF($A$6:$A$1005,$A720)&gt;1,"Duplicate Violation ID",IF(COUNTIF('Inspection Log'!$A$6:$A$1005,$B720)=0,"Unmatched Inspection ID",IF(AND($Q720&lt;&gt;"",$C720&lt;&gt;"",$Q720&lt;$C720),"Completed before inspection","OK")))))</f>
        <v/>
      </c>
    </row>
    <row r="721">
      <c r="C721" s="62">
        <f>IF($B721="","",IFERROR(INDEX('Inspection Log'!$B$6:$B$1005,MATCH($B721,'Inspection Log'!$A$6:$A$1005,0)),""))</f>
        <v/>
      </c>
      <c r="D721">
        <f>IF($B721="","",IFERROR(INDEX('Inspection Log'!$E$6:$E$1005,MATCH($B721,'Inspection Log'!$A$6:$A$1005,0)),""))</f>
        <v/>
      </c>
      <c r="E721">
        <f>IF($B721="","",IFERROR(INDEX('Inspection Log'!$F$6:$F$1005,MATCH($B721,'Inspection Log'!$A$6:$A$1005,0)),""))</f>
        <v/>
      </c>
      <c r="G721" s="47" t="n"/>
      <c r="H721" s="38" t="n"/>
      <c r="K721" s="63" t="n"/>
      <c r="L721" s="63" t="n"/>
      <c r="M721" s="38" t="n"/>
      <c r="O721" s="62">
        <f>IF($C721="","",IFERROR($C721+'Settings'!$B$5,""))</f>
        <v/>
      </c>
      <c r="P721" s="62" t="n"/>
      <c r="Q721" s="62" t="n"/>
      <c r="R721" s="40">
        <f>IF($A721="","",IF($Q721&lt;&gt;"","Closed",IF($P721="","Open - No Due Date",IF($P721&lt;TODAY(),"Overdue","Open"))))</f>
        <v/>
      </c>
      <c r="S721" s="39">
        <f>IF($A721="","",IFERROR(MAX(0,IF($Q721&lt;&gt;"",$Q721-$C721,TODAY()-$C721)),""))</f>
        <v/>
      </c>
      <c r="T721" s="40">
        <f>IF($A721="","",IF(OR($B721="",$F721="",$H721="",$I721="",$M721=""),"Missing required field",IF(COUNTIF($A$6:$A$1005,$A721)&gt;1,"Duplicate Violation ID",IF(COUNTIF('Inspection Log'!$A$6:$A$1005,$B721)=0,"Unmatched Inspection ID",IF(AND($Q721&lt;&gt;"",$C721&lt;&gt;"",$Q721&lt;$C721),"Completed before inspection","OK")))))</f>
        <v/>
      </c>
    </row>
    <row r="722">
      <c r="C722" s="62">
        <f>IF($B722="","",IFERROR(INDEX('Inspection Log'!$B$6:$B$1005,MATCH($B722,'Inspection Log'!$A$6:$A$1005,0)),""))</f>
        <v/>
      </c>
      <c r="D722">
        <f>IF($B722="","",IFERROR(INDEX('Inspection Log'!$E$6:$E$1005,MATCH($B722,'Inspection Log'!$A$6:$A$1005,0)),""))</f>
        <v/>
      </c>
      <c r="E722">
        <f>IF($B722="","",IFERROR(INDEX('Inspection Log'!$F$6:$F$1005,MATCH($B722,'Inspection Log'!$A$6:$A$1005,0)),""))</f>
        <v/>
      </c>
      <c r="G722" s="47" t="n"/>
      <c r="H722" s="38" t="n"/>
      <c r="K722" s="63" t="n"/>
      <c r="L722" s="63" t="n"/>
      <c r="M722" s="38" t="n"/>
      <c r="O722" s="62">
        <f>IF($C722="","",IFERROR($C722+'Settings'!$B$5,""))</f>
        <v/>
      </c>
      <c r="P722" s="62" t="n"/>
      <c r="Q722" s="62" t="n"/>
      <c r="R722" s="40">
        <f>IF($A722="","",IF($Q722&lt;&gt;"","Closed",IF($P722="","Open - No Due Date",IF($P722&lt;TODAY(),"Overdue","Open"))))</f>
        <v/>
      </c>
      <c r="S722" s="39">
        <f>IF($A722="","",IFERROR(MAX(0,IF($Q722&lt;&gt;"",$Q722-$C722,TODAY()-$C722)),""))</f>
        <v/>
      </c>
      <c r="T722" s="40">
        <f>IF($A722="","",IF(OR($B722="",$F722="",$H722="",$I722="",$M722=""),"Missing required field",IF(COUNTIF($A$6:$A$1005,$A722)&gt;1,"Duplicate Violation ID",IF(COUNTIF('Inspection Log'!$A$6:$A$1005,$B722)=0,"Unmatched Inspection ID",IF(AND($Q722&lt;&gt;"",$C722&lt;&gt;"",$Q722&lt;$C722),"Completed before inspection","OK")))))</f>
        <v/>
      </c>
    </row>
    <row r="723">
      <c r="C723" s="62">
        <f>IF($B723="","",IFERROR(INDEX('Inspection Log'!$B$6:$B$1005,MATCH($B723,'Inspection Log'!$A$6:$A$1005,0)),""))</f>
        <v/>
      </c>
      <c r="D723">
        <f>IF($B723="","",IFERROR(INDEX('Inspection Log'!$E$6:$E$1005,MATCH($B723,'Inspection Log'!$A$6:$A$1005,0)),""))</f>
        <v/>
      </c>
      <c r="E723">
        <f>IF($B723="","",IFERROR(INDEX('Inspection Log'!$F$6:$F$1005,MATCH($B723,'Inspection Log'!$A$6:$A$1005,0)),""))</f>
        <v/>
      </c>
      <c r="G723" s="47" t="n"/>
      <c r="H723" s="38" t="n"/>
      <c r="K723" s="63" t="n"/>
      <c r="L723" s="63" t="n"/>
      <c r="M723" s="38" t="n"/>
      <c r="O723" s="62">
        <f>IF($C723="","",IFERROR($C723+'Settings'!$B$5,""))</f>
        <v/>
      </c>
      <c r="P723" s="62" t="n"/>
      <c r="Q723" s="62" t="n"/>
      <c r="R723" s="40">
        <f>IF($A723="","",IF($Q723&lt;&gt;"","Closed",IF($P723="","Open - No Due Date",IF($P723&lt;TODAY(),"Overdue","Open"))))</f>
        <v/>
      </c>
      <c r="S723" s="39">
        <f>IF($A723="","",IFERROR(MAX(0,IF($Q723&lt;&gt;"",$Q723-$C723,TODAY()-$C723)),""))</f>
        <v/>
      </c>
      <c r="T723" s="40">
        <f>IF($A723="","",IF(OR($B723="",$F723="",$H723="",$I723="",$M723=""),"Missing required field",IF(COUNTIF($A$6:$A$1005,$A723)&gt;1,"Duplicate Violation ID",IF(COUNTIF('Inspection Log'!$A$6:$A$1005,$B723)=0,"Unmatched Inspection ID",IF(AND($Q723&lt;&gt;"",$C723&lt;&gt;"",$Q723&lt;$C723),"Completed before inspection","OK")))))</f>
        <v/>
      </c>
    </row>
    <row r="724">
      <c r="C724" s="62">
        <f>IF($B724="","",IFERROR(INDEX('Inspection Log'!$B$6:$B$1005,MATCH($B724,'Inspection Log'!$A$6:$A$1005,0)),""))</f>
        <v/>
      </c>
      <c r="D724">
        <f>IF($B724="","",IFERROR(INDEX('Inspection Log'!$E$6:$E$1005,MATCH($B724,'Inspection Log'!$A$6:$A$1005,0)),""))</f>
        <v/>
      </c>
      <c r="E724">
        <f>IF($B724="","",IFERROR(INDEX('Inspection Log'!$F$6:$F$1005,MATCH($B724,'Inspection Log'!$A$6:$A$1005,0)),""))</f>
        <v/>
      </c>
      <c r="G724" s="47" t="n"/>
      <c r="H724" s="38" t="n"/>
      <c r="K724" s="63" t="n"/>
      <c r="L724" s="63" t="n"/>
      <c r="M724" s="38" t="n"/>
      <c r="O724" s="62">
        <f>IF($C724="","",IFERROR($C724+'Settings'!$B$5,""))</f>
        <v/>
      </c>
      <c r="P724" s="62" t="n"/>
      <c r="Q724" s="62" t="n"/>
      <c r="R724" s="40">
        <f>IF($A724="","",IF($Q724&lt;&gt;"","Closed",IF($P724="","Open - No Due Date",IF($P724&lt;TODAY(),"Overdue","Open"))))</f>
        <v/>
      </c>
      <c r="S724" s="39">
        <f>IF($A724="","",IFERROR(MAX(0,IF($Q724&lt;&gt;"",$Q724-$C724,TODAY()-$C724)),""))</f>
        <v/>
      </c>
      <c r="T724" s="40">
        <f>IF($A724="","",IF(OR($B724="",$F724="",$H724="",$I724="",$M724=""),"Missing required field",IF(COUNTIF($A$6:$A$1005,$A724)&gt;1,"Duplicate Violation ID",IF(COUNTIF('Inspection Log'!$A$6:$A$1005,$B724)=0,"Unmatched Inspection ID",IF(AND($Q724&lt;&gt;"",$C724&lt;&gt;"",$Q724&lt;$C724),"Completed before inspection","OK")))))</f>
        <v/>
      </c>
    </row>
    <row r="725">
      <c r="C725" s="62">
        <f>IF($B725="","",IFERROR(INDEX('Inspection Log'!$B$6:$B$1005,MATCH($B725,'Inspection Log'!$A$6:$A$1005,0)),""))</f>
        <v/>
      </c>
      <c r="D725">
        <f>IF($B725="","",IFERROR(INDEX('Inspection Log'!$E$6:$E$1005,MATCH($B725,'Inspection Log'!$A$6:$A$1005,0)),""))</f>
        <v/>
      </c>
      <c r="E725">
        <f>IF($B725="","",IFERROR(INDEX('Inspection Log'!$F$6:$F$1005,MATCH($B725,'Inspection Log'!$A$6:$A$1005,0)),""))</f>
        <v/>
      </c>
      <c r="G725" s="47" t="n"/>
      <c r="H725" s="38" t="n"/>
      <c r="K725" s="63" t="n"/>
      <c r="L725" s="63" t="n"/>
      <c r="M725" s="38" t="n"/>
      <c r="O725" s="62">
        <f>IF($C725="","",IFERROR($C725+'Settings'!$B$5,""))</f>
        <v/>
      </c>
      <c r="P725" s="62" t="n"/>
      <c r="Q725" s="62" t="n"/>
      <c r="R725" s="40">
        <f>IF($A725="","",IF($Q725&lt;&gt;"","Closed",IF($P725="","Open - No Due Date",IF($P725&lt;TODAY(),"Overdue","Open"))))</f>
        <v/>
      </c>
      <c r="S725" s="39">
        <f>IF($A725="","",IFERROR(MAX(0,IF($Q725&lt;&gt;"",$Q725-$C725,TODAY()-$C725)),""))</f>
        <v/>
      </c>
      <c r="T725" s="40">
        <f>IF($A725="","",IF(OR($B725="",$F725="",$H725="",$I725="",$M725=""),"Missing required field",IF(COUNTIF($A$6:$A$1005,$A725)&gt;1,"Duplicate Violation ID",IF(COUNTIF('Inspection Log'!$A$6:$A$1005,$B725)=0,"Unmatched Inspection ID",IF(AND($Q725&lt;&gt;"",$C725&lt;&gt;"",$Q725&lt;$C725),"Completed before inspection","OK")))))</f>
        <v/>
      </c>
    </row>
    <row r="726">
      <c r="C726" s="62">
        <f>IF($B726="","",IFERROR(INDEX('Inspection Log'!$B$6:$B$1005,MATCH($B726,'Inspection Log'!$A$6:$A$1005,0)),""))</f>
        <v/>
      </c>
      <c r="D726">
        <f>IF($B726="","",IFERROR(INDEX('Inspection Log'!$E$6:$E$1005,MATCH($B726,'Inspection Log'!$A$6:$A$1005,0)),""))</f>
        <v/>
      </c>
      <c r="E726">
        <f>IF($B726="","",IFERROR(INDEX('Inspection Log'!$F$6:$F$1005,MATCH($B726,'Inspection Log'!$A$6:$A$1005,0)),""))</f>
        <v/>
      </c>
      <c r="G726" s="47" t="n"/>
      <c r="H726" s="38" t="n"/>
      <c r="K726" s="63" t="n"/>
      <c r="L726" s="63" t="n"/>
      <c r="M726" s="38" t="n"/>
      <c r="O726" s="62">
        <f>IF($C726="","",IFERROR($C726+'Settings'!$B$5,""))</f>
        <v/>
      </c>
      <c r="P726" s="62" t="n"/>
      <c r="Q726" s="62" t="n"/>
      <c r="R726" s="40">
        <f>IF($A726="","",IF($Q726&lt;&gt;"","Closed",IF($P726="","Open - No Due Date",IF($P726&lt;TODAY(),"Overdue","Open"))))</f>
        <v/>
      </c>
      <c r="S726" s="39">
        <f>IF($A726="","",IFERROR(MAX(0,IF($Q726&lt;&gt;"",$Q726-$C726,TODAY()-$C726)),""))</f>
        <v/>
      </c>
      <c r="T726" s="40">
        <f>IF($A726="","",IF(OR($B726="",$F726="",$H726="",$I726="",$M726=""),"Missing required field",IF(COUNTIF($A$6:$A$1005,$A726)&gt;1,"Duplicate Violation ID",IF(COUNTIF('Inspection Log'!$A$6:$A$1005,$B726)=0,"Unmatched Inspection ID",IF(AND($Q726&lt;&gt;"",$C726&lt;&gt;"",$Q726&lt;$C726),"Completed before inspection","OK")))))</f>
        <v/>
      </c>
    </row>
    <row r="727">
      <c r="C727" s="62">
        <f>IF($B727="","",IFERROR(INDEX('Inspection Log'!$B$6:$B$1005,MATCH($B727,'Inspection Log'!$A$6:$A$1005,0)),""))</f>
        <v/>
      </c>
      <c r="D727">
        <f>IF($B727="","",IFERROR(INDEX('Inspection Log'!$E$6:$E$1005,MATCH($B727,'Inspection Log'!$A$6:$A$1005,0)),""))</f>
        <v/>
      </c>
      <c r="E727">
        <f>IF($B727="","",IFERROR(INDEX('Inspection Log'!$F$6:$F$1005,MATCH($B727,'Inspection Log'!$A$6:$A$1005,0)),""))</f>
        <v/>
      </c>
      <c r="G727" s="47" t="n"/>
      <c r="H727" s="38" t="n"/>
      <c r="K727" s="63" t="n"/>
      <c r="L727" s="63" t="n"/>
      <c r="M727" s="38" t="n"/>
      <c r="O727" s="62">
        <f>IF($C727="","",IFERROR($C727+'Settings'!$B$5,""))</f>
        <v/>
      </c>
      <c r="P727" s="62" t="n"/>
      <c r="Q727" s="62" t="n"/>
      <c r="R727" s="40">
        <f>IF($A727="","",IF($Q727&lt;&gt;"","Closed",IF($P727="","Open - No Due Date",IF($P727&lt;TODAY(),"Overdue","Open"))))</f>
        <v/>
      </c>
      <c r="S727" s="39">
        <f>IF($A727="","",IFERROR(MAX(0,IF($Q727&lt;&gt;"",$Q727-$C727,TODAY()-$C727)),""))</f>
        <v/>
      </c>
      <c r="T727" s="40">
        <f>IF($A727="","",IF(OR($B727="",$F727="",$H727="",$I727="",$M727=""),"Missing required field",IF(COUNTIF($A$6:$A$1005,$A727)&gt;1,"Duplicate Violation ID",IF(COUNTIF('Inspection Log'!$A$6:$A$1005,$B727)=0,"Unmatched Inspection ID",IF(AND($Q727&lt;&gt;"",$C727&lt;&gt;"",$Q727&lt;$C727),"Completed before inspection","OK")))))</f>
        <v/>
      </c>
    </row>
    <row r="728">
      <c r="C728" s="62">
        <f>IF($B728="","",IFERROR(INDEX('Inspection Log'!$B$6:$B$1005,MATCH($B728,'Inspection Log'!$A$6:$A$1005,0)),""))</f>
        <v/>
      </c>
      <c r="D728">
        <f>IF($B728="","",IFERROR(INDEX('Inspection Log'!$E$6:$E$1005,MATCH($B728,'Inspection Log'!$A$6:$A$1005,0)),""))</f>
        <v/>
      </c>
      <c r="E728">
        <f>IF($B728="","",IFERROR(INDEX('Inspection Log'!$F$6:$F$1005,MATCH($B728,'Inspection Log'!$A$6:$A$1005,0)),""))</f>
        <v/>
      </c>
      <c r="G728" s="47" t="n"/>
      <c r="H728" s="38" t="n"/>
      <c r="K728" s="63" t="n"/>
      <c r="L728" s="63" t="n"/>
      <c r="M728" s="38" t="n"/>
      <c r="O728" s="62">
        <f>IF($C728="","",IFERROR($C728+'Settings'!$B$5,""))</f>
        <v/>
      </c>
      <c r="P728" s="62" t="n"/>
      <c r="Q728" s="62" t="n"/>
      <c r="R728" s="40">
        <f>IF($A728="","",IF($Q728&lt;&gt;"","Closed",IF($P728="","Open - No Due Date",IF($P728&lt;TODAY(),"Overdue","Open"))))</f>
        <v/>
      </c>
      <c r="S728" s="39">
        <f>IF($A728="","",IFERROR(MAX(0,IF($Q728&lt;&gt;"",$Q728-$C728,TODAY()-$C728)),""))</f>
        <v/>
      </c>
      <c r="T728" s="40">
        <f>IF($A728="","",IF(OR($B728="",$F728="",$H728="",$I728="",$M728=""),"Missing required field",IF(COUNTIF($A$6:$A$1005,$A728)&gt;1,"Duplicate Violation ID",IF(COUNTIF('Inspection Log'!$A$6:$A$1005,$B728)=0,"Unmatched Inspection ID",IF(AND($Q728&lt;&gt;"",$C728&lt;&gt;"",$Q728&lt;$C728),"Completed before inspection","OK")))))</f>
        <v/>
      </c>
    </row>
    <row r="729">
      <c r="C729" s="62">
        <f>IF($B729="","",IFERROR(INDEX('Inspection Log'!$B$6:$B$1005,MATCH($B729,'Inspection Log'!$A$6:$A$1005,0)),""))</f>
        <v/>
      </c>
      <c r="D729">
        <f>IF($B729="","",IFERROR(INDEX('Inspection Log'!$E$6:$E$1005,MATCH($B729,'Inspection Log'!$A$6:$A$1005,0)),""))</f>
        <v/>
      </c>
      <c r="E729">
        <f>IF($B729="","",IFERROR(INDEX('Inspection Log'!$F$6:$F$1005,MATCH($B729,'Inspection Log'!$A$6:$A$1005,0)),""))</f>
        <v/>
      </c>
      <c r="G729" s="47" t="n"/>
      <c r="H729" s="38" t="n"/>
      <c r="K729" s="63" t="n"/>
      <c r="L729" s="63" t="n"/>
      <c r="M729" s="38" t="n"/>
      <c r="O729" s="62">
        <f>IF($C729="","",IFERROR($C729+'Settings'!$B$5,""))</f>
        <v/>
      </c>
      <c r="P729" s="62" t="n"/>
      <c r="Q729" s="62" t="n"/>
      <c r="R729" s="40">
        <f>IF($A729="","",IF($Q729&lt;&gt;"","Closed",IF($P729="","Open - No Due Date",IF($P729&lt;TODAY(),"Overdue","Open"))))</f>
        <v/>
      </c>
      <c r="S729" s="39">
        <f>IF($A729="","",IFERROR(MAX(0,IF($Q729&lt;&gt;"",$Q729-$C729,TODAY()-$C729)),""))</f>
        <v/>
      </c>
      <c r="T729" s="40">
        <f>IF($A729="","",IF(OR($B729="",$F729="",$H729="",$I729="",$M729=""),"Missing required field",IF(COUNTIF($A$6:$A$1005,$A729)&gt;1,"Duplicate Violation ID",IF(COUNTIF('Inspection Log'!$A$6:$A$1005,$B729)=0,"Unmatched Inspection ID",IF(AND($Q729&lt;&gt;"",$C729&lt;&gt;"",$Q729&lt;$C729),"Completed before inspection","OK")))))</f>
        <v/>
      </c>
    </row>
    <row r="730">
      <c r="C730" s="62">
        <f>IF($B730="","",IFERROR(INDEX('Inspection Log'!$B$6:$B$1005,MATCH($B730,'Inspection Log'!$A$6:$A$1005,0)),""))</f>
        <v/>
      </c>
      <c r="D730">
        <f>IF($B730="","",IFERROR(INDEX('Inspection Log'!$E$6:$E$1005,MATCH($B730,'Inspection Log'!$A$6:$A$1005,0)),""))</f>
        <v/>
      </c>
      <c r="E730">
        <f>IF($B730="","",IFERROR(INDEX('Inspection Log'!$F$6:$F$1005,MATCH($B730,'Inspection Log'!$A$6:$A$1005,0)),""))</f>
        <v/>
      </c>
      <c r="G730" s="47" t="n"/>
      <c r="H730" s="38" t="n"/>
      <c r="K730" s="63" t="n"/>
      <c r="L730" s="63" t="n"/>
      <c r="M730" s="38" t="n"/>
      <c r="O730" s="62">
        <f>IF($C730="","",IFERROR($C730+'Settings'!$B$5,""))</f>
        <v/>
      </c>
      <c r="P730" s="62" t="n"/>
      <c r="Q730" s="62" t="n"/>
      <c r="R730" s="40">
        <f>IF($A730="","",IF($Q730&lt;&gt;"","Closed",IF($P730="","Open - No Due Date",IF($P730&lt;TODAY(),"Overdue","Open"))))</f>
        <v/>
      </c>
      <c r="S730" s="39">
        <f>IF($A730="","",IFERROR(MAX(0,IF($Q730&lt;&gt;"",$Q730-$C730,TODAY()-$C730)),""))</f>
        <v/>
      </c>
      <c r="T730" s="40">
        <f>IF($A730="","",IF(OR($B730="",$F730="",$H730="",$I730="",$M730=""),"Missing required field",IF(COUNTIF($A$6:$A$1005,$A730)&gt;1,"Duplicate Violation ID",IF(COUNTIF('Inspection Log'!$A$6:$A$1005,$B730)=0,"Unmatched Inspection ID",IF(AND($Q730&lt;&gt;"",$C730&lt;&gt;"",$Q730&lt;$C730),"Completed before inspection","OK")))))</f>
        <v/>
      </c>
    </row>
    <row r="731">
      <c r="C731" s="62">
        <f>IF($B731="","",IFERROR(INDEX('Inspection Log'!$B$6:$B$1005,MATCH($B731,'Inspection Log'!$A$6:$A$1005,0)),""))</f>
        <v/>
      </c>
      <c r="D731">
        <f>IF($B731="","",IFERROR(INDEX('Inspection Log'!$E$6:$E$1005,MATCH($B731,'Inspection Log'!$A$6:$A$1005,0)),""))</f>
        <v/>
      </c>
      <c r="E731">
        <f>IF($B731="","",IFERROR(INDEX('Inspection Log'!$F$6:$F$1005,MATCH($B731,'Inspection Log'!$A$6:$A$1005,0)),""))</f>
        <v/>
      </c>
      <c r="G731" s="47" t="n"/>
      <c r="H731" s="38" t="n"/>
      <c r="K731" s="63" t="n"/>
      <c r="L731" s="63" t="n"/>
      <c r="M731" s="38" t="n"/>
      <c r="O731" s="62">
        <f>IF($C731="","",IFERROR($C731+'Settings'!$B$5,""))</f>
        <v/>
      </c>
      <c r="P731" s="62" t="n"/>
      <c r="Q731" s="62" t="n"/>
      <c r="R731" s="40">
        <f>IF($A731="","",IF($Q731&lt;&gt;"","Closed",IF($P731="","Open - No Due Date",IF($P731&lt;TODAY(),"Overdue","Open"))))</f>
        <v/>
      </c>
      <c r="S731" s="39">
        <f>IF($A731="","",IFERROR(MAX(0,IF($Q731&lt;&gt;"",$Q731-$C731,TODAY()-$C731)),""))</f>
        <v/>
      </c>
      <c r="T731" s="40">
        <f>IF($A731="","",IF(OR($B731="",$F731="",$H731="",$I731="",$M731=""),"Missing required field",IF(COUNTIF($A$6:$A$1005,$A731)&gt;1,"Duplicate Violation ID",IF(COUNTIF('Inspection Log'!$A$6:$A$1005,$B731)=0,"Unmatched Inspection ID",IF(AND($Q731&lt;&gt;"",$C731&lt;&gt;"",$Q731&lt;$C731),"Completed before inspection","OK")))))</f>
        <v/>
      </c>
    </row>
    <row r="732">
      <c r="C732" s="62">
        <f>IF($B732="","",IFERROR(INDEX('Inspection Log'!$B$6:$B$1005,MATCH($B732,'Inspection Log'!$A$6:$A$1005,0)),""))</f>
        <v/>
      </c>
      <c r="D732">
        <f>IF($B732="","",IFERROR(INDEX('Inspection Log'!$E$6:$E$1005,MATCH($B732,'Inspection Log'!$A$6:$A$1005,0)),""))</f>
        <v/>
      </c>
      <c r="E732">
        <f>IF($B732="","",IFERROR(INDEX('Inspection Log'!$F$6:$F$1005,MATCH($B732,'Inspection Log'!$A$6:$A$1005,0)),""))</f>
        <v/>
      </c>
      <c r="G732" s="47" t="n"/>
      <c r="H732" s="38" t="n"/>
      <c r="K732" s="63" t="n"/>
      <c r="L732" s="63" t="n"/>
      <c r="M732" s="38" t="n"/>
      <c r="O732" s="62">
        <f>IF($C732="","",IFERROR($C732+'Settings'!$B$5,""))</f>
        <v/>
      </c>
      <c r="P732" s="62" t="n"/>
      <c r="Q732" s="62" t="n"/>
      <c r="R732" s="40">
        <f>IF($A732="","",IF($Q732&lt;&gt;"","Closed",IF($P732="","Open - No Due Date",IF($P732&lt;TODAY(),"Overdue","Open"))))</f>
        <v/>
      </c>
      <c r="S732" s="39">
        <f>IF($A732="","",IFERROR(MAX(0,IF($Q732&lt;&gt;"",$Q732-$C732,TODAY()-$C732)),""))</f>
        <v/>
      </c>
      <c r="T732" s="40">
        <f>IF($A732="","",IF(OR($B732="",$F732="",$H732="",$I732="",$M732=""),"Missing required field",IF(COUNTIF($A$6:$A$1005,$A732)&gt;1,"Duplicate Violation ID",IF(COUNTIF('Inspection Log'!$A$6:$A$1005,$B732)=0,"Unmatched Inspection ID",IF(AND($Q732&lt;&gt;"",$C732&lt;&gt;"",$Q732&lt;$C732),"Completed before inspection","OK")))))</f>
        <v/>
      </c>
    </row>
    <row r="733">
      <c r="C733" s="62">
        <f>IF($B733="","",IFERROR(INDEX('Inspection Log'!$B$6:$B$1005,MATCH($B733,'Inspection Log'!$A$6:$A$1005,0)),""))</f>
        <v/>
      </c>
      <c r="D733">
        <f>IF($B733="","",IFERROR(INDEX('Inspection Log'!$E$6:$E$1005,MATCH($B733,'Inspection Log'!$A$6:$A$1005,0)),""))</f>
        <v/>
      </c>
      <c r="E733">
        <f>IF($B733="","",IFERROR(INDEX('Inspection Log'!$F$6:$F$1005,MATCH($B733,'Inspection Log'!$A$6:$A$1005,0)),""))</f>
        <v/>
      </c>
      <c r="G733" s="47" t="n"/>
      <c r="H733" s="38" t="n"/>
      <c r="K733" s="63" t="n"/>
      <c r="L733" s="63" t="n"/>
      <c r="M733" s="38" t="n"/>
      <c r="O733" s="62">
        <f>IF($C733="","",IFERROR($C733+'Settings'!$B$5,""))</f>
        <v/>
      </c>
      <c r="P733" s="62" t="n"/>
      <c r="Q733" s="62" t="n"/>
      <c r="R733" s="40">
        <f>IF($A733="","",IF($Q733&lt;&gt;"","Closed",IF($P733="","Open - No Due Date",IF($P733&lt;TODAY(),"Overdue","Open"))))</f>
        <v/>
      </c>
      <c r="S733" s="39">
        <f>IF($A733="","",IFERROR(MAX(0,IF($Q733&lt;&gt;"",$Q733-$C733,TODAY()-$C733)),""))</f>
        <v/>
      </c>
      <c r="T733" s="40">
        <f>IF($A733="","",IF(OR($B733="",$F733="",$H733="",$I733="",$M733=""),"Missing required field",IF(COUNTIF($A$6:$A$1005,$A733)&gt;1,"Duplicate Violation ID",IF(COUNTIF('Inspection Log'!$A$6:$A$1005,$B733)=0,"Unmatched Inspection ID",IF(AND($Q733&lt;&gt;"",$C733&lt;&gt;"",$Q733&lt;$C733),"Completed before inspection","OK")))))</f>
        <v/>
      </c>
    </row>
    <row r="734">
      <c r="C734" s="62">
        <f>IF($B734="","",IFERROR(INDEX('Inspection Log'!$B$6:$B$1005,MATCH($B734,'Inspection Log'!$A$6:$A$1005,0)),""))</f>
        <v/>
      </c>
      <c r="D734">
        <f>IF($B734="","",IFERROR(INDEX('Inspection Log'!$E$6:$E$1005,MATCH($B734,'Inspection Log'!$A$6:$A$1005,0)),""))</f>
        <v/>
      </c>
      <c r="E734">
        <f>IF($B734="","",IFERROR(INDEX('Inspection Log'!$F$6:$F$1005,MATCH($B734,'Inspection Log'!$A$6:$A$1005,0)),""))</f>
        <v/>
      </c>
      <c r="G734" s="47" t="n"/>
      <c r="H734" s="38" t="n"/>
      <c r="K734" s="63" t="n"/>
      <c r="L734" s="63" t="n"/>
      <c r="M734" s="38" t="n"/>
      <c r="O734" s="62">
        <f>IF($C734="","",IFERROR($C734+'Settings'!$B$5,""))</f>
        <v/>
      </c>
      <c r="P734" s="62" t="n"/>
      <c r="Q734" s="62" t="n"/>
      <c r="R734" s="40">
        <f>IF($A734="","",IF($Q734&lt;&gt;"","Closed",IF($P734="","Open - No Due Date",IF($P734&lt;TODAY(),"Overdue","Open"))))</f>
        <v/>
      </c>
      <c r="S734" s="39">
        <f>IF($A734="","",IFERROR(MAX(0,IF($Q734&lt;&gt;"",$Q734-$C734,TODAY()-$C734)),""))</f>
        <v/>
      </c>
      <c r="T734" s="40">
        <f>IF($A734="","",IF(OR($B734="",$F734="",$H734="",$I734="",$M734=""),"Missing required field",IF(COUNTIF($A$6:$A$1005,$A734)&gt;1,"Duplicate Violation ID",IF(COUNTIF('Inspection Log'!$A$6:$A$1005,$B734)=0,"Unmatched Inspection ID",IF(AND($Q734&lt;&gt;"",$C734&lt;&gt;"",$Q734&lt;$C734),"Completed before inspection","OK")))))</f>
        <v/>
      </c>
    </row>
    <row r="735">
      <c r="C735" s="62">
        <f>IF($B735="","",IFERROR(INDEX('Inspection Log'!$B$6:$B$1005,MATCH($B735,'Inspection Log'!$A$6:$A$1005,0)),""))</f>
        <v/>
      </c>
      <c r="D735">
        <f>IF($B735="","",IFERROR(INDEX('Inspection Log'!$E$6:$E$1005,MATCH($B735,'Inspection Log'!$A$6:$A$1005,0)),""))</f>
        <v/>
      </c>
      <c r="E735">
        <f>IF($B735="","",IFERROR(INDEX('Inspection Log'!$F$6:$F$1005,MATCH($B735,'Inspection Log'!$A$6:$A$1005,0)),""))</f>
        <v/>
      </c>
      <c r="G735" s="47" t="n"/>
      <c r="H735" s="38" t="n"/>
      <c r="K735" s="63" t="n"/>
      <c r="L735" s="63" t="n"/>
      <c r="M735" s="38" t="n"/>
      <c r="O735" s="62">
        <f>IF($C735="","",IFERROR($C735+'Settings'!$B$5,""))</f>
        <v/>
      </c>
      <c r="P735" s="62" t="n"/>
      <c r="Q735" s="62" t="n"/>
      <c r="R735" s="40">
        <f>IF($A735="","",IF($Q735&lt;&gt;"","Closed",IF($P735="","Open - No Due Date",IF($P735&lt;TODAY(),"Overdue","Open"))))</f>
        <v/>
      </c>
      <c r="S735" s="39">
        <f>IF($A735="","",IFERROR(MAX(0,IF($Q735&lt;&gt;"",$Q735-$C735,TODAY()-$C735)),""))</f>
        <v/>
      </c>
      <c r="T735" s="40">
        <f>IF($A735="","",IF(OR($B735="",$F735="",$H735="",$I735="",$M735=""),"Missing required field",IF(COUNTIF($A$6:$A$1005,$A735)&gt;1,"Duplicate Violation ID",IF(COUNTIF('Inspection Log'!$A$6:$A$1005,$B735)=0,"Unmatched Inspection ID",IF(AND($Q735&lt;&gt;"",$C735&lt;&gt;"",$Q735&lt;$C735),"Completed before inspection","OK")))))</f>
        <v/>
      </c>
    </row>
    <row r="736">
      <c r="C736" s="62">
        <f>IF($B736="","",IFERROR(INDEX('Inspection Log'!$B$6:$B$1005,MATCH($B736,'Inspection Log'!$A$6:$A$1005,0)),""))</f>
        <v/>
      </c>
      <c r="D736">
        <f>IF($B736="","",IFERROR(INDEX('Inspection Log'!$E$6:$E$1005,MATCH($B736,'Inspection Log'!$A$6:$A$1005,0)),""))</f>
        <v/>
      </c>
      <c r="E736">
        <f>IF($B736="","",IFERROR(INDEX('Inspection Log'!$F$6:$F$1005,MATCH($B736,'Inspection Log'!$A$6:$A$1005,0)),""))</f>
        <v/>
      </c>
      <c r="G736" s="47" t="n"/>
      <c r="H736" s="38" t="n"/>
      <c r="K736" s="63" t="n"/>
      <c r="L736" s="63" t="n"/>
      <c r="M736" s="38" t="n"/>
      <c r="O736" s="62">
        <f>IF($C736="","",IFERROR($C736+'Settings'!$B$5,""))</f>
        <v/>
      </c>
      <c r="P736" s="62" t="n"/>
      <c r="Q736" s="62" t="n"/>
      <c r="R736" s="40">
        <f>IF($A736="","",IF($Q736&lt;&gt;"","Closed",IF($P736="","Open - No Due Date",IF($P736&lt;TODAY(),"Overdue","Open"))))</f>
        <v/>
      </c>
      <c r="S736" s="39">
        <f>IF($A736="","",IFERROR(MAX(0,IF($Q736&lt;&gt;"",$Q736-$C736,TODAY()-$C736)),""))</f>
        <v/>
      </c>
      <c r="T736" s="40">
        <f>IF($A736="","",IF(OR($B736="",$F736="",$H736="",$I736="",$M736=""),"Missing required field",IF(COUNTIF($A$6:$A$1005,$A736)&gt;1,"Duplicate Violation ID",IF(COUNTIF('Inspection Log'!$A$6:$A$1005,$B736)=0,"Unmatched Inspection ID",IF(AND($Q736&lt;&gt;"",$C736&lt;&gt;"",$Q736&lt;$C736),"Completed before inspection","OK")))))</f>
        <v/>
      </c>
    </row>
    <row r="737">
      <c r="C737" s="62">
        <f>IF($B737="","",IFERROR(INDEX('Inspection Log'!$B$6:$B$1005,MATCH($B737,'Inspection Log'!$A$6:$A$1005,0)),""))</f>
        <v/>
      </c>
      <c r="D737">
        <f>IF($B737="","",IFERROR(INDEX('Inspection Log'!$E$6:$E$1005,MATCH($B737,'Inspection Log'!$A$6:$A$1005,0)),""))</f>
        <v/>
      </c>
      <c r="E737">
        <f>IF($B737="","",IFERROR(INDEX('Inspection Log'!$F$6:$F$1005,MATCH($B737,'Inspection Log'!$A$6:$A$1005,0)),""))</f>
        <v/>
      </c>
      <c r="G737" s="47" t="n"/>
      <c r="H737" s="38" t="n"/>
      <c r="K737" s="63" t="n"/>
      <c r="L737" s="63" t="n"/>
      <c r="M737" s="38" t="n"/>
      <c r="O737" s="62">
        <f>IF($C737="","",IFERROR($C737+'Settings'!$B$5,""))</f>
        <v/>
      </c>
      <c r="P737" s="62" t="n"/>
      <c r="Q737" s="62" t="n"/>
      <c r="R737" s="40">
        <f>IF($A737="","",IF($Q737&lt;&gt;"","Closed",IF($P737="","Open - No Due Date",IF($P737&lt;TODAY(),"Overdue","Open"))))</f>
        <v/>
      </c>
      <c r="S737" s="39">
        <f>IF($A737="","",IFERROR(MAX(0,IF($Q737&lt;&gt;"",$Q737-$C737,TODAY()-$C737)),""))</f>
        <v/>
      </c>
      <c r="T737" s="40">
        <f>IF($A737="","",IF(OR($B737="",$F737="",$H737="",$I737="",$M737=""),"Missing required field",IF(COUNTIF($A$6:$A$1005,$A737)&gt;1,"Duplicate Violation ID",IF(COUNTIF('Inspection Log'!$A$6:$A$1005,$B737)=0,"Unmatched Inspection ID",IF(AND($Q737&lt;&gt;"",$C737&lt;&gt;"",$Q737&lt;$C737),"Completed before inspection","OK")))))</f>
        <v/>
      </c>
    </row>
    <row r="738">
      <c r="C738" s="62">
        <f>IF($B738="","",IFERROR(INDEX('Inspection Log'!$B$6:$B$1005,MATCH($B738,'Inspection Log'!$A$6:$A$1005,0)),""))</f>
        <v/>
      </c>
      <c r="D738">
        <f>IF($B738="","",IFERROR(INDEX('Inspection Log'!$E$6:$E$1005,MATCH($B738,'Inspection Log'!$A$6:$A$1005,0)),""))</f>
        <v/>
      </c>
      <c r="E738">
        <f>IF($B738="","",IFERROR(INDEX('Inspection Log'!$F$6:$F$1005,MATCH($B738,'Inspection Log'!$A$6:$A$1005,0)),""))</f>
        <v/>
      </c>
      <c r="G738" s="47" t="n"/>
      <c r="H738" s="38" t="n"/>
      <c r="K738" s="63" t="n"/>
      <c r="L738" s="63" t="n"/>
      <c r="M738" s="38" t="n"/>
      <c r="O738" s="62">
        <f>IF($C738="","",IFERROR($C738+'Settings'!$B$5,""))</f>
        <v/>
      </c>
      <c r="P738" s="62" t="n"/>
      <c r="Q738" s="62" t="n"/>
      <c r="R738" s="40">
        <f>IF($A738="","",IF($Q738&lt;&gt;"","Closed",IF($P738="","Open - No Due Date",IF($P738&lt;TODAY(),"Overdue","Open"))))</f>
        <v/>
      </c>
      <c r="S738" s="39">
        <f>IF($A738="","",IFERROR(MAX(0,IF($Q738&lt;&gt;"",$Q738-$C738,TODAY()-$C738)),""))</f>
        <v/>
      </c>
      <c r="T738" s="40">
        <f>IF($A738="","",IF(OR($B738="",$F738="",$H738="",$I738="",$M738=""),"Missing required field",IF(COUNTIF($A$6:$A$1005,$A738)&gt;1,"Duplicate Violation ID",IF(COUNTIF('Inspection Log'!$A$6:$A$1005,$B738)=0,"Unmatched Inspection ID",IF(AND($Q738&lt;&gt;"",$C738&lt;&gt;"",$Q738&lt;$C738),"Completed before inspection","OK")))))</f>
        <v/>
      </c>
    </row>
    <row r="739">
      <c r="C739" s="62">
        <f>IF($B739="","",IFERROR(INDEX('Inspection Log'!$B$6:$B$1005,MATCH($B739,'Inspection Log'!$A$6:$A$1005,0)),""))</f>
        <v/>
      </c>
      <c r="D739">
        <f>IF($B739="","",IFERROR(INDEX('Inspection Log'!$E$6:$E$1005,MATCH($B739,'Inspection Log'!$A$6:$A$1005,0)),""))</f>
        <v/>
      </c>
      <c r="E739">
        <f>IF($B739="","",IFERROR(INDEX('Inspection Log'!$F$6:$F$1005,MATCH($B739,'Inspection Log'!$A$6:$A$1005,0)),""))</f>
        <v/>
      </c>
      <c r="G739" s="47" t="n"/>
      <c r="H739" s="38" t="n"/>
      <c r="K739" s="63" t="n"/>
      <c r="L739" s="63" t="n"/>
      <c r="M739" s="38" t="n"/>
      <c r="O739" s="62">
        <f>IF($C739="","",IFERROR($C739+'Settings'!$B$5,""))</f>
        <v/>
      </c>
      <c r="P739" s="62" t="n"/>
      <c r="Q739" s="62" t="n"/>
      <c r="R739" s="40">
        <f>IF($A739="","",IF($Q739&lt;&gt;"","Closed",IF($P739="","Open - No Due Date",IF($P739&lt;TODAY(),"Overdue","Open"))))</f>
        <v/>
      </c>
      <c r="S739" s="39">
        <f>IF($A739="","",IFERROR(MAX(0,IF($Q739&lt;&gt;"",$Q739-$C739,TODAY()-$C739)),""))</f>
        <v/>
      </c>
      <c r="T739" s="40">
        <f>IF($A739="","",IF(OR($B739="",$F739="",$H739="",$I739="",$M739=""),"Missing required field",IF(COUNTIF($A$6:$A$1005,$A739)&gt;1,"Duplicate Violation ID",IF(COUNTIF('Inspection Log'!$A$6:$A$1005,$B739)=0,"Unmatched Inspection ID",IF(AND($Q739&lt;&gt;"",$C739&lt;&gt;"",$Q739&lt;$C739),"Completed before inspection","OK")))))</f>
        <v/>
      </c>
    </row>
    <row r="740">
      <c r="C740" s="62">
        <f>IF($B740="","",IFERROR(INDEX('Inspection Log'!$B$6:$B$1005,MATCH($B740,'Inspection Log'!$A$6:$A$1005,0)),""))</f>
        <v/>
      </c>
      <c r="D740">
        <f>IF($B740="","",IFERROR(INDEX('Inspection Log'!$E$6:$E$1005,MATCH($B740,'Inspection Log'!$A$6:$A$1005,0)),""))</f>
        <v/>
      </c>
      <c r="E740">
        <f>IF($B740="","",IFERROR(INDEX('Inspection Log'!$F$6:$F$1005,MATCH($B740,'Inspection Log'!$A$6:$A$1005,0)),""))</f>
        <v/>
      </c>
      <c r="G740" s="47" t="n"/>
      <c r="H740" s="38" t="n"/>
      <c r="K740" s="63" t="n"/>
      <c r="L740" s="63" t="n"/>
      <c r="M740" s="38" t="n"/>
      <c r="O740" s="62">
        <f>IF($C740="","",IFERROR($C740+'Settings'!$B$5,""))</f>
        <v/>
      </c>
      <c r="P740" s="62" t="n"/>
      <c r="Q740" s="62" t="n"/>
      <c r="R740" s="40">
        <f>IF($A740="","",IF($Q740&lt;&gt;"","Closed",IF($P740="","Open - No Due Date",IF($P740&lt;TODAY(),"Overdue","Open"))))</f>
        <v/>
      </c>
      <c r="S740" s="39">
        <f>IF($A740="","",IFERROR(MAX(0,IF($Q740&lt;&gt;"",$Q740-$C740,TODAY()-$C740)),""))</f>
        <v/>
      </c>
      <c r="T740" s="40">
        <f>IF($A740="","",IF(OR($B740="",$F740="",$H740="",$I740="",$M740=""),"Missing required field",IF(COUNTIF($A$6:$A$1005,$A740)&gt;1,"Duplicate Violation ID",IF(COUNTIF('Inspection Log'!$A$6:$A$1005,$B740)=0,"Unmatched Inspection ID",IF(AND($Q740&lt;&gt;"",$C740&lt;&gt;"",$Q740&lt;$C740),"Completed before inspection","OK")))))</f>
        <v/>
      </c>
    </row>
    <row r="741">
      <c r="C741" s="62">
        <f>IF($B741="","",IFERROR(INDEX('Inspection Log'!$B$6:$B$1005,MATCH($B741,'Inspection Log'!$A$6:$A$1005,0)),""))</f>
        <v/>
      </c>
      <c r="D741">
        <f>IF($B741="","",IFERROR(INDEX('Inspection Log'!$E$6:$E$1005,MATCH($B741,'Inspection Log'!$A$6:$A$1005,0)),""))</f>
        <v/>
      </c>
      <c r="E741">
        <f>IF($B741="","",IFERROR(INDEX('Inspection Log'!$F$6:$F$1005,MATCH($B741,'Inspection Log'!$A$6:$A$1005,0)),""))</f>
        <v/>
      </c>
      <c r="G741" s="47" t="n"/>
      <c r="H741" s="38" t="n"/>
      <c r="K741" s="63" t="n"/>
      <c r="L741" s="63" t="n"/>
      <c r="M741" s="38" t="n"/>
      <c r="O741" s="62">
        <f>IF($C741="","",IFERROR($C741+'Settings'!$B$5,""))</f>
        <v/>
      </c>
      <c r="P741" s="62" t="n"/>
      <c r="Q741" s="62" t="n"/>
      <c r="R741" s="40">
        <f>IF($A741="","",IF($Q741&lt;&gt;"","Closed",IF($P741="","Open - No Due Date",IF($P741&lt;TODAY(),"Overdue","Open"))))</f>
        <v/>
      </c>
      <c r="S741" s="39">
        <f>IF($A741="","",IFERROR(MAX(0,IF($Q741&lt;&gt;"",$Q741-$C741,TODAY()-$C741)),""))</f>
        <v/>
      </c>
      <c r="T741" s="40">
        <f>IF($A741="","",IF(OR($B741="",$F741="",$H741="",$I741="",$M741=""),"Missing required field",IF(COUNTIF($A$6:$A$1005,$A741)&gt;1,"Duplicate Violation ID",IF(COUNTIF('Inspection Log'!$A$6:$A$1005,$B741)=0,"Unmatched Inspection ID",IF(AND($Q741&lt;&gt;"",$C741&lt;&gt;"",$Q741&lt;$C741),"Completed before inspection","OK")))))</f>
        <v/>
      </c>
    </row>
    <row r="742">
      <c r="C742" s="62">
        <f>IF($B742="","",IFERROR(INDEX('Inspection Log'!$B$6:$B$1005,MATCH($B742,'Inspection Log'!$A$6:$A$1005,0)),""))</f>
        <v/>
      </c>
      <c r="D742">
        <f>IF($B742="","",IFERROR(INDEX('Inspection Log'!$E$6:$E$1005,MATCH($B742,'Inspection Log'!$A$6:$A$1005,0)),""))</f>
        <v/>
      </c>
      <c r="E742">
        <f>IF($B742="","",IFERROR(INDEX('Inspection Log'!$F$6:$F$1005,MATCH($B742,'Inspection Log'!$A$6:$A$1005,0)),""))</f>
        <v/>
      </c>
      <c r="G742" s="47" t="n"/>
      <c r="H742" s="38" t="n"/>
      <c r="K742" s="63" t="n"/>
      <c r="L742" s="63" t="n"/>
      <c r="M742" s="38" t="n"/>
      <c r="O742" s="62">
        <f>IF($C742="","",IFERROR($C742+'Settings'!$B$5,""))</f>
        <v/>
      </c>
      <c r="P742" s="62" t="n"/>
      <c r="Q742" s="62" t="n"/>
      <c r="R742" s="40">
        <f>IF($A742="","",IF($Q742&lt;&gt;"","Closed",IF($P742="","Open - No Due Date",IF($P742&lt;TODAY(),"Overdue","Open"))))</f>
        <v/>
      </c>
      <c r="S742" s="39">
        <f>IF($A742="","",IFERROR(MAX(0,IF($Q742&lt;&gt;"",$Q742-$C742,TODAY()-$C742)),""))</f>
        <v/>
      </c>
      <c r="T742" s="40">
        <f>IF($A742="","",IF(OR($B742="",$F742="",$H742="",$I742="",$M742=""),"Missing required field",IF(COUNTIF($A$6:$A$1005,$A742)&gt;1,"Duplicate Violation ID",IF(COUNTIF('Inspection Log'!$A$6:$A$1005,$B742)=0,"Unmatched Inspection ID",IF(AND($Q742&lt;&gt;"",$C742&lt;&gt;"",$Q742&lt;$C742),"Completed before inspection","OK")))))</f>
        <v/>
      </c>
    </row>
    <row r="743">
      <c r="C743" s="62">
        <f>IF($B743="","",IFERROR(INDEX('Inspection Log'!$B$6:$B$1005,MATCH($B743,'Inspection Log'!$A$6:$A$1005,0)),""))</f>
        <v/>
      </c>
      <c r="D743">
        <f>IF($B743="","",IFERROR(INDEX('Inspection Log'!$E$6:$E$1005,MATCH($B743,'Inspection Log'!$A$6:$A$1005,0)),""))</f>
        <v/>
      </c>
      <c r="E743">
        <f>IF($B743="","",IFERROR(INDEX('Inspection Log'!$F$6:$F$1005,MATCH($B743,'Inspection Log'!$A$6:$A$1005,0)),""))</f>
        <v/>
      </c>
      <c r="G743" s="47" t="n"/>
      <c r="H743" s="38" t="n"/>
      <c r="K743" s="63" t="n"/>
      <c r="L743" s="63" t="n"/>
      <c r="M743" s="38" t="n"/>
      <c r="O743" s="62">
        <f>IF($C743="","",IFERROR($C743+'Settings'!$B$5,""))</f>
        <v/>
      </c>
      <c r="P743" s="62" t="n"/>
      <c r="Q743" s="62" t="n"/>
      <c r="R743" s="40">
        <f>IF($A743="","",IF($Q743&lt;&gt;"","Closed",IF($P743="","Open - No Due Date",IF($P743&lt;TODAY(),"Overdue","Open"))))</f>
        <v/>
      </c>
      <c r="S743" s="39">
        <f>IF($A743="","",IFERROR(MAX(0,IF($Q743&lt;&gt;"",$Q743-$C743,TODAY()-$C743)),""))</f>
        <v/>
      </c>
      <c r="T743" s="40">
        <f>IF($A743="","",IF(OR($B743="",$F743="",$H743="",$I743="",$M743=""),"Missing required field",IF(COUNTIF($A$6:$A$1005,$A743)&gt;1,"Duplicate Violation ID",IF(COUNTIF('Inspection Log'!$A$6:$A$1005,$B743)=0,"Unmatched Inspection ID",IF(AND($Q743&lt;&gt;"",$C743&lt;&gt;"",$Q743&lt;$C743),"Completed before inspection","OK")))))</f>
        <v/>
      </c>
    </row>
    <row r="744">
      <c r="C744" s="62">
        <f>IF($B744="","",IFERROR(INDEX('Inspection Log'!$B$6:$B$1005,MATCH($B744,'Inspection Log'!$A$6:$A$1005,0)),""))</f>
        <v/>
      </c>
      <c r="D744">
        <f>IF($B744="","",IFERROR(INDEX('Inspection Log'!$E$6:$E$1005,MATCH($B744,'Inspection Log'!$A$6:$A$1005,0)),""))</f>
        <v/>
      </c>
      <c r="E744">
        <f>IF($B744="","",IFERROR(INDEX('Inspection Log'!$F$6:$F$1005,MATCH($B744,'Inspection Log'!$A$6:$A$1005,0)),""))</f>
        <v/>
      </c>
      <c r="G744" s="47" t="n"/>
      <c r="H744" s="38" t="n"/>
      <c r="K744" s="63" t="n"/>
      <c r="L744" s="63" t="n"/>
      <c r="M744" s="38" t="n"/>
      <c r="O744" s="62">
        <f>IF($C744="","",IFERROR($C744+'Settings'!$B$5,""))</f>
        <v/>
      </c>
      <c r="P744" s="62" t="n"/>
      <c r="Q744" s="62" t="n"/>
      <c r="R744" s="40">
        <f>IF($A744="","",IF($Q744&lt;&gt;"","Closed",IF($P744="","Open - No Due Date",IF($P744&lt;TODAY(),"Overdue","Open"))))</f>
        <v/>
      </c>
      <c r="S744" s="39">
        <f>IF($A744="","",IFERROR(MAX(0,IF($Q744&lt;&gt;"",$Q744-$C744,TODAY()-$C744)),""))</f>
        <v/>
      </c>
      <c r="T744" s="40">
        <f>IF($A744="","",IF(OR($B744="",$F744="",$H744="",$I744="",$M744=""),"Missing required field",IF(COUNTIF($A$6:$A$1005,$A744)&gt;1,"Duplicate Violation ID",IF(COUNTIF('Inspection Log'!$A$6:$A$1005,$B744)=0,"Unmatched Inspection ID",IF(AND($Q744&lt;&gt;"",$C744&lt;&gt;"",$Q744&lt;$C744),"Completed before inspection","OK")))))</f>
        <v/>
      </c>
    </row>
    <row r="745">
      <c r="C745" s="62">
        <f>IF($B745="","",IFERROR(INDEX('Inspection Log'!$B$6:$B$1005,MATCH($B745,'Inspection Log'!$A$6:$A$1005,0)),""))</f>
        <v/>
      </c>
      <c r="D745">
        <f>IF($B745="","",IFERROR(INDEX('Inspection Log'!$E$6:$E$1005,MATCH($B745,'Inspection Log'!$A$6:$A$1005,0)),""))</f>
        <v/>
      </c>
      <c r="E745">
        <f>IF($B745="","",IFERROR(INDEX('Inspection Log'!$F$6:$F$1005,MATCH($B745,'Inspection Log'!$A$6:$A$1005,0)),""))</f>
        <v/>
      </c>
      <c r="G745" s="47" t="n"/>
      <c r="H745" s="38" t="n"/>
      <c r="K745" s="63" t="n"/>
      <c r="L745" s="63" t="n"/>
      <c r="M745" s="38" t="n"/>
      <c r="O745" s="62">
        <f>IF($C745="","",IFERROR($C745+'Settings'!$B$5,""))</f>
        <v/>
      </c>
      <c r="P745" s="62" t="n"/>
      <c r="Q745" s="62" t="n"/>
      <c r="R745" s="40">
        <f>IF($A745="","",IF($Q745&lt;&gt;"","Closed",IF($P745="","Open - No Due Date",IF($P745&lt;TODAY(),"Overdue","Open"))))</f>
        <v/>
      </c>
      <c r="S745" s="39">
        <f>IF($A745="","",IFERROR(MAX(0,IF($Q745&lt;&gt;"",$Q745-$C745,TODAY()-$C745)),""))</f>
        <v/>
      </c>
      <c r="T745" s="40">
        <f>IF($A745="","",IF(OR($B745="",$F745="",$H745="",$I745="",$M745=""),"Missing required field",IF(COUNTIF($A$6:$A$1005,$A745)&gt;1,"Duplicate Violation ID",IF(COUNTIF('Inspection Log'!$A$6:$A$1005,$B745)=0,"Unmatched Inspection ID",IF(AND($Q745&lt;&gt;"",$C745&lt;&gt;"",$Q745&lt;$C745),"Completed before inspection","OK")))))</f>
        <v/>
      </c>
    </row>
    <row r="746">
      <c r="C746" s="62">
        <f>IF($B746="","",IFERROR(INDEX('Inspection Log'!$B$6:$B$1005,MATCH($B746,'Inspection Log'!$A$6:$A$1005,0)),""))</f>
        <v/>
      </c>
      <c r="D746">
        <f>IF($B746="","",IFERROR(INDEX('Inspection Log'!$E$6:$E$1005,MATCH($B746,'Inspection Log'!$A$6:$A$1005,0)),""))</f>
        <v/>
      </c>
      <c r="E746">
        <f>IF($B746="","",IFERROR(INDEX('Inspection Log'!$F$6:$F$1005,MATCH($B746,'Inspection Log'!$A$6:$A$1005,0)),""))</f>
        <v/>
      </c>
      <c r="G746" s="47" t="n"/>
      <c r="H746" s="38" t="n"/>
      <c r="K746" s="63" t="n"/>
      <c r="L746" s="63" t="n"/>
      <c r="M746" s="38" t="n"/>
      <c r="O746" s="62">
        <f>IF($C746="","",IFERROR($C746+'Settings'!$B$5,""))</f>
        <v/>
      </c>
      <c r="P746" s="62" t="n"/>
      <c r="Q746" s="62" t="n"/>
      <c r="R746" s="40">
        <f>IF($A746="","",IF($Q746&lt;&gt;"","Closed",IF($P746="","Open - No Due Date",IF($P746&lt;TODAY(),"Overdue","Open"))))</f>
        <v/>
      </c>
      <c r="S746" s="39">
        <f>IF($A746="","",IFERROR(MAX(0,IF($Q746&lt;&gt;"",$Q746-$C746,TODAY()-$C746)),""))</f>
        <v/>
      </c>
      <c r="T746" s="40">
        <f>IF($A746="","",IF(OR($B746="",$F746="",$H746="",$I746="",$M746=""),"Missing required field",IF(COUNTIF($A$6:$A$1005,$A746)&gt;1,"Duplicate Violation ID",IF(COUNTIF('Inspection Log'!$A$6:$A$1005,$B746)=0,"Unmatched Inspection ID",IF(AND($Q746&lt;&gt;"",$C746&lt;&gt;"",$Q746&lt;$C746),"Completed before inspection","OK")))))</f>
        <v/>
      </c>
    </row>
    <row r="747">
      <c r="C747" s="62">
        <f>IF($B747="","",IFERROR(INDEX('Inspection Log'!$B$6:$B$1005,MATCH($B747,'Inspection Log'!$A$6:$A$1005,0)),""))</f>
        <v/>
      </c>
      <c r="D747">
        <f>IF($B747="","",IFERROR(INDEX('Inspection Log'!$E$6:$E$1005,MATCH($B747,'Inspection Log'!$A$6:$A$1005,0)),""))</f>
        <v/>
      </c>
      <c r="E747">
        <f>IF($B747="","",IFERROR(INDEX('Inspection Log'!$F$6:$F$1005,MATCH($B747,'Inspection Log'!$A$6:$A$1005,0)),""))</f>
        <v/>
      </c>
      <c r="G747" s="47" t="n"/>
      <c r="H747" s="38" t="n"/>
      <c r="K747" s="63" t="n"/>
      <c r="L747" s="63" t="n"/>
      <c r="M747" s="38" t="n"/>
      <c r="O747" s="62">
        <f>IF($C747="","",IFERROR($C747+'Settings'!$B$5,""))</f>
        <v/>
      </c>
      <c r="P747" s="62" t="n"/>
      <c r="Q747" s="62" t="n"/>
      <c r="R747" s="40">
        <f>IF($A747="","",IF($Q747&lt;&gt;"","Closed",IF($P747="","Open - No Due Date",IF($P747&lt;TODAY(),"Overdue","Open"))))</f>
        <v/>
      </c>
      <c r="S747" s="39">
        <f>IF($A747="","",IFERROR(MAX(0,IF($Q747&lt;&gt;"",$Q747-$C747,TODAY()-$C747)),""))</f>
        <v/>
      </c>
      <c r="T747" s="40">
        <f>IF($A747="","",IF(OR($B747="",$F747="",$H747="",$I747="",$M747=""),"Missing required field",IF(COUNTIF($A$6:$A$1005,$A747)&gt;1,"Duplicate Violation ID",IF(COUNTIF('Inspection Log'!$A$6:$A$1005,$B747)=0,"Unmatched Inspection ID",IF(AND($Q747&lt;&gt;"",$C747&lt;&gt;"",$Q747&lt;$C747),"Completed before inspection","OK")))))</f>
        <v/>
      </c>
    </row>
    <row r="748">
      <c r="C748" s="62">
        <f>IF($B748="","",IFERROR(INDEX('Inspection Log'!$B$6:$B$1005,MATCH($B748,'Inspection Log'!$A$6:$A$1005,0)),""))</f>
        <v/>
      </c>
      <c r="D748">
        <f>IF($B748="","",IFERROR(INDEX('Inspection Log'!$E$6:$E$1005,MATCH($B748,'Inspection Log'!$A$6:$A$1005,0)),""))</f>
        <v/>
      </c>
      <c r="E748">
        <f>IF($B748="","",IFERROR(INDEX('Inspection Log'!$F$6:$F$1005,MATCH($B748,'Inspection Log'!$A$6:$A$1005,0)),""))</f>
        <v/>
      </c>
      <c r="G748" s="47" t="n"/>
      <c r="H748" s="38" t="n"/>
      <c r="K748" s="63" t="n"/>
      <c r="L748" s="63" t="n"/>
      <c r="M748" s="38" t="n"/>
      <c r="O748" s="62">
        <f>IF($C748="","",IFERROR($C748+'Settings'!$B$5,""))</f>
        <v/>
      </c>
      <c r="P748" s="62" t="n"/>
      <c r="Q748" s="62" t="n"/>
      <c r="R748" s="40">
        <f>IF($A748="","",IF($Q748&lt;&gt;"","Closed",IF($P748="","Open - No Due Date",IF($P748&lt;TODAY(),"Overdue","Open"))))</f>
        <v/>
      </c>
      <c r="S748" s="39">
        <f>IF($A748="","",IFERROR(MAX(0,IF($Q748&lt;&gt;"",$Q748-$C748,TODAY()-$C748)),""))</f>
        <v/>
      </c>
      <c r="T748" s="40">
        <f>IF($A748="","",IF(OR($B748="",$F748="",$H748="",$I748="",$M748=""),"Missing required field",IF(COUNTIF($A$6:$A$1005,$A748)&gt;1,"Duplicate Violation ID",IF(COUNTIF('Inspection Log'!$A$6:$A$1005,$B748)=0,"Unmatched Inspection ID",IF(AND($Q748&lt;&gt;"",$C748&lt;&gt;"",$Q748&lt;$C748),"Completed before inspection","OK")))))</f>
        <v/>
      </c>
    </row>
    <row r="749">
      <c r="C749" s="62">
        <f>IF($B749="","",IFERROR(INDEX('Inspection Log'!$B$6:$B$1005,MATCH($B749,'Inspection Log'!$A$6:$A$1005,0)),""))</f>
        <v/>
      </c>
      <c r="D749">
        <f>IF($B749="","",IFERROR(INDEX('Inspection Log'!$E$6:$E$1005,MATCH($B749,'Inspection Log'!$A$6:$A$1005,0)),""))</f>
        <v/>
      </c>
      <c r="E749">
        <f>IF($B749="","",IFERROR(INDEX('Inspection Log'!$F$6:$F$1005,MATCH($B749,'Inspection Log'!$A$6:$A$1005,0)),""))</f>
        <v/>
      </c>
      <c r="G749" s="47" t="n"/>
      <c r="H749" s="38" t="n"/>
      <c r="K749" s="63" t="n"/>
      <c r="L749" s="63" t="n"/>
      <c r="M749" s="38" t="n"/>
      <c r="O749" s="62">
        <f>IF($C749="","",IFERROR($C749+'Settings'!$B$5,""))</f>
        <v/>
      </c>
      <c r="P749" s="62" t="n"/>
      <c r="Q749" s="62" t="n"/>
      <c r="R749" s="40">
        <f>IF($A749="","",IF($Q749&lt;&gt;"","Closed",IF($P749="","Open - No Due Date",IF($P749&lt;TODAY(),"Overdue","Open"))))</f>
        <v/>
      </c>
      <c r="S749" s="39">
        <f>IF($A749="","",IFERROR(MAX(0,IF($Q749&lt;&gt;"",$Q749-$C749,TODAY()-$C749)),""))</f>
        <v/>
      </c>
      <c r="T749" s="40">
        <f>IF($A749="","",IF(OR($B749="",$F749="",$H749="",$I749="",$M749=""),"Missing required field",IF(COUNTIF($A$6:$A$1005,$A749)&gt;1,"Duplicate Violation ID",IF(COUNTIF('Inspection Log'!$A$6:$A$1005,$B749)=0,"Unmatched Inspection ID",IF(AND($Q749&lt;&gt;"",$C749&lt;&gt;"",$Q749&lt;$C749),"Completed before inspection","OK")))))</f>
        <v/>
      </c>
    </row>
    <row r="750">
      <c r="C750" s="62">
        <f>IF($B750="","",IFERROR(INDEX('Inspection Log'!$B$6:$B$1005,MATCH($B750,'Inspection Log'!$A$6:$A$1005,0)),""))</f>
        <v/>
      </c>
      <c r="D750">
        <f>IF($B750="","",IFERROR(INDEX('Inspection Log'!$E$6:$E$1005,MATCH($B750,'Inspection Log'!$A$6:$A$1005,0)),""))</f>
        <v/>
      </c>
      <c r="E750">
        <f>IF($B750="","",IFERROR(INDEX('Inspection Log'!$F$6:$F$1005,MATCH($B750,'Inspection Log'!$A$6:$A$1005,0)),""))</f>
        <v/>
      </c>
      <c r="G750" s="47" t="n"/>
      <c r="H750" s="38" t="n"/>
      <c r="K750" s="63" t="n"/>
      <c r="L750" s="63" t="n"/>
      <c r="M750" s="38" t="n"/>
      <c r="O750" s="62">
        <f>IF($C750="","",IFERROR($C750+'Settings'!$B$5,""))</f>
        <v/>
      </c>
      <c r="P750" s="62" t="n"/>
      <c r="Q750" s="62" t="n"/>
      <c r="R750" s="40">
        <f>IF($A750="","",IF($Q750&lt;&gt;"","Closed",IF($P750="","Open - No Due Date",IF($P750&lt;TODAY(),"Overdue","Open"))))</f>
        <v/>
      </c>
      <c r="S750" s="39">
        <f>IF($A750="","",IFERROR(MAX(0,IF($Q750&lt;&gt;"",$Q750-$C750,TODAY()-$C750)),""))</f>
        <v/>
      </c>
      <c r="T750" s="40">
        <f>IF($A750="","",IF(OR($B750="",$F750="",$H750="",$I750="",$M750=""),"Missing required field",IF(COUNTIF($A$6:$A$1005,$A750)&gt;1,"Duplicate Violation ID",IF(COUNTIF('Inspection Log'!$A$6:$A$1005,$B750)=0,"Unmatched Inspection ID",IF(AND($Q750&lt;&gt;"",$C750&lt;&gt;"",$Q750&lt;$C750),"Completed before inspection","OK")))))</f>
        <v/>
      </c>
    </row>
    <row r="751">
      <c r="C751" s="62">
        <f>IF($B751="","",IFERROR(INDEX('Inspection Log'!$B$6:$B$1005,MATCH($B751,'Inspection Log'!$A$6:$A$1005,0)),""))</f>
        <v/>
      </c>
      <c r="D751">
        <f>IF($B751="","",IFERROR(INDEX('Inspection Log'!$E$6:$E$1005,MATCH($B751,'Inspection Log'!$A$6:$A$1005,0)),""))</f>
        <v/>
      </c>
      <c r="E751">
        <f>IF($B751="","",IFERROR(INDEX('Inspection Log'!$F$6:$F$1005,MATCH($B751,'Inspection Log'!$A$6:$A$1005,0)),""))</f>
        <v/>
      </c>
      <c r="G751" s="47" t="n"/>
      <c r="H751" s="38" t="n"/>
      <c r="K751" s="63" t="n"/>
      <c r="L751" s="63" t="n"/>
      <c r="M751" s="38" t="n"/>
      <c r="O751" s="62">
        <f>IF($C751="","",IFERROR($C751+'Settings'!$B$5,""))</f>
        <v/>
      </c>
      <c r="P751" s="62" t="n"/>
      <c r="Q751" s="62" t="n"/>
      <c r="R751" s="40">
        <f>IF($A751="","",IF($Q751&lt;&gt;"","Closed",IF($P751="","Open - No Due Date",IF($P751&lt;TODAY(),"Overdue","Open"))))</f>
        <v/>
      </c>
      <c r="S751" s="39">
        <f>IF($A751="","",IFERROR(MAX(0,IF($Q751&lt;&gt;"",$Q751-$C751,TODAY()-$C751)),""))</f>
        <v/>
      </c>
      <c r="T751" s="40">
        <f>IF($A751="","",IF(OR($B751="",$F751="",$H751="",$I751="",$M751=""),"Missing required field",IF(COUNTIF($A$6:$A$1005,$A751)&gt;1,"Duplicate Violation ID",IF(COUNTIF('Inspection Log'!$A$6:$A$1005,$B751)=0,"Unmatched Inspection ID",IF(AND($Q751&lt;&gt;"",$C751&lt;&gt;"",$Q751&lt;$C751),"Completed before inspection","OK")))))</f>
        <v/>
      </c>
    </row>
    <row r="752">
      <c r="C752" s="62">
        <f>IF($B752="","",IFERROR(INDEX('Inspection Log'!$B$6:$B$1005,MATCH($B752,'Inspection Log'!$A$6:$A$1005,0)),""))</f>
        <v/>
      </c>
      <c r="D752">
        <f>IF($B752="","",IFERROR(INDEX('Inspection Log'!$E$6:$E$1005,MATCH($B752,'Inspection Log'!$A$6:$A$1005,0)),""))</f>
        <v/>
      </c>
      <c r="E752">
        <f>IF($B752="","",IFERROR(INDEX('Inspection Log'!$F$6:$F$1005,MATCH($B752,'Inspection Log'!$A$6:$A$1005,0)),""))</f>
        <v/>
      </c>
      <c r="G752" s="47" t="n"/>
      <c r="H752" s="38" t="n"/>
      <c r="K752" s="63" t="n"/>
      <c r="L752" s="63" t="n"/>
      <c r="M752" s="38" t="n"/>
      <c r="O752" s="62">
        <f>IF($C752="","",IFERROR($C752+'Settings'!$B$5,""))</f>
        <v/>
      </c>
      <c r="P752" s="62" t="n"/>
      <c r="Q752" s="62" t="n"/>
      <c r="R752" s="40">
        <f>IF($A752="","",IF($Q752&lt;&gt;"","Closed",IF($P752="","Open - No Due Date",IF($P752&lt;TODAY(),"Overdue","Open"))))</f>
        <v/>
      </c>
      <c r="S752" s="39">
        <f>IF($A752="","",IFERROR(MAX(0,IF($Q752&lt;&gt;"",$Q752-$C752,TODAY()-$C752)),""))</f>
        <v/>
      </c>
      <c r="T752" s="40">
        <f>IF($A752="","",IF(OR($B752="",$F752="",$H752="",$I752="",$M752=""),"Missing required field",IF(COUNTIF($A$6:$A$1005,$A752)&gt;1,"Duplicate Violation ID",IF(COUNTIF('Inspection Log'!$A$6:$A$1005,$B752)=0,"Unmatched Inspection ID",IF(AND($Q752&lt;&gt;"",$C752&lt;&gt;"",$Q752&lt;$C752),"Completed before inspection","OK")))))</f>
        <v/>
      </c>
    </row>
    <row r="753">
      <c r="C753" s="62">
        <f>IF($B753="","",IFERROR(INDEX('Inspection Log'!$B$6:$B$1005,MATCH($B753,'Inspection Log'!$A$6:$A$1005,0)),""))</f>
        <v/>
      </c>
      <c r="D753">
        <f>IF($B753="","",IFERROR(INDEX('Inspection Log'!$E$6:$E$1005,MATCH($B753,'Inspection Log'!$A$6:$A$1005,0)),""))</f>
        <v/>
      </c>
      <c r="E753">
        <f>IF($B753="","",IFERROR(INDEX('Inspection Log'!$F$6:$F$1005,MATCH($B753,'Inspection Log'!$A$6:$A$1005,0)),""))</f>
        <v/>
      </c>
      <c r="G753" s="47" t="n"/>
      <c r="H753" s="38" t="n"/>
      <c r="K753" s="63" t="n"/>
      <c r="L753" s="63" t="n"/>
      <c r="M753" s="38" t="n"/>
      <c r="O753" s="62">
        <f>IF($C753="","",IFERROR($C753+'Settings'!$B$5,""))</f>
        <v/>
      </c>
      <c r="P753" s="62" t="n"/>
      <c r="Q753" s="62" t="n"/>
      <c r="R753" s="40">
        <f>IF($A753="","",IF($Q753&lt;&gt;"","Closed",IF($P753="","Open - No Due Date",IF($P753&lt;TODAY(),"Overdue","Open"))))</f>
        <v/>
      </c>
      <c r="S753" s="39">
        <f>IF($A753="","",IFERROR(MAX(0,IF($Q753&lt;&gt;"",$Q753-$C753,TODAY()-$C753)),""))</f>
        <v/>
      </c>
      <c r="T753" s="40">
        <f>IF($A753="","",IF(OR($B753="",$F753="",$H753="",$I753="",$M753=""),"Missing required field",IF(COUNTIF($A$6:$A$1005,$A753)&gt;1,"Duplicate Violation ID",IF(COUNTIF('Inspection Log'!$A$6:$A$1005,$B753)=0,"Unmatched Inspection ID",IF(AND($Q753&lt;&gt;"",$C753&lt;&gt;"",$Q753&lt;$C753),"Completed before inspection","OK")))))</f>
        <v/>
      </c>
    </row>
    <row r="754">
      <c r="C754" s="62">
        <f>IF($B754="","",IFERROR(INDEX('Inspection Log'!$B$6:$B$1005,MATCH($B754,'Inspection Log'!$A$6:$A$1005,0)),""))</f>
        <v/>
      </c>
      <c r="D754">
        <f>IF($B754="","",IFERROR(INDEX('Inspection Log'!$E$6:$E$1005,MATCH($B754,'Inspection Log'!$A$6:$A$1005,0)),""))</f>
        <v/>
      </c>
      <c r="E754">
        <f>IF($B754="","",IFERROR(INDEX('Inspection Log'!$F$6:$F$1005,MATCH($B754,'Inspection Log'!$A$6:$A$1005,0)),""))</f>
        <v/>
      </c>
      <c r="G754" s="47" t="n"/>
      <c r="H754" s="38" t="n"/>
      <c r="K754" s="63" t="n"/>
      <c r="L754" s="63" t="n"/>
      <c r="M754" s="38" t="n"/>
      <c r="O754" s="62">
        <f>IF($C754="","",IFERROR($C754+'Settings'!$B$5,""))</f>
        <v/>
      </c>
      <c r="P754" s="62" t="n"/>
      <c r="Q754" s="62" t="n"/>
      <c r="R754" s="40">
        <f>IF($A754="","",IF($Q754&lt;&gt;"","Closed",IF($P754="","Open - No Due Date",IF($P754&lt;TODAY(),"Overdue","Open"))))</f>
        <v/>
      </c>
      <c r="S754" s="39">
        <f>IF($A754="","",IFERROR(MAX(0,IF($Q754&lt;&gt;"",$Q754-$C754,TODAY()-$C754)),""))</f>
        <v/>
      </c>
      <c r="T754" s="40">
        <f>IF($A754="","",IF(OR($B754="",$F754="",$H754="",$I754="",$M754=""),"Missing required field",IF(COUNTIF($A$6:$A$1005,$A754)&gt;1,"Duplicate Violation ID",IF(COUNTIF('Inspection Log'!$A$6:$A$1005,$B754)=0,"Unmatched Inspection ID",IF(AND($Q754&lt;&gt;"",$C754&lt;&gt;"",$Q754&lt;$C754),"Completed before inspection","OK")))))</f>
        <v/>
      </c>
    </row>
    <row r="755">
      <c r="C755" s="62">
        <f>IF($B755="","",IFERROR(INDEX('Inspection Log'!$B$6:$B$1005,MATCH($B755,'Inspection Log'!$A$6:$A$1005,0)),""))</f>
        <v/>
      </c>
      <c r="D755">
        <f>IF($B755="","",IFERROR(INDEX('Inspection Log'!$E$6:$E$1005,MATCH($B755,'Inspection Log'!$A$6:$A$1005,0)),""))</f>
        <v/>
      </c>
      <c r="E755">
        <f>IF($B755="","",IFERROR(INDEX('Inspection Log'!$F$6:$F$1005,MATCH($B755,'Inspection Log'!$A$6:$A$1005,0)),""))</f>
        <v/>
      </c>
      <c r="G755" s="47" t="n"/>
      <c r="H755" s="38" t="n"/>
      <c r="K755" s="63" t="n"/>
      <c r="L755" s="63" t="n"/>
      <c r="M755" s="38" t="n"/>
      <c r="O755" s="62">
        <f>IF($C755="","",IFERROR($C755+'Settings'!$B$5,""))</f>
        <v/>
      </c>
      <c r="P755" s="62" t="n"/>
      <c r="Q755" s="62" t="n"/>
      <c r="R755" s="40">
        <f>IF($A755="","",IF($Q755&lt;&gt;"","Closed",IF($P755="","Open - No Due Date",IF($P755&lt;TODAY(),"Overdue","Open"))))</f>
        <v/>
      </c>
      <c r="S755" s="39">
        <f>IF($A755="","",IFERROR(MAX(0,IF($Q755&lt;&gt;"",$Q755-$C755,TODAY()-$C755)),""))</f>
        <v/>
      </c>
      <c r="T755" s="40">
        <f>IF($A755="","",IF(OR($B755="",$F755="",$H755="",$I755="",$M755=""),"Missing required field",IF(COUNTIF($A$6:$A$1005,$A755)&gt;1,"Duplicate Violation ID",IF(COUNTIF('Inspection Log'!$A$6:$A$1005,$B755)=0,"Unmatched Inspection ID",IF(AND($Q755&lt;&gt;"",$C755&lt;&gt;"",$Q755&lt;$C755),"Completed before inspection","OK")))))</f>
        <v/>
      </c>
    </row>
    <row r="756">
      <c r="C756" s="62">
        <f>IF($B756="","",IFERROR(INDEX('Inspection Log'!$B$6:$B$1005,MATCH($B756,'Inspection Log'!$A$6:$A$1005,0)),""))</f>
        <v/>
      </c>
      <c r="D756">
        <f>IF($B756="","",IFERROR(INDEX('Inspection Log'!$E$6:$E$1005,MATCH($B756,'Inspection Log'!$A$6:$A$1005,0)),""))</f>
        <v/>
      </c>
      <c r="E756">
        <f>IF($B756="","",IFERROR(INDEX('Inspection Log'!$F$6:$F$1005,MATCH($B756,'Inspection Log'!$A$6:$A$1005,0)),""))</f>
        <v/>
      </c>
      <c r="G756" s="47" t="n"/>
      <c r="H756" s="38" t="n"/>
      <c r="K756" s="63" t="n"/>
      <c r="L756" s="63" t="n"/>
      <c r="M756" s="38" t="n"/>
      <c r="O756" s="62">
        <f>IF($C756="","",IFERROR($C756+'Settings'!$B$5,""))</f>
        <v/>
      </c>
      <c r="P756" s="62" t="n"/>
      <c r="Q756" s="62" t="n"/>
      <c r="R756" s="40">
        <f>IF($A756="","",IF($Q756&lt;&gt;"","Closed",IF($P756="","Open - No Due Date",IF($P756&lt;TODAY(),"Overdue","Open"))))</f>
        <v/>
      </c>
      <c r="S756" s="39">
        <f>IF($A756="","",IFERROR(MAX(0,IF($Q756&lt;&gt;"",$Q756-$C756,TODAY()-$C756)),""))</f>
        <v/>
      </c>
      <c r="T756" s="40">
        <f>IF($A756="","",IF(OR($B756="",$F756="",$H756="",$I756="",$M756=""),"Missing required field",IF(COUNTIF($A$6:$A$1005,$A756)&gt;1,"Duplicate Violation ID",IF(COUNTIF('Inspection Log'!$A$6:$A$1005,$B756)=0,"Unmatched Inspection ID",IF(AND($Q756&lt;&gt;"",$C756&lt;&gt;"",$Q756&lt;$C756),"Completed before inspection","OK")))))</f>
        <v/>
      </c>
    </row>
    <row r="757">
      <c r="C757" s="62">
        <f>IF($B757="","",IFERROR(INDEX('Inspection Log'!$B$6:$B$1005,MATCH($B757,'Inspection Log'!$A$6:$A$1005,0)),""))</f>
        <v/>
      </c>
      <c r="D757">
        <f>IF($B757="","",IFERROR(INDEX('Inspection Log'!$E$6:$E$1005,MATCH($B757,'Inspection Log'!$A$6:$A$1005,0)),""))</f>
        <v/>
      </c>
      <c r="E757">
        <f>IF($B757="","",IFERROR(INDEX('Inspection Log'!$F$6:$F$1005,MATCH($B757,'Inspection Log'!$A$6:$A$1005,0)),""))</f>
        <v/>
      </c>
      <c r="G757" s="47" t="n"/>
      <c r="H757" s="38" t="n"/>
      <c r="K757" s="63" t="n"/>
      <c r="L757" s="63" t="n"/>
      <c r="M757" s="38" t="n"/>
      <c r="O757" s="62">
        <f>IF($C757="","",IFERROR($C757+'Settings'!$B$5,""))</f>
        <v/>
      </c>
      <c r="P757" s="62" t="n"/>
      <c r="Q757" s="62" t="n"/>
      <c r="R757" s="40">
        <f>IF($A757="","",IF($Q757&lt;&gt;"","Closed",IF($P757="","Open - No Due Date",IF($P757&lt;TODAY(),"Overdue","Open"))))</f>
        <v/>
      </c>
      <c r="S757" s="39">
        <f>IF($A757="","",IFERROR(MAX(0,IF($Q757&lt;&gt;"",$Q757-$C757,TODAY()-$C757)),""))</f>
        <v/>
      </c>
      <c r="T757" s="40">
        <f>IF($A757="","",IF(OR($B757="",$F757="",$H757="",$I757="",$M757=""),"Missing required field",IF(COUNTIF($A$6:$A$1005,$A757)&gt;1,"Duplicate Violation ID",IF(COUNTIF('Inspection Log'!$A$6:$A$1005,$B757)=0,"Unmatched Inspection ID",IF(AND($Q757&lt;&gt;"",$C757&lt;&gt;"",$Q757&lt;$C757),"Completed before inspection","OK")))))</f>
        <v/>
      </c>
    </row>
    <row r="758">
      <c r="C758" s="62">
        <f>IF($B758="","",IFERROR(INDEX('Inspection Log'!$B$6:$B$1005,MATCH($B758,'Inspection Log'!$A$6:$A$1005,0)),""))</f>
        <v/>
      </c>
      <c r="D758">
        <f>IF($B758="","",IFERROR(INDEX('Inspection Log'!$E$6:$E$1005,MATCH($B758,'Inspection Log'!$A$6:$A$1005,0)),""))</f>
        <v/>
      </c>
      <c r="E758">
        <f>IF($B758="","",IFERROR(INDEX('Inspection Log'!$F$6:$F$1005,MATCH($B758,'Inspection Log'!$A$6:$A$1005,0)),""))</f>
        <v/>
      </c>
      <c r="G758" s="47" t="n"/>
      <c r="H758" s="38" t="n"/>
      <c r="K758" s="63" t="n"/>
      <c r="L758" s="63" t="n"/>
      <c r="M758" s="38" t="n"/>
      <c r="O758" s="62">
        <f>IF($C758="","",IFERROR($C758+'Settings'!$B$5,""))</f>
        <v/>
      </c>
      <c r="P758" s="62" t="n"/>
      <c r="Q758" s="62" t="n"/>
      <c r="R758" s="40">
        <f>IF($A758="","",IF($Q758&lt;&gt;"","Closed",IF($P758="","Open - No Due Date",IF($P758&lt;TODAY(),"Overdue","Open"))))</f>
        <v/>
      </c>
      <c r="S758" s="39">
        <f>IF($A758="","",IFERROR(MAX(0,IF($Q758&lt;&gt;"",$Q758-$C758,TODAY()-$C758)),""))</f>
        <v/>
      </c>
      <c r="T758" s="40">
        <f>IF($A758="","",IF(OR($B758="",$F758="",$H758="",$I758="",$M758=""),"Missing required field",IF(COUNTIF($A$6:$A$1005,$A758)&gt;1,"Duplicate Violation ID",IF(COUNTIF('Inspection Log'!$A$6:$A$1005,$B758)=0,"Unmatched Inspection ID",IF(AND($Q758&lt;&gt;"",$C758&lt;&gt;"",$Q758&lt;$C758),"Completed before inspection","OK")))))</f>
        <v/>
      </c>
    </row>
    <row r="759">
      <c r="C759" s="62">
        <f>IF($B759="","",IFERROR(INDEX('Inspection Log'!$B$6:$B$1005,MATCH($B759,'Inspection Log'!$A$6:$A$1005,0)),""))</f>
        <v/>
      </c>
      <c r="D759">
        <f>IF($B759="","",IFERROR(INDEX('Inspection Log'!$E$6:$E$1005,MATCH($B759,'Inspection Log'!$A$6:$A$1005,0)),""))</f>
        <v/>
      </c>
      <c r="E759">
        <f>IF($B759="","",IFERROR(INDEX('Inspection Log'!$F$6:$F$1005,MATCH($B759,'Inspection Log'!$A$6:$A$1005,0)),""))</f>
        <v/>
      </c>
      <c r="G759" s="47" t="n"/>
      <c r="H759" s="38" t="n"/>
      <c r="K759" s="63" t="n"/>
      <c r="L759" s="63" t="n"/>
      <c r="M759" s="38" t="n"/>
      <c r="O759" s="62">
        <f>IF($C759="","",IFERROR($C759+'Settings'!$B$5,""))</f>
        <v/>
      </c>
      <c r="P759" s="62" t="n"/>
      <c r="Q759" s="62" t="n"/>
      <c r="R759" s="40">
        <f>IF($A759="","",IF($Q759&lt;&gt;"","Closed",IF($P759="","Open - No Due Date",IF($P759&lt;TODAY(),"Overdue","Open"))))</f>
        <v/>
      </c>
      <c r="S759" s="39">
        <f>IF($A759="","",IFERROR(MAX(0,IF($Q759&lt;&gt;"",$Q759-$C759,TODAY()-$C759)),""))</f>
        <v/>
      </c>
      <c r="T759" s="40">
        <f>IF($A759="","",IF(OR($B759="",$F759="",$H759="",$I759="",$M759=""),"Missing required field",IF(COUNTIF($A$6:$A$1005,$A759)&gt;1,"Duplicate Violation ID",IF(COUNTIF('Inspection Log'!$A$6:$A$1005,$B759)=0,"Unmatched Inspection ID",IF(AND($Q759&lt;&gt;"",$C759&lt;&gt;"",$Q759&lt;$C759),"Completed before inspection","OK")))))</f>
        <v/>
      </c>
    </row>
    <row r="760">
      <c r="C760" s="62">
        <f>IF($B760="","",IFERROR(INDEX('Inspection Log'!$B$6:$B$1005,MATCH($B760,'Inspection Log'!$A$6:$A$1005,0)),""))</f>
        <v/>
      </c>
      <c r="D760">
        <f>IF($B760="","",IFERROR(INDEX('Inspection Log'!$E$6:$E$1005,MATCH($B760,'Inspection Log'!$A$6:$A$1005,0)),""))</f>
        <v/>
      </c>
      <c r="E760">
        <f>IF($B760="","",IFERROR(INDEX('Inspection Log'!$F$6:$F$1005,MATCH($B760,'Inspection Log'!$A$6:$A$1005,0)),""))</f>
        <v/>
      </c>
      <c r="G760" s="47" t="n"/>
      <c r="H760" s="38" t="n"/>
      <c r="K760" s="63" t="n"/>
      <c r="L760" s="63" t="n"/>
      <c r="M760" s="38" t="n"/>
      <c r="O760" s="62">
        <f>IF($C760="","",IFERROR($C760+'Settings'!$B$5,""))</f>
        <v/>
      </c>
      <c r="P760" s="62" t="n"/>
      <c r="Q760" s="62" t="n"/>
      <c r="R760" s="40">
        <f>IF($A760="","",IF($Q760&lt;&gt;"","Closed",IF($P760="","Open - No Due Date",IF($P760&lt;TODAY(),"Overdue","Open"))))</f>
        <v/>
      </c>
      <c r="S760" s="39">
        <f>IF($A760="","",IFERROR(MAX(0,IF($Q760&lt;&gt;"",$Q760-$C760,TODAY()-$C760)),""))</f>
        <v/>
      </c>
      <c r="T760" s="40">
        <f>IF($A760="","",IF(OR($B760="",$F760="",$H760="",$I760="",$M760=""),"Missing required field",IF(COUNTIF($A$6:$A$1005,$A760)&gt;1,"Duplicate Violation ID",IF(COUNTIF('Inspection Log'!$A$6:$A$1005,$B760)=0,"Unmatched Inspection ID",IF(AND($Q760&lt;&gt;"",$C760&lt;&gt;"",$Q760&lt;$C760),"Completed before inspection","OK")))))</f>
        <v/>
      </c>
    </row>
    <row r="761">
      <c r="C761" s="62">
        <f>IF($B761="","",IFERROR(INDEX('Inspection Log'!$B$6:$B$1005,MATCH($B761,'Inspection Log'!$A$6:$A$1005,0)),""))</f>
        <v/>
      </c>
      <c r="D761">
        <f>IF($B761="","",IFERROR(INDEX('Inspection Log'!$E$6:$E$1005,MATCH($B761,'Inspection Log'!$A$6:$A$1005,0)),""))</f>
        <v/>
      </c>
      <c r="E761">
        <f>IF($B761="","",IFERROR(INDEX('Inspection Log'!$F$6:$F$1005,MATCH($B761,'Inspection Log'!$A$6:$A$1005,0)),""))</f>
        <v/>
      </c>
      <c r="G761" s="47" t="n"/>
      <c r="H761" s="38" t="n"/>
      <c r="K761" s="63" t="n"/>
      <c r="L761" s="63" t="n"/>
      <c r="M761" s="38" t="n"/>
      <c r="O761" s="62">
        <f>IF($C761="","",IFERROR($C761+'Settings'!$B$5,""))</f>
        <v/>
      </c>
      <c r="P761" s="62" t="n"/>
      <c r="Q761" s="62" t="n"/>
      <c r="R761" s="40">
        <f>IF($A761="","",IF($Q761&lt;&gt;"","Closed",IF($P761="","Open - No Due Date",IF($P761&lt;TODAY(),"Overdue","Open"))))</f>
        <v/>
      </c>
      <c r="S761" s="39">
        <f>IF($A761="","",IFERROR(MAX(0,IF($Q761&lt;&gt;"",$Q761-$C761,TODAY()-$C761)),""))</f>
        <v/>
      </c>
      <c r="T761" s="40">
        <f>IF($A761="","",IF(OR($B761="",$F761="",$H761="",$I761="",$M761=""),"Missing required field",IF(COUNTIF($A$6:$A$1005,$A761)&gt;1,"Duplicate Violation ID",IF(COUNTIF('Inspection Log'!$A$6:$A$1005,$B761)=0,"Unmatched Inspection ID",IF(AND($Q761&lt;&gt;"",$C761&lt;&gt;"",$Q761&lt;$C761),"Completed before inspection","OK")))))</f>
        <v/>
      </c>
    </row>
    <row r="762">
      <c r="C762" s="62">
        <f>IF($B762="","",IFERROR(INDEX('Inspection Log'!$B$6:$B$1005,MATCH($B762,'Inspection Log'!$A$6:$A$1005,0)),""))</f>
        <v/>
      </c>
      <c r="D762">
        <f>IF($B762="","",IFERROR(INDEX('Inspection Log'!$E$6:$E$1005,MATCH($B762,'Inspection Log'!$A$6:$A$1005,0)),""))</f>
        <v/>
      </c>
      <c r="E762">
        <f>IF($B762="","",IFERROR(INDEX('Inspection Log'!$F$6:$F$1005,MATCH($B762,'Inspection Log'!$A$6:$A$1005,0)),""))</f>
        <v/>
      </c>
      <c r="G762" s="47" t="n"/>
      <c r="H762" s="38" t="n"/>
      <c r="K762" s="63" t="n"/>
      <c r="L762" s="63" t="n"/>
      <c r="M762" s="38" t="n"/>
      <c r="O762" s="62">
        <f>IF($C762="","",IFERROR($C762+'Settings'!$B$5,""))</f>
        <v/>
      </c>
      <c r="P762" s="62" t="n"/>
      <c r="Q762" s="62" t="n"/>
      <c r="R762" s="40">
        <f>IF($A762="","",IF($Q762&lt;&gt;"","Closed",IF($P762="","Open - No Due Date",IF($P762&lt;TODAY(),"Overdue","Open"))))</f>
        <v/>
      </c>
      <c r="S762" s="39">
        <f>IF($A762="","",IFERROR(MAX(0,IF($Q762&lt;&gt;"",$Q762-$C762,TODAY()-$C762)),""))</f>
        <v/>
      </c>
      <c r="T762" s="40">
        <f>IF($A762="","",IF(OR($B762="",$F762="",$H762="",$I762="",$M762=""),"Missing required field",IF(COUNTIF($A$6:$A$1005,$A762)&gt;1,"Duplicate Violation ID",IF(COUNTIF('Inspection Log'!$A$6:$A$1005,$B762)=0,"Unmatched Inspection ID",IF(AND($Q762&lt;&gt;"",$C762&lt;&gt;"",$Q762&lt;$C762),"Completed before inspection","OK")))))</f>
        <v/>
      </c>
    </row>
    <row r="763">
      <c r="C763" s="62">
        <f>IF($B763="","",IFERROR(INDEX('Inspection Log'!$B$6:$B$1005,MATCH($B763,'Inspection Log'!$A$6:$A$1005,0)),""))</f>
        <v/>
      </c>
      <c r="D763">
        <f>IF($B763="","",IFERROR(INDEX('Inspection Log'!$E$6:$E$1005,MATCH($B763,'Inspection Log'!$A$6:$A$1005,0)),""))</f>
        <v/>
      </c>
      <c r="E763">
        <f>IF($B763="","",IFERROR(INDEX('Inspection Log'!$F$6:$F$1005,MATCH($B763,'Inspection Log'!$A$6:$A$1005,0)),""))</f>
        <v/>
      </c>
      <c r="G763" s="47" t="n"/>
      <c r="H763" s="38" t="n"/>
      <c r="K763" s="63" t="n"/>
      <c r="L763" s="63" t="n"/>
      <c r="M763" s="38" t="n"/>
      <c r="O763" s="62">
        <f>IF($C763="","",IFERROR($C763+'Settings'!$B$5,""))</f>
        <v/>
      </c>
      <c r="P763" s="62" t="n"/>
      <c r="Q763" s="62" t="n"/>
      <c r="R763" s="40">
        <f>IF($A763="","",IF($Q763&lt;&gt;"","Closed",IF($P763="","Open - No Due Date",IF($P763&lt;TODAY(),"Overdue","Open"))))</f>
        <v/>
      </c>
      <c r="S763" s="39">
        <f>IF($A763="","",IFERROR(MAX(0,IF($Q763&lt;&gt;"",$Q763-$C763,TODAY()-$C763)),""))</f>
        <v/>
      </c>
      <c r="T763" s="40">
        <f>IF($A763="","",IF(OR($B763="",$F763="",$H763="",$I763="",$M763=""),"Missing required field",IF(COUNTIF($A$6:$A$1005,$A763)&gt;1,"Duplicate Violation ID",IF(COUNTIF('Inspection Log'!$A$6:$A$1005,$B763)=0,"Unmatched Inspection ID",IF(AND($Q763&lt;&gt;"",$C763&lt;&gt;"",$Q763&lt;$C763),"Completed before inspection","OK")))))</f>
        <v/>
      </c>
    </row>
    <row r="764">
      <c r="C764" s="62">
        <f>IF($B764="","",IFERROR(INDEX('Inspection Log'!$B$6:$B$1005,MATCH($B764,'Inspection Log'!$A$6:$A$1005,0)),""))</f>
        <v/>
      </c>
      <c r="D764">
        <f>IF($B764="","",IFERROR(INDEX('Inspection Log'!$E$6:$E$1005,MATCH($B764,'Inspection Log'!$A$6:$A$1005,0)),""))</f>
        <v/>
      </c>
      <c r="E764">
        <f>IF($B764="","",IFERROR(INDEX('Inspection Log'!$F$6:$F$1005,MATCH($B764,'Inspection Log'!$A$6:$A$1005,0)),""))</f>
        <v/>
      </c>
      <c r="G764" s="47" t="n"/>
      <c r="H764" s="38" t="n"/>
      <c r="K764" s="63" t="n"/>
      <c r="L764" s="63" t="n"/>
      <c r="M764" s="38" t="n"/>
      <c r="O764" s="62">
        <f>IF($C764="","",IFERROR($C764+'Settings'!$B$5,""))</f>
        <v/>
      </c>
      <c r="P764" s="62" t="n"/>
      <c r="Q764" s="62" t="n"/>
      <c r="R764" s="40">
        <f>IF($A764="","",IF($Q764&lt;&gt;"","Closed",IF($P764="","Open - No Due Date",IF($P764&lt;TODAY(),"Overdue","Open"))))</f>
        <v/>
      </c>
      <c r="S764" s="39">
        <f>IF($A764="","",IFERROR(MAX(0,IF($Q764&lt;&gt;"",$Q764-$C764,TODAY()-$C764)),""))</f>
        <v/>
      </c>
      <c r="T764" s="40">
        <f>IF($A764="","",IF(OR($B764="",$F764="",$H764="",$I764="",$M764=""),"Missing required field",IF(COUNTIF($A$6:$A$1005,$A764)&gt;1,"Duplicate Violation ID",IF(COUNTIF('Inspection Log'!$A$6:$A$1005,$B764)=0,"Unmatched Inspection ID",IF(AND($Q764&lt;&gt;"",$C764&lt;&gt;"",$Q764&lt;$C764),"Completed before inspection","OK")))))</f>
        <v/>
      </c>
    </row>
    <row r="765">
      <c r="C765" s="62">
        <f>IF($B765="","",IFERROR(INDEX('Inspection Log'!$B$6:$B$1005,MATCH($B765,'Inspection Log'!$A$6:$A$1005,0)),""))</f>
        <v/>
      </c>
      <c r="D765">
        <f>IF($B765="","",IFERROR(INDEX('Inspection Log'!$E$6:$E$1005,MATCH($B765,'Inspection Log'!$A$6:$A$1005,0)),""))</f>
        <v/>
      </c>
      <c r="E765">
        <f>IF($B765="","",IFERROR(INDEX('Inspection Log'!$F$6:$F$1005,MATCH($B765,'Inspection Log'!$A$6:$A$1005,0)),""))</f>
        <v/>
      </c>
      <c r="G765" s="47" t="n"/>
      <c r="H765" s="38" t="n"/>
      <c r="K765" s="63" t="n"/>
      <c r="L765" s="63" t="n"/>
      <c r="M765" s="38" t="n"/>
      <c r="O765" s="62">
        <f>IF($C765="","",IFERROR($C765+'Settings'!$B$5,""))</f>
        <v/>
      </c>
      <c r="P765" s="62" t="n"/>
      <c r="Q765" s="62" t="n"/>
      <c r="R765" s="40">
        <f>IF($A765="","",IF($Q765&lt;&gt;"","Closed",IF($P765="","Open - No Due Date",IF($P765&lt;TODAY(),"Overdue","Open"))))</f>
        <v/>
      </c>
      <c r="S765" s="39">
        <f>IF($A765="","",IFERROR(MAX(0,IF($Q765&lt;&gt;"",$Q765-$C765,TODAY()-$C765)),""))</f>
        <v/>
      </c>
      <c r="T765" s="40">
        <f>IF($A765="","",IF(OR($B765="",$F765="",$H765="",$I765="",$M765=""),"Missing required field",IF(COUNTIF($A$6:$A$1005,$A765)&gt;1,"Duplicate Violation ID",IF(COUNTIF('Inspection Log'!$A$6:$A$1005,$B765)=0,"Unmatched Inspection ID",IF(AND($Q765&lt;&gt;"",$C765&lt;&gt;"",$Q765&lt;$C765),"Completed before inspection","OK")))))</f>
        <v/>
      </c>
    </row>
    <row r="766">
      <c r="C766" s="62">
        <f>IF($B766="","",IFERROR(INDEX('Inspection Log'!$B$6:$B$1005,MATCH($B766,'Inspection Log'!$A$6:$A$1005,0)),""))</f>
        <v/>
      </c>
      <c r="D766">
        <f>IF($B766="","",IFERROR(INDEX('Inspection Log'!$E$6:$E$1005,MATCH($B766,'Inspection Log'!$A$6:$A$1005,0)),""))</f>
        <v/>
      </c>
      <c r="E766">
        <f>IF($B766="","",IFERROR(INDEX('Inspection Log'!$F$6:$F$1005,MATCH($B766,'Inspection Log'!$A$6:$A$1005,0)),""))</f>
        <v/>
      </c>
      <c r="G766" s="47" t="n"/>
      <c r="H766" s="38" t="n"/>
      <c r="K766" s="63" t="n"/>
      <c r="L766" s="63" t="n"/>
      <c r="M766" s="38" t="n"/>
      <c r="O766" s="62">
        <f>IF($C766="","",IFERROR($C766+'Settings'!$B$5,""))</f>
        <v/>
      </c>
      <c r="P766" s="62" t="n"/>
      <c r="Q766" s="62" t="n"/>
      <c r="R766" s="40">
        <f>IF($A766="","",IF($Q766&lt;&gt;"","Closed",IF($P766="","Open - No Due Date",IF($P766&lt;TODAY(),"Overdue","Open"))))</f>
        <v/>
      </c>
      <c r="S766" s="39">
        <f>IF($A766="","",IFERROR(MAX(0,IF($Q766&lt;&gt;"",$Q766-$C766,TODAY()-$C766)),""))</f>
        <v/>
      </c>
      <c r="T766" s="40">
        <f>IF($A766="","",IF(OR($B766="",$F766="",$H766="",$I766="",$M766=""),"Missing required field",IF(COUNTIF($A$6:$A$1005,$A766)&gt;1,"Duplicate Violation ID",IF(COUNTIF('Inspection Log'!$A$6:$A$1005,$B766)=0,"Unmatched Inspection ID",IF(AND($Q766&lt;&gt;"",$C766&lt;&gt;"",$Q766&lt;$C766),"Completed before inspection","OK")))))</f>
        <v/>
      </c>
    </row>
    <row r="767">
      <c r="C767" s="62">
        <f>IF($B767="","",IFERROR(INDEX('Inspection Log'!$B$6:$B$1005,MATCH($B767,'Inspection Log'!$A$6:$A$1005,0)),""))</f>
        <v/>
      </c>
      <c r="D767">
        <f>IF($B767="","",IFERROR(INDEX('Inspection Log'!$E$6:$E$1005,MATCH($B767,'Inspection Log'!$A$6:$A$1005,0)),""))</f>
        <v/>
      </c>
      <c r="E767">
        <f>IF($B767="","",IFERROR(INDEX('Inspection Log'!$F$6:$F$1005,MATCH($B767,'Inspection Log'!$A$6:$A$1005,0)),""))</f>
        <v/>
      </c>
      <c r="G767" s="47" t="n"/>
      <c r="H767" s="38" t="n"/>
      <c r="K767" s="63" t="n"/>
      <c r="L767" s="63" t="n"/>
      <c r="M767" s="38" t="n"/>
      <c r="O767" s="62">
        <f>IF($C767="","",IFERROR($C767+'Settings'!$B$5,""))</f>
        <v/>
      </c>
      <c r="P767" s="62" t="n"/>
      <c r="Q767" s="62" t="n"/>
      <c r="R767" s="40">
        <f>IF($A767="","",IF($Q767&lt;&gt;"","Closed",IF($P767="","Open - No Due Date",IF($P767&lt;TODAY(),"Overdue","Open"))))</f>
        <v/>
      </c>
      <c r="S767" s="39">
        <f>IF($A767="","",IFERROR(MAX(0,IF($Q767&lt;&gt;"",$Q767-$C767,TODAY()-$C767)),""))</f>
        <v/>
      </c>
      <c r="T767" s="40">
        <f>IF($A767="","",IF(OR($B767="",$F767="",$H767="",$I767="",$M767=""),"Missing required field",IF(COUNTIF($A$6:$A$1005,$A767)&gt;1,"Duplicate Violation ID",IF(COUNTIF('Inspection Log'!$A$6:$A$1005,$B767)=0,"Unmatched Inspection ID",IF(AND($Q767&lt;&gt;"",$C767&lt;&gt;"",$Q767&lt;$C767),"Completed before inspection","OK")))))</f>
        <v/>
      </c>
    </row>
    <row r="768">
      <c r="C768" s="62">
        <f>IF($B768="","",IFERROR(INDEX('Inspection Log'!$B$6:$B$1005,MATCH($B768,'Inspection Log'!$A$6:$A$1005,0)),""))</f>
        <v/>
      </c>
      <c r="D768">
        <f>IF($B768="","",IFERROR(INDEX('Inspection Log'!$E$6:$E$1005,MATCH($B768,'Inspection Log'!$A$6:$A$1005,0)),""))</f>
        <v/>
      </c>
      <c r="E768">
        <f>IF($B768="","",IFERROR(INDEX('Inspection Log'!$F$6:$F$1005,MATCH($B768,'Inspection Log'!$A$6:$A$1005,0)),""))</f>
        <v/>
      </c>
      <c r="G768" s="47" t="n"/>
      <c r="H768" s="38" t="n"/>
      <c r="K768" s="63" t="n"/>
      <c r="L768" s="63" t="n"/>
      <c r="M768" s="38" t="n"/>
      <c r="O768" s="62">
        <f>IF($C768="","",IFERROR($C768+'Settings'!$B$5,""))</f>
        <v/>
      </c>
      <c r="P768" s="62" t="n"/>
      <c r="Q768" s="62" t="n"/>
      <c r="R768" s="40">
        <f>IF($A768="","",IF($Q768&lt;&gt;"","Closed",IF($P768="","Open - No Due Date",IF($P768&lt;TODAY(),"Overdue","Open"))))</f>
        <v/>
      </c>
      <c r="S768" s="39">
        <f>IF($A768="","",IFERROR(MAX(0,IF($Q768&lt;&gt;"",$Q768-$C768,TODAY()-$C768)),""))</f>
        <v/>
      </c>
      <c r="T768" s="40">
        <f>IF($A768="","",IF(OR($B768="",$F768="",$H768="",$I768="",$M768=""),"Missing required field",IF(COUNTIF($A$6:$A$1005,$A768)&gt;1,"Duplicate Violation ID",IF(COUNTIF('Inspection Log'!$A$6:$A$1005,$B768)=0,"Unmatched Inspection ID",IF(AND($Q768&lt;&gt;"",$C768&lt;&gt;"",$Q768&lt;$C768),"Completed before inspection","OK")))))</f>
        <v/>
      </c>
    </row>
    <row r="769">
      <c r="C769" s="62">
        <f>IF($B769="","",IFERROR(INDEX('Inspection Log'!$B$6:$B$1005,MATCH($B769,'Inspection Log'!$A$6:$A$1005,0)),""))</f>
        <v/>
      </c>
      <c r="D769">
        <f>IF($B769="","",IFERROR(INDEX('Inspection Log'!$E$6:$E$1005,MATCH($B769,'Inspection Log'!$A$6:$A$1005,0)),""))</f>
        <v/>
      </c>
      <c r="E769">
        <f>IF($B769="","",IFERROR(INDEX('Inspection Log'!$F$6:$F$1005,MATCH($B769,'Inspection Log'!$A$6:$A$1005,0)),""))</f>
        <v/>
      </c>
      <c r="G769" s="47" t="n"/>
      <c r="H769" s="38" t="n"/>
      <c r="K769" s="63" t="n"/>
      <c r="L769" s="63" t="n"/>
      <c r="M769" s="38" t="n"/>
      <c r="O769" s="62">
        <f>IF($C769="","",IFERROR($C769+'Settings'!$B$5,""))</f>
        <v/>
      </c>
      <c r="P769" s="62" t="n"/>
      <c r="Q769" s="62" t="n"/>
      <c r="R769" s="40">
        <f>IF($A769="","",IF($Q769&lt;&gt;"","Closed",IF($P769="","Open - No Due Date",IF($P769&lt;TODAY(),"Overdue","Open"))))</f>
        <v/>
      </c>
      <c r="S769" s="39">
        <f>IF($A769="","",IFERROR(MAX(0,IF($Q769&lt;&gt;"",$Q769-$C769,TODAY()-$C769)),""))</f>
        <v/>
      </c>
      <c r="T769" s="40">
        <f>IF($A769="","",IF(OR($B769="",$F769="",$H769="",$I769="",$M769=""),"Missing required field",IF(COUNTIF($A$6:$A$1005,$A769)&gt;1,"Duplicate Violation ID",IF(COUNTIF('Inspection Log'!$A$6:$A$1005,$B769)=0,"Unmatched Inspection ID",IF(AND($Q769&lt;&gt;"",$C769&lt;&gt;"",$Q769&lt;$C769),"Completed before inspection","OK")))))</f>
        <v/>
      </c>
    </row>
    <row r="770">
      <c r="C770" s="62">
        <f>IF($B770="","",IFERROR(INDEX('Inspection Log'!$B$6:$B$1005,MATCH($B770,'Inspection Log'!$A$6:$A$1005,0)),""))</f>
        <v/>
      </c>
      <c r="D770">
        <f>IF($B770="","",IFERROR(INDEX('Inspection Log'!$E$6:$E$1005,MATCH($B770,'Inspection Log'!$A$6:$A$1005,0)),""))</f>
        <v/>
      </c>
      <c r="E770">
        <f>IF($B770="","",IFERROR(INDEX('Inspection Log'!$F$6:$F$1005,MATCH($B770,'Inspection Log'!$A$6:$A$1005,0)),""))</f>
        <v/>
      </c>
      <c r="G770" s="47" t="n"/>
      <c r="H770" s="38" t="n"/>
      <c r="K770" s="63" t="n"/>
      <c r="L770" s="63" t="n"/>
      <c r="M770" s="38" t="n"/>
      <c r="O770" s="62">
        <f>IF($C770="","",IFERROR($C770+'Settings'!$B$5,""))</f>
        <v/>
      </c>
      <c r="P770" s="62" t="n"/>
      <c r="Q770" s="62" t="n"/>
      <c r="R770" s="40">
        <f>IF($A770="","",IF($Q770&lt;&gt;"","Closed",IF($P770="","Open - No Due Date",IF($P770&lt;TODAY(),"Overdue","Open"))))</f>
        <v/>
      </c>
      <c r="S770" s="39">
        <f>IF($A770="","",IFERROR(MAX(0,IF($Q770&lt;&gt;"",$Q770-$C770,TODAY()-$C770)),""))</f>
        <v/>
      </c>
      <c r="T770" s="40">
        <f>IF($A770="","",IF(OR($B770="",$F770="",$H770="",$I770="",$M770=""),"Missing required field",IF(COUNTIF($A$6:$A$1005,$A770)&gt;1,"Duplicate Violation ID",IF(COUNTIF('Inspection Log'!$A$6:$A$1005,$B770)=0,"Unmatched Inspection ID",IF(AND($Q770&lt;&gt;"",$C770&lt;&gt;"",$Q770&lt;$C770),"Completed before inspection","OK")))))</f>
        <v/>
      </c>
    </row>
    <row r="771">
      <c r="C771" s="62">
        <f>IF($B771="","",IFERROR(INDEX('Inspection Log'!$B$6:$B$1005,MATCH($B771,'Inspection Log'!$A$6:$A$1005,0)),""))</f>
        <v/>
      </c>
      <c r="D771">
        <f>IF($B771="","",IFERROR(INDEX('Inspection Log'!$E$6:$E$1005,MATCH($B771,'Inspection Log'!$A$6:$A$1005,0)),""))</f>
        <v/>
      </c>
      <c r="E771">
        <f>IF($B771="","",IFERROR(INDEX('Inspection Log'!$F$6:$F$1005,MATCH($B771,'Inspection Log'!$A$6:$A$1005,0)),""))</f>
        <v/>
      </c>
      <c r="G771" s="47" t="n"/>
      <c r="H771" s="38" t="n"/>
      <c r="K771" s="63" t="n"/>
      <c r="L771" s="63" t="n"/>
      <c r="M771" s="38" t="n"/>
      <c r="O771" s="62">
        <f>IF($C771="","",IFERROR($C771+'Settings'!$B$5,""))</f>
        <v/>
      </c>
      <c r="P771" s="62" t="n"/>
      <c r="Q771" s="62" t="n"/>
      <c r="R771" s="40">
        <f>IF($A771="","",IF($Q771&lt;&gt;"","Closed",IF($P771="","Open - No Due Date",IF($P771&lt;TODAY(),"Overdue","Open"))))</f>
        <v/>
      </c>
      <c r="S771" s="39">
        <f>IF($A771="","",IFERROR(MAX(0,IF($Q771&lt;&gt;"",$Q771-$C771,TODAY()-$C771)),""))</f>
        <v/>
      </c>
      <c r="T771" s="40">
        <f>IF($A771="","",IF(OR($B771="",$F771="",$H771="",$I771="",$M771=""),"Missing required field",IF(COUNTIF($A$6:$A$1005,$A771)&gt;1,"Duplicate Violation ID",IF(COUNTIF('Inspection Log'!$A$6:$A$1005,$B771)=0,"Unmatched Inspection ID",IF(AND($Q771&lt;&gt;"",$C771&lt;&gt;"",$Q771&lt;$C771),"Completed before inspection","OK")))))</f>
        <v/>
      </c>
    </row>
    <row r="772">
      <c r="C772" s="62">
        <f>IF($B772="","",IFERROR(INDEX('Inspection Log'!$B$6:$B$1005,MATCH($B772,'Inspection Log'!$A$6:$A$1005,0)),""))</f>
        <v/>
      </c>
      <c r="D772">
        <f>IF($B772="","",IFERROR(INDEX('Inspection Log'!$E$6:$E$1005,MATCH($B772,'Inspection Log'!$A$6:$A$1005,0)),""))</f>
        <v/>
      </c>
      <c r="E772">
        <f>IF($B772="","",IFERROR(INDEX('Inspection Log'!$F$6:$F$1005,MATCH($B772,'Inspection Log'!$A$6:$A$1005,0)),""))</f>
        <v/>
      </c>
      <c r="G772" s="47" t="n"/>
      <c r="H772" s="38" t="n"/>
      <c r="K772" s="63" t="n"/>
      <c r="L772" s="63" t="n"/>
      <c r="M772" s="38" t="n"/>
      <c r="O772" s="62">
        <f>IF($C772="","",IFERROR($C772+'Settings'!$B$5,""))</f>
        <v/>
      </c>
      <c r="P772" s="62" t="n"/>
      <c r="Q772" s="62" t="n"/>
      <c r="R772" s="40">
        <f>IF($A772="","",IF($Q772&lt;&gt;"","Closed",IF($P772="","Open - No Due Date",IF($P772&lt;TODAY(),"Overdue","Open"))))</f>
        <v/>
      </c>
      <c r="S772" s="39">
        <f>IF($A772="","",IFERROR(MAX(0,IF($Q772&lt;&gt;"",$Q772-$C772,TODAY()-$C772)),""))</f>
        <v/>
      </c>
      <c r="T772" s="40">
        <f>IF($A772="","",IF(OR($B772="",$F772="",$H772="",$I772="",$M772=""),"Missing required field",IF(COUNTIF($A$6:$A$1005,$A772)&gt;1,"Duplicate Violation ID",IF(COUNTIF('Inspection Log'!$A$6:$A$1005,$B772)=0,"Unmatched Inspection ID",IF(AND($Q772&lt;&gt;"",$C772&lt;&gt;"",$Q772&lt;$C772),"Completed before inspection","OK")))))</f>
        <v/>
      </c>
    </row>
    <row r="773">
      <c r="C773" s="62">
        <f>IF($B773="","",IFERROR(INDEX('Inspection Log'!$B$6:$B$1005,MATCH($B773,'Inspection Log'!$A$6:$A$1005,0)),""))</f>
        <v/>
      </c>
      <c r="D773">
        <f>IF($B773="","",IFERROR(INDEX('Inspection Log'!$E$6:$E$1005,MATCH($B773,'Inspection Log'!$A$6:$A$1005,0)),""))</f>
        <v/>
      </c>
      <c r="E773">
        <f>IF($B773="","",IFERROR(INDEX('Inspection Log'!$F$6:$F$1005,MATCH($B773,'Inspection Log'!$A$6:$A$1005,0)),""))</f>
        <v/>
      </c>
      <c r="G773" s="47" t="n"/>
      <c r="H773" s="38" t="n"/>
      <c r="K773" s="63" t="n"/>
      <c r="L773" s="63" t="n"/>
      <c r="M773" s="38" t="n"/>
      <c r="O773" s="62">
        <f>IF($C773="","",IFERROR($C773+'Settings'!$B$5,""))</f>
        <v/>
      </c>
      <c r="P773" s="62" t="n"/>
      <c r="Q773" s="62" t="n"/>
      <c r="R773" s="40">
        <f>IF($A773="","",IF($Q773&lt;&gt;"","Closed",IF($P773="","Open - No Due Date",IF($P773&lt;TODAY(),"Overdue","Open"))))</f>
        <v/>
      </c>
      <c r="S773" s="39">
        <f>IF($A773="","",IFERROR(MAX(0,IF($Q773&lt;&gt;"",$Q773-$C773,TODAY()-$C773)),""))</f>
        <v/>
      </c>
      <c r="T773" s="40">
        <f>IF($A773="","",IF(OR($B773="",$F773="",$H773="",$I773="",$M773=""),"Missing required field",IF(COUNTIF($A$6:$A$1005,$A773)&gt;1,"Duplicate Violation ID",IF(COUNTIF('Inspection Log'!$A$6:$A$1005,$B773)=0,"Unmatched Inspection ID",IF(AND($Q773&lt;&gt;"",$C773&lt;&gt;"",$Q773&lt;$C773),"Completed before inspection","OK")))))</f>
        <v/>
      </c>
    </row>
    <row r="774">
      <c r="C774" s="62">
        <f>IF($B774="","",IFERROR(INDEX('Inspection Log'!$B$6:$B$1005,MATCH($B774,'Inspection Log'!$A$6:$A$1005,0)),""))</f>
        <v/>
      </c>
      <c r="D774">
        <f>IF($B774="","",IFERROR(INDEX('Inspection Log'!$E$6:$E$1005,MATCH($B774,'Inspection Log'!$A$6:$A$1005,0)),""))</f>
        <v/>
      </c>
      <c r="E774">
        <f>IF($B774="","",IFERROR(INDEX('Inspection Log'!$F$6:$F$1005,MATCH($B774,'Inspection Log'!$A$6:$A$1005,0)),""))</f>
        <v/>
      </c>
      <c r="G774" s="47" t="n"/>
      <c r="H774" s="38" t="n"/>
      <c r="K774" s="63" t="n"/>
      <c r="L774" s="63" t="n"/>
      <c r="M774" s="38" t="n"/>
      <c r="O774" s="62">
        <f>IF($C774="","",IFERROR($C774+'Settings'!$B$5,""))</f>
        <v/>
      </c>
      <c r="P774" s="62" t="n"/>
      <c r="Q774" s="62" t="n"/>
      <c r="R774" s="40">
        <f>IF($A774="","",IF($Q774&lt;&gt;"","Closed",IF($P774="","Open - No Due Date",IF($P774&lt;TODAY(),"Overdue","Open"))))</f>
        <v/>
      </c>
      <c r="S774" s="39">
        <f>IF($A774="","",IFERROR(MAX(0,IF($Q774&lt;&gt;"",$Q774-$C774,TODAY()-$C774)),""))</f>
        <v/>
      </c>
      <c r="T774" s="40">
        <f>IF($A774="","",IF(OR($B774="",$F774="",$H774="",$I774="",$M774=""),"Missing required field",IF(COUNTIF($A$6:$A$1005,$A774)&gt;1,"Duplicate Violation ID",IF(COUNTIF('Inspection Log'!$A$6:$A$1005,$B774)=0,"Unmatched Inspection ID",IF(AND($Q774&lt;&gt;"",$C774&lt;&gt;"",$Q774&lt;$C774),"Completed before inspection","OK")))))</f>
        <v/>
      </c>
    </row>
    <row r="775">
      <c r="C775" s="62">
        <f>IF($B775="","",IFERROR(INDEX('Inspection Log'!$B$6:$B$1005,MATCH($B775,'Inspection Log'!$A$6:$A$1005,0)),""))</f>
        <v/>
      </c>
      <c r="D775">
        <f>IF($B775="","",IFERROR(INDEX('Inspection Log'!$E$6:$E$1005,MATCH($B775,'Inspection Log'!$A$6:$A$1005,0)),""))</f>
        <v/>
      </c>
      <c r="E775">
        <f>IF($B775="","",IFERROR(INDEX('Inspection Log'!$F$6:$F$1005,MATCH($B775,'Inspection Log'!$A$6:$A$1005,0)),""))</f>
        <v/>
      </c>
      <c r="G775" s="47" t="n"/>
      <c r="H775" s="38" t="n"/>
      <c r="K775" s="63" t="n"/>
      <c r="L775" s="63" t="n"/>
      <c r="M775" s="38" t="n"/>
      <c r="O775" s="62">
        <f>IF($C775="","",IFERROR($C775+'Settings'!$B$5,""))</f>
        <v/>
      </c>
      <c r="P775" s="62" t="n"/>
      <c r="Q775" s="62" t="n"/>
      <c r="R775" s="40">
        <f>IF($A775="","",IF($Q775&lt;&gt;"","Closed",IF($P775="","Open - No Due Date",IF($P775&lt;TODAY(),"Overdue","Open"))))</f>
        <v/>
      </c>
      <c r="S775" s="39">
        <f>IF($A775="","",IFERROR(MAX(0,IF($Q775&lt;&gt;"",$Q775-$C775,TODAY()-$C775)),""))</f>
        <v/>
      </c>
      <c r="T775" s="40">
        <f>IF($A775="","",IF(OR($B775="",$F775="",$H775="",$I775="",$M775=""),"Missing required field",IF(COUNTIF($A$6:$A$1005,$A775)&gt;1,"Duplicate Violation ID",IF(COUNTIF('Inspection Log'!$A$6:$A$1005,$B775)=0,"Unmatched Inspection ID",IF(AND($Q775&lt;&gt;"",$C775&lt;&gt;"",$Q775&lt;$C775),"Completed before inspection","OK")))))</f>
        <v/>
      </c>
    </row>
    <row r="776">
      <c r="C776" s="62">
        <f>IF($B776="","",IFERROR(INDEX('Inspection Log'!$B$6:$B$1005,MATCH($B776,'Inspection Log'!$A$6:$A$1005,0)),""))</f>
        <v/>
      </c>
      <c r="D776">
        <f>IF($B776="","",IFERROR(INDEX('Inspection Log'!$E$6:$E$1005,MATCH($B776,'Inspection Log'!$A$6:$A$1005,0)),""))</f>
        <v/>
      </c>
      <c r="E776">
        <f>IF($B776="","",IFERROR(INDEX('Inspection Log'!$F$6:$F$1005,MATCH($B776,'Inspection Log'!$A$6:$A$1005,0)),""))</f>
        <v/>
      </c>
      <c r="G776" s="47" t="n"/>
      <c r="H776" s="38" t="n"/>
      <c r="K776" s="63" t="n"/>
      <c r="L776" s="63" t="n"/>
      <c r="M776" s="38" t="n"/>
      <c r="O776" s="62">
        <f>IF($C776="","",IFERROR($C776+'Settings'!$B$5,""))</f>
        <v/>
      </c>
      <c r="P776" s="62" t="n"/>
      <c r="Q776" s="62" t="n"/>
      <c r="R776" s="40">
        <f>IF($A776="","",IF($Q776&lt;&gt;"","Closed",IF($P776="","Open - No Due Date",IF($P776&lt;TODAY(),"Overdue","Open"))))</f>
        <v/>
      </c>
      <c r="S776" s="39">
        <f>IF($A776="","",IFERROR(MAX(0,IF($Q776&lt;&gt;"",$Q776-$C776,TODAY()-$C776)),""))</f>
        <v/>
      </c>
      <c r="T776" s="40">
        <f>IF($A776="","",IF(OR($B776="",$F776="",$H776="",$I776="",$M776=""),"Missing required field",IF(COUNTIF($A$6:$A$1005,$A776)&gt;1,"Duplicate Violation ID",IF(COUNTIF('Inspection Log'!$A$6:$A$1005,$B776)=0,"Unmatched Inspection ID",IF(AND($Q776&lt;&gt;"",$C776&lt;&gt;"",$Q776&lt;$C776),"Completed before inspection","OK")))))</f>
        <v/>
      </c>
    </row>
    <row r="777">
      <c r="C777" s="62">
        <f>IF($B777="","",IFERROR(INDEX('Inspection Log'!$B$6:$B$1005,MATCH($B777,'Inspection Log'!$A$6:$A$1005,0)),""))</f>
        <v/>
      </c>
      <c r="D777">
        <f>IF($B777="","",IFERROR(INDEX('Inspection Log'!$E$6:$E$1005,MATCH($B777,'Inspection Log'!$A$6:$A$1005,0)),""))</f>
        <v/>
      </c>
      <c r="E777">
        <f>IF($B777="","",IFERROR(INDEX('Inspection Log'!$F$6:$F$1005,MATCH($B777,'Inspection Log'!$A$6:$A$1005,0)),""))</f>
        <v/>
      </c>
      <c r="G777" s="47" t="n"/>
      <c r="H777" s="38" t="n"/>
      <c r="K777" s="63" t="n"/>
      <c r="L777" s="63" t="n"/>
      <c r="M777" s="38" t="n"/>
      <c r="O777" s="62">
        <f>IF($C777="","",IFERROR($C777+'Settings'!$B$5,""))</f>
        <v/>
      </c>
      <c r="P777" s="62" t="n"/>
      <c r="Q777" s="62" t="n"/>
      <c r="R777" s="40">
        <f>IF($A777="","",IF($Q777&lt;&gt;"","Closed",IF($P777="","Open - No Due Date",IF($P777&lt;TODAY(),"Overdue","Open"))))</f>
        <v/>
      </c>
      <c r="S777" s="39">
        <f>IF($A777="","",IFERROR(MAX(0,IF($Q777&lt;&gt;"",$Q777-$C777,TODAY()-$C777)),""))</f>
        <v/>
      </c>
      <c r="T777" s="40">
        <f>IF($A777="","",IF(OR($B777="",$F777="",$H777="",$I777="",$M777=""),"Missing required field",IF(COUNTIF($A$6:$A$1005,$A777)&gt;1,"Duplicate Violation ID",IF(COUNTIF('Inspection Log'!$A$6:$A$1005,$B777)=0,"Unmatched Inspection ID",IF(AND($Q777&lt;&gt;"",$C777&lt;&gt;"",$Q777&lt;$C777),"Completed before inspection","OK")))))</f>
        <v/>
      </c>
    </row>
    <row r="778">
      <c r="C778" s="62">
        <f>IF($B778="","",IFERROR(INDEX('Inspection Log'!$B$6:$B$1005,MATCH($B778,'Inspection Log'!$A$6:$A$1005,0)),""))</f>
        <v/>
      </c>
      <c r="D778">
        <f>IF($B778="","",IFERROR(INDEX('Inspection Log'!$E$6:$E$1005,MATCH($B778,'Inspection Log'!$A$6:$A$1005,0)),""))</f>
        <v/>
      </c>
      <c r="E778">
        <f>IF($B778="","",IFERROR(INDEX('Inspection Log'!$F$6:$F$1005,MATCH($B778,'Inspection Log'!$A$6:$A$1005,0)),""))</f>
        <v/>
      </c>
      <c r="G778" s="47" t="n"/>
      <c r="H778" s="38" t="n"/>
      <c r="K778" s="63" t="n"/>
      <c r="L778" s="63" t="n"/>
      <c r="M778" s="38" t="n"/>
      <c r="O778" s="62">
        <f>IF($C778="","",IFERROR($C778+'Settings'!$B$5,""))</f>
        <v/>
      </c>
      <c r="P778" s="62" t="n"/>
      <c r="Q778" s="62" t="n"/>
      <c r="R778" s="40">
        <f>IF($A778="","",IF($Q778&lt;&gt;"","Closed",IF($P778="","Open - No Due Date",IF($P778&lt;TODAY(),"Overdue","Open"))))</f>
        <v/>
      </c>
      <c r="S778" s="39">
        <f>IF($A778="","",IFERROR(MAX(0,IF($Q778&lt;&gt;"",$Q778-$C778,TODAY()-$C778)),""))</f>
        <v/>
      </c>
      <c r="T778" s="40">
        <f>IF($A778="","",IF(OR($B778="",$F778="",$H778="",$I778="",$M778=""),"Missing required field",IF(COUNTIF($A$6:$A$1005,$A778)&gt;1,"Duplicate Violation ID",IF(COUNTIF('Inspection Log'!$A$6:$A$1005,$B778)=0,"Unmatched Inspection ID",IF(AND($Q778&lt;&gt;"",$C778&lt;&gt;"",$Q778&lt;$C778),"Completed before inspection","OK")))))</f>
        <v/>
      </c>
    </row>
    <row r="779">
      <c r="C779" s="62">
        <f>IF($B779="","",IFERROR(INDEX('Inspection Log'!$B$6:$B$1005,MATCH($B779,'Inspection Log'!$A$6:$A$1005,0)),""))</f>
        <v/>
      </c>
      <c r="D779">
        <f>IF($B779="","",IFERROR(INDEX('Inspection Log'!$E$6:$E$1005,MATCH($B779,'Inspection Log'!$A$6:$A$1005,0)),""))</f>
        <v/>
      </c>
      <c r="E779">
        <f>IF($B779="","",IFERROR(INDEX('Inspection Log'!$F$6:$F$1005,MATCH($B779,'Inspection Log'!$A$6:$A$1005,0)),""))</f>
        <v/>
      </c>
      <c r="G779" s="47" t="n"/>
      <c r="H779" s="38" t="n"/>
      <c r="K779" s="63" t="n"/>
      <c r="L779" s="63" t="n"/>
      <c r="M779" s="38" t="n"/>
      <c r="O779" s="62">
        <f>IF($C779="","",IFERROR($C779+'Settings'!$B$5,""))</f>
        <v/>
      </c>
      <c r="P779" s="62" t="n"/>
      <c r="Q779" s="62" t="n"/>
      <c r="R779" s="40">
        <f>IF($A779="","",IF($Q779&lt;&gt;"","Closed",IF($P779="","Open - No Due Date",IF($P779&lt;TODAY(),"Overdue","Open"))))</f>
        <v/>
      </c>
      <c r="S779" s="39">
        <f>IF($A779="","",IFERROR(MAX(0,IF($Q779&lt;&gt;"",$Q779-$C779,TODAY()-$C779)),""))</f>
        <v/>
      </c>
      <c r="T779" s="40">
        <f>IF($A779="","",IF(OR($B779="",$F779="",$H779="",$I779="",$M779=""),"Missing required field",IF(COUNTIF($A$6:$A$1005,$A779)&gt;1,"Duplicate Violation ID",IF(COUNTIF('Inspection Log'!$A$6:$A$1005,$B779)=0,"Unmatched Inspection ID",IF(AND($Q779&lt;&gt;"",$C779&lt;&gt;"",$Q779&lt;$C779),"Completed before inspection","OK")))))</f>
        <v/>
      </c>
    </row>
    <row r="780">
      <c r="C780" s="62">
        <f>IF($B780="","",IFERROR(INDEX('Inspection Log'!$B$6:$B$1005,MATCH($B780,'Inspection Log'!$A$6:$A$1005,0)),""))</f>
        <v/>
      </c>
      <c r="D780">
        <f>IF($B780="","",IFERROR(INDEX('Inspection Log'!$E$6:$E$1005,MATCH($B780,'Inspection Log'!$A$6:$A$1005,0)),""))</f>
        <v/>
      </c>
      <c r="E780">
        <f>IF($B780="","",IFERROR(INDEX('Inspection Log'!$F$6:$F$1005,MATCH($B780,'Inspection Log'!$A$6:$A$1005,0)),""))</f>
        <v/>
      </c>
      <c r="G780" s="47" t="n"/>
      <c r="H780" s="38" t="n"/>
      <c r="K780" s="63" t="n"/>
      <c r="L780" s="63" t="n"/>
      <c r="M780" s="38" t="n"/>
      <c r="O780" s="62">
        <f>IF($C780="","",IFERROR($C780+'Settings'!$B$5,""))</f>
        <v/>
      </c>
      <c r="P780" s="62" t="n"/>
      <c r="Q780" s="62" t="n"/>
      <c r="R780" s="40">
        <f>IF($A780="","",IF($Q780&lt;&gt;"","Closed",IF($P780="","Open - No Due Date",IF($P780&lt;TODAY(),"Overdue","Open"))))</f>
        <v/>
      </c>
      <c r="S780" s="39">
        <f>IF($A780="","",IFERROR(MAX(0,IF($Q780&lt;&gt;"",$Q780-$C780,TODAY()-$C780)),""))</f>
        <v/>
      </c>
      <c r="T780" s="40">
        <f>IF($A780="","",IF(OR($B780="",$F780="",$H780="",$I780="",$M780=""),"Missing required field",IF(COUNTIF($A$6:$A$1005,$A780)&gt;1,"Duplicate Violation ID",IF(COUNTIF('Inspection Log'!$A$6:$A$1005,$B780)=0,"Unmatched Inspection ID",IF(AND($Q780&lt;&gt;"",$C780&lt;&gt;"",$Q780&lt;$C780),"Completed before inspection","OK")))))</f>
        <v/>
      </c>
    </row>
    <row r="781">
      <c r="C781" s="62">
        <f>IF($B781="","",IFERROR(INDEX('Inspection Log'!$B$6:$B$1005,MATCH($B781,'Inspection Log'!$A$6:$A$1005,0)),""))</f>
        <v/>
      </c>
      <c r="D781">
        <f>IF($B781="","",IFERROR(INDEX('Inspection Log'!$E$6:$E$1005,MATCH($B781,'Inspection Log'!$A$6:$A$1005,0)),""))</f>
        <v/>
      </c>
      <c r="E781">
        <f>IF($B781="","",IFERROR(INDEX('Inspection Log'!$F$6:$F$1005,MATCH($B781,'Inspection Log'!$A$6:$A$1005,0)),""))</f>
        <v/>
      </c>
      <c r="G781" s="47" t="n"/>
      <c r="H781" s="38" t="n"/>
      <c r="K781" s="63" t="n"/>
      <c r="L781" s="63" t="n"/>
      <c r="M781" s="38" t="n"/>
      <c r="O781" s="62">
        <f>IF($C781="","",IFERROR($C781+'Settings'!$B$5,""))</f>
        <v/>
      </c>
      <c r="P781" s="62" t="n"/>
      <c r="Q781" s="62" t="n"/>
      <c r="R781" s="40">
        <f>IF($A781="","",IF($Q781&lt;&gt;"","Closed",IF($P781="","Open - No Due Date",IF($P781&lt;TODAY(),"Overdue","Open"))))</f>
        <v/>
      </c>
      <c r="S781" s="39">
        <f>IF($A781="","",IFERROR(MAX(0,IF($Q781&lt;&gt;"",$Q781-$C781,TODAY()-$C781)),""))</f>
        <v/>
      </c>
      <c r="T781" s="40">
        <f>IF($A781="","",IF(OR($B781="",$F781="",$H781="",$I781="",$M781=""),"Missing required field",IF(COUNTIF($A$6:$A$1005,$A781)&gt;1,"Duplicate Violation ID",IF(COUNTIF('Inspection Log'!$A$6:$A$1005,$B781)=0,"Unmatched Inspection ID",IF(AND($Q781&lt;&gt;"",$C781&lt;&gt;"",$Q781&lt;$C781),"Completed before inspection","OK")))))</f>
        <v/>
      </c>
    </row>
    <row r="782">
      <c r="C782" s="62">
        <f>IF($B782="","",IFERROR(INDEX('Inspection Log'!$B$6:$B$1005,MATCH($B782,'Inspection Log'!$A$6:$A$1005,0)),""))</f>
        <v/>
      </c>
      <c r="D782">
        <f>IF($B782="","",IFERROR(INDEX('Inspection Log'!$E$6:$E$1005,MATCH($B782,'Inspection Log'!$A$6:$A$1005,0)),""))</f>
        <v/>
      </c>
      <c r="E782">
        <f>IF($B782="","",IFERROR(INDEX('Inspection Log'!$F$6:$F$1005,MATCH($B782,'Inspection Log'!$A$6:$A$1005,0)),""))</f>
        <v/>
      </c>
      <c r="G782" s="47" t="n"/>
      <c r="H782" s="38" t="n"/>
      <c r="K782" s="63" t="n"/>
      <c r="L782" s="63" t="n"/>
      <c r="M782" s="38" t="n"/>
      <c r="O782" s="62">
        <f>IF($C782="","",IFERROR($C782+'Settings'!$B$5,""))</f>
        <v/>
      </c>
      <c r="P782" s="62" t="n"/>
      <c r="Q782" s="62" t="n"/>
      <c r="R782" s="40">
        <f>IF($A782="","",IF($Q782&lt;&gt;"","Closed",IF($P782="","Open - No Due Date",IF($P782&lt;TODAY(),"Overdue","Open"))))</f>
        <v/>
      </c>
      <c r="S782" s="39">
        <f>IF($A782="","",IFERROR(MAX(0,IF($Q782&lt;&gt;"",$Q782-$C782,TODAY()-$C782)),""))</f>
        <v/>
      </c>
      <c r="T782" s="40">
        <f>IF($A782="","",IF(OR($B782="",$F782="",$H782="",$I782="",$M782=""),"Missing required field",IF(COUNTIF($A$6:$A$1005,$A782)&gt;1,"Duplicate Violation ID",IF(COUNTIF('Inspection Log'!$A$6:$A$1005,$B782)=0,"Unmatched Inspection ID",IF(AND($Q782&lt;&gt;"",$C782&lt;&gt;"",$Q782&lt;$C782),"Completed before inspection","OK")))))</f>
        <v/>
      </c>
    </row>
    <row r="783">
      <c r="C783" s="62">
        <f>IF($B783="","",IFERROR(INDEX('Inspection Log'!$B$6:$B$1005,MATCH($B783,'Inspection Log'!$A$6:$A$1005,0)),""))</f>
        <v/>
      </c>
      <c r="D783">
        <f>IF($B783="","",IFERROR(INDEX('Inspection Log'!$E$6:$E$1005,MATCH($B783,'Inspection Log'!$A$6:$A$1005,0)),""))</f>
        <v/>
      </c>
      <c r="E783">
        <f>IF($B783="","",IFERROR(INDEX('Inspection Log'!$F$6:$F$1005,MATCH($B783,'Inspection Log'!$A$6:$A$1005,0)),""))</f>
        <v/>
      </c>
      <c r="G783" s="47" t="n"/>
      <c r="H783" s="38" t="n"/>
      <c r="K783" s="63" t="n"/>
      <c r="L783" s="63" t="n"/>
      <c r="M783" s="38" t="n"/>
      <c r="O783" s="62">
        <f>IF($C783="","",IFERROR($C783+'Settings'!$B$5,""))</f>
        <v/>
      </c>
      <c r="P783" s="62" t="n"/>
      <c r="Q783" s="62" t="n"/>
      <c r="R783" s="40">
        <f>IF($A783="","",IF($Q783&lt;&gt;"","Closed",IF($P783="","Open - No Due Date",IF($P783&lt;TODAY(),"Overdue","Open"))))</f>
        <v/>
      </c>
      <c r="S783" s="39">
        <f>IF($A783="","",IFERROR(MAX(0,IF($Q783&lt;&gt;"",$Q783-$C783,TODAY()-$C783)),""))</f>
        <v/>
      </c>
      <c r="T783" s="40">
        <f>IF($A783="","",IF(OR($B783="",$F783="",$H783="",$I783="",$M783=""),"Missing required field",IF(COUNTIF($A$6:$A$1005,$A783)&gt;1,"Duplicate Violation ID",IF(COUNTIF('Inspection Log'!$A$6:$A$1005,$B783)=0,"Unmatched Inspection ID",IF(AND($Q783&lt;&gt;"",$C783&lt;&gt;"",$Q783&lt;$C783),"Completed before inspection","OK")))))</f>
        <v/>
      </c>
    </row>
    <row r="784">
      <c r="C784" s="62">
        <f>IF($B784="","",IFERROR(INDEX('Inspection Log'!$B$6:$B$1005,MATCH($B784,'Inspection Log'!$A$6:$A$1005,0)),""))</f>
        <v/>
      </c>
      <c r="D784">
        <f>IF($B784="","",IFERROR(INDEX('Inspection Log'!$E$6:$E$1005,MATCH($B784,'Inspection Log'!$A$6:$A$1005,0)),""))</f>
        <v/>
      </c>
      <c r="E784">
        <f>IF($B784="","",IFERROR(INDEX('Inspection Log'!$F$6:$F$1005,MATCH($B784,'Inspection Log'!$A$6:$A$1005,0)),""))</f>
        <v/>
      </c>
      <c r="G784" s="47" t="n"/>
      <c r="H784" s="38" t="n"/>
      <c r="K784" s="63" t="n"/>
      <c r="L784" s="63" t="n"/>
      <c r="M784" s="38" t="n"/>
      <c r="O784" s="62">
        <f>IF($C784="","",IFERROR($C784+'Settings'!$B$5,""))</f>
        <v/>
      </c>
      <c r="P784" s="62" t="n"/>
      <c r="Q784" s="62" t="n"/>
      <c r="R784" s="40">
        <f>IF($A784="","",IF($Q784&lt;&gt;"","Closed",IF($P784="","Open - No Due Date",IF($P784&lt;TODAY(),"Overdue","Open"))))</f>
        <v/>
      </c>
      <c r="S784" s="39">
        <f>IF($A784="","",IFERROR(MAX(0,IF($Q784&lt;&gt;"",$Q784-$C784,TODAY()-$C784)),""))</f>
        <v/>
      </c>
      <c r="T784" s="40">
        <f>IF($A784="","",IF(OR($B784="",$F784="",$H784="",$I784="",$M784=""),"Missing required field",IF(COUNTIF($A$6:$A$1005,$A784)&gt;1,"Duplicate Violation ID",IF(COUNTIF('Inspection Log'!$A$6:$A$1005,$B784)=0,"Unmatched Inspection ID",IF(AND($Q784&lt;&gt;"",$C784&lt;&gt;"",$Q784&lt;$C784),"Completed before inspection","OK")))))</f>
        <v/>
      </c>
    </row>
    <row r="785">
      <c r="C785" s="62">
        <f>IF($B785="","",IFERROR(INDEX('Inspection Log'!$B$6:$B$1005,MATCH($B785,'Inspection Log'!$A$6:$A$1005,0)),""))</f>
        <v/>
      </c>
      <c r="D785">
        <f>IF($B785="","",IFERROR(INDEX('Inspection Log'!$E$6:$E$1005,MATCH($B785,'Inspection Log'!$A$6:$A$1005,0)),""))</f>
        <v/>
      </c>
      <c r="E785">
        <f>IF($B785="","",IFERROR(INDEX('Inspection Log'!$F$6:$F$1005,MATCH($B785,'Inspection Log'!$A$6:$A$1005,0)),""))</f>
        <v/>
      </c>
      <c r="G785" s="47" t="n"/>
      <c r="H785" s="38" t="n"/>
      <c r="K785" s="63" t="n"/>
      <c r="L785" s="63" t="n"/>
      <c r="M785" s="38" t="n"/>
      <c r="O785" s="62">
        <f>IF($C785="","",IFERROR($C785+'Settings'!$B$5,""))</f>
        <v/>
      </c>
      <c r="P785" s="62" t="n"/>
      <c r="Q785" s="62" t="n"/>
      <c r="R785" s="40">
        <f>IF($A785="","",IF($Q785&lt;&gt;"","Closed",IF($P785="","Open - No Due Date",IF($P785&lt;TODAY(),"Overdue","Open"))))</f>
        <v/>
      </c>
      <c r="S785" s="39">
        <f>IF($A785="","",IFERROR(MAX(0,IF($Q785&lt;&gt;"",$Q785-$C785,TODAY()-$C785)),""))</f>
        <v/>
      </c>
      <c r="T785" s="40">
        <f>IF($A785="","",IF(OR($B785="",$F785="",$H785="",$I785="",$M785=""),"Missing required field",IF(COUNTIF($A$6:$A$1005,$A785)&gt;1,"Duplicate Violation ID",IF(COUNTIF('Inspection Log'!$A$6:$A$1005,$B785)=0,"Unmatched Inspection ID",IF(AND($Q785&lt;&gt;"",$C785&lt;&gt;"",$Q785&lt;$C785),"Completed before inspection","OK")))))</f>
        <v/>
      </c>
    </row>
    <row r="786">
      <c r="C786" s="62">
        <f>IF($B786="","",IFERROR(INDEX('Inspection Log'!$B$6:$B$1005,MATCH($B786,'Inspection Log'!$A$6:$A$1005,0)),""))</f>
        <v/>
      </c>
      <c r="D786">
        <f>IF($B786="","",IFERROR(INDEX('Inspection Log'!$E$6:$E$1005,MATCH($B786,'Inspection Log'!$A$6:$A$1005,0)),""))</f>
        <v/>
      </c>
      <c r="E786">
        <f>IF($B786="","",IFERROR(INDEX('Inspection Log'!$F$6:$F$1005,MATCH($B786,'Inspection Log'!$A$6:$A$1005,0)),""))</f>
        <v/>
      </c>
      <c r="G786" s="47" t="n"/>
      <c r="H786" s="38" t="n"/>
      <c r="K786" s="63" t="n"/>
      <c r="L786" s="63" t="n"/>
      <c r="M786" s="38" t="n"/>
      <c r="O786" s="62">
        <f>IF($C786="","",IFERROR($C786+'Settings'!$B$5,""))</f>
        <v/>
      </c>
      <c r="P786" s="62" t="n"/>
      <c r="Q786" s="62" t="n"/>
      <c r="R786" s="40">
        <f>IF($A786="","",IF($Q786&lt;&gt;"","Closed",IF($P786="","Open - No Due Date",IF($P786&lt;TODAY(),"Overdue","Open"))))</f>
        <v/>
      </c>
      <c r="S786" s="39">
        <f>IF($A786="","",IFERROR(MAX(0,IF($Q786&lt;&gt;"",$Q786-$C786,TODAY()-$C786)),""))</f>
        <v/>
      </c>
      <c r="T786" s="40">
        <f>IF($A786="","",IF(OR($B786="",$F786="",$H786="",$I786="",$M786=""),"Missing required field",IF(COUNTIF($A$6:$A$1005,$A786)&gt;1,"Duplicate Violation ID",IF(COUNTIF('Inspection Log'!$A$6:$A$1005,$B786)=0,"Unmatched Inspection ID",IF(AND($Q786&lt;&gt;"",$C786&lt;&gt;"",$Q786&lt;$C786),"Completed before inspection","OK")))))</f>
        <v/>
      </c>
    </row>
    <row r="787">
      <c r="C787" s="62">
        <f>IF($B787="","",IFERROR(INDEX('Inspection Log'!$B$6:$B$1005,MATCH($B787,'Inspection Log'!$A$6:$A$1005,0)),""))</f>
        <v/>
      </c>
      <c r="D787">
        <f>IF($B787="","",IFERROR(INDEX('Inspection Log'!$E$6:$E$1005,MATCH($B787,'Inspection Log'!$A$6:$A$1005,0)),""))</f>
        <v/>
      </c>
      <c r="E787">
        <f>IF($B787="","",IFERROR(INDEX('Inspection Log'!$F$6:$F$1005,MATCH($B787,'Inspection Log'!$A$6:$A$1005,0)),""))</f>
        <v/>
      </c>
      <c r="G787" s="47" t="n"/>
      <c r="H787" s="38" t="n"/>
      <c r="K787" s="63" t="n"/>
      <c r="L787" s="63" t="n"/>
      <c r="M787" s="38" t="n"/>
      <c r="O787" s="62">
        <f>IF($C787="","",IFERROR($C787+'Settings'!$B$5,""))</f>
        <v/>
      </c>
      <c r="P787" s="62" t="n"/>
      <c r="Q787" s="62" t="n"/>
      <c r="R787" s="40">
        <f>IF($A787="","",IF($Q787&lt;&gt;"","Closed",IF($P787="","Open - No Due Date",IF($P787&lt;TODAY(),"Overdue","Open"))))</f>
        <v/>
      </c>
      <c r="S787" s="39">
        <f>IF($A787="","",IFERROR(MAX(0,IF($Q787&lt;&gt;"",$Q787-$C787,TODAY()-$C787)),""))</f>
        <v/>
      </c>
      <c r="T787" s="40">
        <f>IF($A787="","",IF(OR($B787="",$F787="",$H787="",$I787="",$M787=""),"Missing required field",IF(COUNTIF($A$6:$A$1005,$A787)&gt;1,"Duplicate Violation ID",IF(COUNTIF('Inspection Log'!$A$6:$A$1005,$B787)=0,"Unmatched Inspection ID",IF(AND($Q787&lt;&gt;"",$C787&lt;&gt;"",$Q787&lt;$C787),"Completed before inspection","OK")))))</f>
        <v/>
      </c>
    </row>
    <row r="788">
      <c r="C788" s="62">
        <f>IF($B788="","",IFERROR(INDEX('Inspection Log'!$B$6:$B$1005,MATCH($B788,'Inspection Log'!$A$6:$A$1005,0)),""))</f>
        <v/>
      </c>
      <c r="D788">
        <f>IF($B788="","",IFERROR(INDEX('Inspection Log'!$E$6:$E$1005,MATCH($B788,'Inspection Log'!$A$6:$A$1005,0)),""))</f>
        <v/>
      </c>
      <c r="E788">
        <f>IF($B788="","",IFERROR(INDEX('Inspection Log'!$F$6:$F$1005,MATCH($B788,'Inspection Log'!$A$6:$A$1005,0)),""))</f>
        <v/>
      </c>
      <c r="G788" s="47" t="n"/>
      <c r="H788" s="38" t="n"/>
      <c r="K788" s="63" t="n"/>
      <c r="L788" s="63" t="n"/>
      <c r="M788" s="38" t="n"/>
      <c r="O788" s="62">
        <f>IF($C788="","",IFERROR($C788+'Settings'!$B$5,""))</f>
        <v/>
      </c>
      <c r="P788" s="62" t="n"/>
      <c r="Q788" s="62" t="n"/>
      <c r="R788" s="40">
        <f>IF($A788="","",IF($Q788&lt;&gt;"","Closed",IF($P788="","Open - No Due Date",IF($P788&lt;TODAY(),"Overdue","Open"))))</f>
        <v/>
      </c>
      <c r="S788" s="39">
        <f>IF($A788="","",IFERROR(MAX(0,IF($Q788&lt;&gt;"",$Q788-$C788,TODAY()-$C788)),""))</f>
        <v/>
      </c>
      <c r="T788" s="40">
        <f>IF($A788="","",IF(OR($B788="",$F788="",$H788="",$I788="",$M788=""),"Missing required field",IF(COUNTIF($A$6:$A$1005,$A788)&gt;1,"Duplicate Violation ID",IF(COUNTIF('Inspection Log'!$A$6:$A$1005,$B788)=0,"Unmatched Inspection ID",IF(AND($Q788&lt;&gt;"",$C788&lt;&gt;"",$Q788&lt;$C788),"Completed before inspection","OK")))))</f>
        <v/>
      </c>
    </row>
    <row r="789">
      <c r="C789" s="62">
        <f>IF($B789="","",IFERROR(INDEX('Inspection Log'!$B$6:$B$1005,MATCH($B789,'Inspection Log'!$A$6:$A$1005,0)),""))</f>
        <v/>
      </c>
      <c r="D789">
        <f>IF($B789="","",IFERROR(INDEX('Inspection Log'!$E$6:$E$1005,MATCH($B789,'Inspection Log'!$A$6:$A$1005,0)),""))</f>
        <v/>
      </c>
      <c r="E789">
        <f>IF($B789="","",IFERROR(INDEX('Inspection Log'!$F$6:$F$1005,MATCH($B789,'Inspection Log'!$A$6:$A$1005,0)),""))</f>
        <v/>
      </c>
      <c r="G789" s="47" t="n"/>
      <c r="H789" s="38" t="n"/>
      <c r="K789" s="63" t="n"/>
      <c r="L789" s="63" t="n"/>
      <c r="M789" s="38" t="n"/>
      <c r="O789" s="62">
        <f>IF($C789="","",IFERROR($C789+'Settings'!$B$5,""))</f>
        <v/>
      </c>
      <c r="P789" s="62" t="n"/>
      <c r="Q789" s="62" t="n"/>
      <c r="R789" s="40">
        <f>IF($A789="","",IF($Q789&lt;&gt;"","Closed",IF($P789="","Open - No Due Date",IF($P789&lt;TODAY(),"Overdue","Open"))))</f>
        <v/>
      </c>
      <c r="S789" s="39">
        <f>IF($A789="","",IFERROR(MAX(0,IF($Q789&lt;&gt;"",$Q789-$C789,TODAY()-$C789)),""))</f>
        <v/>
      </c>
      <c r="T789" s="40">
        <f>IF($A789="","",IF(OR($B789="",$F789="",$H789="",$I789="",$M789=""),"Missing required field",IF(COUNTIF($A$6:$A$1005,$A789)&gt;1,"Duplicate Violation ID",IF(COUNTIF('Inspection Log'!$A$6:$A$1005,$B789)=0,"Unmatched Inspection ID",IF(AND($Q789&lt;&gt;"",$C789&lt;&gt;"",$Q789&lt;$C789),"Completed before inspection","OK")))))</f>
        <v/>
      </c>
    </row>
    <row r="790">
      <c r="C790" s="62">
        <f>IF($B790="","",IFERROR(INDEX('Inspection Log'!$B$6:$B$1005,MATCH($B790,'Inspection Log'!$A$6:$A$1005,0)),""))</f>
        <v/>
      </c>
      <c r="D790">
        <f>IF($B790="","",IFERROR(INDEX('Inspection Log'!$E$6:$E$1005,MATCH($B790,'Inspection Log'!$A$6:$A$1005,0)),""))</f>
        <v/>
      </c>
      <c r="E790">
        <f>IF($B790="","",IFERROR(INDEX('Inspection Log'!$F$6:$F$1005,MATCH($B790,'Inspection Log'!$A$6:$A$1005,0)),""))</f>
        <v/>
      </c>
      <c r="G790" s="47" t="n"/>
      <c r="H790" s="38" t="n"/>
      <c r="K790" s="63" t="n"/>
      <c r="L790" s="63" t="n"/>
      <c r="M790" s="38" t="n"/>
      <c r="O790" s="62">
        <f>IF($C790="","",IFERROR($C790+'Settings'!$B$5,""))</f>
        <v/>
      </c>
      <c r="P790" s="62" t="n"/>
      <c r="Q790" s="62" t="n"/>
      <c r="R790" s="40">
        <f>IF($A790="","",IF($Q790&lt;&gt;"","Closed",IF($P790="","Open - No Due Date",IF($P790&lt;TODAY(),"Overdue","Open"))))</f>
        <v/>
      </c>
      <c r="S790" s="39">
        <f>IF($A790="","",IFERROR(MAX(0,IF($Q790&lt;&gt;"",$Q790-$C790,TODAY()-$C790)),""))</f>
        <v/>
      </c>
      <c r="T790" s="40">
        <f>IF($A790="","",IF(OR($B790="",$F790="",$H790="",$I790="",$M790=""),"Missing required field",IF(COUNTIF($A$6:$A$1005,$A790)&gt;1,"Duplicate Violation ID",IF(COUNTIF('Inspection Log'!$A$6:$A$1005,$B790)=0,"Unmatched Inspection ID",IF(AND($Q790&lt;&gt;"",$C790&lt;&gt;"",$Q790&lt;$C790),"Completed before inspection","OK")))))</f>
        <v/>
      </c>
    </row>
    <row r="791">
      <c r="C791" s="62">
        <f>IF($B791="","",IFERROR(INDEX('Inspection Log'!$B$6:$B$1005,MATCH($B791,'Inspection Log'!$A$6:$A$1005,0)),""))</f>
        <v/>
      </c>
      <c r="D791">
        <f>IF($B791="","",IFERROR(INDEX('Inspection Log'!$E$6:$E$1005,MATCH($B791,'Inspection Log'!$A$6:$A$1005,0)),""))</f>
        <v/>
      </c>
      <c r="E791">
        <f>IF($B791="","",IFERROR(INDEX('Inspection Log'!$F$6:$F$1005,MATCH($B791,'Inspection Log'!$A$6:$A$1005,0)),""))</f>
        <v/>
      </c>
      <c r="G791" s="47" t="n"/>
      <c r="H791" s="38" t="n"/>
      <c r="K791" s="63" t="n"/>
      <c r="L791" s="63" t="n"/>
      <c r="M791" s="38" t="n"/>
      <c r="O791" s="62">
        <f>IF($C791="","",IFERROR($C791+'Settings'!$B$5,""))</f>
        <v/>
      </c>
      <c r="P791" s="62" t="n"/>
      <c r="Q791" s="62" t="n"/>
      <c r="R791" s="40">
        <f>IF($A791="","",IF($Q791&lt;&gt;"","Closed",IF($P791="","Open - No Due Date",IF($P791&lt;TODAY(),"Overdue","Open"))))</f>
        <v/>
      </c>
      <c r="S791" s="39">
        <f>IF($A791="","",IFERROR(MAX(0,IF($Q791&lt;&gt;"",$Q791-$C791,TODAY()-$C791)),""))</f>
        <v/>
      </c>
      <c r="T791" s="40">
        <f>IF($A791="","",IF(OR($B791="",$F791="",$H791="",$I791="",$M791=""),"Missing required field",IF(COUNTIF($A$6:$A$1005,$A791)&gt;1,"Duplicate Violation ID",IF(COUNTIF('Inspection Log'!$A$6:$A$1005,$B791)=0,"Unmatched Inspection ID",IF(AND($Q791&lt;&gt;"",$C791&lt;&gt;"",$Q791&lt;$C791),"Completed before inspection","OK")))))</f>
        <v/>
      </c>
    </row>
    <row r="792">
      <c r="C792" s="62">
        <f>IF($B792="","",IFERROR(INDEX('Inspection Log'!$B$6:$B$1005,MATCH($B792,'Inspection Log'!$A$6:$A$1005,0)),""))</f>
        <v/>
      </c>
      <c r="D792">
        <f>IF($B792="","",IFERROR(INDEX('Inspection Log'!$E$6:$E$1005,MATCH($B792,'Inspection Log'!$A$6:$A$1005,0)),""))</f>
        <v/>
      </c>
      <c r="E792">
        <f>IF($B792="","",IFERROR(INDEX('Inspection Log'!$F$6:$F$1005,MATCH($B792,'Inspection Log'!$A$6:$A$1005,0)),""))</f>
        <v/>
      </c>
      <c r="G792" s="47" t="n"/>
      <c r="H792" s="38" t="n"/>
      <c r="K792" s="63" t="n"/>
      <c r="L792" s="63" t="n"/>
      <c r="M792" s="38" t="n"/>
      <c r="O792" s="62">
        <f>IF($C792="","",IFERROR($C792+'Settings'!$B$5,""))</f>
        <v/>
      </c>
      <c r="P792" s="62" t="n"/>
      <c r="Q792" s="62" t="n"/>
      <c r="R792" s="40">
        <f>IF($A792="","",IF($Q792&lt;&gt;"","Closed",IF($P792="","Open - No Due Date",IF($P792&lt;TODAY(),"Overdue","Open"))))</f>
        <v/>
      </c>
      <c r="S792" s="39">
        <f>IF($A792="","",IFERROR(MAX(0,IF($Q792&lt;&gt;"",$Q792-$C792,TODAY()-$C792)),""))</f>
        <v/>
      </c>
      <c r="T792" s="40">
        <f>IF($A792="","",IF(OR($B792="",$F792="",$H792="",$I792="",$M792=""),"Missing required field",IF(COUNTIF($A$6:$A$1005,$A792)&gt;1,"Duplicate Violation ID",IF(COUNTIF('Inspection Log'!$A$6:$A$1005,$B792)=0,"Unmatched Inspection ID",IF(AND($Q792&lt;&gt;"",$C792&lt;&gt;"",$Q792&lt;$C792),"Completed before inspection","OK")))))</f>
        <v/>
      </c>
    </row>
    <row r="793">
      <c r="C793" s="62">
        <f>IF($B793="","",IFERROR(INDEX('Inspection Log'!$B$6:$B$1005,MATCH($B793,'Inspection Log'!$A$6:$A$1005,0)),""))</f>
        <v/>
      </c>
      <c r="D793">
        <f>IF($B793="","",IFERROR(INDEX('Inspection Log'!$E$6:$E$1005,MATCH($B793,'Inspection Log'!$A$6:$A$1005,0)),""))</f>
        <v/>
      </c>
      <c r="E793">
        <f>IF($B793="","",IFERROR(INDEX('Inspection Log'!$F$6:$F$1005,MATCH($B793,'Inspection Log'!$A$6:$A$1005,0)),""))</f>
        <v/>
      </c>
      <c r="G793" s="47" t="n"/>
      <c r="H793" s="38" t="n"/>
      <c r="K793" s="63" t="n"/>
      <c r="L793" s="63" t="n"/>
      <c r="M793" s="38" t="n"/>
      <c r="O793" s="62">
        <f>IF($C793="","",IFERROR($C793+'Settings'!$B$5,""))</f>
        <v/>
      </c>
      <c r="P793" s="62" t="n"/>
      <c r="Q793" s="62" t="n"/>
      <c r="R793" s="40">
        <f>IF($A793="","",IF($Q793&lt;&gt;"","Closed",IF($P793="","Open - No Due Date",IF($P793&lt;TODAY(),"Overdue","Open"))))</f>
        <v/>
      </c>
      <c r="S793" s="39">
        <f>IF($A793="","",IFERROR(MAX(0,IF($Q793&lt;&gt;"",$Q793-$C793,TODAY()-$C793)),""))</f>
        <v/>
      </c>
      <c r="T793" s="40">
        <f>IF($A793="","",IF(OR($B793="",$F793="",$H793="",$I793="",$M793=""),"Missing required field",IF(COUNTIF($A$6:$A$1005,$A793)&gt;1,"Duplicate Violation ID",IF(COUNTIF('Inspection Log'!$A$6:$A$1005,$B793)=0,"Unmatched Inspection ID",IF(AND($Q793&lt;&gt;"",$C793&lt;&gt;"",$Q793&lt;$C793),"Completed before inspection","OK")))))</f>
        <v/>
      </c>
    </row>
    <row r="794">
      <c r="C794" s="62">
        <f>IF($B794="","",IFERROR(INDEX('Inspection Log'!$B$6:$B$1005,MATCH($B794,'Inspection Log'!$A$6:$A$1005,0)),""))</f>
        <v/>
      </c>
      <c r="D794">
        <f>IF($B794="","",IFERROR(INDEX('Inspection Log'!$E$6:$E$1005,MATCH($B794,'Inspection Log'!$A$6:$A$1005,0)),""))</f>
        <v/>
      </c>
      <c r="E794">
        <f>IF($B794="","",IFERROR(INDEX('Inspection Log'!$F$6:$F$1005,MATCH($B794,'Inspection Log'!$A$6:$A$1005,0)),""))</f>
        <v/>
      </c>
      <c r="G794" s="47" t="n"/>
      <c r="H794" s="38" t="n"/>
      <c r="K794" s="63" t="n"/>
      <c r="L794" s="63" t="n"/>
      <c r="M794" s="38" t="n"/>
      <c r="O794" s="62">
        <f>IF($C794="","",IFERROR($C794+'Settings'!$B$5,""))</f>
        <v/>
      </c>
      <c r="P794" s="62" t="n"/>
      <c r="Q794" s="62" t="n"/>
      <c r="R794" s="40">
        <f>IF($A794="","",IF($Q794&lt;&gt;"","Closed",IF($P794="","Open - No Due Date",IF($P794&lt;TODAY(),"Overdue","Open"))))</f>
        <v/>
      </c>
      <c r="S794" s="39">
        <f>IF($A794="","",IFERROR(MAX(0,IF($Q794&lt;&gt;"",$Q794-$C794,TODAY()-$C794)),""))</f>
        <v/>
      </c>
      <c r="T794" s="40">
        <f>IF($A794="","",IF(OR($B794="",$F794="",$H794="",$I794="",$M794=""),"Missing required field",IF(COUNTIF($A$6:$A$1005,$A794)&gt;1,"Duplicate Violation ID",IF(COUNTIF('Inspection Log'!$A$6:$A$1005,$B794)=0,"Unmatched Inspection ID",IF(AND($Q794&lt;&gt;"",$C794&lt;&gt;"",$Q794&lt;$C794),"Completed before inspection","OK")))))</f>
        <v/>
      </c>
    </row>
    <row r="795">
      <c r="C795" s="62">
        <f>IF($B795="","",IFERROR(INDEX('Inspection Log'!$B$6:$B$1005,MATCH($B795,'Inspection Log'!$A$6:$A$1005,0)),""))</f>
        <v/>
      </c>
      <c r="D795">
        <f>IF($B795="","",IFERROR(INDEX('Inspection Log'!$E$6:$E$1005,MATCH($B795,'Inspection Log'!$A$6:$A$1005,0)),""))</f>
        <v/>
      </c>
      <c r="E795">
        <f>IF($B795="","",IFERROR(INDEX('Inspection Log'!$F$6:$F$1005,MATCH($B795,'Inspection Log'!$A$6:$A$1005,0)),""))</f>
        <v/>
      </c>
      <c r="G795" s="47" t="n"/>
      <c r="H795" s="38" t="n"/>
      <c r="K795" s="63" t="n"/>
      <c r="L795" s="63" t="n"/>
      <c r="M795" s="38" t="n"/>
      <c r="O795" s="62">
        <f>IF($C795="","",IFERROR($C795+'Settings'!$B$5,""))</f>
        <v/>
      </c>
      <c r="P795" s="62" t="n"/>
      <c r="Q795" s="62" t="n"/>
      <c r="R795" s="40">
        <f>IF($A795="","",IF($Q795&lt;&gt;"","Closed",IF($P795="","Open - No Due Date",IF($P795&lt;TODAY(),"Overdue","Open"))))</f>
        <v/>
      </c>
      <c r="S795" s="39">
        <f>IF($A795="","",IFERROR(MAX(0,IF($Q795&lt;&gt;"",$Q795-$C795,TODAY()-$C795)),""))</f>
        <v/>
      </c>
      <c r="T795" s="40">
        <f>IF($A795="","",IF(OR($B795="",$F795="",$H795="",$I795="",$M795=""),"Missing required field",IF(COUNTIF($A$6:$A$1005,$A795)&gt;1,"Duplicate Violation ID",IF(COUNTIF('Inspection Log'!$A$6:$A$1005,$B795)=0,"Unmatched Inspection ID",IF(AND($Q795&lt;&gt;"",$C795&lt;&gt;"",$Q795&lt;$C795),"Completed before inspection","OK")))))</f>
        <v/>
      </c>
    </row>
    <row r="796">
      <c r="C796" s="62">
        <f>IF($B796="","",IFERROR(INDEX('Inspection Log'!$B$6:$B$1005,MATCH($B796,'Inspection Log'!$A$6:$A$1005,0)),""))</f>
        <v/>
      </c>
      <c r="D796">
        <f>IF($B796="","",IFERROR(INDEX('Inspection Log'!$E$6:$E$1005,MATCH($B796,'Inspection Log'!$A$6:$A$1005,0)),""))</f>
        <v/>
      </c>
      <c r="E796">
        <f>IF($B796="","",IFERROR(INDEX('Inspection Log'!$F$6:$F$1005,MATCH($B796,'Inspection Log'!$A$6:$A$1005,0)),""))</f>
        <v/>
      </c>
      <c r="G796" s="47" t="n"/>
      <c r="H796" s="38" t="n"/>
      <c r="K796" s="63" t="n"/>
      <c r="L796" s="63" t="n"/>
      <c r="M796" s="38" t="n"/>
      <c r="O796" s="62">
        <f>IF($C796="","",IFERROR($C796+'Settings'!$B$5,""))</f>
        <v/>
      </c>
      <c r="P796" s="62" t="n"/>
      <c r="Q796" s="62" t="n"/>
      <c r="R796" s="40">
        <f>IF($A796="","",IF($Q796&lt;&gt;"","Closed",IF($P796="","Open - No Due Date",IF($P796&lt;TODAY(),"Overdue","Open"))))</f>
        <v/>
      </c>
      <c r="S796" s="39">
        <f>IF($A796="","",IFERROR(MAX(0,IF($Q796&lt;&gt;"",$Q796-$C796,TODAY()-$C796)),""))</f>
        <v/>
      </c>
      <c r="T796" s="40">
        <f>IF($A796="","",IF(OR($B796="",$F796="",$H796="",$I796="",$M796=""),"Missing required field",IF(COUNTIF($A$6:$A$1005,$A796)&gt;1,"Duplicate Violation ID",IF(COUNTIF('Inspection Log'!$A$6:$A$1005,$B796)=0,"Unmatched Inspection ID",IF(AND($Q796&lt;&gt;"",$C796&lt;&gt;"",$Q796&lt;$C796),"Completed before inspection","OK")))))</f>
        <v/>
      </c>
    </row>
    <row r="797">
      <c r="C797" s="62">
        <f>IF($B797="","",IFERROR(INDEX('Inspection Log'!$B$6:$B$1005,MATCH($B797,'Inspection Log'!$A$6:$A$1005,0)),""))</f>
        <v/>
      </c>
      <c r="D797">
        <f>IF($B797="","",IFERROR(INDEX('Inspection Log'!$E$6:$E$1005,MATCH($B797,'Inspection Log'!$A$6:$A$1005,0)),""))</f>
        <v/>
      </c>
      <c r="E797">
        <f>IF($B797="","",IFERROR(INDEX('Inspection Log'!$F$6:$F$1005,MATCH($B797,'Inspection Log'!$A$6:$A$1005,0)),""))</f>
        <v/>
      </c>
      <c r="G797" s="47" t="n"/>
      <c r="H797" s="38" t="n"/>
      <c r="K797" s="63" t="n"/>
      <c r="L797" s="63" t="n"/>
      <c r="M797" s="38" t="n"/>
      <c r="O797" s="62">
        <f>IF($C797="","",IFERROR($C797+'Settings'!$B$5,""))</f>
        <v/>
      </c>
      <c r="P797" s="62" t="n"/>
      <c r="Q797" s="62" t="n"/>
      <c r="R797" s="40">
        <f>IF($A797="","",IF($Q797&lt;&gt;"","Closed",IF($P797="","Open - No Due Date",IF($P797&lt;TODAY(),"Overdue","Open"))))</f>
        <v/>
      </c>
      <c r="S797" s="39">
        <f>IF($A797="","",IFERROR(MAX(0,IF($Q797&lt;&gt;"",$Q797-$C797,TODAY()-$C797)),""))</f>
        <v/>
      </c>
      <c r="T797" s="40">
        <f>IF($A797="","",IF(OR($B797="",$F797="",$H797="",$I797="",$M797=""),"Missing required field",IF(COUNTIF($A$6:$A$1005,$A797)&gt;1,"Duplicate Violation ID",IF(COUNTIF('Inspection Log'!$A$6:$A$1005,$B797)=0,"Unmatched Inspection ID",IF(AND($Q797&lt;&gt;"",$C797&lt;&gt;"",$Q797&lt;$C797),"Completed before inspection","OK")))))</f>
        <v/>
      </c>
    </row>
    <row r="798">
      <c r="C798" s="62">
        <f>IF($B798="","",IFERROR(INDEX('Inspection Log'!$B$6:$B$1005,MATCH($B798,'Inspection Log'!$A$6:$A$1005,0)),""))</f>
        <v/>
      </c>
      <c r="D798">
        <f>IF($B798="","",IFERROR(INDEX('Inspection Log'!$E$6:$E$1005,MATCH($B798,'Inspection Log'!$A$6:$A$1005,0)),""))</f>
        <v/>
      </c>
      <c r="E798">
        <f>IF($B798="","",IFERROR(INDEX('Inspection Log'!$F$6:$F$1005,MATCH($B798,'Inspection Log'!$A$6:$A$1005,0)),""))</f>
        <v/>
      </c>
      <c r="G798" s="47" t="n"/>
      <c r="H798" s="38" t="n"/>
      <c r="K798" s="63" t="n"/>
      <c r="L798" s="63" t="n"/>
      <c r="M798" s="38" t="n"/>
      <c r="O798" s="62">
        <f>IF($C798="","",IFERROR($C798+'Settings'!$B$5,""))</f>
        <v/>
      </c>
      <c r="P798" s="62" t="n"/>
      <c r="Q798" s="62" t="n"/>
      <c r="R798" s="40">
        <f>IF($A798="","",IF($Q798&lt;&gt;"","Closed",IF($P798="","Open - No Due Date",IF($P798&lt;TODAY(),"Overdue","Open"))))</f>
        <v/>
      </c>
      <c r="S798" s="39">
        <f>IF($A798="","",IFERROR(MAX(0,IF($Q798&lt;&gt;"",$Q798-$C798,TODAY()-$C798)),""))</f>
        <v/>
      </c>
      <c r="T798" s="40">
        <f>IF($A798="","",IF(OR($B798="",$F798="",$H798="",$I798="",$M798=""),"Missing required field",IF(COUNTIF($A$6:$A$1005,$A798)&gt;1,"Duplicate Violation ID",IF(COUNTIF('Inspection Log'!$A$6:$A$1005,$B798)=0,"Unmatched Inspection ID",IF(AND($Q798&lt;&gt;"",$C798&lt;&gt;"",$Q798&lt;$C798),"Completed before inspection","OK")))))</f>
        <v/>
      </c>
    </row>
    <row r="799">
      <c r="C799" s="62">
        <f>IF($B799="","",IFERROR(INDEX('Inspection Log'!$B$6:$B$1005,MATCH($B799,'Inspection Log'!$A$6:$A$1005,0)),""))</f>
        <v/>
      </c>
      <c r="D799">
        <f>IF($B799="","",IFERROR(INDEX('Inspection Log'!$E$6:$E$1005,MATCH($B799,'Inspection Log'!$A$6:$A$1005,0)),""))</f>
        <v/>
      </c>
      <c r="E799">
        <f>IF($B799="","",IFERROR(INDEX('Inspection Log'!$F$6:$F$1005,MATCH($B799,'Inspection Log'!$A$6:$A$1005,0)),""))</f>
        <v/>
      </c>
      <c r="G799" s="47" t="n"/>
      <c r="H799" s="38" t="n"/>
      <c r="K799" s="63" t="n"/>
      <c r="L799" s="63" t="n"/>
      <c r="M799" s="38" t="n"/>
      <c r="O799" s="62">
        <f>IF($C799="","",IFERROR($C799+'Settings'!$B$5,""))</f>
        <v/>
      </c>
      <c r="P799" s="62" t="n"/>
      <c r="Q799" s="62" t="n"/>
      <c r="R799" s="40">
        <f>IF($A799="","",IF($Q799&lt;&gt;"","Closed",IF($P799="","Open - No Due Date",IF($P799&lt;TODAY(),"Overdue","Open"))))</f>
        <v/>
      </c>
      <c r="S799" s="39">
        <f>IF($A799="","",IFERROR(MAX(0,IF($Q799&lt;&gt;"",$Q799-$C799,TODAY()-$C799)),""))</f>
        <v/>
      </c>
      <c r="T799" s="40">
        <f>IF($A799="","",IF(OR($B799="",$F799="",$H799="",$I799="",$M799=""),"Missing required field",IF(COUNTIF($A$6:$A$1005,$A799)&gt;1,"Duplicate Violation ID",IF(COUNTIF('Inspection Log'!$A$6:$A$1005,$B799)=0,"Unmatched Inspection ID",IF(AND($Q799&lt;&gt;"",$C799&lt;&gt;"",$Q799&lt;$C799),"Completed before inspection","OK")))))</f>
        <v/>
      </c>
    </row>
    <row r="800">
      <c r="C800" s="62">
        <f>IF($B800="","",IFERROR(INDEX('Inspection Log'!$B$6:$B$1005,MATCH($B800,'Inspection Log'!$A$6:$A$1005,0)),""))</f>
        <v/>
      </c>
      <c r="D800">
        <f>IF($B800="","",IFERROR(INDEX('Inspection Log'!$E$6:$E$1005,MATCH($B800,'Inspection Log'!$A$6:$A$1005,0)),""))</f>
        <v/>
      </c>
      <c r="E800">
        <f>IF($B800="","",IFERROR(INDEX('Inspection Log'!$F$6:$F$1005,MATCH($B800,'Inspection Log'!$A$6:$A$1005,0)),""))</f>
        <v/>
      </c>
      <c r="G800" s="47" t="n"/>
      <c r="H800" s="38" t="n"/>
      <c r="K800" s="63" t="n"/>
      <c r="L800" s="63" t="n"/>
      <c r="M800" s="38" t="n"/>
      <c r="O800" s="62">
        <f>IF($C800="","",IFERROR($C800+'Settings'!$B$5,""))</f>
        <v/>
      </c>
      <c r="P800" s="62" t="n"/>
      <c r="Q800" s="62" t="n"/>
      <c r="R800" s="40">
        <f>IF($A800="","",IF($Q800&lt;&gt;"","Closed",IF($P800="","Open - No Due Date",IF($P800&lt;TODAY(),"Overdue","Open"))))</f>
        <v/>
      </c>
      <c r="S800" s="39">
        <f>IF($A800="","",IFERROR(MAX(0,IF($Q800&lt;&gt;"",$Q800-$C800,TODAY()-$C800)),""))</f>
        <v/>
      </c>
      <c r="T800" s="40">
        <f>IF($A800="","",IF(OR($B800="",$F800="",$H800="",$I800="",$M800=""),"Missing required field",IF(COUNTIF($A$6:$A$1005,$A800)&gt;1,"Duplicate Violation ID",IF(COUNTIF('Inspection Log'!$A$6:$A$1005,$B800)=0,"Unmatched Inspection ID",IF(AND($Q800&lt;&gt;"",$C800&lt;&gt;"",$Q800&lt;$C800),"Completed before inspection","OK")))))</f>
        <v/>
      </c>
    </row>
    <row r="801">
      <c r="C801" s="62">
        <f>IF($B801="","",IFERROR(INDEX('Inspection Log'!$B$6:$B$1005,MATCH($B801,'Inspection Log'!$A$6:$A$1005,0)),""))</f>
        <v/>
      </c>
      <c r="D801">
        <f>IF($B801="","",IFERROR(INDEX('Inspection Log'!$E$6:$E$1005,MATCH($B801,'Inspection Log'!$A$6:$A$1005,0)),""))</f>
        <v/>
      </c>
      <c r="E801">
        <f>IF($B801="","",IFERROR(INDEX('Inspection Log'!$F$6:$F$1005,MATCH($B801,'Inspection Log'!$A$6:$A$1005,0)),""))</f>
        <v/>
      </c>
      <c r="G801" s="47" t="n"/>
      <c r="H801" s="38" t="n"/>
      <c r="K801" s="63" t="n"/>
      <c r="L801" s="63" t="n"/>
      <c r="M801" s="38" t="n"/>
      <c r="O801" s="62">
        <f>IF($C801="","",IFERROR($C801+'Settings'!$B$5,""))</f>
        <v/>
      </c>
      <c r="P801" s="62" t="n"/>
      <c r="Q801" s="62" t="n"/>
      <c r="R801" s="40">
        <f>IF($A801="","",IF($Q801&lt;&gt;"","Closed",IF($P801="","Open - No Due Date",IF($P801&lt;TODAY(),"Overdue","Open"))))</f>
        <v/>
      </c>
      <c r="S801" s="39">
        <f>IF($A801="","",IFERROR(MAX(0,IF($Q801&lt;&gt;"",$Q801-$C801,TODAY()-$C801)),""))</f>
        <v/>
      </c>
      <c r="T801" s="40">
        <f>IF($A801="","",IF(OR($B801="",$F801="",$H801="",$I801="",$M801=""),"Missing required field",IF(COUNTIF($A$6:$A$1005,$A801)&gt;1,"Duplicate Violation ID",IF(COUNTIF('Inspection Log'!$A$6:$A$1005,$B801)=0,"Unmatched Inspection ID",IF(AND($Q801&lt;&gt;"",$C801&lt;&gt;"",$Q801&lt;$C801),"Completed before inspection","OK")))))</f>
        <v/>
      </c>
    </row>
    <row r="802">
      <c r="C802" s="62">
        <f>IF($B802="","",IFERROR(INDEX('Inspection Log'!$B$6:$B$1005,MATCH($B802,'Inspection Log'!$A$6:$A$1005,0)),""))</f>
        <v/>
      </c>
      <c r="D802">
        <f>IF($B802="","",IFERROR(INDEX('Inspection Log'!$E$6:$E$1005,MATCH($B802,'Inspection Log'!$A$6:$A$1005,0)),""))</f>
        <v/>
      </c>
      <c r="E802">
        <f>IF($B802="","",IFERROR(INDEX('Inspection Log'!$F$6:$F$1005,MATCH($B802,'Inspection Log'!$A$6:$A$1005,0)),""))</f>
        <v/>
      </c>
      <c r="G802" s="47" t="n"/>
      <c r="H802" s="38" t="n"/>
      <c r="K802" s="63" t="n"/>
      <c r="L802" s="63" t="n"/>
      <c r="M802" s="38" t="n"/>
      <c r="O802" s="62">
        <f>IF($C802="","",IFERROR($C802+'Settings'!$B$5,""))</f>
        <v/>
      </c>
      <c r="P802" s="62" t="n"/>
      <c r="Q802" s="62" t="n"/>
      <c r="R802" s="40">
        <f>IF($A802="","",IF($Q802&lt;&gt;"","Closed",IF($P802="","Open - No Due Date",IF($P802&lt;TODAY(),"Overdue","Open"))))</f>
        <v/>
      </c>
      <c r="S802" s="39">
        <f>IF($A802="","",IFERROR(MAX(0,IF($Q802&lt;&gt;"",$Q802-$C802,TODAY()-$C802)),""))</f>
        <v/>
      </c>
      <c r="T802" s="40">
        <f>IF($A802="","",IF(OR($B802="",$F802="",$H802="",$I802="",$M802=""),"Missing required field",IF(COUNTIF($A$6:$A$1005,$A802)&gt;1,"Duplicate Violation ID",IF(COUNTIF('Inspection Log'!$A$6:$A$1005,$B802)=0,"Unmatched Inspection ID",IF(AND($Q802&lt;&gt;"",$C802&lt;&gt;"",$Q802&lt;$C802),"Completed before inspection","OK")))))</f>
        <v/>
      </c>
    </row>
    <row r="803">
      <c r="C803" s="62">
        <f>IF($B803="","",IFERROR(INDEX('Inspection Log'!$B$6:$B$1005,MATCH($B803,'Inspection Log'!$A$6:$A$1005,0)),""))</f>
        <v/>
      </c>
      <c r="D803">
        <f>IF($B803="","",IFERROR(INDEX('Inspection Log'!$E$6:$E$1005,MATCH($B803,'Inspection Log'!$A$6:$A$1005,0)),""))</f>
        <v/>
      </c>
      <c r="E803">
        <f>IF($B803="","",IFERROR(INDEX('Inspection Log'!$F$6:$F$1005,MATCH($B803,'Inspection Log'!$A$6:$A$1005,0)),""))</f>
        <v/>
      </c>
      <c r="G803" s="47" t="n"/>
      <c r="H803" s="38" t="n"/>
      <c r="K803" s="63" t="n"/>
      <c r="L803" s="63" t="n"/>
      <c r="M803" s="38" t="n"/>
      <c r="O803" s="62">
        <f>IF($C803="","",IFERROR($C803+'Settings'!$B$5,""))</f>
        <v/>
      </c>
      <c r="P803" s="62" t="n"/>
      <c r="Q803" s="62" t="n"/>
      <c r="R803" s="40">
        <f>IF($A803="","",IF($Q803&lt;&gt;"","Closed",IF($P803="","Open - No Due Date",IF($P803&lt;TODAY(),"Overdue","Open"))))</f>
        <v/>
      </c>
      <c r="S803" s="39">
        <f>IF($A803="","",IFERROR(MAX(0,IF($Q803&lt;&gt;"",$Q803-$C803,TODAY()-$C803)),""))</f>
        <v/>
      </c>
      <c r="T803" s="40">
        <f>IF($A803="","",IF(OR($B803="",$F803="",$H803="",$I803="",$M803=""),"Missing required field",IF(COUNTIF($A$6:$A$1005,$A803)&gt;1,"Duplicate Violation ID",IF(COUNTIF('Inspection Log'!$A$6:$A$1005,$B803)=0,"Unmatched Inspection ID",IF(AND($Q803&lt;&gt;"",$C803&lt;&gt;"",$Q803&lt;$C803),"Completed before inspection","OK")))))</f>
        <v/>
      </c>
    </row>
    <row r="804">
      <c r="C804" s="62">
        <f>IF($B804="","",IFERROR(INDEX('Inspection Log'!$B$6:$B$1005,MATCH($B804,'Inspection Log'!$A$6:$A$1005,0)),""))</f>
        <v/>
      </c>
      <c r="D804">
        <f>IF($B804="","",IFERROR(INDEX('Inspection Log'!$E$6:$E$1005,MATCH($B804,'Inspection Log'!$A$6:$A$1005,0)),""))</f>
        <v/>
      </c>
      <c r="E804">
        <f>IF($B804="","",IFERROR(INDEX('Inspection Log'!$F$6:$F$1005,MATCH($B804,'Inspection Log'!$A$6:$A$1005,0)),""))</f>
        <v/>
      </c>
      <c r="G804" s="47" t="n"/>
      <c r="H804" s="38" t="n"/>
      <c r="K804" s="63" t="n"/>
      <c r="L804" s="63" t="n"/>
      <c r="M804" s="38" t="n"/>
      <c r="O804" s="62">
        <f>IF($C804="","",IFERROR($C804+'Settings'!$B$5,""))</f>
        <v/>
      </c>
      <c r="P804" s="62" t="n"/>
      <c r="Q804" s="62" t="n"/>
      <c r="R804" s="40">
        <f>IF($A804="","",IF($Q804&lt;&gt;"","Closed",IF($P804="","Open - No Due Date",IF($P804&lt;TODAY(),"Overdue","Open"))))</f>
        <v/>
      </c>
      <c r="S804" s="39">
        <f>IF($A804="","",IFERROR(MAX(0,IF($Q804&lt;&gt;"",$Q804-$C804,TODAY()-$C804)),""))</f>
        <v/>
      </c>
      <c r="T804" s="40">
        <f>IF($A804="","",IF(OR($B804="",$F804="",$H804="",$I804="",$M804=""),"Missing required field",IF(COUNTIF($A$6:$A$1005,$A804)&gt;1,"Duplicate Violation ID",IF(COUNTIF('Inspection Log'!$A$6:$A$1005,$B804)=0,"Unmatched Inspection ID",IF(AND($Q804&lt;&gt;"",$C804&lt;&gt;"",$Q804&lt;$C804),"Completed before inspection","OK")))))</f>
        <v/>
      </c>
    </row>
    <row r="805">
      <c r="C805" s="62">
        <f>IF($B805="","",IFERROR(INDEX('Inspection Log'!$B$6:$B$1005,MATCH($B805,'Inspection Log'!$A$6:$A$1005,0)),""))</f>
        <v/>
      </c>
      <c r="D805">
        <f>IF($B805="","",IFERROR(INDEX('Inspection Log'!$E$6:$E$1005,MATCH($B805,'Inspection Log'!$A$6:$A$1005,0)),""))</f>
        <v/>
      </c>
      <c r="E805">
        <f>IF($B805="","",IFERROR(INDEX('Inspection Log'!$F$6:$F$1005,MATCH($B805,'Inspection Log'!$A$6:$A$1005,0)),""))</f>
        <v/>
      </c>
      <c r="G805" s="47" t="n"/>
      <c r="H805" s="38" t="n"/>
      <c r="K805" s="63" t="n"/>
      <c r="L805" s="63" t="n"/>
      <c r="M805" s="38" t="n"/>
      <c r="O805" s="62">
        <f>IF($C805="","",IFERROR($C805+'Settings'!$B$5,""))</f>
        <v/>
      </c>
      <c r="P805" s="62" t="n"/>
      <c r="Q805" s="62" t="n"/>
      <c r="R805" s="40">
        <f>IF($A805="","",IF($Q805&lt;&gt;"","Closed",IF($P805="","Open - No Due Date",IF($P805&lt;TODAY(),"Overdue","Open"))))</f>
        <v/>
      </c>
      <c r="S805" s="39">
        <f>IF($A805="","",IFERROR(MAX(0,IF($Q805&lt;&gt;"",$Q805-$C805,TODAY()-$C805)),""))</f>
        <v/>
      </c>
      <c r="T805" s="40">
        <f>IF($A805="","",IF(OR($B805="",$F805="",$H805="",$I805="",$M805=""),"Missing required field",IF(COUNTIF($A$6:$A$1005,$A805)&gt;1,"Duplicate Violation ID",IF(COUNTIF('Inspection Log'!$A$6:$A$1005,$B805)=0,"Unmatched Inspection ID",IF(AND($Q805&lt;&gt;"",$C805&lt;&gt;"",$Q805&lt;$C805),"Completed before inspection","OK")))))</f>
        <v/>
      </c>
    </row>
    <row r="806">
      <c r="C806" s="62">
        <f>IF($B806="","",IFERROR(INDEX('Inspection Log'!$B$6:$B$1005,MATCH($B806,'Inspection Log'!$A$6:$A$1005,0)),""))</f>
        <v/>
      </c>
      <c r="D806">
        <f>IF($B806="","",IFERROR(INDEX('Inspection Log'!$E$6:$E$1005,MATCH($B806,'Inspection Log'!$A$6:$A$1005,0)),""))</f>
        <v/>
      </c>
      <c r="E806">
        <f>IF($B806="","",IFERROR(INDEX('Inspection Log'!$F$6:$F$1005,MATCH($B806,'Inspection Log'!$A$6:$A$1005,0)),""))</f>
        <v/>
      </c>
      <c r="G806" s="47" t="n"/>
      <c r="H806" s="38" t="n"/>
      <c r="K806" s="63" t="n"/>
      <c r="L806" s="63" t="n"/>
      <c r="M806" s="38" t="n"/>
      <c r="O806" s="62">
        <f>IF($C806="","",IFERROR($C806+'Settings'!$B$5,""))</f>
        <v/>
      </c>
      <c r="P806" s="62" t="n"/>
      <c r="Q806" s="62" t="n"/>
      <c r="R806" s="40">
        <f>IF($A806="","",IF($Q806&lt;&gt;"","Closed",IF($P806="","Open - No Due Date",IF($P806&lt;TODAY(),"Overdue","Open"))))</f>
        <v/>
      </c>
      <c r="S806" s="39">
        <f>IF($A806="","",IFERROR(MAX(0,IF($Q806&lt;&gt;"",$Q806-$C806,TODAY()-$C806)),""))</f>
        <v/>
      </c>
      <c r="T806" s="40">
        <f>IF($A806="","",IF(OR($B806="",$F806="",$H806="",$I806="",$M806=""),"Missing required field",IF(COUNTIF($A$6:$A$1005,$A806)&gt;1,"Duplicate Violation ID",IF(COUNTIF('Inspection Log'!$A$6:$A$1005,$B806)=0,"Unmatched Inspection ID",IF(AND($Q806&lt;&gt;"",$C806&lt;&gt;"",$Q806&lt;$C806),"Completed before inspection","OK")))))</f>
        <v/>
      </c>
    </row>
    <row r="807">
      <c r="C807" s="62">
        <f>IF($B807="","",IFERROR(INDEX('Inspection Log'!$B$6:$B$1005,MATCH($B807,'Inspection Log'!$A$6:$A$1005,0)),""))</f>
        <v/>
      </c>
      <c r="D807">
        <f>IF($B807="","",IFERROR(INDEX('Inspection Log'!$E$6:$E$1005,MATCH($B807,'Inspection Log'!$A$6:$A$1005,0)),""))</f>
        <v/>
      </c>
      <c r="E807">
        <f>IF($B807="","",IFERROR(INDEX('Inspection Log'!$F$6:$F$1005,MATCH($B807,'Inspection Log'!$A$6:$A$1005,0)),""))</f>
        <v/>
      </c>
      <c r="G807" s="47" t="n"/>
      <c r="H807" s="38" t="n"/>
      <c r="K807" s="63" t="n"/>
      <c r="L807" s="63" t="n"/>
      <c r="M807" s="38" t="n"/>
      <c r="O807" s="62">
        <f>IF($C807="","",IFERROR($C807+'Settings'!$B$5,""))</f>
        <v/>
      </c>
      <c r="P807" s="62" t="n"/>
      <c r="Q807" s="62" t="n"/>
      <c r="R807" s="40">
        <f>IF($A807="","",IF($Q807&lt;&gt;"","Closed",IF($P807="","Open - No Due Date",IF($P807&lt;TODAY(),"Overdue","Open"))))</f>
        <v/>
      </c>
      <c r="S807" s="39">
        <f>IF($A807="","",IFERROR(MAX(0,IF($Q807&lt;&gt;"",$Q807-$C807,TODAY()-$C807)),""))</f>
        <v/>
      </c>
      <c r="T807" s="40">
        <f>IF($A807="","",IF(OR($B807="",$F807="",$H807="",$I807="",$M807=""),"Missing required field",IF(COUNTIF($A$6:$A$1005,$A807)&gt;1,"Duplicate Violation ID",IF(COUNTIF('Inspection Log'!$A$6:$A$1005,$B807)=0,"Unmatched Inspection ID",IF(AND($Q807&lt;&gt;"",$C807&lt;&gt;"",$Q807&lt;$C807),"Completed before inspection","OK")))))</f>
        <v/>
      </c>
    </row>
    <row r="808">
      <c r="C808" s="62">
        <f>IF($B808="","",IFERROR(INDEX('Inspection Log'!$B$6:$B$1005,MATCH($B808,'Inspection Log'!$A$6:$A$1005,0)),""))</f>
        <v/>
      </c>
      <c r="D808">
        <f>IF($B808="","",IFERROR(INDEX('Inspection Log'!$E$6:$E$1005,MATCH($B808,'Inspection Log'!$A$6:$A$1005,0)),""))</f>
        <v/>
      </c>
      <c r="E808">
        <f>IF($B808="","",IFERROR(INDEX('Inspection Log'!$F$6:$F$1005,MATCH($B808,'Inspection Log'!$A$6:$A$1005,0)),""))</f>
        <v/>
      </c>
      <c r="G808" s="47" t="n"/>
      <c r="H808" s="38" t="n"/>
      <c r="K808" s="63" t="n"/>
      <c r="L808" s="63" t="n"/>
      <c r="M808" s="38" t="n"/>
      <c r="O808" s="62">
        <f>IF($C808="","",IFERROR($C808+'Settings'!$B$5,""))</f>
        <v/>
      </c>
      <c r="P808" s="62" t="n"/>
      <c r="Q808" s="62" t="n"/>
      <c r="R808" s="40">
        <f>IF($A808="","",IF($Q808&lt;&gt;"","Closed",IF($P808="","Open - No Due Date",IF($P808&lt;TODAY(),"Overdue","Open"))))</f>
        <v/>
      </c>
      <c r="S808" s="39">
        <f>IF($A808="","",IFERROR(MAX(0,IF($Q808&lt;&gt;"",$Q808-$C808,TODAY()-$C808)),""))</f>
        <v/>
      </c>
      <c r="T808" s="40">
        <f>IF($A808="","",IF(OR($B808="",$F808="",$H808="",$I808="",$M808=""),"Missing required field",IF(COUNTIF($A$6:$A$1005,$A808)&gt;1,"Duplicate Violation ID",IF(COUNTIF('Inspection Log'!$A$6:$A$1005,$B808)=0,"Unmatched Inspection ID",IF(AND($Q808&lt;&gt;"",$C808&lt;&gt;"",$Q808&lt;$C808),"Completed before inspection","OK")))))</f>
        <v/>
      </c>
    </row>
    <row r="809">
      <c r="C809" s="62">
        <f>IF($B809="","",IFERROR(INDEX('Inspection Log'!$B$6:$B$1005,MATCH($B809,'Inspection Log'!$A$6:$A$1005,0)),""))</f>
        <v/>
      </c>
      <c r="D809">
        <f>IF($B809="","",IFERROR(INDEX('Inspection Log'!$E$6:$E$1005,MATCH($B809,'Inspection Log'!$A$6:$A$1005,0)),""))</f>
        <v/>
      </c>
      <c r="E809">
        <f>IF($B809="","",IFERROR(INDEX('Inspection Log'!$F$6:$F$1005,MATCH($B809,'Inspection Log'!$A$6:$A$1005,0)),""))</f>
        <v/>
      </c>
      <c r="G809" s="47" t="n"/>
      <c r="H809" s="38" t="n"/>
      <c r="K809" s="63" t="n"/>
      <c r="L809" s="63" t="n"/>
      <c r="M809" s="38" t="n"/>
      <c r="O809" s="62">
        <f>IF($C809="","",IFERROR($C809+'Settings'!$B$5,""))</f>
        <v/>
      </c>
      <c r="P809" s="62" t="n"/>
      <c r="Q809" s="62" t="n"/>
      <c r="R809" s="40">
        <f>IF($A809="","",IF($Q809&lt;&gt;"","Closed",IF($P809="","Open - No Due Date",IF($P809&lt;TODAY(),"Overdue","Open"))))</f>
        <v/>
      </c>
      <c r="S809" s="39">
        <f>IF($A809="","",IFERROR(MAX(0,IF($Q809&lt;&gt;"",$Q809-$C809,TODAY()-$C809)),""))</f>
        <v/>
      </c>
      <c r="T809" s="40">
        <f>IF($A809="","",IF(OR($B809="",$F809="",$H809="",$I809="",$M809=""),"Missing required field",IF(COUNTIF($A$6:$A$1005,$A809)&gt;1,"Duplicate Violation ID",IF(COUNTIF('Inspection Log'!$A$6:$A$1005,$B809)=0,"Unmatched Inspection ID",IF(AND($Q809&lt;&gt;"",$C809&lt;&gt;"",$Q809&lt;$C809),"Completed before inspection","OK")))))</f>
        <v/>
      </c>
    </row>
    <row r="810">
      <c r="C810" s="62">
        <f>IF($B810="","",IFERROR(INDEX('Inspection Log'!$B$6:$B$1005,MATCH($B810,'Inspection Log'!$A$6:$A$1005,0)),""))</f>
        <v/>
      </c>
      <c r="D810">
        <f>IF($B810="","",IFERROR(INDEX('Inspection Log'!$E$6:$E$1005,MATCH($B810,'Inspection Log'!$A$6:$A$1005,0)),""))</f>
        <v/>
      </c>
      <c r="E810">
        <f>IF($B810="","",IFERROR(INDEX('Inspection Log'!$F$6:$F$1005,MATCH($B810,'Inspection Log'!$A$6:$A$1005,0)),""))</f>
        <v/>
      </c>
      <c r="G810" s="47" t="n"/>
      <c r="H810" s="38" t="n"/>
      <c r="K810" s="63" t="n"/>
      <c r="L810" s="63" t="n"/>
      <c r="M810" s="38" t="n"/>
      <c r="O810" s="62">
        <f>IF($C810="","",IFERROR($C810+'Settings'!$B$5,""))</f>
        <v/>
      </c>
      <c r="P810" s="62" t="n"/>
      <c r="Q810" s="62" t="n"/>
      <c r="R810" s="40">
        <f>IF($A810="","",IF($Q810&lt;&gt;"","Closed",IF($P810="","Open - No Due Date",IF($P810&lt;TODAY(),"Overdue","Open"))))</f>
        <v/>
      </c>
      <c r="S810" s="39">
        <f>IF($A810="","",IFERROR(MAX(0,IF($Q810&lt;&gt;"",$Q810-$C810,TODAY()-$C810)),""))</f>
        <v/>
      </c>
      <c r="T810" s="40">
        <f>IF($A810="","",IF(OR($B810="",$F810="",$H810="",$I810="",$M810=""),"Missing required field",IF(COUNTIF($A$6:$A$1005,$A810)&gt;1,"Duplicate Violation ID",IF(COUNTIF('Inspection Log'!$A$6:$A$1005,$B810)=0,"Unmatched Inspection ID",IF(AND($Q810&lt;&gt;"",$C810&lt;&gt;"",$Q810&lt;$C810),"Completed before inspection","OK")))))</f>
        <v/>
      </c>
    </row>
    <row r="811">
      <c r="C811" s="62">
        <f>IF($B811="","",IFERROR(INDEX('Inspection Log'!$B$6:$B$1005,MATCH($B811,'Inspection Log'!$A$6:$A$1005,0)),""))</f>
        <v/>
      </c>
      <c r="D811">
        <f>IF($B811="","",IFERROR(INDEX('Inspection Log'!$E$6:$E$1005,MATCH($B811,'Inspection Log'!$A$6:$A$1005,0)),""))</f>
        <v/>
      </c>
      <c r="E811">
        <f>IF($B811="","",IFERROR(INDEX('Inspection Log'!$F$6:$F$1005,MATCH($B811,'Inspection Log'!$A$6:$A$1005,0)),""))</f>
        <v/>
      </c>
      <c r="G811" s="47" t="n"/>
      <c r="H811" s="38" t="n"/>
      <c r="K811" s="63" t="n"/>
      <c r="L811" s="63" t="n"/>
      <c r="M811" s="38" t="n"/>
      <c r="O811" s="62">
        <f>IF($C811="","",IFERROR($C811+'Settings'!$B$5,""))</f>
        <v/>
      </c>
      <c r="P811" s="62" t="n"/>
      <c r="Q811" s="62" t="n"/>
      <c r="R811" s="40">
        <f>IF($A811="","",IF($Q811&lt;&gt;"","Closed",IF($P811="","Open - No Due Date",IF($P811&lt;TODAY(),"Overdue","Open"))))</f>
        <v/>
      </c>
      <c r="S811" s="39">
        <f>IF($A811="","",IFERROR(MAX(0,IF($Q811&lt;&gt;"",$Q811-$C811,TODAY()-$C811)),""))</f>
        <v/>
      </c>
      <c r="T811" s="40">
        <f>IF($A811="","",IF(OR($B811="",$F811="",$H811="",$I811="",$M811=""),"Missing required field",IF(COUNTIF($A$6:$A$1005,$A811)&gt;1,"Duplicate Violation ID",IF(COUNTIF('Inspection Log'!$A$6:$A$1005,$B811)=0,"Unmatched Inspection ID",IF(AND($Q811&lt;&gt;"",$C811&lt;&gt;"",$Q811&lt;$C811),"Completed before inspection","OK")))))</f>
        <v/>
      </c>
    </row>
    <row r="812">
      <c r="C812" s="62">
        <f>IF($B812="","",IFERROR(INDEX('Inspection Log'!$B$6:$B$1005,MATCH($B812,'Inspection Log'!$A$6:$A$1005,0)),""))</f>
        <v/>
      </c>
      <c r="D812">
        <f>IF($B812="","",IFERROR(INDEX('Inspection Log'!$E$6:$E$1005,MATCH($B812,'Inspection Log'!$A$6:$A$1005,0)),""))</f>
        <v/>
      </c>
      <c r="E812">
        <f>IF($B812="","",IFERROR(INDEX('Inspection Log'!$F$6:$F$1005,MATCH($B812,'Inspection Log'!$A$6:$A$1005,0)),""))</f>
        <v/>
      </c>
      <c r="G812" s="47" t="n"/>
      <c r="H812" s="38" t="n"/>
      <c r="K812" s="63" t="n"/>
      <c r="L812" s="63" t="n"/>
      <c r="M812" s="38" t="n"/>
      <c r="O812" s="62">
        <f>IF($C812="","",IFERROR($C812+'Settings'!$B$5,""))</f>
        <v/>
      </c>
      <c r="P812" s="62" t="n"/>
      <c r="Q812" s="62" t="n"/>
      <c r="R812" s="40">
        <f>IF($A812="","",IF($Q812&lt;&gt;"","Closed",IF($P812="","Open - No Due Date",IF($P812&lt;TODAY(),"Overdue","Open"))))</f>
        <v/>
      </c>
      <c r="S812" s="39">
        <f>IF($A812="","",IFERROR(MAX(0,IF($Q812&lt;&gt;"",$Q812-$C812,TODAY()-$C812)),""))</f>
        <v/>
      </c>
      <c r="T812" s="40">
        <f>IF($A812="","",IF(OR($B812="",$F812="",$H812="",$I812="",$M812=""),"Missing required field",IF(COUNTIF($A$6:$A$1005,$A812)&gt;1,"Duplicate Violation ID",IF(COUNTIF('Inspection Log'!$A$6:$A$1005,$B812)=0,"Unmatched Inspection ID",IF(AND($Q812&lt;&gt;"",$C812&lt;&gt;"",$Q812&lt;$C812),"Completed before inspection","OK")))))</f>
        <v/>
      </c>
    </row>
    <row r="813">
      <c r="C813" s="62">
        <f>IF($B813="","",IFERROR(INDEX('Inspection Log'!$B$6:$B$1005,MATCH($B813,'Inspection Log'!$A$6:$A$1005,0)),""))</f>
        <v/>
      </c>
      <c r="D813">
        <f>IF($B813="","",IFERROR(INDEX('Inspection Log'!$E$6:$E$1005,MATCH($B813,'Inspection Log'!$A$6:$A$1005,0)),""))</f>
        <v/>
      </c>
      <c r="E813">
        <f>IF($B813="","",IFERROR(INDEX('Inspection Log'!$F$6:$F$1005,MATCH($B813,'Inspection Log'!$A$6:$A$1005,0)),""))</f>
        <v/>
      </c>
      <c r="G813" s="47" t="n"/>
      <c r="H813" s="38" t="n"/>
      <c r="K813" s="63" t="n"/>
      <c r="L813" s="63" t="n"/>
      <c r="M813" s="38" t="n"/>
      <c r="O813" s="62">
        <f>IF($C813="","",IFERROR($C813+'Settings'!$B$5,""))</f>
        <v/>
      </c>
      <c r="P813" s="62" t="n"/>
      <c r="Q813" s="62" t="n"/>
      <c r="R813" s="40">
        <f>IF($A813="","",IF($Q813&lt;&gt;"","Closed",IF($P813="","Open - No Due Date",IF($P813&lt;TODAY(),"Overdue","Open"))))</f>
        <v/>
      </c>
      <c r="S813" s="39">
        <f>IF($A813="","",IFERROR(MAX(0,IF($Q813&lt;&gt;"",$Q813-$C813,TODAY()-$C813)),""))</f>
        <v/>
      </c>
      <c r="T813" s="40">
        <f>IF($A813="","",IF(OR($B813="",$F813="",$H813="",$I813="",$M813=""),"Missing required field",IF(COUNTIF($A$6:$A$1005,$A813)&gt;1,"Duplicate Violation ID",IF(COUNTIF('Inspection Log'!$A$6:$A$1005,$B813)=0,"Unmatched Inspection ID",IF(AND($Q813&lt;&gt;"",$C813&lt;&gt;"",$Q813&lt;$C813),"Completed before inspection","OK")))))</f>
        <v/>
      </c>
    </row>
    <row r="814">
      <c r="C814" s="62">
        <f>IF($B814="","",IFERROR(INDEX('Inspection Log'!$B$6:$B$1005,MATCH($B814,'Inspection Log'!$A$6:$A$1005,0)),""))</f>
        <v/>
      </c>
      <c r="D814">
        <f>IF($B814="","",IFERROR(INDEX('Inspection Log'!$E$6:$E$1005,MATCH($B814,'Inspection Log'!$A$6:$A$1005,0)),""))</f>
        <v/>
      </c>
      <c r="E814">
        <f>IF($B814="","",IFERROR(INDEX('Inspection Log'!$F$6:$F$1005,MATCH($B814,'Inspection Log'!$A$6:$A$1005,0)),""))</f>
        <v/>
      </c>
      <c r="G814" s="47" t="n"/>
      <c r="H814" s="38" t="n"/>
      <c r="K814" s="63" t="n"/>
      <c r="L814" s="63" t="n"/>
      <c r="M814" s="38" t="n"/>
      <c r="O814" s="62">
        <f>IF($C814="","",IFERROR($C814+'Settings'!$B$5,""))</f>
        <v/>
      </c>
      <c r="P814" s="62" t="n"/>
      <c r="Q814" s="62" t="n"/>
      <c r="R814" s="40">
        <f>IF($A814="","",IF($Q814&lt;&gt;"","Closed",IF($P814="","Open - No Due Date",IF($P814&lt;TODAY(),"Overdue","Open"))))</f>
        <v/>
      </c>
      <c r="S814" s="39">
        <f>IF($A814="","",IFERROR(MAX(0,IF($Q814&lt;&gt;"",$Q814-$C814,TODAY()-$C814)),""))</f>
        <v/>
      </c>
      <c r="T814" s="40">
        <f>IF($A814="","",IF(OR($B814="",$F814="",$H814="",$I814="",$M814=""),"Missing required field",IF(COUNTIF($A$6:$A$1005,$A814)&gt;1,"Duplicate Violation ID",IF(COUNTIF('Inspection Log'!$A$6:$A$1005,$B814)=0,"Unmatched Inspection ID",IF(AND($Q814&lt;&gt;"",$C814&lt;&gt;"",$Q814&lt;$C814),"Completed before inspection","OK")))))</f>
        <v/>
      </c>
    </row>
    <row r="815">
      <c r="C815" s="62">
        <f>IF($B815="","",IFERROR(INDEX('Inspection Log'!$B$6:$B$1005,MATCH($B815,'Inspection Log'!$A$6:$A$1005,0)),""))</f>
        <v/>
      </c>
      <c r="D815">
        <f>IF($B815="","",IFERROR(INDEX('Inspection Log'!$E$6:$E$1005,MATCH($B815,'Inspection Log'!$A$6:$A$1005,0)),""))</f>
        <v/>
      </c>
      <c r="E815">
        <f>IF($B815="","",IFERROR(INDEX('Inspection Log'!$F$6:$F$1005,MATCH($B815,'Inspection Log'!$A$6:$A$1005,0)),""))</f>
        <v/>
      </c>
      <c r="G815" s="47" t="n"/>
      <c r="H815" s="38" t="n"/>
      <c r="K815" s="63" t="n"/>
      <c r="L815" s="63" t="n"/>
      <c r="M815" s="38" t="n"/>
      <c r="O815" s="62">
        <f>IF($C815="","",IFERROR($C815+'Settings'!$B$5,""))</f>
        <v/>
      </c>
      <c r="P815" s="62" t="n"/>
      <c r="Q815" s="62" t="n"/>
      <c r="R815" s="40">
        <f>IF($A815="","",IF($Q815&lt;&gt;"","Closed",IF($P815="","Open - No Due Date",IF($P815&lt;TODAY(),"Overdue","Open"))))</f>
        <v/>
      </c>
      <c r="S815" s="39">
        <f>IF($A815="","",IFERROR(MAX(0,IF($Q815&lt;&gt;"",$Q815-$C815,TODAY()-$C815)),""))</f>
        <v/>
      </c>
      <c r="T815" s="40">
        <f>IF($A815="","",IF(OR($B815="",$F815="",$H815="",$I815="",$M815=""),"Missing required field",IF(COUNTIF($A$6:$A$1005,$A815)&gt;1,"Duplicate Violation ID",IF(COUNTIF('Inspection Log'!$A$6:$A$1005,$B815)=0,"Unmatched Inspection ID",IF(AND($Q815&lt;&gt;"",$C815&lt;&gt;"",$Q815&lt;$C815),"Completed before inspection","OK")))))</f>
        <v/>
      </c>
    </row>
    <row r="816">
      <c r="C816" s="62">
        <f>IF($B816="","",IFERROR(INDEX('Inspection Log'!$B$6:$B$1005,MATCH($B816,'Inspection Log'!$A$6:$A$1005,0)),""))</f>
        <v/>
      </c>
      <c r="D816">
        <f>IF($B816="","",IFERROR(INDEX('Inspection Log'!$E$6:$E$1005,MATCH($B816,'Inspection Log'!$A$6:$A$1005,0)),""))</f>
        <v/>
      </c>
      <c r="E816">
        <f>IF($B816="","",IFERROR(INDEX('Inspection Log'!$F$6:$F$1005,MATCH($B816,'Inspection Log'!$A$6:$A$1005,0)),""))</f>
        <v/>
      </c>
      <c r="G816" s="47" t="n"/>
      <c r="H816" s="38" t="n"/>
      <c r="K816" s="63" t="n"/>
      <c r="L816" s="63" t="n"/>
      <c r="M816" s="38" t="n"/>
      <c r="O816" s="62">
        <f>IF($C816="","",IFERROR($C816+'Settings'!$B$5,""))</f>
        <v/>
      </c>
      <c r="P816" s="62" t="n"/>
      <c r="Q816" s="62" t="n"/>
      <c r="R816" s="40">
        <f>IF($A816="","",IF($Q816&lt;&gt;"","Closed",IF($P816="","Open - No Due Date",IF($P816&lt;TODAY(),"Overdue","Open"))))</f>
        <v/>
      </c>
      <c r="S816" s="39">
        <f>IF($A816="","",IFERROR(MAX(0,IF($Q816&lt;&gt;"",$Q816-$C816,TODAY()-$C816)),""))</f>
        <v/>
      </c>
      <c r="T816" s="40">
        <f>IF($A816="","",IF(OR($B816="",$F816="",$H816="",$I816="",$M816=""),"Missing required field",IF(COUNTIF($A$6:$A$1005,$A816)&gt;1,"Duplicate Violation ID",IF(COUNTIF('Inspection Log'!$A$6:$A$1005,$B816)=0,"Unmatched Inspection ID",IF(AND($Q816&lt;&gt;"",$C816&lt;&gt;"",$Q816&lt;$C816),"Completed before inspection","OK")))))</f>
        <v/>
      </c>
    </row>
    <row r="817">
      <c r="C817" s="62">
        <f>IF($B817="","",IFERROR(INDEX('Inspection Log'!$B$6:$B$1005,MATCH($B817,'Inspection Log'!$A$6:$A$1005,0)),""))</f>
        <v/>
      </c>
      <c r="D817">
        <f>IF($B817="","",IFERROR(INDEX('Inspection Log'!$E$6:$E$1005,MATCH($B817,'Inspection Log'!$A$6:$A$1005,0)),""))</f>
        <v/>
      </c>
      <c r="E817">
        <f>IF($B817="","",IFERROR(INDEX('Inspection Log'!$F$6:$F$1005,MATCH($B817,'Inspection Log'!$A$6:$A$1005,0)),""))</f>
        <v/>
      </c>
      <c r="G817" s="47" t="n"/>
      <c r="H817" s="38" t="n"/>
      <c r="K817" s="63" t="n"/>
      <c r="L817" s="63" t="n"/>
      <c r="M817" s="38" t="n"/>
      <c r="O817" s="62">
        <f>IF($C817="","",IFERROR($C817+'Settings'!$B$5,""))</f>
        <v/>
      </c>
      <c r="P817" s="62" t="n"/>
      <c r="Q817" s="62" t="n"/>
      <c r="R817" s="40">
        <f>IF($A817="","",IF($Q817&lt;&gt;"","Closed",IF($P817="","Open - No Due Date",IF($P817&lt;TODAY(),"Overdue","Open"))))</f>
        <v/>
      </c>
      <c r="S817" s="39">
        <f>IF($A817="","",IFERROR(MAX(0,IF($Q817&lt;&gt;"",$Q817-$C817,TODAY()-$C817)),""))</f>
        <v/>
      </c>
      <c r="T817" s="40">
        <f>IF($A817="","",IF(OR($B817="",$F817="",$H817="",$I817="",$M817=""),"Missing required field",IF(COUNTIF($A$6:$A$1005,$A817)&gt;1,"Duplicate Violation ID",IF(COUNTIF('Inspection Log'!$A$6:$A$1005,$B817)=0,"Unmatched Inspection ID",IF(AND($Q817&lt;&gt;"",$C817&lt;&gt;"",$Q817&lt;$C817),"Completed before inspection","OK")))))</f>
        <v/>
      </c>
    </row>
    <row r="818">
      <c r="C818" s="62">
        <f>IF($B818="","",IFERROR(INDEX('Inspection Log'!$B$6:$B$1005,MATCH($B818,'Inspection Log'!$A$6:$A$1005,0)),""))</f>
        <v/>
      </c>
      <c r="D818">
        <f>IF($B818="","",IFERROR(INDEX('Inspection Log'!$E$6:$E$1005,MATCH($B818,'Inspection Log'!$A$6:$A$1005,0)),""))</f>
        <v/>
      </c>
      <c r="E818">
        <f>IF($B818="","",IFERROR(INDEX('Inspection Log'!$F$6:$F$1005,MATCH($B818,'Inspection Log'!$A$6:$A$1005,0)),""))</f>
        <v/>
      </c>
      <c r="G818" s="47" t="n"/>
      <c r="H818" s="38" t="n"/>
      <c r="K818" s="63" t="n"/>
      <c r="L818" s="63" t="n"/>
      <c r="M818" s="38" t="n"/>
      <c r="O818" s="62">
        <f>IF($C818="","",IFERROR($C818+'Settings'!$B$5,""))</f>
        <v/>
      </c>
      <c r="P818" s="62" t="n"/>
      <c r="Q818" s="62" t="n"/>
      <c r="R818" s="40">
        <f>IF($A818="","",IF($Q818&lt;&gt;"","Closed",IF($P818="","Open - No Due Date",IF($P818&lt;TODAY(),"Overdue","Open"))))</f>
        <v/>
      </c>
      <c r="S818" s="39">
        <f>IF($A818="","",IFERROR(MAX(0,IF($Q818&lt;&gt;"",$Q818-$C818,TODAY()-$C818)),""))</f>
        <v/>
      </c>
      <c r="T818" s="40">
        <f>IF($A818="","",IF(OR($B818="",$F818="",$H818="",$I818="",$M818=""),"Missing required field",IF(COUNTIF($A$6:$A$1005,$A818)&gt;1,"Duplicate Violation ID",IF(COUNTIF('Inspection Log'!$A$6:$A$1005,$B818)=0,"Unmatched Inspection ID",IF(AND($Q818&lt;&gt;"",$C818&lt;&gt;"",$Q818&lt;$C818),"Completed before inspection","OK")))))</f>
        <v/>
      </c>
    </row>
    <row r="819">
      <c r="C819" s="62">
        <f>IF($B819="","",IFERROR(INDEX('Inspection Log'!$B$6:$B$1005,MATCH($B819,'Inspection Log'!$A$6:$A$1005,0)),""))</f>
        <v/>
      </c>
      <c r="D819">
        <f>IF($B819="","",IFERROR(INDEX('Inspection Log'!$E$6:$E$1005,MATCH($B819,'Inspection Log'!$A$6:$A$1005,0)),""))</f>
        <v/>
      </c>
      <c r="E819">
        <f>IF($B819="","",IFERROR(INDEX('Inspection Log'!$F$6:$F$1005,MATCH($B819,'Inspection Log'!$A$6:$A$1005,0)),""))</f>
        <v/>
      </c>
      <c r="G819" s="47" t="n"/>
      <c r="H819" s="38" t="n"/>
      <c r="K819" s="63" t="n"/>
      <c r="L819" s="63" t="n"/>
      <c r="M819" s="38" t="n"/>
      <c r="O819" s="62">
        <f>IF($C819="","",IFERROR($C819+'Settings'!$B$5,""))</f>
        <v/>
      </c>
      <c r="P819" s="62" t="n"/>
      <c r="Q819" s="62" t="n"/>
      <c r="R819" s="40">
        <f>IF($A819="","",IF($Q819&lt;&gt;"","Closed",IF($P819="","Open - No Due Date",IF($P819&lt;TODAY(),"Overdue","Open"))))</f>
        <v/>
      </c>
      <c r="S819" s="39">
        <f>IF($A819="","",IFERROR(MAX(0,IF($Q819&lt;&gt;"",$Q819-$C819,TODAY()-$C819)),""))</f>
        <v/>
      </c>
      <c r="T819" s="40">
        <f>IF($A819="","",IF(OR($B819="",$F819="",$H819="",$I819="",$M819=""),"Missing required field",IF(COUNTIF($A$6:$A$1005,$A819)&gt;1,"Duplicate Violation ID",IF(COUNTIF('Inspection Log'!$A$6:$A$1005,$B819)=0,"Unmatched Inspection ID",IF(AND($Q819&lt;&gt;"",$C819&lt;&gt;"",$Q819&lt;$C819),"Completed before inspection","OK")))))</f>
        <v/>
      </c>
    </row>
    <row r="820">
      <c r="C820" s="62">
        <f>IF($B820="","",IFERROR(INDEX('Inspection Log'!$B$6:$B$1005,MATCH($B820,'Inspection Log'!$A$6:$A$1005,0)),""))</f>
        <v/>
      </c>
      <c r="D820">
        <f>IF($B820="","",IFERROR(INDEX('Inspection Log'!$E$6:$E$1005,MATCH($B820,'Inspection Log'!$A$6:$A$1005,0)),""))</f>
        <v/>
      </c>
      <c r="E820">
        <f>IF($B820="","",IFERROR(INDEX('Inspection Log'!$F$6:$F$1005,MATCH($B820,'Inspection Log'!$A$6:$A$1005,0)),""))</f>
        <v/>
      </c>
      <c r="G820" s="47" t="n"/>
      <c r="H820" s="38" t="n"/>
      <c r="K820" s="63" t="n"/>
      <c r="L820" s="63" t="n"/>
      <c r="M820" s="38" t="n"/>
      <c r="O820" s="62">
        <f>IF($C820="","",IFERROR($C820+'Settings'!$B$5,""))</f>
        <v/>
      </c>
      <c r="P820" s="62" t="n"/>
      <c r="Q820" s="62" t="n"/>
      <c r="R820" s="40">
        <f>IF($A820="","",IF($Q820&lt;&gt;"","Closed",IF($P820="","Open - No Due Date",IF($P820&lt;TODAY(),"Overdue","Open"))))</f>
        <v/>
      </c>
      <c r="S820" s="39">
        <f>IF($A820="","",IFERROR(MAX(0,IF($Q820&lt;&gt;"",$Q820-$C820,TODAY()-$C820)),""))</f>
        <v/>
      </c>
      <c r="T820" s="40">
        <f>IF($A820="","",IF(OR($B820="",$F820="",$H820="",$I820="",$M820=""),"Missing required field",IF(COUNTIF($A$6:$A$1005,$A820)&gt;1,"Duplicate Violation ID",IF(COUNTIF('Inspection Log'!$A$6:$A$1005,$B820)=0,"Unmatched Inspection ID",IF(AND($Q820&lt;&gt;"",$C820&lt;&gt;"",$Q820&lt;$C820),"Completed before inspection","OK")))))</f>
        <v/>
      </c>
    </row>
    <row r="821">
      <c r="C821" s="62">
        <f>IF($B821="","",IFERROR(INDEX('Inspection Log'!$B$6:$B$1005,MATCH($B821,'Inspection Log'!$A$6:$A$1005,0)),""))</f>
        <v/>
      </c>
      <c r="D821">
        <f>IF($B821="","",IFERROR(INDEX('Inspection Log'!$E$6:$E$1005,MATCH($B821,'Inspection Log'!$A$6:$A$1005,0)),""))</f>
        <v/>
      </c>
      <c r="E821">
        <f>IF($B821="","",IFERROR(INDEX('Inspection Log'!$F$6:$F$1005,MATCH($B821,'Inspection Log'!$A$6:$A$1005,0)),""))</f>
        <v/>
      </c>
      <c r="G821" s="47" t="n"/>
      <c r="H821" s="38" t="n"/>
      <c r="K821" s="63" t="n"/>
      <c r="L821" s="63" t="n"/>
      <c r="M821" s="38" t="n"/>
      <c r="O821" s="62">
        <f>IF($C821="","",IFERROR($C821+'Settings'!$B$5,""))</f>
        <v/>
      </c>
      <c r="P821" s="62" t="n"/>
      <c r="Q821" s="62" t="n"/>
      <c r="R821" s="40">
        <f>IF($A821="","",IF($Q821&lt;&gt;"","Closed",IF($P821="","Open - No Due Date",IF($P821&lt;TODAY(),"Overdue","Open"))))</f>
        <v/>
      </c>
      <c r="S821" s="39">
        <f>IF($A821="","",IFERROR(MAX(0,IF($Q821&lt;&gt;"",$Q821-$C821,TODAY()-$C821)),""))</f>
        <v/>
      </c>
      <c r="T821" s="40">
        <f>IF($A821="","",IF(OR($B821="",$F821="",$H821="",$I821="",$M821=""),"Missing required field",IF(COUNTIF($A$6:$A$1005,$A821)&gt;1,"Duplicate Violation ID",IF(COUNTIF('Inspection Log'!$A$6:$A$1005,$B821)=0,"Unmatched Inspection ID",IF(AND($Q821&lt;&gt;"",$C821&lt;&gt;"",$Q821&lt;$C821),"Completed before inspection","OK")))))</f>
        <v/>
      </c>
    </row>
    <row r="822">
      <c r="C822" s="62">
        <f>IF($B822="","",IFERROR(INDEX('Inspection Log'!$B$6:$B$1005,MATCH($B822,'Inspection Log'!$A$6:$A$1005,0)),""))</f>
        <v/>
      </c>
      <c r="D822">
        <f>IF($B822="","",IFERROR(INDEX('Inspection Log'!$E$6:$E$1005,MATCH($B822,'Inspection Log'!$A$6:$A$1005,0)),""))</f>
        <v/>
      </c>
      <c r="E822">
        <f>IF($B822="","",IFERROR(INDEX('Inspection Log'!$F$6:$F$1005,MATCH($B822,'Inspection Log'!$A$6:$A$1005,0)),""))</f>
        <v/>
      </c>
      <c r="G822" s="47" t="n"/>
      <c r="H822" s="38" t="n"/>
      <c r="K822" s="63" t="n"/>
      <c r="L822" s="63" t="n"/>
      <c r="M822" s="38" t="n"/>
      <c r="O822" s="62">
        <f>IF($C822="","",IFERROR($C822+'Settings'!$B$5,""))</f>
        <v/>
      </c>
      <c r="P822" s="62" t="n"/>
      <c r="Q822" s="62" t="n"/>
      <c r="R822" s="40">
        <f>IF($A822="","",IF($Q822&lt;&gt;"","Closed",IF($P822="","Open - No Due Date",IF($P822&lt;TODAY(),"Overdue","Open"))))</f>
        <v/>
      </c>
      <c r="S822" s="39">
        <f>IF($A822="","",IFERROR(MAX(0,IF($Q822&lt;&gt;"",$Q822-$C822,TODAY()-$C822)),""))</f>
        <v/>
      </c>
      <c r="T822" s="40">
        <f>IF($A822="","",IF(OR($B822="",$F822="",$H822="",$I822="",$M822=""),"Missing required field",IF(COUNTIF($A$6:$A$1005,$A822)&gt;1,"Duplicate Violation ID",IF(COUNTIF('Inspection Log'!$A$6:$A$1005,$B822)=0,"Unmatched Inspection ID",IF(AND($Q822&lt;&gt;"",$C822&lt;&gt;"",$Q822&lt;$C822),"Completed before inspection","OK")))))</f>
        <v/>
      </c>
    </row>
    <row r="823">
      <c r="C823" s="62">
        <f>IF($B823="","",IFERROR(INDEX('Inspection Log'!$B$6:$B$1005,MATCH($B823,'Inspection Log'!$A$6:$A$1005,0)),""))</f>
        <v/>
      </c>
      <c r="D823">
        <f>IF($B823="","",IFERROR(INDEX('Inspection Log'!$E$6:$E$1005,MATCH($B823,'Inspection Log'!$A$6:$A$1005,0)),""))</f>
        <v/>
      </c>
      <c r="E823">
        <f>IF($B823="","",IFERROR(INDEX('Inspection Log'!$F$6:$F$1005,MATCH($B823,'Inspection Log'!$A$6:$A$1005,0)),""))</f>
        <v/>
      </c>
      <c r="G823" s="47" t="n"/>
      <c r="H823" s="38" t="n"/>
      <c r="K823" s="63" t="n"/>
      <c r="L823" s="63" t="n"/>
      <c r="M823" s="38" t="n"/>
      <c r="O823" s="62">
        <f>IF($C823="","",IFERROR($C823+'Settings'!$B$5,""))</f>
        <v/>
      </c>
      <c r="P823" s="62" t="n"/>
      <c r="Q823" s="62" t="n"/>
      <c r="R823" s="40">
        <f>IF($A823="","",IF($Q823&lt;&gt;"","Closed",IF($P823="","Open - No Due Date",IF($P823&lt;TODAY(),"Overdue","Open"))))</f>
        <v/>
      </c>
      <c r="S823" s="39">
        <f>IF($A823="","",IFERROR(MAX(0,IF($Q823&lt;&gt;"",$Q823-$C823,TODAY()-$C823)),""))</f>
        <v/>
      </c>
      <c r="T823" s="40">
        <f>IF($A823="","",IF(OR($B823="",$F823="",$H823="",$I823="",$M823=""),"Missing required field",IF(COUNTIF($A$6:$A$1005,$A823)&gt;1,"Duplicate Violation ID",IF(COUNTIF('Inspection Log'!$A$6:$A$1005,$B823)=0,"Unmatched Inspection ID",IF(AND($Q823&lt;&gt;"",$C823&lt;&gt;"",$Q823&lt;$C823),"Completed before inspection","OK")))))</f>
        <v/>
      </c>
    </row>
    <row r="824">
      <c r="C824" s="62">
        <f>IF($B824="","",IFERROR(INDEX('Inspection Log'!$B$6:$B$1005,MATCH($B824,'Inspection Log'!$A$6:$A$1005,0)),""))</f>
        <v/>
      </c>
      <c r="D824">
        <f>IF($B824="","",IFERROR(INDEX('Inspection Log'!$E$6:$E$1005,MATCH($B824,'Inspection Log'!$A$6:$A$1005,0)),""))</f>
        <v/>
      </c>
      <c r="E824">
        <f>IF($B824="","",IFERROR(INDEX('Inspection Log'!$F$6:$F$1005,MATCH($B824,'Inspection Log'!$A$6:$A$1005,0)),""))</f>
        <v/>
      </c>
      <c r="G824" s="47" t="n"/>
      <c r="H824" s="38" t="n"/>
      <c r="K824" s="63" t="n"/>
      <c r="L824" s="63" t="n"/>
      <c r="M824" s="38" t="n"/>
      <c r="O824" s="62">
        <f>IF($C824="","",IFERROR($C824+'Settings'!$B$5,""))</f>
        <v/>
      </c>
      <c r="P824" s="62" t="n"/>
      <c r="Q824" s="62" t="n"/>
      <c r="R824" s="40">
        <f>IF($A824="","",IF($Q824&lt;&gt;"","Closed",IF($P824="","Open - No Due Date",IF($P824&lt;TODAY(),"Overdue","Open"))))</f>
        <v/>
      </c>
      <c r="S824" s="39">
        <f>IF($A824="","",IFERROR(MAX(0,IF($Q824&lt;&gt;"",$Q824-$C824,TODAY()-$C824)),""))</f>
        <v/>
      </c>
      <c r="T824" s="40">
        <f>IF($A824="","",IF(OR($B824="",$F824="",$H824="",$I824="",$M824=""),"Missing required field",IF(COUNTIF($A$6:$A$1005,$A824)&gt;1,"Duplicate Violation ID",IF(COUNTIF('Inspection Log'!$A$6:$A$1005,$B824)=0,"Unmatched Inspection ID",IF(AND($Q824&lt;&gt;"",$C824&lt;&gt;"",$Q824&lt;$C824),"Completed before inspection","OK")))))</f>
        <v/>
      </c>
    </row>
    <row r="825">
      <c r="C825" s="62">
        <f>IF($B825="","",IFERROR(INDEX('Inspection Log'!$B$6:$B$1005,MATCH($B825,'Inspection Log'!$A$6:$A$1005,0)),""))</f>
        <v/>
      </c>
      <c r="D825">
        <f>IF($B825="","",IFERROR(INDEX('Inspection Log'!$E$6:$E$1005,MATCH($B825,'Inspection Log'!$A$6:$A$1005,0)),""))</f>
        <v/>
      </c>
      <c r="E825">
        <f>IF($B825="","",IFERROR(INDEX('Inspection Log'!$F$6:$F$1005,MATCH($B825,'Inspection Log'!$A$6:$A$1005,0)),""))</f>
        <v/>
      </c>
      <c r="G825" s="47" t="n"/>
      <c r="H825" s="38" t="n"/>
      <c r="K825" s="63" t="n"/>
      <c r="L825" s="63" t="n"/>
      <c r="M825" s="38" t="n"/>
      <c r="O825" s="62">
        <f>IF($C825="","",IFERROR($C825+'Settings'!$B$5,""))</f>
        <v/>
      </c>
      <c r="P825" s="62" t="n"/>
      <c r="Q825" s="62" t="n"/>
      <c r="R825" s="40">
        <f>IF($A825="","",IF($Q825&lt;&gt;"","Closed",IF($P825="","Open - No Due Date",IF($P825&lt;TODAY(),"Overdue","Open"))))</f>
        <v/>
      </c>
      <c r="S825" s="39">
        <f>IF($A825="","",IFERROR(MAX(0,IF($Q825&lt;&gt;"",$Q825-$C825,TODAY()-$C825)),""))</f>
        <v/>
      </c>
      <c r="T825" s="40">
        <f>IF($A825="","",IF(OR($B825="",$F825="",$H825="",$I825="",$M825=""),"Missing required field",IF(COUNTIF($A$6:$A$1005,$A825)&gt;1,"Duplicate Violation ID",IF(COUNTIF('Inspection Log'!$A$6:$A$1005,$B825)=0,"Unmatched Inspection ID",IF(AND($Q825&lt;&gt;"",$C825&lt;&gt;"",$Q825&lt;$C825),"Completed before inspection","OK")))))</f>
        <v/>
      </c>
    </row>
    <row r="826">
      <c r="C826" s="62">
        <f>IF($B826="","",IFERROR(INDEX('Inspection Log'!$B$6:$B$1005,MATCH($B826,'Inspection Log'!$A$6:$A$1005,0)),""))</f>
        <v/>
      </c>
      <c r="D826">
        <f>IF($B826="","",IFERROR(INDEX('Inspection Log'!$E$6:$E$1005,MATCH($B826,'Inspection Log'!$A$6:$A$1005,0)),""))</f>
        <v/>
      </c>
      <c r="E826">
        <f>IF($B826="","",IFERROR(INDEX('Inspection Log'!$F$6:$F$1005,MATCH($B826,'Inspection Log'!$A$6:$A$1005,0)),""))</f>
        <v/>
      </c>
      <c r="G826" s="47" t="n"/>
      <c r="H826" s="38" t="n"/>
      <c r="K826" s="63" t="n"/>
      <c r="L826" s="63" t="n"/>
      <c r="M826" s="38" t="n"/>
      <c r="O826" s="62">
        <f>IF($C826="","",IFERROR($C826+'Settings'!$B$5,""))</f>
        <v/>
      </c>
      <c r="P826" s="62" t="n"/>
      <c r="Q826" s="62" t="n"/>
      <c r="R826" s="40">
        <f>IF($A826="","",IF($Q826&lt;&gt;"","Closed",IF($P826="","Open - No Due Date",IF($P826&lt;TODAY(),"Overdue","Open"))))</f>
        <v/>
      </c>
      <c r="S826" s="39">
        <f>IF($A826="","",IFERROR(MAX(0,IF($Q826&lt;&gt;"",$Q826-$C826,TODAY()-$C826)),""))</f>
        <v/>
      </c>
      <c r="T826" s="40">
        <f>IF($A826="","",IF(OR($B826="",$F826="",$H826="",$I826="",$M826=""),"Missing required field",IF(COUNTIF($A$6:$A$1005,$A826)&gt;1,"Duplicate Violation ID",IF(COUNTIF('Inspection Log'!$A$6:$A$1005,$B826)=0,"Unmatched Inspection ID",IF(AND($Q826&lt;&gt;"",$C826&lt;&gt;"",$Q826&lt;$C826),"Completed before inspection","OK")))))</f>
        <v/>
      </c>
    </row>
    <row r="827">
      <c r="C827" s="62">
        <f>IF($B827="","",IFERROR(INDEX('Inspection Log'!$B$6:$B$1005,MATCH($B827,'Inspection Log'!$A$6:$A$1005,0)),""))</f>
        <v/>
      </c>
      <c r="D827">
        <f>IF($B827="","",IFERROR(INDEX('Inspection Log'!$E$6:$E$1005,MATCH($B827,'Inspection Log'!$A$6:$A$1005,0)),""))</f>
        <v/>
      </c>
      <c r="E827">
        <f>IF($B827="","",IFERROR(INDEX('Inspection Log'!$F$6:$F$1005,MATCH($B827,'Inspection Log'!$A$6:$A$1005,0)),""))</f>
        <v/>
      </c>
      <c r="G827" s="47" t="n"/>
      <c r="H827" s="38" t="n"/>
      <c r="K827" s="63" t="n"/>
      <c r="L827" s="63" t="n"/>
      <c r="M827" s="38" t="n"/>
      <c r="O827" s="62">
        <f>IF($C827="","",IFERROR($C827+'Settings'!$B$5,""))</f>
        <v/>
      </c>
      <c r="P827" s="62" t="n"/>
      <c r="Q827" s="62" t="n"/>
      <c r="R827" s="40">
        <f>IF($A827="","",IF($Q827&lt;&gt;"","Closed",IF($P827="","Open - No Due Date",IF($P827&lt;TODAY(),"Overdue","Open"))))</f>
        <v/>
      </c>
      <c r="S827" s="39">
        <f>IF($A827="","",IFERROR(MAX(0,IF($Q827&lt;&gt;"",$Q827-$C827,TODAY()-$C827)),""))</f>
        <v/>
      </c>
      <c r="T827" s="40">
        <f>IF($A827="","",IF(OR($B827="",$F827="",$H827="",$I827="",$M827=""),"Missing required field",IF(COUNTIF($A$6:$A$1005,$A827)&gt;1,"Duplicate Violation ID",IF(COUNTIF('Inspection Log'!$A$6:$A$1005,$B827)=0,"Unmatched Inspection ID",IF(AND($Q827&lt;&gt;"",$C827&lt;&gt;"",$Q827&lt;$C827),"Completed before inspection","OK")))))</f>
        <v/>
      </c>
    </row>
    <row r="828">
      <c r="C828" s="62">
        <f>IF($B828="","",IFERROR(INDEX('Inspection Log'!$B$6:$B$1005,MATCH($B828,'Inspection Log'!$A$6:$A$1005,0)),""))</f>
        <v/>
      </c>
      <c r="D828">
        <f>IF($B828="","",IFERROR(INDEX('Inspection Log'!$E$6:$E$1005,MATCH($B828,'Inspection Log'!$A$6:$A$1005,0)),""))</f>
        <v/>
      </c>
      <c r="E828">
        <f>IF($B828="","",IFERROR(INDEX('Inspection Log'!$F$6:$F$1005,MATCH($B828,'Inspection Log'!$A$6:$A$1005,0)),""))</f>
        <v/>
      </c>
      <c r="G828" s="47" t="n"/>
      <c r="H828" s="38" t="n"/>
      <c r="K828" s="63" t="n"/>
      <c r="L828" s="63" t="n"/>
      <c r="M828" s="38" t="n"/>
      <c r="O828" s="62">
        <f>IF($C828="","",IFERROR($C828+'Settings'!$B$5,""))</f>
        <v/>
      </c>
      <c r="P828" s="62" t="n"/>
      <c r="Q828" s="62" t="n"/>
      <c r="R828" s="40">
        <f>IF($A828="","",IF($Q828&lt;&gt;"","Closed",IF($P828="","Open - No Due Date",IF($P828&lt;TODAY(),"Overdue","Open"))))</f>
        <v/>
      </c>
      <c r="S828" s="39">
        <f>IF($A828="","",IFERROR(MAX(0,IF($Q828&lt;&gt;"",$Q828-$C828,TODAY()-$C828)),""))</f>
        <v/>
      </c>
      <c r="T828" s="40">
        <f>IF($A828="","",IF(OR($B828="",$F828="",$H828="",$I828="",$M828=""),"Missing required field",IF(COUNTIF($A$6:$A$1005,$A828)&gt;1,"Duplicate Violation ID",IF(COUNTIF('Inspection Log'!$A$6:$A$1005,$B828)=0,"Unmatched Inspection ID",IF(AND($Q828&lt;&gt;"",$C828&lt;&gt;"",$Q828&lt;$C828),"Completed before inspection","OK")))))</f>
        <v/>
      </c>
    </row>
    <row r="829">
      <c r="C829" s="62">
        <f>IF($B829="","",IFERROR(INDEX('Inspection Log'!$B$6:$B$1005,MATCH($B829,'Inspection Log'!$A$6:$A$1005,0)),""))</f>
        <v/>
      </c>
      <c r="D829">
        <f>IF($B829="","",IFERROR(INDEX('Inspection Log'!$E$6:$E$1005,MATCH($B829,'Inspection Log'!$A$6:$A$1005,0)),""))</f>
        <v/>
      </c>
      <c r="E829">
        <f>IF($B829="","",IFERROR(INDEX('Inspection Log'!$F$6:$F$1005,MATCH($B829,'Inspection Log'!$A$6:$A$1005,0)),""))</f>
        <v/>
      </c>
      <c r="G829" s="47" t="n"/>
      <c r="H829" s="38" t="n"/>
      <c r="K829" s="63" t="n"/>
      <c r="L829" s="63" t="n"/>
      <c r="M829" s="38" t="n"/>
      <c r="O829" s="62">
        <f>IF($C829="","",IFERROR($C829+'Settings'!$B$5,""))</f>
        <v/>
      </c>
      <c r="P829" s="62" t="n"/>
      <c r="Q829" s="62" t="n"/>
      <c r="R829" s="40">
        <f>IF($A829="","",IF($Q829&lt;&gt;"","Closed",IF($P829="","Open - No Due Date",IF($P829&lt;TODAY(),"Overdue","Open"))))</f>
        <v/>
      </c>
      <c r="S829" s="39">
        <f>IF($A829="","",IFERROR(MAX(0,IF($Q829&lt;&gt;"",$Q829-$C829,TODAY()-$C829)),""))</f>
        <v/>
      </c>
      <c r="T829" s="40">
        <f>IF($A829="","",IF(OR($B829="",$F829="",$H829="",$I829="",$M829=""),"Missing required field",IF(COUNTIF($A$6:$A$1005,$A829)&gt;1,"Duplicate Violation ID",IF(COUNTIF('Inspection Log'!$A$6:$A$1005,$B829)=0,"Unmatched Inspection ID",IF(AND($Q829&lt;&gt;"",$C829&lt;&gt;"",$Q829&lt;$C829),"Completed before inspection","OK")))))</f>
        <v/>
      </c>
    </row>
    <row r="830">
      <c r="C830" s="62">
        <f>IF($B830="","",IFERROR(INDEX('Inspection Log'!$B$6:$B$1005,MATCH($B830,'Inspection Log'!$A$6:$A$1005,0)),""))</f>
        <v/>
      </c>
      <c r="D830">
        <f>IF($B830="","",IFERROR(INDEX('Inspection Log'!$E$6:$E$1005,MATCH($B830,'Inspection Log'!$A$6:$A$1005,0)),""))</f>
        <v/>
      </c>
      <c r="E830">
        <f>IF($B830="","",IFERROR(INDEX('Inspection Log'!$F$6:$F$1005,MATCH($B830,'Inspection Log'!$A$6:$A$1005,0)),""))</f>
        <v/>
      </c>
      <c r="G830" s="47" t="n"/>
      <c r="H830" s="38" t="n"/>
      <c r="K830" s="63" t="n"/>
      <c r="L830" s="63" t="n"/>
      <c r="M830" s="38" t="n"/>
      <c r="O830" s="62">
        <f>IF($C830="","",IFERROR($C830+'Settings'!$B$5,""))</f>
        <v/>
      </c>
      <c r="P830" s="62" t="n"/>
      <c r="Q830" s="62" t="n"/>
      <c r="R830" s="40">
        <f>IF($A830="","",IF($Q830&lt;&gt;"","Closed",IF($P830="","Open - No Due Date",IF($P830&lt;TODAY(),"Overdue","Open"))))</f>
        <v/>
      </c>
      <c r="S830" s="39">
        <f>IF($A830="","",IFERROR(MAX(0,IF($Q830&lt;&gt;"",$Q830-$C830,TODAY()-$C830)),""))</f>
        <v/>
      </c>
      <c r="T830" s="40">
        <f>IF($A830="","",IF(OR($B830="",$F830="",$H830="",$I830="",$M830=""),"Missing required field",IF(COUNTIF($A$6:$A$1005,$A830)&gt;1,"Duplicate Violation ID",IF(COUNTIF('Inspection Log'!$A$6:$A$1005,$B830)=0,"Unmatched Inspection ID",IF(AND($Q830&lt;&gt;"",$C830&lt;&gt;"",$Q830&lt;$C830),"Completed before inspection","OK")))))</f>
        <v/>
      </c>
    </row>
    <row r="831">
      <c r="C831" s="62">
        <f>IF($B831="","",IFERROR(INDEX('Inspection Log'!$B$6:$B$1005,MATCH($B831,'Inspection Log'!$A$6:$A$1005,0)),""))</f>
        <v/>
      </c>
      <c r="D831">
        <f>IF($B831="","",IFERROR(INDEX('Inspection Log'!$E$6:$E$1005,MATCH($B831,'Inspection Log'!$A$6:$A$1005,0)),""))</f>
        <v/>
      </c>
      <c r="E831">
        <f>IF($B831="","",IFERROR(INDEX('Inspection Log'!$F$6:$F$1005,MATCH($B831,'Inspection Log'!$A$6:$A$1005,0)),""))</f>
        <v/>
      </c>
      <c r="G831" s="47" t="n"/>
      <c r="H831" s="38" t="n"/>
      <c r="K831" s="63" t="n"/>
      <c r="L831" s="63" t="n"/>
      <c r="M831" s="38" t="n"/>
      <c r="O831" s="62">
        <f>IF($C831="","",IFERROR($C831+'Settings'!$B$5,""))</f>
        <v/>
      </c>
      <c r="P831" s="62" t="n"/>
      <c r="Q831" s="62" t="n"/>
      <c r="R831" s="40">
        <f>IF($A831="","",IF($Q831&lt;&gt;"","Closed",IF($P831="","Open - No Due Date",IF($P831&lt;TODAY(),"Overdue","Open"))))</f>
        <v/>
      </c>
      <c r="S831" s="39">
        <f>IF($A831="","",IFERROR(MAX(0,IF($Q831&lt;&gt;"",$Q831-$C831,TODAY()-$C831)),""))</f>
        <v/>
      </c>
      <c r="T831" s="40">
        <f>IF($A831="","",IF(OR($B831="",$F831="",$H831="",$I831="",$M831=""),"Missing required field",IF(COUNTIF($A$6:$A$1005,$A831)&gt;1,"Duplicate Violation ID",IF(COUNTIF('Inspection Log'!$A$6:$A$1005,$B831)=0,"Unmatched Inspection ID",IF(AND($Q831&lt;&gt;"",$C831&lt;&gt;"",$Q831&lt;$C831),"Completed before inspection","OK")))))</f>
        <v/>
      </c>
    </row>
    <row r="832">
      <c r="C832" s="62">
        <f>IF($B832="","",IFERROR(INDEX('Inspection Log'!$B$6:$B$1005,MATCH($B832,'Inspection Log'!$A$6:$A$1005,0)),""))</f>
        <v/>
      </c>
      <c r="D832">
        <f>IF($B832="","",IFERROR(INDEX('Inspection Log'!$E$6:$E$1005,MATCH($B832,'Inspection Log'!$A$6:$A$1005,0)),""))</f>
        <v/>
      </c>
      <c r="E832">
        <f>IF($B832="","",IFERROR(INDEX('Inspection Log'!$F$6:$F$1005,MATCH($B832,'Inspection Log'!$A$6:$A$1005,0)),""))</f>
        <v/>
      </c>
      <c r="G832" s="47" t="n"/>
      <c r="H832" s="38" t="n"/>
      <c r="K832" s="63" t="n"/>
      <c r="L832" s="63" t="n"/>
      <c r="M832" s="38" t="n"/>
      <c r="O832" s="62">
        <f>IF($C832="","",IFERROR($C832+'Settings'!$B$5,""))</f>
        <v/>
      </c>
      <c r="P832" s="62" t="n"/>
      <c r="Q832" s="62" t="n"/>
      <c r="R832" s="40">
        <f>IF($A832="","",IF($Q832&lt;&gt;"","Closed",IF($P832="","Open - No Due Date",IF($P832&lt;TODAY(),"Overdue","Open"))))</f>
        <v/>
      </c>
      <c r="S832" s="39">
        <f>IF($A832="","",IFERROR(MAX(0,IF($Q832&lt;&gt;"",$Q832-$C832,TODAY()-$C832)),""))</f>
        <v/>
      </c>
      <c r="T832" s="40">
        <f>IF($A832="","",IF(OR($B832="",$F832="",$H832="",$I832="",$M832=""),"Missing required field",IF(COUNTIF($A$6:$A$1005,$A832)&gt;1,"Duplicate Violation ID",IF(COUNTIF('Inspection Log'!$A$6:$A$1005,$B832)=0,"Unmatched Inspection ID",IF(AND($Q832&lt;&gt;"",$C832&lt;&gt;"",$Q832&lt;$C832),"Completed before inspection","OK")))))</f>
        <v/>
      </c>
    </row>
    <row r="833">
      <c r="C833" s="62">
        <f>IF($B833="","",IFERROR(INDEX('Inspection Log'!$B$6:$B$1005,MATCH($B833,'Inspection Log'!$A$6:$A$1005,0)),""))</f>
        <v/>
      </c>
      <c r="D833">
        <f>IF($B833="","",IFERROR(INDEX('Inspection Log'!$E$6:$E$1005,MATCH($B833,'Inspection Log'!$A$6:$A$1005,0)),""))</f>
        <v/>
      </c>
      <c r="E833">
        <f>IF($B833="","",IFERROR(INDEX('Inspection Log'!$F$6:$F$1005,MATCH($B833,'Inspection Log'!$A$6:$A$1005,0)),""))</f>
        <v/>
      </c>
      <c r="G833" s="47" t="n"/>
      <c r="H833" s="38" t="n"/>
      <c r="K833" s="63" t="n"/>
      <c r="L833" s="63" t="n"/>
      <c r="M833" s="38" t="n"/>
      <c r="O833" s="62">
        <f>IF($C833="","",IFERROR($C833+'Settings'!$B$5,""))</f>
        <v/>
      </c>
      <c r="P833" s="62" t="n"/>
      <c r="Q833" s="62" t="n"/>
      <c r="R833" s="40">
        <f>IF($A833="","",IF($Q833&lt;&gt;"","Closed",IF($P833="","Open - No Due Date",IF($P833&lt;TODAY(),"Overdue","Open"))))</f>
        <v/>
      </c>
      <c r="S833" s="39">
        <f>IF($A833="","",IFERROR(MAX(0,IF($Q833&lt;&gt;"",$Q833-$C833,TODAY()-$C833)),""))</f>
        <v/>
      </c>
      <c r="T833" s="40">
        <f>IF($A833="","",IF(OR($B833="",$F833="",$H833="",$I833="",$M833=""),"Missing required field",IF(COUNTIF($A$6:$A$1005,$A833)&gt;1,"Duplicate Violation ID",IF(COUNTIF('Inspection Log'!$A$6:$A$1005,$B833)=0,"Unmatched Inspection ID",IF(AND($Q833&lt;&gt;"",$C833&lt;&gt;"",$Q833&lt;$C833),"Completed before inspection","OK")))))</f>
        <v/>
      </c>
    </row>
    <row r="834">
      <c r="C834" s="62">
        <f>IF($B834="","",IFERROR(INDEX('Inspection Log'!$B$6:$B$1005,MATCH($B834,'Inspection Log'!$A$6:$A$1005,0)),""))</f>
        <v/>
      </c>
      <c r="D834">
        <f>IF($B834="","",IFERROR(INDEX('Inspection Log'!$E$6:$E$1005,MATCH($B834,'Inspection Log'!$A$6:$A$1005,0)),""))</f>
        <v/>
      </c>
      <c r="E834">
        <f>IF($B834="","",IFERROR(INDEX('Inspection Log'!$F$6:$F$1005,MATCH($B834,'Inspection Log'!$A$6:$A$1005,0)),""))</f>
        <v/>
      </c>
      <c r="G834" s="47" t="n"/>
      <c r="H834" s="38" t="n"/>
      <c r="K834" s="63" t="n"/>
      <c r="L834" s="63" t="n"/>
      <c r="M834" s="38" t="n"/>
      <c r="O834" s="62">
        <f>IF($C834="","",IFERROR($C834+'Settings'!$B$5,""))</f>
        <v/>
      </c>
      <c r="P834" s="62" t="n"/>
      <c r="Q834" s="62" t="n"/>
      <c r="R834" s="40">
        <f>IF($A834="","",IF($Q834&lt;&gt;"","Closed",IF($P834="","Open - No Due Date",IF($P834&lt;TODAY(),"Overdue","Open"))))</f>
        <v/>
      </c>
      <c r="S834" s="39">
        <f>IF($A834="","",IFERROR(MAX(0,IF($Q834&lt;&gt;"",$Q834-$C834,TODAY()-$C834)),""))</f>
        <v/>
      </c>
      <c r="T834" s="40">
        <f>IF($A834="","",IF(OR($B834="",$F834="",$H834="",$I834="",$M834=""),"Missing required field",IF(COUNTIF($A$6:$A$1005,$A834)&gt;1,"Duplicate Violation ID",IF(COUNTIF('Inspection Log'!$A$6:$A$1005,$B834)=0,"Unmatched Inspection ID",IF(AND($Q834&lt;&gt;"",$C834&lt;&gt;"",$Q834&lt;$C834),"Completed before inspection","OK")))))</f>
        <v/>
      </c>
    </row>
    <row r="835">
      <c r="C835" s="62">
        <f>IF($B835="","",IFERROR(INDEX('Inspection Log'!$B$6:$B$1005,MATCH($B835,'Inspection Log'!$A$6:$A$1005,0)),""))</f>
        <v/>
      </c>
      <c r="D835">
        <f>IF($B835="","",IFERROR(INDEX('Inspection Log'!$E$6:$E$1005,MATCH($B835,'Inspection Log'!$A$6:$A$1005,0)),""))</f>
        <v/>
      </c>
      <c r="E835">
        <f>IF($B835="","",IFERROR(INDEX('Inspection Log'!$F$6:$F$1005,MATCH($B835,'Inspection Log'!$A$6:$A$1005,0)),""))</f>
        <v/>
      </c>
      <c r="G835" s="47" t="n"/>
      <c r="H835" s="38" t="n"/>
      <c r="K835" s="63" t="n"/>
      <c r="L835" s="63" t="n"/>
      <c r="M835" s="38" t="n"/>
      <c r="O835" s="62">
        <f>IF($C835="","",IFERROR($C835+'Settings'!$B$5,""))</f>
        <v/>
      </c>
      <c r="P835" s="62" t="n"/>
      <c r="Q835" s="62" t="n"/>
      <c r="R835" s="40">
        <f>IF($A835="","",IF($Q835&lt;&gt;"","Closed",IF($P835="","Open - No Due Date",IF($P835&lt;TODAY(),"Overdue","Open"))))</f>
        <v/>
      </c>
      <c r="S835" s="39">
        <f>IF($A835="","",IFERROR(MAX(0,IF($Q835&lt;&gt;"",$Q835-$C835,TODAY()-$C835)),""))</f>
        <v/>
      </c>
      <c r="T835" s="40">
        <f>IF($A835="","",IF(OR($B835="",$F835="",$H835="",$I835="",$M835=""),"Missing required field",IF(COUNTIF($A$6:$A$1005,$A835)&gt;1,"Duplicate Violation ID",IF(COUNTIF('Inspection Log'!$A$6:$A$1005,$B835)=0,"Unmatched Inspection ID",IF(AND($Q835&lt;&gt;"",$C835&lt;&gt;"",$Q835&lt;$C835),"Completed before inspection","OK")))))</f>
        <v/>
      </c>
    </row>
    <row r="836">
      <c r="C836" s="62">
        <f>IF($B836="","",IFERROR(INDEX('Inspection Log'!$B$6:$B$1005,MATCH($B836,'Inspection Log'!$A$6:$A$1005,0)),""))</f>
        <v/>
      </c>
      <c r="D836">
        <f>IF($B836="","",IFERROR(INDEX('Inspection Log'!$E$6:$E$1005,MATCH($B836,'Inspection Log'!$A$6:$A$1005,0)),""))</f>
        <v/>
      </c>
      <c r="E836">
        <f>IF($B836="","",IFERROR(INDEX('Inspection Log'!$F$6:$F$1005,MATCH($B836,'Inspection Log'!$A$6:$A$1005,0)),""))</f>
        <v/>
      </c>
      <c r="G836" s="47" t="n"/>
      <c r="H836" s="38" t="n"/>
      <c r="K836" s="63" t="n"/>
      <c r="L836" s="63" t="n"/>
      <c r="M836" s="38" t="n"/>
      <c r="O836" s="62">
        <f>IF($C836="","",IFERROR($C836+'Settings'!$B$5,""))</f>
        <v/>
      </c>
      <c r="P836" s="62" t="n"/>
      <c r="Q836" s="62" t="n"/>
      <c r="R836" s="40">
        <f>IF($A836="","",IF($Q836&lt;&gt;"","Closed",IF($P836="","Open - No Due Date",IF($P836&lt;TODAY(),"Overdue","Open"))))</f>
        <v/>
      </c>
      <c r="S836" s="39">
        <f>IF($A836="","",IFERROR(MAX(0,IF($Q836&lt;&gt;"",$Q836-$C836,TODAY()-$C836)),""))</f>
        <v/>
      </c>
      <c r="T836" s="40">
        <f>IF($A836="","",IF(OR($B836="",$F836="",$H836="",$I836="",$M836=""),"Missing required field",IF(COUNTIF($A$6:$A$1005,$A836)&gt;1,"Duplicate Violation ID",IF(COUNTIF('Inspection Log'!$A$6:$A$1005,$B836)=0,"Unmatched Inspection ID",IF(AND($Q836&lt;&gt;"",$C836&lt;&gt;"",$Q836&lt;$C836),"Completed before inspection","OK")))))</f>
        <v/>
      </c>
    </row>
    <row r="837">
      <c r="C837" s="62">
        <f>IF($B837="","",IFERROR(INDEX('Inspection Log'!$B$6:$B$1005,MATCH($B837,'Inspection Log'!$A$6:$A$1005,0)),""))</f>
        <v/>
      </c>
      <c r="D837">
        <f>IF($B837="","",IFERROR(INDEX('Inspection Log'!$E$6:$E$1005,MATCH($B837,'Inspection Log'!$A$6:$A$1005,0)),""))</f>
        <v/>
      </c>
      <c r="E837">
        <f>IF($B837="","",IFERROR(INDEX('Inspection Log'!$F$6:$F$1005,MATCH($B837,'Inspection Log'!$A$6:$A$1005,0)),""))</f>
        <v/>
      </c>
      <c r="G837" s="47" t="n"/>
      <c r="H837" s="38" t="n"/>
      <c r="K837" s="63" t="n"/>
      <c r="L837" s="63" t="n"/>
      <c r="M837" s="38" t="n"/>
      <c r="O837" s="62">
        <f>IF($C837="","",IFERROR($C837+'Settings'!$B$5,""))</f>
        <v/>
      </c>
      <c r="P837" s="62" t="n"/>
      <c r="Q837" s="62" t="n"/>
      <c r="R837" s="40">
        <f>IF($A837="","",IF($Q837&lt;&gt;"","Closed",IF($P837="","Open - No Due Date",IF($P837&lt;TODAY(),"Overdue","Open"))))</f>
        <v/>
      </c>
      <c r="S837" s="39">
        <f>IF($A837="","",IFERROR(MAX(0,IF($Q837&lt;&gt;"",$Q837-$C837,TODAY()-$C837)),""))</f>
        <v/>
      </c>
      <c r="T837" s="40">
        <f>IF($A837="","",IF(OR($B837="",$F837="",$H837="",$I837="",$M837=""),"Missing required field",IF(COUNTIF($A$6:$A$1005,$A837)&gt;1,"Duplicate Violation ID",IF(COUNTIF('Inspection Log'!$A$6:$A$1005,$B837)=0,"Unmatched Inspection ID",IF(AND($Q837&lt;&gt;"",$C837&lt;&gt;"",$Q837&lt;$C837),"Completed before inspection","OK")))))</f>
        <v/>
      </c>
    </row>
    <row r="838">
      <c r="C838" s="62">
        <f>IF($B838="","",IFERROR(INDEX('Inspection Log'!$B$6:$B$1005,MATCH($B838,'Inspection Log'!$A$6:$A$1005,0)),""))</f>
        <v/>
      </c>
      <c r="D838">
        <f>IF($B838="","",IFERROR(INDEX('Inspection Log'!$E$6:$E$1005,MATCH($B838,'Inspection Log'!$A$6:$A$1005,0)),""))</f>
        <v/>
      </c>
      <c r="E838">
        <f>IF($B838="","",IFERROR(INDEX('Inspection Log'!$F$6:$F$1005,MATCH($B838,'Inspection Log'!$A$6:$A$1005,0)),""))</f>
        <v/>
      </c>
      <c r="G838" s="47" t="n"/>
      <c r="H838" s="38" t="n"/>
      <c r="K838" s="63" t="n"/>
      <c r="L838" s="63" t="n"/>
      <c r="M838" s="38" t="n"/>
      <c r="O838" s="62">
        <f>IF($C838="","",IFERROR($C838+'Settings'!$B$5,""))</f>
        <v/>
      </c>
      <c r="P838" s="62" t="n"/>
      <c r="Q838" s="62" t="n"/>
      <c r="R838" s="40">
        <f>IF($A838="","",IF($Q838&lt;&gt;"","Closed",IF($P838="","Open - No Due Date",IF($P838&lt;TODAY(),"Overdue","Open"))))</f>
        <v/>
      </c>
      <c r="S838" s="39">
        <f>IF($A838="","",IFERROR(MAX(0,IF($Q838&lt;&gt;"",$Q838-$C838,TODAY()-$C838)),""))</f>
        <v/>
      </c>
      <c r="T838" s="40">
        <f>IF($A838="","",IF(OR($B838="",$F838="",$H838="",$I838="",$M838=""),"Missing required field",IF(COUNTIF($A$6:$A$1005,$A838)&gt;1,"Duplicate Violation ID",IF(COUNTIF('Inspection Log'!$A$6:$A$1005,$B838)=0,"Unmatched Inspection ID",IF(AND($Q838&lt;&gt;"",$C838&lt;&gt;"",$Q838&lt;$C838),"Completed before inspection","OK")))))</f>
        <v/>
      </c>
    </row>
    <row r="839">
      <c r="C839" s="62">
        <f>IF($B839="","",IFERROR(INDEX('Inspection Log'!$B$6:$B$1005,MATCH($B839,'Inspection Log'!$A$6:$A$1005,0)),""))</f>
        <v/>
      </c>
      <c r="D839">
        <f>IF($B839="","",IFERROR(INDEX('Inspection Log'!$E$6:$E$1005,MATCH($B839,'Inspection Log'!$A$6:$A$1005,0)),""))</f>
        <v/>
      </c>
      <c r="E839">
        <f>IF($B839="","",IFERROR(INDEX('Inspection Log'!$F$6:$F$1005,MATCH($B839,'Inspection Log'!$A$6:$A$1005,0)),""))</f>
        <v/>
      </c>
      <c r="G839" s="47" t="n"/>
      <c r="H839" s="38" t="n"/>
      <c r="K839" s="63" t="n"/>
      <c r="L839" s="63" t="n"/>
      <c r="M839" s="38" t="n"/>
      <c r="O839" s="62">
        <f>IF($C839="","",IFERROR($C839+'Settings'!$B$5,""))</f>
        <v/>
      </c>
      <c r="P839" s="62" t="n"/>
      <c r="Q839" s="62" t="n"/>
      <c r="R839" s="40">
        <f>IF($A839="","",IF($Q839&lt;&gt;"","Closed",IF($P839="","Open - No Due Date",IF($P839&lt;TODAY(),"Overdue","Open"))))</f>
        <v/>
      </c>
      <c r="S839" s="39">
        <f>IF($A839="","",IFERROR(MAX(0,IF($Q839&lt;&gt;"",$Q839-$C839,TODAY()-$C839)),""))</f>
        <v/>
      </c>
      <c r="T839" s="40">
        <f>IF($A839="","",IF(OR($B839="",$F839="",$H839="",$I839="",$M839=""),"Missing required field",IF(COUNTIF($A$6:$A$1005,$A839)&gt;1,"Duplicate Violation ID",IF(COUNTIF('Inspection Log'!$A$6:$A$1005,$B839)=0,"Unmatched Inspection ID",IF(AND($Q839&lt;&gt;"",$C839&lt;&gt;"",$Q839&lt;$C839),"Completed before inspection","OK")))))</f>
        <v/>
      </c>
    </row>
    <row r="840">
      <c r="C840" s="62">
        <f>IF($B840="","",IFERROR(INDEX('Inspection Log'!$B$6:$B$1005,MATCH($B840,'Inspection Log'!$A$6:$A$1005,0)),""))</f>
        <v/>
      </c>
      <c r="D840">
        <f>IF($B840="","",IFERROR(INDEX('Inspection Log'!$E$6:$E$1005,MATCH($B840,'Inspection Log'!$A$6:$A$1005,0)),""))</f>
        <v/>
      </c>
      <c r="E840">
        <f>IF($B840="","",IFERROR(INDEX('Inspection Log'!$F$6:$F$1005,MATCH($B840,'Inspection Log'!$A$6:$A$1005,0)),""))</f>
        <v/>
      </c>
      <c r="G840" s="47" t="n"/>
      <c r="H840" s="38" t="n"/>
      <c r="K840" s="63" t="n"/>
      <c r="L840" s="63" t="n"/>
      <c r="M840" s="38" t="n"/>
      <c r="O840" s="62">
        <f>IF($C840="","",IFERROR($C840+'Settings'!$B$5,""))</f>
        <v/>
      </c>
      <c r="P840" s="62" t="n"/>
      <c r="Q840" s="62" t="n"/>
      <c r="R840" s="40">
        <f>IF($A840="","",IF($Q840&lt;&gt;"","Closed",IF($P840="","Open - No Due Date",IF($P840&lt;TODAY(),"Overdue","Open"))))</f>
        <v/>
      </c>
      <c r="S840" s="39">
        <f>IF($A840="","",IFERROR(MAX(0,IF($Q840&lt;&gt;"",$Q840-$C840,TODAY()-$C840)),""))</f>
        <v/>
      </c>
      <c r="T840" s="40">
        <f>IF($A840="","",IF(OR($B840="",$F840="",$H840="",$I840="",$M840=""),"Missing required field",IF(COUNTIF($A$6:$A$1005,$A840)&gt;1,"Duplicate Violation ID",IF(COUNTIF('Inspection Log'!$A$6:$A$1005,$B840)=0,"Unmatched Inspection ID",IF(AND($Q840&lt;&gt;"",$C840&lt;&gt;"",$Q840&lt;$C840),"Completed before inspection","OK")))))</f>
        <v/>
      </c>
    </row>
    <row r="841">
      <c r="C841" s="62">
        <f>IF($B841="","",IFERROR(INDEX('Inspection Log'!$B$6:$B$1005,MATCH($B841,'Inspection Log'!$A$6:$A$1005,0)),""))</f>
        <v/>
      </c>
      <c r="D841">
        <f>IF($B841="","",IFERROR(INDEX('Inspection Log'!$E$6:$E$1005,MATCH($B841,'Inspection Log'!$A$6:$A$1005,0)),""))</f>
        <v/>
      </c>
      <c r="E841">
        <f>IF($B841="","",IFERROR(INDEX('Inspection Log'!$F$6:$F$1005,MATCH($B841,'Inspection Log'!$A$6:$A$1005,0)),""))</f>
        <v/>
      </c>
      <c r="G841" s="47" t="n"/>
      <c r="H841" s="38" t="n"/>
      <c r="K841" s="63" t="n"/>
      <c r="L841" s="63" t="n"/>
      <c r="M841" s="38" t="n"/>
      <c r="O841" s="62">
        <f>IF($C841="","",IFERROR($C841+'Settings'!$B$5,""))</f>
        <v/>
      </c>
      <c r="P841" s="62" t="n"/>
      <c r="Q841" s="62" t="n"/>
      <c r="R841" s="40">
        <f>IF($A841="","",IF($Q841&lt;&gt;"","Closed",IF($P841="","Open - No Due Date",IF($P841&lt;TODAY(),"Overdue","Open"))))</f>
        <v/>
      </c>
      <c r="S841" s="39">
        <f>IF($A841="","",IFERROR(MAX(0,IF($Q841&lt;&gt;"",$Q841-$C841,TODAY()-$C841)),""))</f>
        <v/>
      </c>
      <c r="T841" s="40">
        <f>IF($A841="","",IF(OR($B841="",$F841="",$H841="",$I841="",$M841=""),"Missing required field",IF(COUNTIF($A$6:$A$1005,$A841)&gt;1,"Duplicate Violation ID",IF(COUNTIF('Inspection Log'!$A$6:$A$1005,$B841)=0,"Unmatched Inspection ID",IF(AND($Q841&lt;&gt;"",$C841&lt;&gt;"",$Q841&lt;$C841),"Completed before inspection","OK")))))</f>
        <v/>
      </c>
    </row>
    <row r="842">
      <c r="C842" s="62">
        <f>IF($B842="","",IFERROR(INDEX('Inspection Log'!$B$6:$B$1005,MATCH($B842,'Inspection Log'!$A$6:$A$1005,0)),""))</f>
        <v/>
      </c>
      <c r="D842">
        <f>IF($B842="","",IFERROR(INDEX('Inspection Log'!$E$6:$E$1005,MATCH($B842,'Inspection Log'!$A$6:$A$1005,0)),""))</f>
        <v/>
      </c>
      <c r="E842">
        <f>IF($B842="","",IFERROR(INDEX('Inspection Log'!$F$6:$F$1005,MATCH($B842,'Inspection Log'!$A$6:$A$1005,0)),""))</f>
        <v/>
      </c>
      <c r="G842" s="47" t="n"/>
      <c r="H842" s="38" t="n"/>
      <c r="K842" s="63" t="n"/>
      <c r="L842" s="63" t="n"/>
      <c r="M842" s="38" t="n"/>
      <c r="O842" s="62">
        <f>IF($C842="","",IFERROR($C842+'Settings'!$B$5,""))</f>
        <v/>
      </c>
      <c r="P842" s="62" t="n"/>
      <c r="Q842" s="62" t="n"/>
      <c r="R842" s="40">
        <f>IF($A842="","",IF($Q842&lt;&gt;"","Closed",IF($P842="","Open - No Due Date",IF($P842&lt;TODAY(),"Overdue","Open"))))</f>
        <v/>
      </c>
      <c r="S842" s="39">
        <f>IF($A842="","",IFERROR(MAX(0,IF($Q842&lt;&gt;"",$Q842-$C842,TODAY()-$C842)),""))</f>
        <v/>
      </c>
      <c r="T842" s="40">
        <f>IF($A842="","",IF(OR($B842="",$F842="",$H842="",$I842="",$M842=""),"Missing required field",IF(COUNTIF($A$6:$A$1005,$A842)&gt;1,"Duplicate Violation ID",IF(COUNTIF('Inspection Log'!$A$6:$A$1005,$B842)=0,"Unmatched Inspection ID",IF(AND($Q842&lt;&gt;"",$C842&lt;&gt;"",$Q842&lt;$C842),"Completed before inspection","OK")))))</f>
        <v/>
      </c>
    </row>
    <row r="843">
      <c r="C843" s="62">
        <f>IF($B843="","",IFERROR(INDEX('Inspection Log'!$B$6:$B$1005,MATCH($B843,'Inspection Log'!$A$6:$A$1005,0)),""))</f>
        <v/>
      </c>
      <c r="D843">
        <f>IF($B843="","",IFERROR(INDEX('Inspection Log'!$E$6:$E$1005,MATCH($B843,'Inspection Log'!$A$6:$A$1005,0)),""))</f>
        <v/>
      </c>
      <c r="E843">
        <f>IF($B843="","",IFERROR(INDEX('Inspection Log'!$F$6:$F$1005,MATCH($B843,'Inspection Log'!$A$6:$A$1005,0)),""))</f>
        <v/>
      </c>
      <c r="G843" s="47" t="n"/>
      <c r="H843" s="38" t="n"/>
      <c r="K843" s="63" t="n"/>
      <c r="L843" s="63" t="n"/>
      <c r="M843" s="38" t="n"/>
      <c r="O843" s="62">
        <f>IF($C843="","",IFERROR($C843+'Settings'!$B$5,""))</f>
        <v/>
      </c>
      <c r="P843" s="62" t="n"/>
      <c r="Q843" s="62" t="n"/>
      <c r="R843" s="40">
        <f>IF($A843="","",IF($Q843&lt;&gt;"","Closed",IF($P843="","Open - No Due Date",IF($P843&lt;TODAY(),"Overdue","Open"))))</f>
        <v/>
      </c>
      <c r="S843" s="39">
        <f>IF($A843="","",IFERROR(MAX(0,IF($Q843&lt;&gt;"",$Q843-$C843,TODAY()-$C843)),""))</f>
        <v/>
      </c>
      <c r="T843" s="40">
        <f>IF($A843="","",IF(OR($B843="",$F843="",$H843="",$I843="",$M843=""),"Missing required field",IF(COUNTIF($A$6:$A$1005,$A843)&gt;1,"Duplicate Violation ID",IF(COUNTIF('Inspection Log'!$A$6:$A$1005,$B843)=0,"Unmatched Inspection ID",IF(AND($Q843&lt;&gt;"",$C843&lt;&gt;"",$Q843&lt;$C843),"Completed before inspection","OK")))))</f>
        <v/>
      </c>
    </row>
    <row r="844">
      <c r="C844" s="62">
        <f>IF($B844="","",IFERROR(INDEX('Inspection Log'!$B$6:$B$1005,MATCH($B844,'Inspection Log'!$A$6:$A$1005,0)),""))</f>
        <v/>
      </c>
      <c r="D844">
        <f>IF($B844="","",IFERROR(INDEX('Inspection Log'!$E$6:$E$1005,MATCH($B844,'Inspection Log'!$A$6:$A$1005,0)),""))</f>
        <v/>
      </c>
      <c r="E844">
        <f>IF($B844="","",IFERROR(INDEX('Inspection Log'!$F$6:$F$1005,MATCH($B844,'Inspection Log'!$A$6:$A$1005,0)),""))</f>
        <v/>
      </c>
      <c r="G844" s="47" t="n"/>
      <c r="H844" s="38" t="n"/>
      <c r="K844" s="63" t="n"/>
      <c r="L844" s="63" t="n"/>
      <c r="M844" s="38" t="n"/>
      <c r="O844" s="62">
        <f>IF($C844="","",IFERROR($C844+'Settings'!$B$5,""))</f>
        <v/>
      </c>
      <c r="P844" s="62" t="n"/>
      <c r="Q844" s="62" t="n"/>
      <c r="R844" s="40">
        <f>IF($A844="","",IF($Q844&lt;&gt;"","Closed",IF($P844="","Open - No Due Date",IF($P844&lt;TODAY(),"Overdue","Open"))))</f>
        <v/>
      </c>
      <c r="S844" s="39">
        <f>IF($A844="","",IFERROR(MAX(0,IF($Q844&lt;&gt;"",$Q844-$C844,TODAY()-$C844)),""))</f>
        <v/>
      </c>
      <c r="T844" s="40">
        <f>IF($A844="","",IF(OR($B844="",$F844="",$H844="",$I844="",$M844=""),"Missing required field",IF(COUNTIF($A$6:$A$1005,$A844)&gt;1,"Duplicate Violation ID",IF(COUNTIF('Inspection Log'!$A$6:$A$1005,$B844)=0,"Unmatched Inspection ID",IF(AND($Q844&lt;&gt;"",$C844&lt;&gt;"",$Q844&lt;$C844),"Completed before inspection","OK")))))</f>
        <v/>
      </c>
    </row>
    <row r="845">
      <c r="C845" s="62">
        <f>IF($B845="","",IFERROR(INDEX('Inspection Log'!$B$6:$B$1005,MATCH($B845,'Inspection Log'!$A$6:$A$1005,0)),""))</f>
        <v/>
      </c>
      <c r="D845">
        <f>IF($B845="","",IFERROR(INDEX('Inspection Log'!$E$6:$E$1005,MATCH($B845,'Inspection Log'!$A$6:$A$1005,0)),""))</f>
        <v/>
      </c>
      <c r="E845">
        <f>IF($B845="","",IFERROR(INDEX('Inspection Log'!$F$6:$F$1005,MATCH($B845,'Inspection Log'!$A$6:$A$1005,0)),""))</f>
        <v/>
      </c>
      <c r="G845" s="47" t="n"/>
      <c r="H845" s="38" t="n"/>
      <c r="K845" s="63" t="n"/>
      <c r="L845" s="63" t="n"/>
      <c r="M845" s="38" t="n"/>
      <c r="O845" s="62">
        <f>IF($C845="","",IFERROR($C845+'Settings'!$B$5,""))</f>
        <v/>
      </c>
      <c r="P845" s="62" t="n"/>
      <c r="Q845" s="62" t="n"/>
      <c r="R845" s="40">
        <f>IF($A845="","",IF($Q845&lt;&gt;"","Closed",IF($P845="","Open - No Due Date",IF($P845&lt;TODAY(),"Overdue","Open"))))</f>
        <v/>
      </c>
      <c r="S845" s="39">
        <f>IF($A845="","",IFERROR(MAX(0,IF($Q845&lt;&gt;"",$Q845-$C845,TODAY()-$C845)),""))</f>
        <v/>
      </c>
      <c r="T845" s="40">
        <f>IF($A845="","",IF(OR($B845="",$F845="",$H845="",$I845="",$M845=""),"Missing required field",IF(COUNTIF($A$6:$A$1005,$A845)&gt;1,"Duplicate Violation ID",IF(COUNTIF('Inspection Log'!$A$6:$A$1005,$B845)=0,"Unmatched Inspection ID",IF(AND($Q845&lt;&gt;"",$C845&lt;&gt;"",$Q845&lt;$C845),"Completed before inspection","OK")))))</f>
        <v/>
      </c>
    </row>
    <row r="846">
      <c r="C846" s="62">
        <f>IF($B846="","",IFERROR(INDEX('Inspection Log'!$B$6:$B$1005,MATCH($B846,'Inspection Log'!$A$6:$A$1005,0)),""))</f>
        <v/>
      </c>
      <c r="D846">
        <f>IF($B846="","",IFERROR(INDEX('Inspection Log'!$E$6:$E$1005,MATCH($B846,'Inspection Log'!$A$6:$A$1005,0)),""))</f>
        <v/>
      </c>
      <c r="E846">
        <f>IF($B846="","",IFERROR(INDEX('Inspection Log'!$F$6:$F$1005,MATCH($B846,'Inspection Log'!$A$6:$A$1005,0)),""))</f>
        <v/>
      </c>
      <c r="G846" s="47" t="n"/>
      <c r="H846" s="38" t="n"/>
      <c r="K846" s="63" t="n"/>
      <c r="L846" s="63" t="n"/>
      <c r="M846" s="38" t="n"/>
      <c r="O846" s="62">
        <f>IF($C846="","",IFERROR($C846+'Settings'!$B$5,""))</f>
        <v/>
      </c>
      <c r="P846" s="62" t="n"/>
      <c r="Q846" s="62" t="n"/>
      <c r="R846" s="40">
        <f>IF($A846="","",IF($Q846&lt;&gt;"","Closed",IF($P846="","Open - No Due Date",IF($P846&lt;TODAY(),"Overdue","Open"))))</f>
        <v/>
      </c>
      <c r="S846" s="39">
        <f>IF($A846="","",IFERROR(MAX(0,IF($Q846&lt;&gt;"",$Q846-$C846,TODAY()-$C846)),""))</f>
        <v/>
      </c>
      <c r="T846" s="40">
        <f>IF($A846="","",IF(OR($B846="",$F846="",$H846="",$I846="",$M846=""),"Missing required field",IF(COUNTIF($A$6:$A$1005,$A846)&gt;1,"Duplicate Violation ID",IF(COUNTIF('Inspection Log'!$A$6:$A$1005,$B846)=0,"Unmatched Inspection ID",IF(AND($Q846&lt;&gt;"",$C846&lt;&gt;"",$Q846&lt;$C846),"Completed before inspection","OK")))))</f>
        <v/>
      </c>
    </row>
    <row r="847">
      <c r="C847" s="62">
        <f>IF($B847="","",IFERROR(INDEX('Inspection Log'!$B$6:$B$1005,MATCH($B847,'Inspection Log'!$A$6:$A$1005,0)),""))</f>
        <v/>
      </c>
      <c r="D847">
        <f>IF($B847="","",IFERROR(INDEX('Inspection Log'!$E$6:$E$1005,MATCH($B847,'Inspection Log'!$A$6:$A$1005,0)),""))</f>
        <v/>
      </c>
      <c r="E847">
        <f>IF($B847="","",IFERROR(INDEX('Inspection Log'!$F$6:$F$1005,MATCH($B847,'Inspection Log'!$A$6:$A$1005,0)),""))</f>
        <v/>
      </c>
      <c r="G847" s="47" t="n"/>
      <c r="H847" s="38" t="n"/>
      <c r="K847" s="63" t="n"/>
      <c r="L847" s="63" t="n"/>
      <c r="M847" s="38" t="n"/>
      <c r="O847" s="62">
        <f>IF($C847="","",IFERROR($C847+'Settings'!$B$5,""))</f>
        <v/>
      </c>
      <c r="P847" s="62" t="n"/>
      <c r="Q847" s="62" t="n"/>
      <c r="R847" s="40">
        <f>IF($A847="","",IF($Q847&lt;&gt;"","Closed",IF($P847="","Open - No Due Date",IF($P847&lt;TODAY(),"Overdue","Open"))))</f>
        <v/>
      </c>
      <c r="S847" s="39">
        <f>IF($A847="","",IFERROR(MAX(0,IF($Q847&lt;&gt;"",$Q847-$C847,TODAY()-$C847)),""))</f>
        <v/>
      </c>
      <c r="T847" s="40">
        <f>IF($A847="","",IF(OR($B847="",$F847="",$H847="",$I847="",$M847=""),"Missing required field",IF(COUNTIF($A$6:$A$1005,$A847)&gt;1,"Duplicate Violation ID",IF(COUNTIF('Inspection Log'!$A$6:$A$1005,$B847)=0,"Unmatched Inspection ID",IF(AND($Q847&lt;&gt;"",$C847&lt;&gt;"",$Q847&lt;$C847),"Completed before inspection","OK")))))</f>
        <v/>
      </c>
    </row>
    <row r="848">
      <c r="C848" s="62">
        <f>IF($B848="","",IFERROR(INDEX('Inspection Log'!$B$6:$B$1005,MATCH($B848,'Inspection Log'!$A$6:$A$1005,0)),""))</f>
        <v/>
      </c>
      <c r="D848">
        <f>IF($B848="","",IFERROR(INDEX('Inspection Log'!$E$6:$E$1005,MATCH($B848,'Inspection Log'!$A$6:$A$1005,0)),""))</f>
        <v/>
      </c>
      <c r="E848">
        <f>IF($B848="","",IFERROR(INDEX('Inspection Log'!$F$6:$F$1005,MATCH($B848,'Inspection Log'!$A$6:$A$1005,0)),""))</f>
        <v/>
      </c>
      <c r="G848" s="47" t="n"/>
      <c r="H848" s="38" t="n"/>
      <c r="K848" s="63" t="n"/>
      <c r="L848" s="63" t="n"/>
      <c r="M848" s="38" t="n"/>
      <c r="O848" s="62">
        <f>IF($C848="","",IFERROR($C848+'Settings'!$B$5,""))</f>
        <v/>
      </c>
      <c r="P848" s="62" t="n"/>
      <c r="Q848" s="62" t="n"/>
      <c r="R848" s="40">
        <f>IF($A848="","",IF($Q848&lt;&gt;"","Closed",IF($P848="","Open - No Due Date",IF($P848&lt;TODAY(),"Overdue","Open"))))</f>
        <v/>
      </c>
      <c r="S848" s="39">
        <f>IF($A848="","",IFERROR(MAX(0,IF($Q848&lt;&gt;"",$Q848-$C848,TODAY()-$C848)),""))</f>
        <v/>
      </c>
      <c r="T848" s="40">
        <f>IF($A848="","",IF(OR($B848="",$F848="",$H848="",$I848="",$M848=""),"Missing required field",IF(COUNTIF($A$6:$A$1005,$A848)&gt;1,"Duplicate Violation ID",IF(COUNTIF('Inspection Log'!$A$6:$A$1005,$B848)=0,"Unmatched Inspection ID",IF(AND($Q848&lt;&gt;"",$C848&lt;&gt;"",$Q848&lt;$C848),"Completed before inspection","OK")))))</f>
        <v/>
      </c>
    </row>
    <row r="849">
      <c r="C849" s="62">
        <f>IF($B849="","",IFERROR(INDEX('Inspection Log'!$B$6:$B$1005,MATCH($B849,'Inspection Log'!$A$6:$A$1005,0)),""))</f>
        <v/>
      </c>
      <c r="D849">
        <f>IF($B849="","",IFERROR(INDEX('Inspection Log'!$E$6:$E$1005,MATCH($B849,'Inspection Log'!$A$6:$A$1005,0)),""))</f>
        <v/>
      </c>
      <c r="E849">
        <f>IF($B849="","",IFERROR(INDEX('Inspection Log'!$F$6:$F$1005,MATCH($B849,'Inspection Log'!$A$6:$A$1005,0)),""))</f>
        <v/>
      </c>
      <c r="G849" s="47" t="n"/>
      <c r="H849" s="38" t="n"/>
      <c r="K849" s="63" t="n"/>
      <c r="L849" s="63" t="n"/>
      <c r="M849" s="38" t="n"/>
      <c r="O849" s="62">
        <f>IF($C849="","",IFERROR($C849+'Settings'!$B$5,""))</f>
        <v/>
      </c>
      <c r="P849" s="62" t="n"/>
      <c r="Q849" s="62" t="n"/>
      <c r="R849" s="40">
        <f>IF($A849="","",IF($Q849&lt;&gt;"","Closed",IF($P849="","Open - No Due Date",IF($P849&lt;TODAY(),"Overdue","Open"))))</f>
        <v/>
      </c>
      <c r="S849" s="39">
        <f>IF($A849="","",IFERROR(MAX(0,IF($Q849&lt;&gt;"",$Q849-$C849,TODAY()-$C849)),""))</f>
        <v/>
      </c>
      <c r="T849" s="40">
        <f>IF($A849="","",IF(OR($B849="",$F849="",$H849="",$I849="",$M849=""),"Missing required field",IF(COUNTIF($A$6:$A$1005,$A849)&gt;1,"Duplicate Violation ID",IF(COUNTIF('Inspection Log'!$A$6:$A$1005,$B849)=0,"Unmatched Inspection ID",IF(AND($Q849&lt;&gt;"",$C849&lt;&gt;"",$Q849&lt;$C849),"Completed before inspection","OK")))))</f>
        <v/>
      </c>
    </row>
    <row r="850">
      <c r="C850" s="62">
        <f>IF($B850="","",IFERROR(INDEX('Inspection Log'!$B$6:$B$1005,MATCH($B850,'Inspection Log'!$A$6:$A$1005,0)),""))</f>
        <v/>
      </c>
      <c r="D850">
        <f>IF($B850="","",IFERROR(INDEX('Inspection Log'!$E$6:$E$1005,MATCH($B850,'Inspection Log'!$A$6:$A$1005,0)),""))</f>
        <v/>
      </c>
      <c r="E850">
        <f>IF($B850="","",IFERROR(INDEX('Inspection Log'!$F$6:$F$1005,MATCH($B850,'Inspection Log'!$A$6:$A$1005,0)),""))</f>
        <v/>
      </c>
      <c r="G850" s="47" t="n"/>
      <c r="H850" s="38" t="n"/>
      <c r="K850" s="63" t="n"/>
      <c r="L850" s="63" t="n"/>
      <c r="M850" s="38" t="n"/>
      <c r="O850" s="62">
        <f>IF($C850="","",IFERROR($C850+'Settings'!$B$5,""))</f>
        <v/>
      </c>
      <c r="P850" s="62" t="n"/>
      <c r="Q850" s="62" t="n"/>
      <c r="R850" s="40">
        <f>IF($A850="","",IF($Q850&lt;&gt;"","Closed",IF($P850="","Open - No Due Date",IF($P850&lt;TODAY(),"Overdue","Open"))))</f>
        <v/>
      </c>
      <c r="S850" s="39">
        <f>IF($A850="","",IFERROR(MAX(0,IF($Q850&lt;&gt;"",$Q850-$C850,TODAY()-$C850)),""))</f>
        <v/>
      </c>
      <c r="T850" s="40">
        <f>IF($A850="","",IF(OR($B850="",$F850="",$H850="",$I850="",$M850=""),"Missing required field",IF(COUNTIF($A$6:$A$1005,$A850)&gt;1,"Duplicate Violation ID",IF(COUNTIF('Inspection Log'!$A$6:$A$1005,$B850)=0,"Unmatched Inspection ID",IF(AND($Q850&lt;&gt;"",$C850&lt;&gt;"",$Q850&lt;$C850),"Completed before inspection","OK")))))</f>
        <v/>
      </c>
    </row>
    <row r="851">
      <c r="C851" s="62">
        <f>IF($B851="","",IFERROR(INDEX('Inspection Log'!$B$6:$B$1005,MATCH($B851,'Inspection Log'!$A$6:$A$1005,0)),""))</f>
        <v/>
      </c>
      <c r="D851">
        <f>IF($B851="","",IFERROR(INDEX('Inspection Log'!$E$6:$E$1005,MATCH($B851,'Inspection Log'!$A$6:$A$1005,0)),""))</f>
        <v/>
      </c>
      <c r="E851">
        <f>IF($B851="","",IFERROR(INDEX('Inspection Log'!$F$6:$F$1005,MATCH($B851,'Inspection Log'!$A$6:$A$1005,0)),""))</f>
        <v/>
      </c>
      <c r="G851" s="47" t="n"/>
      <c r="H851" s="38" t="n"/>
      <c r="K851" s="63" t="n"/>
      <c r="L851" s="63" t="n"/>
      <c r="M851" s="38" t="n"/>
      <c r="O851" s="62">
        <f>IF($C851="","",IFERROR($C851+'Settings'!$B$5,""))</f>
        <v/>
      </c>
      <c r="P851" s="62" t="n"/>
      <c r="Q851" s="62" t="n"/>
      <c r="R851" s="40">
        <f>IF($A851="","",IF($Q851&lt;&gt;"","Closed",IF($P851="","Open - No Due Date",IF($P851&lt;TODAY(),"Overdue","Open"))))</f>
        <v/>
      </c>
      <c r="S851" s="39">
        <f>IF($A851="","",IFERROR(MAX(0,IF($Q851&lt;&gt;"",$Q851-$C851,TODAY()-$C851)),""))</f>
        <v/>
      </c>
      <c r="T851" s="40">
        <f>IF($A851="","",IF(OR($B851="",$F851="",$H851="",$I851="",$M851=""),"Missing required field",IF(COUNTIF($A$6:$A$1005,$A851)&gt;1,"Duplicate Violation ID",IF(COUNTIF('Inspection Log'!$A$6:$A$1005,$B851)=0,"Unmatched Inspection ID",IF(AND($Q851&lt;&gt;"",$C851&lt;&gt;"",$Q851&lt;$C851),"Completed before inspection","OK")))))</f>
        <v/>
      </c>
    </row>
    <row r="852">
      <c r="C852" s="62">
        <f>IF($B852="","",IFERROR(INDEX('Inspection Log'!$B$6:$B$1005,MATCH($B852,'Inspection Log'!$A$6:$A$1005,0)),""))</f>
        <v/>
      </c>
      <c r="D852">
        <f>IF($B852="","",IFERROR(INDEX('Inspection Log'!$E$6:$E$1005,MATCH($B852,'Inspection Log'!$A$6:$A$1005,0)),""))</f>
        <v/>
      </c>
      <c r="E852">
        <f>IF($B852="","",IFERROR(INDEX('Inspection Log'!$F$6:$F$1005,MATCH($B852,'Inspection Log'!$A$6:$A$1005,0)),""))</f>
        <v/>
      </c>
      <c r="G852" s="47" t="n"/>
      <c r="H852" s="38" t="n"/>
      <c r="K852" s="63" t="n"/>
      <c r="L852" s="63" t="n"/>
      <c r="M852" s="38" t="n"/>
      <c r="O852" s="62">
        <f>IF($C852="","",IFERROR($C852+'Settings'!$B$5,""))</f>
        <v/>
      </c>
      <c r="P852" s="62" t="n"/>
      <c r="Q852" s="62" t="n"/>
      <c r="R852" s="40">
        <f>IF($A852="","",IF($Q852&lt;&gt;"","Closed",IF($P852="","Open - No Due Date",IF($P852&lt;TODAY(),"Overdue","Open"))))</f>
        <v/>
      </c>
      <c r="S852" s="39">
        <f>IF($A852="","",IFERROR(MAX(0,IF($Q852&lt;&gt;"",$Q852-$C852,TODAY()-$C852)),""))</f>
        <v/>
      </c>
      <c r="T852" s="40">
        <f>IF($A852="","",IF(OR($B852="",$F852="",$H852="",$I852="",$M852=""),"Missing required field",IF(COUNTIF($A$6:$A$1005,$A852)&gt;1,"Duplicate Violation ID",IF(COUNTIF('Inspection Log'!$A$6:$A$1005,$B852)=0,"Unmatched Inspection ID",IF(AND($Q852&lt;&gt;"",$C852&lt;&gt;"",$Q852&lt;$C852),"Completed before inspection","OK")))))</f>
        <v/>
      </c>
    </row>
    <row r="853">
      <c r="C853" s="62">
        <f>IF($B853="","",IFERROR(INDEX('Inspection Log'!$B$6:$B$1005,MATCH($B853,'Inspection Log'!$A$6:$A$1005,0)),""))</f>
        <v/>
      </c>
      <c r="D853">
        <f>IF($B853="","",IFERROR(INDEX('Inspection Log'!$E$6:$E$1005,MATCH($B853,'Inspection Log'!$A$6:$A$1005,0)),""))</f>
        <v/>
      </c>
      <c r="E853">
        <f>IF($B853="","",IFERROR(INDEX('Inspection Log'!$F$6:$F$1005,MATCH($B853,'Inspection Log'!$A$6:$A$1005,0)),""))</f>
        <v/>
      </c>
      <c r="G853" s="47" t="n"/>
      <c r="H853" s="38" t="n"/>
      <c r="K853" s="63" t="n"/>
      <c r="L853" s="63" t="n"/>
      <c r="M853" s="38" t="n"/>
      <c r="O853" s="62">
        <f>IF($C853="","",IFERROR($C853+'Settings'!$B$5,""))</f>
        <v/>
      </c>
      <c r="P853" s="62" t="n"/>
      <c r="Q853" s="62" t="n"/>
      <c r="R853" s="40">
        <f>IF($A853="","",IF($Q853&lt;&gt;"","Closed",IF($P853="","Open - No Due Date",IF($P853&lt;TODAY(),"Overdue","Open"))))</f>
        <v/>
      </c>
      <c r="S853" s="39">
        <f>IF($A853="","",IFERROR(MAX(0,IF($Q853&lt;&gt;"",$Q853-$C853,TODAY()-$C853)),""))</f>
        <v/>
      </c>
      <c r="T853" s="40">
        <f>IF($A853="","",IF(OR($B853="",$F853="",$H853="",$I853="",$M853=""),"Missing required field",IF(COUNTIF($A$6:$A$1005,$A853)&gt;1,"Duplicate Violation ID",IF(COUNTIF('Inspection Log'!$A$6:$A$1005,$B853)=0,"Unmatched Inspection ID",IF(AND($Q853&lt;&gt;"",$C853&lt;&gt;"",$Q853&lt;$C853),"Completed before inspection","OK")))))</f>
        <v/>
      </c>
    </row>
    <row r="854">
      <c r="C854" s="62">
        <f>IF($B854="","",IFERROR(INDEX('Inspection Log'!$B$6:$B$1005,MATCH($B854,'Inspection Log'!$A$6:$A$1005,0)),""))</f>
        <v/>
      </c>
      <c r="D854">
        <f>IF($B854="","",IFERROR(INDEX('Inspection Log'!$E$6:$E$1005,MATCH($B854,'Inspection Log'!$A$6:$A$1005,0)),""))</f>
        <v/>
      </c>
      <c r="E854">
        <f>IF($B854="","",IFERROR(INDEX('Inspection Log'!$F$6:$F$1005,MATCH($B854,'Inspection Log'!$A$6:$A$1005,0)),""))</f>
        <v/>
      </c>
      <c r="G854" s="47" t="n"/>
      <c r="H854" s="38" t="n"/>
      <c r="K854" s="63" t="n"/>
      <c r="L854" s="63" t="n"/>
      <c r="M854" s="38" t="n"/>
      <c r="O854" s="62">
        <f>IF($C854="","",IFERROR($C854+'Settings'!$B$5,""))</f>
        <v/>
      </c>
      <c r="P854" s="62" t="n"/>
      <c r="Q854" s="62" t="n"/>
      <c r="R854" s="40">
        <f>IF($A854="","",IF($Q854&lt;&gt;"","Closed",IF($P854="","Open - No Due Date",IF($P854&lt;TODAY(),"Overdue","Open"))))</f>
        <v/>
      </c>
      <c r="S854" s="39">
        <f>IF($A854="","",IFERROR(MAX(0,IF($Q854&lt;&gt;"",$Q854-$C854,TODAY()-$C854)),""))</f>
        <v/>
      </c>
      <c r="T854" s="40">
        <f>IF($A854="","",IF(OR($B854="",$F854="",$H854="",$I854="",$M854=""),"Missing required field",IF(COUNTIF($A$6:$A$1005,$A854)&gt;1,"Duplicate Violation ID",IF(COUNTIF('Inspection Log'!$A$6:$A$1005,$B854)=0,"Unmatched Inspection ID",IF(AND($Q854&lt;&gt;"",$C854&lt;&gt;"",$Q854&lt;$C854),"Completed before inspection","OK")))))</f>
        <v/>
      </c>
    </row>
    <row r="855">
      <c r="C855" s="62">
        <f>IF($B855="","",IFERROR(INDEX('Inspection Log'!$B$6:$B$1005,MATCH($B855,'Inspection Log'!$A$6:$A$1005,0)),""))</f>
        <v/>
      </c>
      <c r="D855">
        <f>IF($B855="","",IFERROR(INDEX('Inspection Log'!$E$6:$E$1005,MATCH($B855,'Inspection Log'!$A$6:$A$1005,0)),""))</f>
        <v/>
      </c>
      <c r="E855">
        <f>IF($B855="","",IFERROR(INDEX('Inspection Log'!$F$6:$F$1005,MATCH($B855,'Inspection Log'!$A$6:$A$1005,0)),""))</f>
        <v/>
      </c>
      <c r="G855" s="47" t="n"/>
      <c r="H855" s="38" t="n"/>
      <c r="K855" s="63" t="n"/>
      <c r="L855" s="63" t="n"/>
      <c r="M855" s="38" t="n"/>
      <c r="O855" s="62">
        <f>IF($C855="","",IFERROR($C855+'Settings'!$B$5,""))</f>
        <v/>
      </c>
      <c r="P855" s="62" t="n"/>
      <c r="Q855" s="62" t="n"/>
      <c r="R855" s="40">
        <f>IF($A855="","",IF($Q855&lt;&gt;"","Closed",IF($P855="","Open - No Due Date",IF($P855&lt;TODAY(),"Overdue","Open"))))</f>
        <v/>
      </c>
      <c r="S855" s="39">
        <f>IF($A855="","",IFERROR(MAX(0,IF($Q855&lt;&gt;"",$Q855-$C855,TODAY()-$C855)),""))</f>
        <v/>
      </c>
      <c r="T855" s="40">
        <f>IF($A855="","",IF(OR($B855="",$F855="",$H855="",$I855="",$M855=""),"Missing required field",IF(COUNTIF($A$6:$A$1005,$A855)&gt;1,"Duplicate Violation ID",IF(COUNTIF('Inspection Log'!$A$6:$A$1005,$B855)=0,"Unmatched Inspection ID",IF(AND($Q855&lt;&gt;"",$C855&lt;&gt;"",$Q855&lt;$C855),"Completed before inspection","OK")))))</f>
        <v/>
      </c>
    </row>
    <row r="856">
      <c r="C856" s="62">
        <f>IF($B856="","",IFERROR(INDEX('Inspection Log'!$B$6:$B$1005,MATCH($B856,'Inspection Log'!$A$6:$A$1005,0)),""))</f>
        <v/>
      </c>
      <c r="D856">
        <f>IF($B856="","",IFERROR(INDEX('Inspection Log'!$E$6:$E$1005,MATCH($B856,'Inspection Log'!$A$6:$A$1005,0)),""))</f>
        <v/>
      </c>
      <c r="E856">
        <f>IF($B856="","",IFERROR(INDEX('Inspection Log'!$F$6:$F$1005,MATCH($B856,'Inspection Log'!$A$6:$A$1005,0)),""))</f>
        <v/>
      </c>
      <c r="G856" s="47" t="n"/>
      <c r="H856" s="38" t="n"/>
      <c r="K856" s="63" t="n"/>
      <c r="L856" s="63" t="n"/>
      <c r="M856" s="38" t="n"/>
      <c r="O856" s="62">
        <f>IF($C856="","",IFERROR($C856+'Settings'!$B$5,""))</f>
        <v/>
      </c>
      <c r="P856" s="62" t="n"/>
      <c r="Q856" s="62" t="n"/>
      <c r="R856" s="40">
        <f>IF($A856="","",IF($Q856&lt;&gt;"","Closed",IF($P856="","Open - No Due Date",IF($P856&lt;TODAY(),"Overdue","Open"))))</f>
        <v/>
      </c>
      <c r="S856" s="39">
        <f>IF($A856="","",IFERROR(MAX(0,IF($Q856&lt;&gt;"",$Q856-$C856,TODAY()-$C856)),""))</f>
        <v/>
      </c>
      <c r="T856" s="40">
        <f>IF($A856="","",IF(OR($B856="",$F856="",$H856="",$I856="",$M856=""),"Missing required field",IF(COUNTIF($A$6:$A$1005,$A856)&gt;1,"Duplicate Violation ID",IF(COUNTIF('Inspection Log'!$A$6:$A$1005,$B856)=0,"Unmatched Inspection ID",IF(AND($Q856&lt;&gt;"",$C856&lt;&gt;"",$Q856&lt;$C856),"Completed before inspection","OK")))))</f>
        <v/>
      </c>
    </row>
    <row r="857">
      <c r="C857" s="62">
        <f>IF($B857="","",IFERROR(INDEX('Inspection Log'!$B$6:$B$1005,MATCH($B857,'Inspection Log'!$A$6:$A$1005,0)),""))</f>
        <v/>
      </c>
      <c r="D857">
        <f>IF($B857="","",IFERROR(INDEX('Inspection Log'!$E$6:$E$1005,MATCH($B857,'Inspection Log'!$A$6:$A$1005,0)),""))</f>
        <v/>
      </c>
      <c r="E857">
        <f>IF($B857="","",IFERROR(INDEX('Inspection Log'!$F$6:$F$1005,MATCH($B857,'Inspection Log'!$A$6:$A$1005,0)),""))</f>
        <v/>
      </c>
      <c r="G857" s="47" t="n"/>
      <c r="H857" s="38" t="n"/>
      <c r="K857" s="63" t="n"/>
      <c r="L857" s="63" t="n"/>
      <c r="M857" s="38" t="n"/>
      <c r="O857" s="62">
        <f>IF($C857="","",IFERROR($C857+'Settings'!$B$5,""))</f>
        <v/>
      </c>
      <c r="P857" s="62" t="n"/>
      <c r="Q857" s="62" t="n"/>
      <c r="R857" s="40">
        <f>IF($A857="","",IF($Q857&lt;&gt;"","Closed",IF($P857="","Open - No Due Date",IF($P857&lt;TODAY(),"Overdue","Open"))))</f>
        <v/>
      </c>
      <c r="S857" s="39">
        <f>IF($A857="","",IFERROR(MAX(0,IF($Q857&lt;&gt;"",$Q857-$C857,TODAY()-$C857)),""))</f>
        <v/>
      </c>
      <c r="T857" s="40">
        <f>IF($A857="","",IF(OR($B857="",$F857="",$H857="",$I857="",$M857=""),"Missing required field",IF(COUNTIF($A$6:$A$1005,$A857)&gt;1,"Duplicate Violation ID",IF(COUNTIF('Inspection Log'!$A$6:$A$1005,$B857)=0,"Unmatched Inspection ID",IF(AND($Q857&lt;&gt;"",$C857&lt;&gt;"",$Q857&lt;$C857),"Completed before inspection","OK")))))</f>
        <v/>
      </c>
    </row>
    <row r="858">
      <c r="C858" s="62">
        <f>IF($B858="","",IFERROR(INDEX('Inspection Log'!$B$6:$B$1005,MATCH($B858,'Inspection Log'!$A$6:$A$1005,0)),""))</f>
        <v/>
      </c>
      <c r="D858">
        <f>IF($B858="","",IFERROR(INDEX('Inspection Log'!$E$6:$E$1005,MATCH($B858,'Inspection Log'!$A$6:$A$1005,0)),""))</f>
        <v/>
      </c>
      <c r="E858">
        <f>IF($B858="","",IFERROR(INDEX('Inspection Log'!$F$6:$F$1005,MATCH($B858,'Inspection Log'!$A$6:$A$1005,0)),""))</f>
        <v/>
      </c>
      <c r="G858" s="47" t="n"/>
      <c r="H858" s="38" t="n"/>
      <c r="K858" s="63" t="n"/>
      <c r="L858" s="63" t="n"/>
      <c r="M858" s="38" t="n"/>
      <c r="O858" s="62">
        <f>IF($C858="","",IFERROR($C858+'Settings'!$B$5,""))</f>
        <v/>
      </c>
      <c r="P858" s="62" t="n"/>
      <c r="Q858" s="62" t="n"/>
      <c r="R858" s="40">
        <f>IF($A858="","",IF($Q858&lt;&gt;"","Closed",IF($P858="","Open - No Due Date",IF($P858&lt;TODAY(),"Overdue","Open"))))</f>
        <v/>
      </c>
      <c r="S858" s="39">
        <f>IF($A858="","",IFERROR(MAX(0,IF($Q858&lt;&gt;"",$Q858-$C858,TODAY()-$C858)),""))</f>
        <v/>
      </c>
      <c r="T858" s="40">
        <f>IF($A858="","",IF(OR($B858="",$F858="",$H858="",$I858="",$M858=""),"Missing required field",IF(COUNTIF($A$6:$A$1005,$A858)&gt;1,"Duplicate Violation ID",IF(COUNTIF('Inspection Log'!$A$6:$A$1005,$B858)=0,"Unmatched Inspection ID",IF(AND($Q858&lt;&gt;"",$C858&lt;&gt;"",$Q858&lt;$C858),"Completed before inspection","OK")))))</f>
        <v/>
      </c>
    </row>
    <row r="859">
      <c r="C859" s="62">
        <f>IF($B859="","",IFERROR(INDEX('Inspection Log'!$B$6:$B$1005,MATCH($B859,'Inspection Log'!$A$6:$A$1005,0)),""))</f>
        <v/>
      </c>
      <c r="D859">
        <f>IF($B859="","",IFERROR(INDEX('Inspection Log'!$E$6:$E$1005,MATCH($B859,'Inspection Log'!$A$6:$A$1005,0)),""))</f>
        <v/>
      </c>
      <c r="E859">
        <f>IF($B859="","",IFERROR(INDEX('Inspection Log'!$F$6:$F$1005,MATCH($B859,'Inspection Log'!$A$6:$A$1005,0)),""))</f>
        <v/>
      </c>
      <c r="G859" s="47" t="n"/>
      <c r="H859" s="38" t="n"/>
      <c r="K859" s="63" t="n"/>
      <c r="L859" s="63" t="n"/>
      <c r="M859" s="38" t="n"/>
      <c r="O859" s="62">
        <f>IF($C859="","",IFERROR($C859+'Settings'!$B$5,""))</f>
        <v/>
      </c>
      <c r="P859" s="62" t="n"/>
      <c r="Q859" s="62" t="n"/>
      <c r="R859" s="40">
        <f>IF($A859="","",IF($Q859&lt;&gt;"","Closed",IF($P859="","Open - No Due Date",IF($P859&lt;TODAY(),"Overdue","Open"))))</f>
        <v/>
      </c>
      <c r="S859" s="39">
        <f>IF($A859="","",IFERROR(MAX(0,IF($Q859&lt;&gt;"",$Q859-$C859,TODAY()-$C859)),""))</f>
        <v/>
      </c>
      <c r="T859" s="40">
        <f>IF($A859="","",IF(OR($B859="",$F859="",$H859="",$I859="",$M859=""),"Missing required field",IF(COUNTIF($A$6:$A$1005,$A859)&gt;1,"Duplicate Violation ID",IF(COUNTIF('Inspection Log'!$A$6:$A$1005,$B859)=0,"Unmatched Inspection ID",IF(AND($Q859&lt;&gt;"",$C859&lt;&gt;"",$Q859&lt;$C859),"Completed before inspection","OK")))))</f>
        <v/>
      </c>
    </row>
    <row r="860">
      <c r="C860" s="62">
        <f>IF($B860="","",IFERROR(INDEX('Inspection Log'!$B$6:$B$1005,MATCH($B860,'Inspection Log'!$A$6:$A$1005,0)),""))</f>
        <v/>
      </c>
      <c r="D860">
        <f>IF($B860="","",IFERROR(INDEX('Inspection Log'!$E$6:$E$1005,MATCH($B860,'Inspection Log'!$A$6:$A$1005,0)),""))</f>
        <v/>
      </c>
      <c r="E860">
        <f>IF($B860="","",IFERROR(INDEX('Inspection Log'!$F$6:$F$1005,MATCH($B860,'Inspection Log'!$A$6:$A$1005,0)),""))</f>
        <v/>
      </c>
      <c r="G860" s="47" t="n"/>
      <c r="H860" s="38" t="n"/>
      <c r="K860" s="63" t="n"/>
      <c r="L860" s="63" t="n"/>
      <c r="M860" s="38" t="n"/>
      <c r="O860" s="62">
        <f>IF($C860="","",IFERROR($C860+'Settings'!$B$5,""))</f>
        <v/>
      </c>
      <c r="P860" s="62" t="n"/>
      <c r="Q860" s="62" t="n"/>
      <c r="R860" s="40">
        <f>IF($A860="","",IF($Q860&lt;&gt;"","Closed",IF($P860="","Open - No Due Date",IF($P860&lt;TODAY(),"Overdue","Open"))))</f>
        <v/>
      </c>
      <c r="S860" s="39">
        <f>IF($A860="","",IFERROR(MAX(0,IF($Q860&lt;&gt;"",$Q860-$C860,TODAY()-$C860)),""))</f>
        <v/>
      </c>
      <c r="T860" s="40">
        <f>IF($A860="","",IF(OR($B860="",$F860="",$H860="",$I860="",$M860=""),"Missing required field",IF(COUNTIF($A$6:$A$1005,$A860)&gt;1,"Duplicate Violation ID",IF(COUNTIF('Inspection Log'!$A$6:$A$1005,$B860)=0,"Unmatched Inspection ID",IF(AND($Q860&lt;&gt;"",$C860&lt;&gt;"",$Q860&lt;$C860),"Completed before inspection","OK")))))</f>
        <v/>
      </c>
    </row>
    <row r="861">
      <c r="C861" s="62">
        <f>IF($B861="","",IFERROR(INDEX('Inspection Log'!$B$6:$B$1005,MATCH($B861,'Inspection Log'!$A$6:$A$1005,0)),""))</f>
        <v/>
      </c>
      <c r="D861">
        <f>IF($B861="","",IFERROR(INDEX('Inspection Log'!$E$6:$E$1005,MATCH($B861,'Inspection Log'!$A$6:$A$1005,0)),""))</f>
        <v/>
      </c>
      <c r="E861">
        <f>IF($B861="","",IFERROR(INDEX('Inspection Log'!$F$6:$F$1005,MATCH($B861,'Inspection Log'!$A$6:$A$1005,0)),""))</f>
        <v/>
      </c>
      <c r="G861" s="47" t="n"/>
      <c r="H861" s="38" t="n"/>
      <c r="K861" s="63" t="n"/>
      <c r="L861" s="63" t="n"/>
      <c r="M861" s="38" t="n"/>
      <c r="O861" s="62">
        <f>IF($C861="","",IFERROR($C861+'Settings'!$B$5,""))</f>
        <v/>
      </c>
      <c r="P861" s="62" t="n"/>
      <c r="Q861" s="62" t="n"/>
      <c r="R861" s="40">
        <f>IF($A861="","",IF($Q861&lt;&gt;"","Closed",IF($P861="","Open - No Due Date",IF($P861&lt;TODAY(),"Overdue","Open"))))</f>
        <v/>
      </c>
      <c r="S861" s="39">
        <f>IF($A861="","",IFERROR(MAX(0,IF($Q861&lt;&gt;"",$Q861-$C861,TODAY()-$C861)),""))</f>
        <v/>
      </c>
      <c r="T861" s="40">
        <f>IF($A861="","",IF(OR($B861="",$F861="",$H861="",$I861="",$M861=""),"Missing required field",IF(COUNTIF($A$6:$A$1005,$A861)&gt;1,"Duplicate Violation ID",IF(COUNTIF('Inspection Log'!$A$6:$A$1005,$B861)=0,"Unmatched Inspection ID",IF(AND($Q861&lt;&gt;"",$C861&lt;&gt;"",$Q861&lt;$C861),"Completed before inspection","OK")))))</f>
        <v/>
      </c>
    </row>
    <row r="862">
      <c r="C862" s="62">
        <f>IF($B862="","",IFERROR(INDEX('Inspection Log'!$B$6:$B$1005,MATCH($B862,'Inspection Log'!$A$6:$A$1005,0)),""))</f>
        <v/>
      </c>
      <c r="D862">
        <f>IF($B862="","",IFERROR(INDEX('Inspection Log'!$E$6:$E$1005,MATCH($B862,'Inspection Log'!$A$6:$A$1005,0)),""))</f>
        <v/>
      </c>
      <c r="E862">
        <f>IF($B862="","",IFERROR(INDEX('Inspection Log'!$F$6:$F$1005,MATCH($B862,'Inspection Log'!$A$6:$A$1005,0)),""))</f>
        <v/>
      </c>
      <c r="G862" s="47" t="n"/>
      <c r="H862" s="38" t="n"/>
      <c r="K862" s="63" t="n"/>
      <c r="L862" s="63" t="n"/>
      <c r="M862" s="38" t="n"/>
      <c r="O862" s="62">
        <f>IF($C862="","",IFERROR($C862+'Settings'!$B$5,""))</f>
        <v/>
      </c>
      <c r="P862" s="62" t="n"/>
      <c r="Q862" s="62" t="n"/>
      <c r="R862" s="40">
        <f>IF($A862="","",IF($Q862&lt;&gt;"","Closed",IF($P862="","Open - No Due Date",IF($P862&lt;TODAY(),"Overdue","Open"))))</f>
        <v/>
      </c>
      <c r="S862" s="39">
        <f>IF($A862="","",IFERROR(MAX(0,IF($Q862&lt;&gt;"",$Q862-$C862,TODAY()-$C862)),""))</f>
        <v/>
      </c>
      <c r="T862" s="40">
        <f>IF($A862="","",IF(OR($B862="",$F862="",$H862="",$I862="",$M862=""),"Missing required field",IF(COUNTIF($A$6:$A$1005,$A862)&gt;1,"Duplicate Violation ID",IF(COUNTIF('Inspection Log'!$A$6:$A$1005,$B862)=0,"Unmatched Inspection ID",IF(AND($Q862&lt;&gt;"",$C862&lt;&gt;"",$Q862&lt;$C862),"Completed before inspection","OK")))))</f>
        <v/>
      </c>
    </row>
    <row r="863">
      <c r="C863" s="62">
        <f>IF($B863="","",IFERROR(INDEX('Inspection Log'!$B$6:$B$1005,MATCH($B863,'Inspection Log'!$A$6:$A$1005,0)),""))</f>
        <v/>
      </c>
      <c r="D863">
        <f>IF($B863="","",IFERROR(INDEX('Inspection Log'!$E$6:$E$1005,MATCH($B863,'Inspection Log'!$A$6:$A$1005,0)),""))</f>
        <v/>
      </c>
      <c r="E863">
        <f>IF($B863="","",IFERROR(INDEX('Inspection Log'!$F$6:$F$1005,MATCH($B863,'Inspection Log'!$A$6:$A$1005,0)),""))</f>
        <v/>
      </c>
      <c r="G863" s="47" t="n"/>
      <c r="H863" s="38" t="n"/>
      <c r="K863" s="63" t="n"/>
      <c r="L863" s="63" t="n"/>
      <c r="M863" s="38" t="n"/>
      <c r="O863" s="62">
        <f>IF($C863="","",IFERROR($C863+'Settings'!$B$5,""))</f>
        <v/>
      </c>
      <c r="P863" s="62" t="n"/>
      <c r="Q863" s="62" t="n"/>
      <c r="R863" s="40">
        <f>IF($A863="","",IF($Q863&lt;&gt;"","Closed",IF($P863="","Open - No Due Date",IF($P863&lt;TODAY(),"Overdue","Open"))))</f>
        <v/>
      </c>
      <c r="S863" s="39">
        <f>IF($A863="","",IFERROR(MAX(0,IF($Q863&lt;&gt;"",$Q863-$C863,TODAY()-$C863)),""))</f>
        <v/>
      </c>
      <c r="T863" s="40">
        <f>IF($A863="","",IF(OR($B863="",$F863="",$H863="",$I863="",$M863=""),"Missing required field",IF(COUNTIF($A$6:$A$1005,$A863)&gt;1,"Duplicate Violation ID",IF(COUNTIF('Inspection Log'!$A$6:$A$1005,$B863)=0,"Unmatched Inspection ID",IF(AND($Q863&lt;&gt;"",$C863&lt;&gt;"",$Q863&lt;$C863),"Completed before inspection","OK")))))</f>
        <v/>
      </c>
    </row>
    <row r="864">
      <c r="C864" s="62">
        <f>IF($B864="","",IFERROR(INDEX('Inspection Log'!$B$6:$B$1005,MATCH($B864,'Inspection Log'!$A$6:$A$1005,0)),""))</f>
        <v/>
      </c>
      <c r="D864">
        <f>IF($B864="","",IFERROR(INDEX('Inspection Log'!$E$6:$E$1005,MATCH($B864,'Inspection Log'!$A$6:$A$1005,0)),""))</f>
        <v/>
      </c>
      <c r="E864">
        <f>IF($B864="","",IFERROR(INDEX('Inspection Log'!$F$6:$F$1005,MATCH($B864,'Inspection Log'!$A$6:$A$1005,0)),""))</f>
        <v/>
      </c>
      <c r="G864" s="47" t="n"/>
      <c r="H864" s="38" t="n"/>
      <c r="K864" s="63" t="n"/>
      <c r="L864" s="63" t="n"/>
      <c r="M864" s="38" t="n"/>
      <c r="O864" s="62">
        <f>IF($C864="","",IFERROR($C864+'Settings'!$B$5,""))</f>
        <v/>
      </c>
      <c r="P864" s="62" t="n"/>
      <c r="Q864" s="62" t="n"/>
      <c r="R864" s="40">
        <f>IF($A864="","",IF($Q864&lt;&gt;"","Closed",IF($P864="","Open - No Due Date",IF($P864&lt;TODAY(),"Overdue","Open"))))</f>
        <v/>
      </c>
      <c r="S864" s="39">
        <f>IF($A864="","",IFERROR(MAX(0,IF($Q864&lt;&gt;"",$Q864-$C864,TODAY()-$C864)),""))</f>
        <v/>
      </c>
      <c r="T864" s="40">
        <f>IF($A864="","",IF(OR($B864="",$F864="",$H864="",$I864="",$M864=""),"Missing required field",IF(COUNTIF($A$6:$A$1005,$A864)&gt;1,"Duplicate Violation ID",IF(COUNTIF('Inspection Log'!$A$6:$A$1005,$B864)=0,"Unmatched Inspection ID",IF(AND($Q864&lt;&gt;"",$C864&lt;&gt;"",$Q864&lt;$C864),"Completed before inspection","OK")))))</f>
        <v/>
      </c>
    </row>
    <row r="865">
      <c r="C865" s="62">
        <f>IF($B865="","",IFERROR(INDEX('Inspection Log'!$B$6:$B$1005,MATCH($B865,'Inspection Log'!$A$6:$A$1005,0)),""))</f>
        <v/>
      </c>
      <c r="D865">
        <f>IF($B865="","",IFERROR(INDEX('Inspection Log'!$E$6:$E$1005,MATCH($B865,'Inspection Log'!$A$6:$A$1005,0)),""))</f>
        <v/>
      </c>
      <c r="E865">
        <f>IF($B865="","",IFERROR(INDEX('Inspection Log'!$F$6:$F$1005,MATCH($B865,'Inspection Log'!$A$6:$A$1005,0)),""))</f>
        <v/>
      </c>
      <c r="G865" s="47" t="n"/>
      <c r="H865" s="38" t="n"/>
      <c r="K865" s="63" t="n"/>
      <c r="L865" s="63" t="n"/>
      <c r="M865" s="38" t="n"/>
      <c r="O865" s="62">
        <f>IF($C865="","",IFERROR($C865+'Settings'!$B$5,""))</f>
        <v/>
      </c>
      <c r="P865" s="62" t="n"/>
      <c r="Q865" s="62" t="n"/>
      <c r="R865" s="40">
        <f>IF($A865="","",IF($Q865&lt;&gt;"","Closed",IF($P865="","Open - No Due Date",IF($P865&lt;TODAY(),"Overdue","Open"))))</f>
        <v/>
      </c>
      <c r="S865" s="39">
        <f>IF($A865="","",IFERROR(MAX(0,IF($Q865&lt;&gt;"",$Q865-$C865,TODAY()-$C865)),""))</f>
        <v/>
      </c>
      <c r="T865" s="40">
        <f>IF($A865="","",IF(OR($B865="",$F865="",$H865="",$I865="",$M865=""),"Missing required field",IF(COUNTIF($A$6:$A$1005,$A865)&gt;1,"Duplicate Violation ID",IF(COUNTIF('Inspection Log'!$A$6:$A$1005,$B865)=0,"Unmatched Inspection ID",IF(AND($Q865&lt;&gt;"",$C865&lt;&gt;"",$Q865&lt;$C865),"Completed before inspection","OK")))))</f>
        <v/>
      </c>
    </row>
    <row r="866">
      <c r="C866" s="62">
        <f>IF($B866="","",IFERROR(INDEX('Inspection Log'!$B$6:$B$1005,MATCH($B866,'Inspection Log'!$A$6:$A$1005,0)),""))</f>
        <v/>
      </c>
      <c r="D866">
        <f>IF($B866="","",IFERROR(INDEX('Inspection Log'!$E$6:$E$1005,MATCH($B866,'Inspection Log'!$A$6:$A$1005,0)),""))</f>
        <v/>
      </c>
      <c r="E866">
        <f>IF($B866="","",IFERROR(INDEX('Inspection Log'!$F$6:$F$1005,MATCH($B866,'Inspection Log'!$A$6:$A$1005,0)),""))</f>
        <v/>
      </c>
      <c r="G866" s="47" t="n"/>
      <c r="H866" s="38" t="n"/>
      <c r="K866" s="63" t="n"/>
      <c r="L866" s="63" t="n"/>
      <c r="M866" s="38" t="n"/>
      <c r="O866" s="62">
        <f>IF($C866="","",IFERROR($C866+'Settings'!$B$5,""))</f>
        <v/>
      </c>
      <c r="P866" s="62" t="n"/>
      <c r="Q866" s="62" t="n"/>
      <c r="R866" s="40">
        <f>IF($A866="","",IF($Q866&lt;&gt;"","Closed",IF($P866="","Open - No Due Date",IF($P866&lt;TODAY(),"Overdue","Open"))))</f>
        <v/>
      </c>
      <c r="S866" s="39">
        <f>IF($A866="","",IFERROR(MAX(0,IF($Q866&lt;&gt;"",$Q866-$C866,TODAY()-$C866)),""))</f>
        <v/>
      </c>
      <c r="T866" s="40">
        <f>IF($A866="","",IF(OR($B866="",$F866="",$H866="",$I866="",$M866=""),"Missing required field",IF(COUNTIF($A$6:$A$1005,$A866)&gt;1,"Duplicate Violation ID",IF(COUNTIF('Inspection Log'!$A$6:$A$1005,$B866)=0,"Unmatched Inspection ID",IF(AND($Q866&lt;&gt;"",$C866&lt;&gt;"",$Q866&lt;$C866),"Completed before inspection","OK")))))</f>
        <v/>
      </c>
    </row>
    <row r="867">
      <c r="C867" s="62">
        <f>IF($B867="","",IFERROR(INDEX('Inspection Log'!$B$6:$B$1005,MATCH($B867,'Inspection Log'!$A$6:$A$1005,0)),""))</f>
        <v/>
      </c>
      <c r="D867">
        <f>IF($B867="","",IFERROR(INDEX('Inspection Log'!$E$6:$E$1005,MATCH($B867,'Inspection Log'!$A$6:$A$1005,0)),""))</f>
        <v/>
      </c>
      <c r="E867">
        <f>IF($B867="","",IFERROR(INDEX('Inspection Log'!$F$6:$F$1005,MATCH($B867,'Inspection Log'!$A$6:$A$1005,0)),""))</f>
        <v/>
      </c>
      <c r="G867" s="47" t="n"/>
      <c r="H867" s="38" t="n"/>
      <c r="K867" s="63" t="n"/>
      <c r="L867" s="63" t="n"/>
      <c r="M867" s="38" t="n"/>
      <c r="O867" s="62">
        <f>IF($C867="","",IFERROR($C867+'Settings'!$B$5,""))</f>
        <v/>
      </c>
      <c r="P867" s="62" t="n"/>
      <c r="Q867" s="62" t="n"/>
      <c r="R867" s="40">
        <f>IF($A867="","",IF($Q867&lt;&gt;"","Closed",IF($P867="","Open - No Due Date",IF($P867&lt;TODAY(),"Overdue","Open"))))</f>
        <v/>
      </c>
      <c r="S867" s="39">
        <f>IF($A867="","",IFERROR(MAX(0,IF($Q867&lt;&gt;"",$Q867-$C867,TODAY()-$C867)),""))</f>
        <v/>
      </c>
      <c r="T867" s="40">
        <f>IF($A867="","",IF(OR($B867="",$F867="",$H867="",$I867="",$M867=""),"Missing required field",IF(COUNTIF($A$6:$A$1005,$A867)&gt;1,"Duplicate Violation ID",IF(COUNTIF('Inspection Log'!$A$6:$A$1005,$B867)=0,"Unmatched Inspection ID",IF(AND($Q867&lt;&gt;"",$C867&lt;&gt;"",$Q867&lt;$C867),"Completed before inspection","OK")))))</f>
        <v/>
      </c>
    </row>
    <row r="868">
      <c r="C868" s="62">
        <f>IF($B868="","",IFERROR(INDEX('Inspection Log'!$B$6:$B$1005,MATCH($B868,'Inspection Log'!$A$6:$A$1005,0)),""))</f>
        <v/>
      </c>
      <c r="D868">
        <f>IF($B868="","",IFERROR(INDEX('Inspection Log'!$E$6:$E$1005,MATCH($B868,'Inspection Log'!$A$6:$A$1005,0)),""))</f>
        <v/>
      </c>
      <c r="E868">
        <f>IF($B868="","",IFERROR(INDEX('Inspection Log'!$F$6:$F$1005,MATCH($B868,'Inspection Log'!$A$6:$A$1005,0)),""))</f>
        <v/>
      </c>
      <c r="G868" s="47" t="n"/>
      <c r="H868" s="38" t="n"/>
      <c r="K868" s="63" t="n"/>
      <c r="L868" s="63" t="n"/>
      <c r="M868" s="38" t="n"/>
      <c r="O868" s="62">
        <f>IF($C868="","",IFERROR($C868+'Settings'!$B$5,""))</f>
        <v/>
      </c>
      <c r="P868" s="62" t="n"/>
      <c r="Q868" s="62" t="n"/>
      <c r="R868" s="40">
        <f>IF($A868="","",IF($Q868&lt;&gt;"","Closed",IF($P868="","Open - No Due Date",IF($P868&lt;TODAY(),"Overdue","Open"))))</f>
        <v/>
      </c>
      <c r="S868" s="39">
        <f>IF($A868="","",IFERROR(MAX(0,IF($Q868&lt;&gt;"",$Q868-$C868,TODAY()-$C868)),""))</f>
        <v/>
      </c>
      <c r="T868" s="40">
        <f>IF($A868="","",IF(OR($B868="",$F868="",$H868="",$I868="",$M868=""),"Missing required field",IF(COUNTIF($A$6:$A$1005,$A868)&gt;1,"Duplicate Violation ID",IF(COUNTIF('Inspection Log'!$A$6:$A$1005,$B868)=0,"Unmatched Inspection ID",IF(AND($Q868&lt;&gt;"",$C868&lt;&gt;"",$Q868&lt;$C868),"Completed before inspection","OK")))))</f>
        <v/>
      </c>
    </row>
    <row r="869">
      <c r="C869" s="62">
        <f>IF($B869="","",IFERROR(INDEX('Inspection Log'!$B$6:$B$1005,MATCH($B869,'Inspection Log'!$A$6:$A$1005,0)),""))</f>
        <v/>
      </c>
      <c r="D869">
        <f>IF($B869="","",IFERROR(INDEX('Inspection Log'!$E$6:$E$1005,MATCH($B869,'Inspection Log'!$A$6:$A$1005,0)),""))</f>
        <v/>
      </c>
      <c r="E869">
        <f>IF($B869="","",IFERROR(INDEX('Inspection Log'!$F$6:$F$1005,MATCH($B869,'Inspection Log'!$A$6:$A$1005,0)),""))</f>
        <v/>
      </c>
      <c r="G869" s="47" t="n"/>
      <c r="H869" s="38" t="n"/>
      <c r="K869" s="63" t="n"/>
      <c r="L869" s="63" t="n"/>
      <c r="M869" s="38" t="n"/>
      <c r="O869" s="62">
        <f>IF($C869="","",IFERROR($C869+'Settings'!$B$5,""))</f>
        <v/>
      </c>
      <c r="P869" s="62" t="n"/>
      <c r="Q869" s="62" t="n"/>
      <c r="R869" s="40">
        <f>IF($A869="","",IF($Q869&lt;&gt;"","Closed",IF($P869="","Open - No Due Date",IF($P869&lt;TODAY(),"Overdue","Open"))))</f>
        <v/>
      </c>
      <c r="S869" s="39">
        <f>IF($A869="","",IFERROR(MAX(0,IF($Q869&lt;&gt;"",$Q869-$C869,TODAY()-$C869)),""))</f>
        <v/>
      </c>
      <c r="T869" s="40">
        <f>IF($A869="","",IF(OR($B869="",$F869="",$H869="",$I869="",$M869=""),"Missing required field",IF(COUNTIF($A$6:$A$1005,$A869)&gt;1,"Duplicate Violation ID",IF(COUNTIF('Inspection Log'!$A$6:$A$1005,$B869)=0,"Unmatched Inspection ID",IF(AND($Q869&lt;&gt;"",$C869&lt;&gt;"",$Q869&lt;$C869),"Completed before inspection","OK")))))</f>
        <v/>
      </c>
    </row>
    <row r="870">
      <c r="C870" s="62">
        <f>IF($B870="","",IFERROR(INDEX('Inspection Log'!$B$6:$B$1005,MATCH($B870,'Inspection Log'!$A$6:$A$1005,0)),""))</f>
        <v/>
      </c>
      <c r="D870">
        <f>IF($B870="","",IFERROR(INDEX('Inspection Log'!$E$6:$E$1005,MATCH($B870,'Inspection Log'!$A$6:$A$1005,0)),""))</f>
        <v/>
      </c>
      <c r="E870">
        <f>IF($B870="","",IFERROR(INDEX('Inspection Log'!$F$6:$F$1005,MATCH($B870,'Inspection Log'!$A$6:$A$1005,0)),""))</f>
        <v/>
      </c>
      <c r="G870" s="47" t="n"/>
      <c r="H870" s="38" t="n"/>
      <c r="K870" s="63" t="n"/>
      <c r="L870" s="63" t="n"/>
      <c r="M870" s="38" t="n"/>
      <c r="O870" s="62">
        <f>IF($C870="","",IFERROR($C870+'Settings'!$B$5,""))</f>
        <v/>
      </c>
      <c r="P870" s="62" t="n"/>
      <c r="Q870" s="62" t="n"/>
      <c r="R870" s="40">
        <f>IF($A870="","",IF($Q870&lt;&gt;"","Closed",IF($P870="","Open - No Due Date",IF($P870&lt;TODAY(),"Overdue","Open"))))</f>
        <v/>
      </c>
      <c r="S870" s="39">
        <f>IF($A870="","",IFERROR(MAX(0,IF($Q870&lt;&gt;"",$Q870-$C870,TODAY()-$C870)),""))</f>
        <v/>
      </c>
      <c r="T870" s="40">
        <f>IF($A870="","",IF(OR($B870="",$F870="",$H870="",$I870="",$M870=""),"Missing required field",IF(COUNTIF($A$6:$A$1005,$A870)&gt;1,"Duplicate Violation ID",IF(COUNTIF('Inspection Log'!$A$6:$A$1005,$B870)=0,"Unmatched Inspection ID",IF(AND($Q870&lt;&gt;"",$C870&lt;&gt;"",$Q870&lt;$C870),"Completed before inspection","OK")))))</f>
        <v/>
      </c>
    </row>
    <row r="871">
      <c r="C871" s="62">
        <f>IF($B871="","",IFERROR(INDEX('Inspection Log'!$B$6:$B$1005,MATCH($B871,'Inspection Log'!$A$6:$A$1005,0)),""))</f>
        <v/>
      </c>
      <c r="D871">
        <f>IF($B871="","",IFERROR(INDEX('Inspection Log'!$E$6:$E$1005,MATCH($B871,'Inspection Log'!$A$6:$A$1005,0)),""))</f>
        <v/>
      </c>
      <c r="E871">
        <f>IF($B871="","",IFERROR(INDEX('Inspection Log'!$F$6:$F$1005,MATCH($B871,'Inspection Log'!$A$6:$A$1005,0)),""))</f>
        <v/>
      </c>
      <c r="G871" s="47" t="n"/>
      <c r="H871" s="38" t="n"/>
      <c r="K871" s="63" t="n"/>
      <c r="L871" s="63" t="n"/>
      <c r="M871" s="38" t="n"/>
      <c r="O871" s="62">
        <f>IF($C871="","",IFERROR($C871+'Settings'!$B$5,""))</f>
        <v/>
      </c>
      <c r="P871" s="62" t="n"/>
      <c r="Q871" s="62" t="n"/>
      <c r="R871" s="40">
        <f>IF($A871="","",IF($Q871&lt;&gt;"","Closed",IF($P871="","Open - No Due Date",IF($P871&lt;TODAY(),"Overdue","Open"))))</f>
        <v/>
      </c>
      <c r="S871" s="39">
        <f>IF($A871="","",IFERROR(MAX(0,IF($Q871&lt;&gt;"",$Q871-$C871,TODAY()-$C871)),""))</f>
        <v/>
      </c>
      <c r="T871" s="40">
        <f>IF($A871="","",IF(OR($B871="",$F871="",$H871="",$I871="",$M871=""),"Missing required field",IF(COUNTIF($A$6:$A$1005,$A871)&gt;1,"Duplicate Violation ID",IF(COUNTIF('Inspection Log'!$A$6:$A$1005,$B871)=0,"Unmatched Inspection ID",IF(AND($Q871&lt;&gt;"",$C871&lt;&gt;"",$Q871&lt;$C871),"Completed before inspection","OK")))))</f>
        <v/>
      </c>
    </row>
    <row r="872">
      <c r="C872" s="62">
        <f>IF($B872="","",IFERROR(INDEX('Inspection Log'!$B$6:$B$1005,MATCH($B872,'Inspection Log'!$A$6:$A$1005,0)),""))</f>
        <v/>
      </c>
      <c r="D872">
        <f>IF($B872="","",IFERROR(INDEX('Inspection Log'!$E$6:$E$1005,MATCH($B872,'Inspection Log'!$A$6:$A$1005,0)),""))</f>
        <v/>
      </c>
      <c r="E872">
        <f>IF($B872="","",IFERROR(INDEX('Inspection Log'!$F$6:$F$1005,MATCH($B872,'Inspection Log'!$A$6:$A$1005,0)),""))</f>
        <v/>
      </c>
      <c r="G872" s="47" t="n"/>
      <c r="H872" s="38" t="n"/>
      <c r="K872" s="63" t="n"/>
      <c r="L872" s="63" t="n"/>
      <c r="M872" s="38" t="n"/>
      <c r="O872" s="62">
        <f>IF($C872="","",IFERROR($C872+'Settings'!$B$5,""))</f>
        <v/>
      </c>
      <c r="P872" s="62" t="n"/>
      <c r="Q872" s="62" t="n"/>
      <c r="R872" s="40">
        <f>IF($A872="","",IF($Q872&lt;&gt;"","Closed",IF($P872="","Open - No Due Date",IF($P872&lt;TODAY(),"Overdue","Open"))))</f>
        <v/>
      </c>
      <c r="S872" s="39">
        <f>IF($A872="","",IFERROR(MAX(0,IF($Q872&lt;&gt;"",$Q872-$C872,TODAY()-$C872)),""))</f>
        <v/>
      </c>
      <c r="T872" s="40">
        <f>IF($A872="","",IF(OR($B872="",$F872="",$H872="",$I872="",$M872=""),"Missing required field",IF(COUNTIF($A$6:$A$1005,$A872)&gt;1,"Duplicate Violation ID",IF(COUNTIF('Inspection Log'!$A$6:$A$1005,$B872)=0,"Unmatched Inspection ID",IF(AND($Q872&lt;&gt;"",$C872&lt;&gt;"",$Q872&lt;$C872),"Completed before inspection","OK")))))</f>
        <v/>
      </c>
    </row>
    <row r="873">
      <c r="C873" s="62">
        <f>IF($B873="","",IFERROR(INDEX('Inspection Log'!$B$6:$B$1005,MATCH($B873,'Inspection Log'!$A$6:$A$1005,0)),""))</f>
        <v/>
      </c>
      <c r="D873">
        <f>IF($B873="","",IFERROR(INDEX('Inspection Log'!$E$6:$E$1005,MATCH($B873,'Inspection Log'!$A$6:$A$1005,0)),""))</f>
        <v/>
      </c>
      <c r="E873">
        <f>IF($B873="","",IFERROR(INDEX('Inspection Log'!$F$6:$F$1005,MATCH($B873,'Inspection Log'!$A$6:$A$1005,0)),""))</f>
        <v/>
      </c>
      <c r="G873" s="47" t="n"/>
      <c r="H873" s="38" t="n"/>
      <c r="K873" s="63" t="n"/>
      <c r="L873" s="63" t="n"/>
      <c r="M873" s="38" t="n"/>
      <c r="O873" s="62">
        <f>IF($C873="","",IFERROR($C873+'Settings'!$B$5,""))</f>
        <v/>
      </c>
      <c r="P873" s="62" t="n"/>
      <c r="Q873" s="62" t="n"/>
      <c r="R873" s="40">
        <f>IF($A873="","",IF($Q873&lt;&gt;"","Closed",IF($P873="","Open - No Due Date",IF($P873&lt;TODAY(),"Overdue","Open"))))</f>
        <v/>
      </c>
      <c r="S873" s="39">
        <f>IF($A873="","",IFERROR(MAX(0,IF($Q873&lt;&gt;"",$Q873-$C873,TODAY()-$C873)),""))</f>
        <v/>
      </c>
      <c r="T873" s="40">
        <f>IF($A873="","",IF(OR($B873="",$F873="",$H873="",$I873="",$M873=""),"Missing required field",IF(COUNTIF($A$6:$A$1005,$A873)&gt;1,"Duplicate Violation ID",IF(COUNTIF('Inspection Log'!$A$6:$A$1005,$B873)=0,"Unmatched Inspection ID",IF(AND($Q873&lt;&gt;"",$C873&lt;&gt;"",$Q873&lt;$C873),"Completed before inspection","OK")))))</f>
        <v/>
      </c>
    </row>
    <row r="874">
      <c r="C874" s="62">
        <f>IF($B874="","",IFERROR(INDEX('Inspection Log'!$B$6:$B$1005,MATCH($B874,'Inspection Log'!$A$6:$A$1005,0)),""))</f>
        <v/>
      </c>
      <c r="D874">
        <f>IF($B874="","",IFERROR(INDEX('Inspection Log'!$E$6:$E$1005,MATCH($B874,'Inspection Log'!$A$6:$A$1005,0)),""))</f>
        <v/>
      </c>
      <c r="E874">
        <f>IF($B874="","",IFERROR(INDEX('Inspection Log'!$F$6:$F$1005,MATCH($B874,'Inspection Log'!$A$6:$A$1005,0)),""))</f>
        <v/>
      </c>
      <c r="G874" s="47" t="n"/>
      <c r="H874" s="38" t="n"/>
      <c r="K874" s="63" t="n"/>
      <c r="L874" s="63" t="n"/>
      <c r="M874" s="38" t="n"/>
      <c r="O874" s="62">
        <f>IF($C874="","",IFERROR($C874+'Settings'!$B$5,""))</f>
        <v/>
      </c>
      <c r="P874" s="62" t="n"/>
      <c r="Q874" s="62" t="n"/>
      <c r="R874" s="40">
        <f>IF($A874="","",IF($Q874&lt;&gt;"","Closed",IF($P874="","Open - No Due Date",IF($P874&lt;TODAY(),"Overdue","Open"))))</f>
        <v/>
      </c>
      <c r="S874" s="39">
        <f>IF($A874="","",IFERROR(MAX(0,IF($Q874&lt;&gt;"",$Q874-$C874,TODAY()-$C874)),""))</f>
        <v/>
      </c>
      <c r="T874" s="40">
        <f>IF($A874="","",IF(OR($B874="",$F874="",$H874="",$I874="",$M874=""),"Missing required field",IF(COUNTIF($A$6:$A$1005,$A874)&gt;1,"Duplicate Violation ID",IF(COUNTIF('Inspection Log'!$A$6:$A$1005,$B874)=0,"Unmatched Inspection ID",IF(AND($Q874&lt;&gt;"",$C874&lt;&gt;"",$Q874&lt;$C874),"Completed before inspection","OK")))))</f>
        <v/>
      </c>
    </row>
    <row r="875">
      <c r="C875" s="62">
        <f>IF($B875="","",IFERROR(INDEX('Inspection Log'!$B$6:$B$1005,MATCH($B875,'Inspection Log'!$A$6:$A$1005,0)),""))</f>
        <v/>
      </c>
      <c r="D875">
        <f>IF($B875="","",IFERROR(INDEX('Inspection Log'!$E$6:$E$1005,MATCH($B875,'Inspection Log'!$A$6:$A$1005,0)),""))</f>
        <v/>
      </c>
      <c r="E875">
        <f>IF($B875="","",IFERROR(INDEX('Inspection Log'!$F$6:$F$1005,MATCH($B875,'Inspection Log'!$A$6:$A$1005,0)),""))</f>
        <v/>
      </c>
      <c r="G875" s="47" t="n"/>
      <c r="H875" s="38" t="n"/>
      <c r="K875" s="63" t="n"/>
      <c r="L875" s="63" t="n"/>
      <c r="M875" s="38" t="n"/>
      <c r="O875" s="62">
        <f>IF($C875="","",IFERROR($C875+'Settings'!$B$5,""))</f>
        <v/>
      </c>
      <c r="P875" s="62" t="n"/>
      <c r="Q875" s="62" t="n"/>
      <c r="R875" s="40">
        <f>IF($A875="","",IF($Q875&lt;&gt;"","Closed",IF($P875="","Open - No Due Date",IF($P875&lt;TODAY(),"Overdue","Open"))))</f>
        <v/>
      </c>
      <c r="S875" s="39">
        <f>IF($A875="","",IFERROR(MAX(0,IF($Q875&lt;&gt;"",$Q875-$C875,TODAY()-$C875)),""))</f>
        <v/>
      </c>
      <c r="T875" s="40">
        <f>IF($A875="","",IF(OR($B875="",$F875="",$H875="",$I875="",$M875=""),"Missing required field",IF(COUNTIF($A$6:$A$1005,$A875)&gt;1,"Duplicate Violation ID",IF(COUNTIF('Inspection Log'!$A$6:$A$1005,$B875)=0,"Unmatched Inspection ID",IF(AND($Q875&lt;&gt;"",$C875&lt;&gt;"",$Q875&lt;$C875),"Completed before inspection","OK")))))</f>
        <v/>
      </c>
    </row>
    <row r="876">
      <c r="C876" s="62">
        <f>IF($B876="","",IFERROR(INDEX('Inspection Log'!$B$6:$B$1005,MATCH($B876,'Inspection Log'!$A$6:$A$1005,0)),""))</f>
        <v/>
      </c>
      <c r="D876">
        <f>IF($B876="","",IFERROR(INDEX('Inspection Log'!$E$6:$E$1005,MATCH($B876,'Inspection Log'!$A$6:$A$1005,0)),""))</f>
        <v/>
      </c>
      <c r="E876">
        <f>IF($B876="","",IFERROR(INDEX('Inspection Log'!$F$6:$F$1005,MATCH($B876,'Inspection Log'!$A$6:$A$1005,0)),""))</f>
        <v/>
      </c>
      <c r="G876" s="47" t="n"/>
      <c r="H876" s="38" t="n"/>
      <c r="K876" s="63" t="n"/>
      <c r="L876" s="63" t="n"/>
      <c r="M876" s="38" t="n"/>
      <c r="O876" s="62">
        <f>IF($C876="","",IFERROR($C876+'Settings'!$B$5,""))</f>
        <v/>
      </c>
      <c r="P876" s="62" t="n"/>
      <c r="Q876" s="62" t="n"/>
      <c r="R876" s="40">
        <f>IF($A876="","",IF($Q876&lt;&gt;"","Closed",IF($P876="","Open - No Due Date",IF($P876&lt;TODAY(),"Overdue","Open"))))</f>
        <v/>
      </c>
      <c r="S876" s="39">
        <f>IF($A876="","",IFERROR(MAX(0,IF($Q876&lt;&gt;"",$Q876-$C876,TODAY()-$C876)),""))</f>
        <v/>
      </c>
      <c r="T876" s="40">
        <f>IF($A876="","",IF(OR($B876="",$F876="",$H876="",$I876="",$M876=""),"Missing required field",IF(COUNTIF($A$6:$A$1005,$A876)&gt;1,"Duplicate Violation ID",IF(COUNTIF('Inspection Log'!$A$6:$A$1005,$B876)=0,"Unmatched Inspection ID",IF(AND($Q876&lt;&gt;"",$C876&lt;&gt;"",$Q876&lt;$C876),"Completed before inspection","OK")))))</f>
        <v/>
      </c>
    </row>
    <row r="877">
      <c r="C877" s="62">
        <f>IF($B877="","",IFERROR(INDEX('Inspection Log'!$B$6:$B$1005,MATCH($B877,'Inspection Log'!$A$6:$A$1005,0)),""))</f>
        <v/>
      </c>
      <c r="D877">
        <f>IF($B877="","",IFERROR(INDEX('Inspection Log'!$E$6:$E$1005,MATCH($B877,'Inspection Log'!$A$6:$A$1005,0)),""))</f>
        <v/>
      </c>
      <c r="E877">
        <f>IF($B877="","",IFERROR(INDEX('Inspection Log'!$F$6:$F$1005,MATCH($B877,'Inspection Log'!$A$6:$A$1005,0)),""))</f>
        <v/>
      </c>
      <c r="G877" s="47" t="n"/>
      <c r="H877" s="38" t="n"/>
      <c r="K877" s="63" t="n"/>
      <c r="L877" s="63" t="n"/>
      <c r="M877" s="38" t="n"/>
      <c r="O877" s="62">
        <f>IF($C877="","",IFERROR($C877+'Settings'!$B$5,""))</f>
        <v/>
      </c>
      <c r="P877" s="62" t="n"/>
      <c r="Q877" s="62" t="n"/>
      <c r="R877" s="40">
        <f>IF($A877="","",IF($Q877&lt;&gt;"","Closed",IF($P877="","Open - No Due Date",IF($P877&lt;TODAY(),"Overdue","Open"))))</f>
        <v/>
      </c>
      <c r="S877" s="39">
        <f>IF($A877="","",IFERROR(MAX(0,IF($Q877&lt;&gt;"",$Q877-$C877,TODAY()-$C877)),""))</f>
        <v/>
      </c>
      <c r="T877" s="40">
        <f>IF($A877="","",IF(OR($B877="",$F877="",$H877="",$I877="",$M877=""),"Missing required field",IF(COUNTIF($A$6:$A$1005,$A877)&gt;1,"Duplicate Violation ID",IF(COUNTIF('Inspection Log'!$A$6:$A$1005,$B877)=0,"Unmatched Inspection ID",IF(AND($Q877&lt;&gt;"",$C877&lt;&gt;"",$Q877&lt;$C877),"Completed before inspection","OK")))))</f>
        <v/>
      </c>
    </row>
    <row r="878">
      <c r="C878" s="62">
        <f>IF($B878="","",IFERROR(INDEX('Inspection Log'!$B$6:$B$1005,MATCH($B878,'Inspection Log'!$A$6:$A$1005,0)),""))</f>
        <v/>
      </c>
      <c r="D878">
        <f>IF($B878="","",IFERROR(INDEX('Inspection Log'!$E$6:$E$1005,MATCH($B878,'Inspection Log'!$A$6:$A$1005,0)),""))</f>
        <v/>
      </c>
      <c r="E878">
        <f>IF($B878="","",IFERROR(INDEX('Inspection Log'!$F$6:$F$1005,MATCH($B878,'Inspection Log'!$A$6:$A$1005,0)),""))</f>
        <v/>
      </c>
      <c r="G878" s="47" t="n"/>
      <c r="H878" s="38" t="n"/>
      <c r="K878" s="63" t="n"/>
      <c r="L878" s="63" t="n"/>
      <c r="M878" s="38" t="n"/>
      <c r="O878" s="62">
        <f>IF($C878="","",IFERROR($C878+'Settings'!$B$5,""))</f>
        <v/>
      </c>
      <c r="P878" s="62" t="n"/>
      <c r="Q878" s="62" t="n"/>
      <c r="R878" s="40">
        <f>IF($A878="","",IF($Q878&lt;&gt;"","Closed",IF($P878="","Open - No Due Date",IF($P878&lt;TODAY(),"Overdue","Open"))))</f>
        <v/>
      </c>
      <c r="S878" s="39">
        <f>IF($A878="","",IFERROR(MAX(0,IF($Q878&lt;&gt;"",$Q878-$C878,TODAY()-$C878)),""))</f>
        <v/>
      </c>
      <c r="T878" s="40">
        <f>IF($A878="","",IF(OR($B878="",$F878="",$H878="",$I878="",$M878=""),"Missing required field",IF(COUNTIF($A$6:$A$1005,$A878)&gt;1,"Duplicate Violation ID",IF(COUNTIF('Inspection Log'!$A$6:$A$1005,$B878)=0,"Unmatched Inspection ID",IF(AND($Q878&lt;&gt;"",$C878&lt;&gt;"",$Q878&lt;$C878),"Completed before inspection","OK")))))</f>
        <v/>
      </c>
    </row>
    <row r="879">
      <c r="C879" s="62">
        <f>IF($B879="","",IFERROR(INDEX('Inspection Log'!$B$6:$B$1005,MATCH($B879,'Inspection Log'!$A$6:$A$1005,0)),""))</f>
        <v/>
      </c>
      <c r="D879">
        <f>IF($B879="","",IFERROR(INDEX('Inspection Log'!$E$6:$E$1005,MATCH($B879,'Inspection Log'!$A$6:$A$1005,0)),""))</f>
        <v/>
      </c>
      <c r="E879">
        <f>IF($B879="","",IFERROR(INDEX('Inspection Log'!$F$6:$F$1005,MATCH($B879,'Inspection Log'!$A$6:$A$1005,0)),""))</f>
        <v/>
      </c>
      <c r="G879" s="47" t="n"/>
      <c r="H879" s="38" t="n"/>
      <c r="K879" s="63" t="n"/>
      <c r="L879" s="63" t="n"/>
      <c r="M879" s="38" t="n"/>
      <c r="O879" s="62">
        <f>IF($C879="","",IFERROR($C879+'Settings'!$B$5,""))</f>
        <v/>
      </c>
      <c r="P879" s="62" t="n"/>
      <c r="Q879" s="62" t="n"/>
      <c r="R879" s="40">
        <f>IF($A879="","",IF($Q879&lt;&gt;"","Closed",IF($P879="","Open - No Due Date",IF($P879&lt;TODAY(),"Overdue","Open"))))</f>
        <v/>
      </c>
      <c r="S879" s="39">
        <f>IF($A879="","",IFERROR(MAX(0,IF($Q879&lt;&gt;"",$Q879-$C879,TODAY()-$C879)),""))</f>
        <v/>
      </c>
      <c r="T879" s="40">
        <f>IF($A879="","",IF(OR($B879="",$F879="",$H879="",$I879="",$M879=""),"Missing required field",IF(COUNTIF($A$6:$A$1005,$A879)&gt;1,"Duplicate Violation ID",IF(COUNTIF('Inspection Log'!$A$6:$A$1005,$B879)=0,"Unmatched Inspection ID",IF(AND($Q879&lt;&gt;"",$C879&lt;&gt;"",$Q879&lt;$C879),"Completed before inspection","OK")))))</f>
        <v/>
      </c>
    </row>
    <row r="880">
      <c r="C880" s="62">
        <f>IF($B880="","",IFERROR(INDEX('Inspection Log'!$B$6:$B$1005,MATCH($B880,'Inspection Log'!$A$6:$A$1005,0)),""))</f>
        <v/>
      </c>
      <c r="D880">
        <f>IF($B880="","",IFERROR(INDEX('Inspection Log'!$E$6:$E$1005,MATCH($B880,'Inspection Log'!$A$6:$A$1005,0)),""))</f>
        <v/>
      </c>
      <c r="E880">
        <f>IF($B880="","",IFERROR(INDEX('Inspection Log'!$F$6:$F$1005,MATCH($B880,'Inspection Log'!$A$6:$A$1005,0)),""))</f>
        <v/>
      </c>
      <c r="G880" s="47" t="n"/>
      <c r="H880" s="38" t="n"/>
      <c r="K880" s="63" t="n"/>
      <c r="L880" s="63" t="n"/>
      <c r="M880" s="38" t="n"/>
      <c r="O880" s="62">
        <f>IF($C880="","",IFERROR($C880+'Settings'!$B$5,""))</f>
        <v/>
      </c>
      <c r="P880" s="62" t="n"/>
      <c r="Q880" s="62" t="n"/>
      <c r="R880" s="40">
        <f>IF($A880="","",IF($Q880&lt;&gt;"","Closed",IF($P880="","Open - No Due Date",IF($P880&lt;TODAY(),"Overdue","Open"))))</f>
        <v/>
      </c>
      <c r="S880" s="39">
        <f>IF($A880="","",IFERROR(MAX(0,IF($Q880&lt;&gt;"",$Q880-$C880,TODAY()-$C880)),""))</f>
        <v/>
      </c>
      <c r="T880" s="40">
        <f>IF($A880="","",IF(OR($B880="",$F880="",$H880="",$I880="",$M880=""),"Missing required field",IF(COUNTIF($A$6:$A$1005,$A880)&gt;1,"Duplicate Violation ID",IF(COUNTIF('Inspection Log'!$A$6:$A$1005,$B880)=0,"Unmatched Inspection ID",IF(AND($Q880&lt;&gt;"",$C880&lt;&gt;"",$Q880&lt;$C880),"Completed before inspection","OK")))))</f>
        <v/>
      </c>
    </row>
    <row r="881">
      <c r="C881" s="62">
        <f>IF($B881="","",IFERROR(INDEX('Inspection Log'!$B$6:$B$1005,MATCH($B881,'Inspection Log'!$A$6:$A$1005,0)),""))</f>
        <v/>
      </c>
      <c r="D881">
        <f>IF($B881="","",IFERROR(INDEX('Inspection Log'!$E$6:$E$1005,MATCH($B881,'Inspection Log'!$A$6:$A$1005,0)),""))</f>
        <v/>
      </c>
      <c r="E881">
        <f>IF($B881="","",IFERROR(INDEX('Inspection Log'!$F$6:$F$1005,MATCH($B881,'Inspection Log'!$A$6:$A$1005,0)),""))</f>
        <v/>
      </c>
      <c r="G881" s="47" t="n"/>
      <c r="H881" s="38" t="n"/>
      <c r="K881" s="63" t="n"/>
      <c r="L881" s="63" t="n"/>
      <c r="M881" s="38" t="n"/>
      <c r="O881" s="62">
        <f>IF($C881="","",IFERROR($C881+'Settings'!$B$5,""))</f>
        <v/>
      </c>
      <c r="P881" s="62" t="n"/>
      <c r="Q881" s="62" t="n"/>
      <c r="R881" s="40">
        <f>IF($A881="","",IF($Q881&lt;&gt;"","Closed",IF($P881="","Open - No Due Date",IF($P881&lt;TODAY(),"Overdue","Open"))))</f>
        <v/>
      </c>
      <c r="S881" s="39">
        <f>IF($A881="","",IFERROR(MAX(0,IF($Q881&lt;&gt;"",$Q881-$C881,TODAY()-$C881)),""))</f>
        <v/>
      </c>
      <c r="T881" s="40">
        <f>IF($A881="","",IF(OR($B881="",$F881="",$H881="",$I881="",$M881=""),"Missing required field",IF(COUNTIF($A$6:$A$1005,$A881)&gt;1,"Duplicate Violation ID",IF(COUNTIF('Inspection Log'!$A$6:$A$1005,$B881)=0,"Unmatched Inspection ID",IF(AND($Q881&lt;&gt;"",$C881&lt;&gt;"",$Q881&lt;$C881),"Completed before inspection","OK")))))</f>
        <v/>
      </c>
    </row>
    <row r="882">
      <c r="C882" s="62">
        <f>IF($B882="","",IFERROR(INDEX('Inspection Log'!$B$6:$B$1005,MATCH($B882,'Inspection Log'!$A$6:$A$1005,0)),""))</f>
        <v/>
      </c>
      <c r="D882">
        <f>IF($B882="","",IFERROR(INDEX('Inspection Log'!$E$6:$E$1005,MATCH($B882,'Inspection Log'!$A$6:$A$1005,0)),""))</f>
        <v/>
      </c>
      <c r="E882">
        <f>IF($B882="","",IFERROR(INDEX('Inspection Log'!$F$6:$F$1005,MATCH($B882,'Inspection Log'!$A$6:$A$1005,0)),""))</f>
        <v/>
      </c>
      <c r="G882" s="47" t="n"/>
      <c r="H882" s="38" t="n"/>
      <c r="K882" s="63" t="n"/>
      <c r="L882" s="63" t="n"/>
      <c r="M882" s="38" t="n"/>
      <c r="O882" s="62">
        <f>IF($C882="","",IFERROR($C882+'Settings'!$B$5,""))</f>
        <v/>
      </c>
      <c r="P882" s="62" t="n"/>
      <c r="Q882" s="62" t="n"/>
      <c r="R882" s="40">
        <f>IF($A882="","",IF($Q882&lt;&gt;"","Closed",IF($P882="","Open - No Due Date",IF($P882&lt;TODAY(),"Overdue","Open"))))</f>
        <v/>
      </c>
      <c r="S882" s="39">
        <f>IF($A882="","",IFERROR(MAX(0,IF($Q882&lt;&gt;"",$Q882-$C882,TODAY()-$C882)),""))</f>
        <v/>
      </c>
      <c r="T882" s="40">
        <f>IF($A882="","",IF(OR($B882="",$F882="",$H882="",$I882="",$M882=""),"Missing required field",IF(COUNTIF($A$6:$A$1005,$A882)&gt;1,"Duplicate Violation ID",IF(COUNTIF('Inspection Log'!$A$6:$A$1005,$B882)=0,"Unmatched Inspection ID",IF(AND($Q882&lt;&gt;"",$C882&lt;&gt;"",$Q882&lt;$C882),"Completed before inspection","OK")))))</f>
        <v/>
      </c>
    </row>
    <row r="883">
      <c r="C883" s="62">
        <f>IF($B883="","",IFERROR(INDEX('Inspection Log'!$B$6:$B$1005,MATCH($B883,'Inspection Log'!$A$6:$A$1005,0)),""))</f>
        <v/>
      </c>
      <c r="D883">
        <f>IF($B883="","",IFERROR(INDEX('Inspection Log'!$E$6:$E$1005,MATCH($B883,'Inspection Log'!$A$6:$A$1005,0)),""))</f>
        <v/>
      </c>
      <c r="E883">
        <f>IF($B883="","",IFERROR(INDEX('Inspection Log'!$F$6:$F$1005,MATCH($B883,'Inspection Log'!$A$6:$A$1005,0)),""))</f>
        <v/>
      </c>
      <c r="G883" s="47" t="n"/>
      <c r="H883" s="38" t="n"/>
      <c r="K883" s="63" t="n"/>
      <c r="L883" s="63" t="n"/>
      <c r="M883" s="38" t="n"/>
      <c r="O883" s="62">
        <f>IF($C883="","",IFERROR($C883+'Settings'!$B$5,""))</f>
        <v/>
      </c>
      <c r="P883" s="62" t="n"/>
      <c r="Q883" s="62" t="n"/>
      <c r="R883" s="40">
        <f>IF($A883="","",IF($Q883&lt;&gt;"","Closed",IF($P883="","Open - No Due Date",IF($P883&lt;TODAY(),"Overdue","Open"))))</f>
        <v/>
      </c>
      <c r="S883" s="39">
        <f>IF($A883="","",IFERROR(MAX(0,IF($Q883&lt;&gt;"",$Q883-$C883,TODAY()-$C883)),""))</f>
        <v/>
      </c>
      <c r="T883" s="40">
        <f>IF($A883="","",IF(OR($B883="",$F883="",$H883="",$I883="",$M883=""),"Missing required field",IF(COUNTIF($A$6:$A$1005,$A883)&gt;1,"Duplicate Violation ID",IF(COUNTIF('Inspection Log'!$A$6:$A$1005,$B883)=0,"Unmatched Inspection ID",IF(AND($Q883&lt;&gt;"",$C883&lt;&gt;"",$Q883&lt;$C883),"Completed before inspection","OK")))))</f>
        <v/>
      </c>
    </row>
    <row r="884">
      <c r="C884" s="62">
        <f>IF($B884="","",IFERROR(INDEX('Inspection Log'!$B$6:$B$1005,MATCH($B884,'Inspection Log'!$A$6:$A$1005,0)),""))</f>
        <v/>
      </c>
      <c r="D884">
        <f>IF($B884="","",IFERROR(INDEX('Inspection Log'!$E$6:$E$1005,MATCH($B884,'Inspection Log'!$A$6:$A$1005,0)),""))</f>
        <v/>
      </c>
      <c r="E884">
        <f>IF($B884="","",IFERROR(INDEX('Inspection Log'!$F$6:$F$1005,MATCH($B884,'Inspection Log'!$A$6:$A$1005,0)),""))</f>
        <v/>
      </c>
      <c r="G884" s="47" t="n"/>
      <c r="H884" s="38" t="n"/>
      <c r="K884" s="63" t="n"/>
      <c r="L884" s="63" t="n"/>
      <c r="M884" s="38" t="n"/>
      <c r="O884" s="62">
        <f>IF($C884="","",IFERROR($C884+'Settings'!$B$5,""))</f>
        <v/>
      </c>
      <c r="P884" s="62" t="n"/>
      <c r="Q884" s="62" t="n"/>
      <c r="R884" s="40">
        <f>IF($A884="","",IF($Q884&lt;&gt;"","Closed",IF($P884="","Open - No Due Date",IF($P884&lt;TODAY(),"Overdue","Open"))))</f>
        <v/>
      </c>
      <c r="S884" s="39">
        <f>IF($A884="","",IFERROR(MAX(0,IF($Q884&lt;&gt;"",$Q884-$C884,TODAY()-$C884)),""))</f>
        <v/>
      </c>
      <c r="T884" s="40">
        <f>IF($A884="","",IF(OR($B884="",$F884="",$H884="",$I884="",$M884=""),"Missing required field",IF(COUNTIF($A$6:$A$1005,$A884)&gt;1,"Duplicate Violation ID",IF(COUNTIF('Inspection Log'!$A$6:$A$1005,$B884)=0,"Unmatched Inspection ID",IF(AND($Q884&lt;&gt;"",$C884&lt;&gt;"",$Q884&lt;$C884),"Completed before inspection","OK")))))</f>
        <v/>
      </c>
    </row>
    <row r="885">
      <c r="C885" s="62">
        <f>IF($B885="","",IFERROR(INDEX('Inspection Log'!$B$6:$B$1005,MATCH($B885,'Inspection Log'!$A$6:$A$1005,0)),""))</f>
        <v/>
      </c>
      <c r="D885">
        <f>IF($B885="","",IFERROR(INDEX('Inspection Log'!$E$6:$E$1005,MATCH($B885,'Inspection Log'!$A$6:$A$1005,0)),""))</f>
        <v/>
      </c>
      <c r="E885">
        <f>IF($B885="","",IFERROR(INDEX('Inspection Log'!$F$6:$F$1005,MATCH($B885,'Inspection Log'!$A$6:$A$1005,0)),""))</f>
        <v/>
      </c>
      <c r="G885" s="47" t="n"/>
      <c r="H885" s="38" t="n"/>
      <c r="K885" s="63" t="n"/>
      <c r="L885" s="63" t="n"/>
      <c r="M885" s="38" t="n"/>
      <c r="O885" s="62">
        <f>IF($C885="","",IFERROR($C885+'Settings'!$B$5,""))</f>
        <v/>
      </c>
      <c r="P885" s="62" t="n"/>
      <c r="Q885" s="62" t="n"/>
      <c r="R885" s="40">
        <f>IF($A885="","",IF($Q885&lt;&gt;"","Closed",IF($P885="","Open - No Due Date",IF($P885&lt;TODAY(),"Overdue","Open"))))</f>
        <v/>
      </c>
      <c r="S885" s="39">
        <f>IF($A885="","",IFERROR(MAX(0,IF($Q885&lt;&gt;"",$Q885-$C885,TODAY()-$C885)),""))</f>
        <v/>
      </c>
      <c r="T885" s="40">
        <f>IF($A885="","",IF(OR($B885="",$F885="",$H885="",$I885="",$M885=""),"Missing required field",IF(COUNTIF($A$6:$A$1005,$A885)&gt;1,"Duplicate Violation ID",IF(COUNTIF('Inspection Log'!$A$6:$A$1005,$B885)=0,"Unmatched Inspection ID",IF(AND($Q885&lt;&gt;"",$C885&lt;&gt;"",$Q885&lt;$C885),"Completed before inspection","OK")))))</f>
        <v/>
      </c>
    </row>
    <row r="886">
      <c r="C886" s="62">
        <f>IF($B886="","",IFERROR(INDEX('Inspection Log'!$B$6:$B$1005,MATCH($B886,'Inspection Log'!$A$6:$A$1005,0)),""))</f>
        <v/>
      </c>
      <c r="D886">
        <f>IF($B886="","",IFERROR(INDEX('Inspection Log'!$E$6:$E$1005,MATCH($B886,'Inspection Log'!$A$6:$A$1005,0)),""))</f>
        <v/>
      </c>
      <c r="E886">
        <f>IF($B886="","",IFERROR(INDEX('Inspection Log'!$F$6:$F$1005,MATCH($B886,'Inspection Log'!$A$6:$A$1005,0)),""))</f>
        <v/>
      </c>
      <c r="G886" s="47" t="n"/>
      <c r="H886" s="38" t="n"/>
      <c r="K886" s="63" t="n"/>
      <c r="L886" s="63" t="n"/>
      <c r="M886" s="38" t="n"/>
      <c r="O886" s="62">
        <f>IF($C886="","",IFERROR($C886+'Settings'!$B$5,""))</f>
        <v/>
      </c>
      <c r="P886" s="62" t="n"/>
      <c r="Q886" s="62" t="n"/>
      <c r="R886" s="40">
        <f>IF($A886="","",IF($Q886&lt;&gt;"","Closed",IF($P886="","Open - No Due Date",IF($P886&lt;TODAY(),"Overdue","Open"))))</f>
        <v/>
      </c>
      <c r="S886" s="39">
        <f>IF($A886="","",IFERROR(MAX(0,IF($Q886&lt;&gt;"",$Q886-$C886,TODAY()-$C886)),""))</f>
        <v/>
      </c>
      <c r="T886" s="40">
        <f>IF($A886="","",IF(OR($B886="",$F886="",$H886="",$I886="",$M886=""),"Missing required field",IF(COUNTIF($A$6:$A$1005,$A886)&gt;1,"Duplicate Violation ID",IF(COUNTIF('Inspection Log'!$A$6:$A$1005,$B886)=0,"Unmatched Inspection ID",IF(AND($Q886&lt;&gt;"",$C886&lt;&gt;"",$Q886&lt;$C886),"Completed before inspection","OK")))))</f>
        <v/>
      </c>
    </row>
    <row r="887">
      <c r="C887" s="62">
        <f>IF($B887="","",IFERROR(INDEX('Inspection Log'!$B$6:$B$1005,MATCH($B887,'Inspection Log'!$A$6:$A$1005,0)),""))</f>
        <v/>
      </c>
      <c r="D887">
        <f>IF($B887="","",IFERROR(INDEX('Inspection Log'!$E$6:$E$1005,MATCH($B887,'Inspection Log'!$A$6:$A$1005,0)),""))</f>
        <v/>
      </c>
      <c r="E887">
        <f>IF($B887="","",IFERROR(INDEX('Inspection Log'!$F$6:$F$1005,MATCH($B887,'Inspection Log'!$A$6:$A$1005,0)),""))</f>
        <v/>
      </c>
      <c r="G887" s="47" t="n"/>
      <c r="H887" s="38" t="n"/>
      <c r="K887" s="63" t="n"/>
      <c r="L887" s="63" t="n"/>
      <c r="M887" s="38" t="n"/>
      <c r="O887" s="62">
        <f>IF($C887="","",IFERROR($C887+'Settings'!$B$5,""))</f>
        <v/>
      </c>
      <c r="P887" s="62" t="n"/>
      <c r="Q887" s="62" t="n"/>
      <c r="R887" s="40">
        <f>IF($A887="","",IF($Q887&lt;&gt;"","Closed",IF($P887="","Open - No Due Date",IF($P887&lt;TODAY(),"Overdue","Open"))))</f>
        <v/>
      </c>
      <c r="S887" s="39">
        <f>IF($A887="","",IFERROR(MAX(0,IF($Q887&lt;&gt;"",$Q887-$C887,TODAY()-$C887)),""))</f>
        <v/>
      </c>
      <c r="T887" s="40">
        <f>IF($A887="","",IF(OR($B887="",$F887="",$H887="",$I887="",$M887=""),"Missing required field",IF(COUNTIF($A$6:$A$1005,$A887)&gt;1,"Duplicate Violation ID",IF(COUNTIF('Inspection Log'!$A$6:$A$1005,$B887)=0,"Unmatched Inspection ID",IF(AND($Q887&lt;&gt;"",$C887&lt;&gt;"",$Q887&lt;$C887),"Completed before inspection","OK")))))</f>
        <v/>
      </c>
    </row>
    <row r="888">
      <c r="C888" s="62">
        <f>IF($B888="","",IFERROR(INDEX('Inspection Log'!$B$6:$B$1005,MATCH($B888,'Inspection Log'!$A$6:$A$1005,0)),""))</f>
        <v/>
      </c>
      <c r="D888">
        <f>IF($B888="","",IFERROR(INDEX('Inspection Log'!$E$6:$E$1005,MATCH($B888,'Inspection Log'!$A$6:$A$1005,0)),""))</f>
        <v/>
      </c>
      <c r="E888">
        <f>IF($B888="","",IFERROR(INDEX('Inspection Log'!$F$6:$F$1005,MATCH($B888,'Inspection Log'!$A$6:$A$1005,0)),""))</f>
        <v/>
      </c>
      <c r="G888" s="47" t="n"/>
      <c r="H888" s="38" t="n"/>
      <c r="K888" s="63" t="n"/>
      <c r="L888" s="63" t="n"/>
      <c r="M888" s="38" t="n"/>
      <c r="O888" s="62">
        <f>IF($C888="","",IFERROR($C888+'Settings'!$B$5,""))</f>
        <v/>
      </c>
      <c r="P888" s="62" t="n"/>
      <c r="Q888" s="62" t="n"/>
      <c r="R888" s="40">
        <f>IF($A888="","",IF($Q888&lt;&gt;"","Closed",IF($P888="","Open - No Due Date",IF($P888&lt;TODAY(),"Overdue","Open"))))</f>
        <v/>
      </c>
      <c r="S888" s="39">
        <f>IF($A888="","",IFERROR(MAX(0,IF($Q888&lt;&gt;"",$Q888-$C888,TODAY()-$C888)),""))</f>
        <v/>
      </c>
      <c r="T888" s="40">
        <f>IF($A888="","",IF(OR($B888="",$F888="",$H888="",$I888="",$M888=""),"Missing required field",IF(COUNTIF($A$6:$A$1005,$A888)&gt;1,"Duplicate Violation ID",IF(COUNTIF('Inspection Log'!$A$6:$A$1005,$B888)=0,"Unmatched Inspection ID",IF(AND($Q888&lt;&gt;"",$C888&lt;&gt;"",$Q888&lt;$C888),"Completed before inspection","OK")))))</f>
        <v/>
      </c>
    </row>
    <row r="889">
      <c r="C889" s="62">
        <f>IF($B889="","",IFERROR(INDEX('Inspection Log'!$B$6:$B$1005,MATCH($B889,'Inspection Log'!$A$6:$A$1005,0)),""))</f>
        <v/>
      </c>
      <c r="D889">
        <f>IF($B889="","",IFERROR(INDEX('Inspection Log'!$E$6:$E$1005,MATCH($B889,'Inspection Log'!$A$6:$A$1005,0)),""))</f>
        <v/>
      </c>
      <c r="E889">
        <f>IF($B889="","",IFERROR(INDEX('Inspection Log'!$F$6:$F$1005,MATCH($B889,'Inspection Log'!$A$6:$A$1005,0)),""))</f>
        <v/>
      </c>
      <c r="G889" s="47" t="n"/>
      <c r="H889" s="38" t="n"/>
      <c r="K889" s="63" t="n"/>
      <c r="L889" s="63" t="n"/>
      <c r="M889" s="38" t="n"/>
      <c r="O889" s="62">
        <f>IF($C889="","",IFERROR($C889+'Settings'!$B$5,""))</f>
        <v/>
      </c>
      <c r="P889" s="62" t="n"/>
      <c r="Q889" s="62" t="n"/>
      <c r="R889" s="40">
        <f>IF($A889="","",IF($Q889&lt;&gt;"","Closed",IF($P889="","Open - No Due Date",IF($P889&lt;TODAY(),"Overdue","Open"))))</f>
        <v/>
      </c>
      <c r="S889" s="39">
        <f>IF($A889="","",IFERROR(MAX(0,IF($Q889&lt;&gt;"",$Q889-$C889,TODAY()-$C889)),""))</f>
        <v/>
      </c>
      <c r="T889" s="40">
        <f>IF($A889="","",IF(OR($B889="",$F889="",$H889="",$I889="",$M889=""),"Missing required field",IF(COUNTIF($A$6:$A$1005,$A889)&gt;1,"Duplicate Violation ID",IF(COUNTIF('Inspection Log'!$A$6:$A$1005,$B889)=0,"Unmatched Inspection ID",IF(AND($Q889&lt;&gt;"",$C889&lt;&gt;"",$Q889&lt;$C889),"Completed before inspection","OK")))))</f>
        <v/>
      </c>
    </row>
    <row r="890">
      <c r="C890" s="62">
        <f>IF($B890="","",IFERROR(INDEX('Inspection Log'!$B$6:$B$1005,MATCH($B890,'Inspection Log'!$A$6:$A$1005,0)),""))</f>
        <v/>
      </c>
      <c r="D890">
        <f>IF($B890="","",IFERROR(INDEX('Inspection Log'!$E$6:$E$1005,MATCH($B890,'Inspection Log'!$A$6:$A$1005,0)),""))</f>
        <v/>
      </c>
      <c r="E890">
        <f>IF($B890="","",IFERROR(INDEX('Inspection Log'!$F$6:$F$1005,MATCH($B890,'Inspection Log'!$A$6:$A$1005,0)),""))</f>
        <v/>
      </c>
      <c r="G890" s="47" t="n"/>
      <c r="H890" s="38" t="n"/>
      <c r="K890" s="63" t="n"/>
      <c r="L890" s="63" t="n"/>
      <c r="M890" s="38" t="n"/>
      <c r="O890" s="62">
        <f>IF($C890="","",IFERROR($C890+'Settings'!$B$5,""))</f>
        <v/>
      </c>
      <c r="P890" s="62" t="n"/>
      <c r="Q890" s="62" t="n"/>
      <c r="R890" s="40">
        <f>IF($A890="","",IF($Q890&lt;&gt;"","Closed",IF($P890="","Open - No Due Date",IF($P890&lt;TODAY(),"Overdue","Open"))))</f>
        <v/>
      </c>
      <c r="S890" s="39">
        <f>IF($A890="","",IFERROR(MAX(0,IF($Q890&lt;&gt;"",$Q890-$C890,TODAY()-$C890)),""))</f>
        <v/>
      </c>
      <c r="T890" s="40">
        <f>IF($A890="","",IF(OR($B890="",$F890="",$H890="",$I890="",$M890=""),"Missing required field",IF(COUNTIF($A$6:$A$1005,$A890)&gt;1,"Duplicate Violation ID",IF(COUNTIF('Inspection Log'!$A$6:$A$1005,$B890)=0,"Unmatched Inspection ID",IF(AND($Q890&lt;&gt;"",$C890&lt;&gt;"",$Q890&lt;$C890),"Completed before inspection","OK")))))</f>
        <v/>
      </c>
    </row>
    <row r="891">
      <c r="C891" s="62">
        <f>IF($B891="","",IFERROR(INDEX('Inspection Log'!$B$6:$B$1005,MATCH($B891,'Inspection Log'!$A$6:$A$1005,0)),""))</f>
        <v/>
      </c>
      <c r="D891">
        <f>IF($B891="","",IFERROR(INDEX('Inspection Log'!$E$6:$E$1005,MATCH($B891,'Inspection Log'!$A$6:$A$1005,0)),""))</f>
        <v/>
      </c>
      <c r="E891">
        <f>IF($B891="","",IFERROR(INDEX('Inspection Log'!$F$6:$F$1005,MATCH($B891,'Inspection Log'!$A$6:$A$1005,0)),""))</f>
        <v/>
      </c>
      <c r="G891" s="47" t="n"/>
      <c r="H891" s="38" t="n"/>
      <c r="K891" s="63" t="n"/>
      <c r="L891" s="63" t="n"/>
      <c r="M891" s="38" t="n"/>
      <c r="O891" s="62">
        <f>IF($C891="","",IFERROR($C891+'Settings'!$B$5,""))</f>
        <v/>
      </c>
      <c r="P891" s="62" t="n"/>
      <c r="Q891" s="62" t="n"/>
      <c r="R891" s="40">
        <f>IF($A891="","",IF($Q891&lt;&gt;"","Closed",IF($P891="","Open - No Due Date",IF($P891&lt;TODAY(),"Overdue","Open"))))</f>
        <v/>
      </c>
      <c r="S891" s="39">
        <f>IF($A891="","",IFERROR(MAX(0,IF($Q891&lt;&gt;"",$Q891-$C891,TODAY()-$C891)),""))</f>
        <v/>
      </c>
      <c r="T891" s="40">
        <f>IF($A891="","",IF(OR($B891="",$F891="",$H891="",$I891="",$M891=""),"Missing required field",IF(COUNTIF($A$6:$A$1005,$A891)&gt;1,"Duplicate Violation ID",IF(COUNTIF('Inspection Log'!$A$6:$A$1005,$B891)=0,"Unmatched Inspection ID",IF(AND($Q891&lt;&gt;"",$C891&lt;&gt;"",$Q891&lt;$C891),"Completed before inspection","OK")))))</f>
        <v/>
      </c>
    </row>
    <row r="892">
      <c r="C892" s="62">
        <f>IF($B892="","",IFERROR(INDEX('Inspection Log'!$B$6:$B$1005,MATCH($B892,'Inspection Log'!$A$6:$A$1005,0)),""))</f>
        <v/>
      </c>
      <c r="D892">
        <f>IF($B892="","",IFERROR(INDEX('Inspection Log'!$E$6:$E$1005,MATCH($B892,'Inspection Log'!$A$6:$A$1005,0)),""))</f>
        <v/>
      </c>
      <c r="E892">
        <f>IF($B892="","",IFERROR(INDEX('Inspection Log'!$F$6:$F$1005,MATCH($B892,'Inspection Log'!$A$6:$A$1005,0)),""))</f>
        <v/>
      </c>
      <c r="G892" s="47" t="n"/>
      <c r="H892" s="38" t="n"/>
      <c r="K892" s="63" t="n"/>
      <c r="L892" s="63" t="n"/>
      <c r="M892" s="38" t="n"/>
      <c r="O892" s="62">
        <f>IF($C892="","",IFERROR($C892+'Settings'!$B$5,""))</f>
        <v/>
      </c>
      <c r="P892" s="62" t="n"/>
      <c r="Q892" s="62" t="n"/>
      <c r="R892" s="40">
        <f>IF($A892="","",IF($Q892&lt;&gt;"","Closed",IF($P892="","Open - No Due Date",IF($P892&lt;TODAY(),"Overdue","Open"))))</f>
        <v/>
      </c>
      <c r="S892" s="39">
        <f>IF($A892="","",IFERROR(MAX(0,IF($Q892&lt;&gt;"",$Q892-$C892,TODAY()-$C892)),""))</f>
        <v/>
      </c>
      <c r="T892" s="40">
        <f>IF($A892="","",IF(OR($B892="",$F892="",$H892="",$I892="",$M892=""),"Missing required field",IF(COUNTIF($A$6:$A$1005,$A892)&gt;1,"Duplicate Violation ID",IF(COUNTIF('Inspection Log'!$A$6:$A$1005,$B892)=0,"Unmatched Inspection ID",IF(AND($Q892&lt;&gt;"",$C892&lt;&gt;"",$Q892&lt;$C892),"Completed before inspection","OK")))))</f>
        <v/>
      </c>
    </row>
    <row r="893">
      <c r="C893" s="62">
        <f>IF($B893="","",IFERROR(INDEX('Inspection Log'!$B$6:$B$1005,MATCH($B893,'Inspection Log'!$A$6:$A$1005,0)),""))</f>
        <v/>
      </c>
      <c r="D893">
        <f>IF($B893="","",IFERROR(INDEX('Inspection Log'!$E$6:$E$1005,MATCH($B893,'Inspection Log'!$A$6:$A$1005,0)),""))</f>
        <v/>
      </c>
      <c r="E893">
        <f>IF($B893="","",IFERROR(INDEX('Inspection Log'!$F$6:$F$1005,MATCH($B893,'Inspection Log'!$A$6:$A$1005,0)),""))</f>
        <v/>
      </c>
      <c r="G893" s="47" t="n"/>
      <c r="H893" s="38" t="n"/>
      <c r="K893" s="63" t="n"/>
      <c r="L893" s="63" t="n"/>
      <c r="M893" s="38" t="n"/>
      <c r="O893" s="62">
        <f>IF($C893="","",IFERROR($C893+'Settings'!$B$5,""))</f>
        <v/>
      </c>
      <c r="P893" s="62" t="n"/>
      <c r="Q893" s="62" t="n"/>
      <c r="R893" s="40">
        <f>IF($A893="","",IF($Q893&lt;&gt;"","Closed",IF($P893="","Open - No Due Date",IF($P893&lt;TODAY(),"Overdue","Open"))))</f>
        <v/>
      </c>
      <c r="S893" s="39">
        <f>IF($A893="","",IFERROR(MAX(0,IF($Q893&lt;&gt;"",$Q893-$C893,TODAY()-$C893)),""))</f>
        <v/>
      </c>
      <c r="T893" s="40">
        <f>IF($A893="","",IF(OR($B893="",$F893="",$H893="",$I893="",$M893=""),"Missing required field",IF(COUNTIF($A$6:$A$1005,$A893)&gt;1,"Duplicate Violation ID",IF(COUNTIF('Inspection Log'!$A$6:$A$1005,$B893)=0,"Unmatched Inspection ID",IF(AND($Q893&lt;&gt;"",$C893&lt;&gt;"",$Q893&lt;$C893),"Completed before inspection","OK")))))</f>
        <v/>
      </c>
    </row>
    <row r="894">
      <c r="C894" s="62">
        <f>IF($B894="","",IFERROR(INDEX('Inspection Log'!$B$6:$B$1005,MATCH($B894,'Inspection Log'!$A$6:$A$1005,0)),""))</f>
        <v/>
      </c>
      <c r="D894">
        <f>IF($B894="","",IFERROR(INDEX('Inspection Log'!$E$6:$E$1005,MATCH($B894,'Inspection Log'!$A$6:$A$1005,0)),""))</f>
        <v/>
      </c>
      <c r="E894">
        <f>IF($B894="","",IFERROR(INDEX('Inspection Log'!$F$6:$F$1005,MATCH($B894,'Inspection Log'!$A$6:$A$1005,0)),""))</f>
        <v/>
      </c>
      <c r="G894" s="47" t="n"/>
      <c r="H894" s="38" t="n"/>
      <c r="K894" s="63" t="n"/>
      <c r="L894" s="63" t="n"/>
      <c r="M894" s="38" t="n"/>
      <c r="O894" s="62">
        <f>IF($C894="","",IFERROR($C894+'Settings'!$B$5,""))</f>
        <v/>
      </c>
      <c r="P894" s="62" t="n"/>
      <c r="Q894" s="62" t="n"/>
      <c r="R894" s="40">
        <f>IF($A894="","",IF($Q894&lt;&gt;"","Closed",IF($P894="","Open - No Due Date",IF($P894&lt;TODAY(),"Overdue","Open"))))</f>
        <v/>
      </c>
      <c r="S894" s="39">
        <f>IF($A894="","",IFERROR(MAX(0,IF($Q894&lt;&gt;"",$Q894-$C894,TODAY()-$C894)),""))</f>
        <v/>
      </c>
      <c r="T894" s="40">
        <f>IF($A894="","",IF(OR($B894="",$F894="",$H894="",$I894="",$M894=""),"Missing required field",IF(COUNTIF($A$6:$A$1005,$A894)&gt;1,"Duplicate Violation ID",IF(COUNTIF('Inspection Log'!$A$6:$A$1005,$B894)=0,"Unmatched Inspection ID",IF(AND($Q894&lt;&gt;"",$C894&lt;&gt;"",$Q894&lt;$C894),"Completed before inspection","OK")))))</f>
        <v/>
      </c>
    </row>
    <row r="895">
      <c r="C895" s="62">
        <f>IF($B895="","",IFERROR(INDEX('Inspection Log'!$B$6:$B$1005,MATCH($B895,'Inspection Log'!$A$6:$A$1005,0)),""))</f>
        <v/>
      </c>
      <c r="D895">
        <f>IF($B895="","",IFERROR(INDEX('Inspection Log'!$E$6:$E$1005,MATCH($B895,'Inspection Log'!$A$6:$A$1005,0)),""))</f>
        <v/>
      </c>
      <c r="E895">
        <f>IF($B895="","",IFERROR(INDEX('Inspection Log'!$F$6:$F$1005,MATCH($B895,'Inspection Log'!$A$6:$A$1005,0)),""))</f>
        <v/>
      </c>
      <c r="G895" s="47" t="n"/>
      <c r="H895" s="38" t="n"/>
      <c r="K895" s="63" t="n"/>
      <c r="L895" s="63" t="n"/>
      <c r="M895" s="38" t="n"/>
      <c r="O895" s="62">
        <f>IF($C895="","",IFERROR($C895+'Settings'!$B$5,""))</f>
        <v/>
      </c>
      <c r="P895" s="62" t="n"/>
      <c r="Q895" s="62" t="n"/>
      <c r="R895" s="40">
        <f>IF($A895="","",IF($Q895&lt;&gt;"","Closed",IF($P895="","Open - No Due Date",IF($P895&lt;TODAY(),"Overdue","Open"))))</f>
        <v/>
      </c>
      <c r="S895" s="39">
        <f>IF($A895="","",IFERROR(MAX(0,IF($Q895&lt;&gt;"",$Q895-$C895,TODAY()-$C895)),""))</f>
        <v/>
      </c>
      <c r="T895" s="40">
        <f>IF($A895="","",IF(OR($B895="",$F895="",$H895="",$I895="",$M895=""),"Missing required field",IF(COUNTIF($A$6:$A$1005,$A895)&gt;1,"Duplicate Violation ID",IF(COUNTIF('Inspection Log'!$A$6:$A$1005,$B895)=0,"Unmatched Inspection ID",IF(AND($Q895&lt;&gt;"",$C895&lt;&gt;"",$Q895&lt;$C895),"Completed before inspection","OK")))))</f>
        <v/>
      </c>
    </row>
    <row r="896">
      <c r="C896" s="62">
        <f>IF($B896="","",IFERROR(INDEX('Inspection Log'!$B$6:$B$1005,MATCH($B896,'Inspection Log'!$A$6:$A$1005,0)),""))</f>
        <v/>
      </c>
      <c r="D896">
        <f>IF($B896="","",IFERROR(INDEX('Inspection Log'!$E$6:$E$1005,MATCH($B896,'Inspection Log'!$A$6:$A$1005,0)),""))</f>
        <v/>
      </c>
      <c r="E896">
        <f>IF($B896="","",IFERROR(INDEX('Inspection Log'!$F$6:$F$1005,MATCH($B896,'Inspection Log'!$A$6:$A$1005,0)),""))</f>
        <v/>
      </c>
      <c r="G896" s="47" t="n"/>
      <c r="H896" s="38" t="n"/>
      <c r="K896" s="63" t="n"/>
      <c r="L896" s="63" t="n"/>
      <c r="M896" s="38" t="n"/>
      <c r="O896" s="62">
        <f>IF($C896="","",IFERROR($C896+'Settings'!$B$5,""))</f>
        <v/>
      </c>
      <c r="P896" s="62" t="n"/>
      <c r="Q896" s="62" t="n"/>
      <c r="R896" s="40">
        <f>IF($A896="","",IF($Q896&lt;&gt;"","Closed",IF($P896="","Open - No Due Date",IF($P896&lt;TODAY(),"Overdue","Open"))))</f>
        <v/>
      </c>
      <c r="S896" s="39">
        <f>IF($A896="","",IFERROR(MAX(0,IF($Q896&lt;&gt;"",$Q896-$C896,TODAY()-$C896)),""))</f>
        <v/>
      </c>
      <c r="T896" s="40">
        <f>IF($A896="","",IF(OR($B896="",$F896="",$H896="",$I896="",$M896=""),"Missing required field",IF(COUNTIF($A$6:$A$1005,$A896)&gt;1,"Duplicate Violation ID",IF(COUNTIF('Inspection Log'!$A$6:$A$1005,$B896)=0,"Unmatched Inspection ID",IF(AND($Q896&lt;&gt;"",$C896&lt;&gt;"",$Q896&lt;$C896),"Completed before inspection","OK")))))</f>
        <v/>
      </c>
    </row>
    <row r="897">
      <c r="C897" s="62">
        <f>IF($B897="","",IFERROR(INDEX('Inspection Log'!$B$6:$B$1005,MATCH($B897,'Inspection Log'!$A$6:$A$1005,0)),""))</f>
        <v/>
      </c>
      <c r="D897">
        <f>IF($B897="","",IFERROR(INDEX('Inspection Log'!$E$6:$E$1005,MATCH($B897,'Inspection Log'!$A$6:$A$1005,0)),""))</f>
        <v/>
      </c>
      <c r="E897">
        <f>IF($B897="","",IFERROR(INDEX('Inspection Log'!$F$6:$F$1005,MATCH($B897,'Inspection Log'!$A$6:$A$1005,0)),""))</f>
        <v/>
      </c>
      <c r="G897" s="47" t="n"/>
      <c r="H897" s="38" t="n"/>
      <c r="K897" s="63" t="n"/>
      <c r="L897" s="63" t="n"/>
      <c r="M897" s="38" t="n"/>
      <c r="O897" s="62">
        <f>IF($C897="","",IFERROR($C897+'Settings'!$B$5,""))</f>
        <v/>
      </c>
      <c r="P897" s="62" t="n"/>
      <c r="Q897" s="62" t="n"/>
      <c r="R897" s="40">
        <f>IF($A897="","",IF($Q897&lt;&gt;"","Closed",IF($P897="","Open - No Due Date",IF($P897&lt;TODAY(),"Overdue","Open"))))</f>
        <v/>
      </c>
      <c r="S897" s="39">
        <f>IF($A897="","",IFERROR(MAX(0,IF($Q897&lt;&gt;"",$Q897-$C897,TODAY()-$C897)),""))</f>
        <v/>
      </c>
      <c r="T897" s="40">
        <f>IF($A897="","",IF(OR($B897="",$F897="",$H897="",$I897="",$M897=""),"Missing required field",IF(COUNTIF($A$6:$A$1005,$A897)&gt;1,"Duplicate Violation ID",IF(COUNTIF('Inspection Log'!$A$6:$A$1005,$B897)=0,"Unmatched Inspection ID",IF(AND($Q897&lt;&gt;"",$C897&lt;&gt;"",$Q897&lt;$C897),"Completed before inspection","OK")))))</f>
        <v/>
      </c>
    </row>
    <row r="898">
      <c r="C898" s="62">
        <f>IF($B898="","",IFERROR(INDEX('Inspection Log'!$B$6:$B$1005,MATCH($B898,'Inspection Log'!$A$6:$A$1005,0)),""))</f>
        <v/>
      </c>
      <c r="D898">
        <f>IF($B898="","",IFERROR(INDEX('Inspection Log'!$E$6:$E$1005,MATCH($B898,'Inspection Log'!$A$6:$A$1005,0)),""))</f>
        <v/>
      </c>
      <c r="E898">
        <f>IF($B898="","",IFERROR(INDEX('Inspection Log'!$F$6:$F$1005,MATCH($B898,'Inspection Log'!$A$6:$A$1005,0)),""))</f>
        <v/>
      </c>
      <c r="G898" s="47" t="n"/>
      <c r="H898" s="38" t="n"/>
      <c r="K898" s="63" t="n"/>
      <c r="L898" s="63" t="n"/>
      <c r="M898" s="38" t="n"/>
      <c r="O898" s="62">
        <f>IF($C898="","",IFERROR($C898+'Settings'!$B$5,""))</f>
        <v/>
      </c>
      <c r="P898" s="62" t="n"/>
      <c r="Q898" s="62" t="n"/>
      <c r="R898" s="40">
        <f>IF($A898="","",IF($Q898&lt;&gt;"","Closed",IF($P898="","Open - No Due Date",IF($P898&lt;TODAY(),"Overdue","Open"))))</f>
        <v/>
      </c>
      <c r="S898" s="39">
        <f>IF($A898="","",IFERROR(MAX(0,IF($Q898&lt;&gt;"",$Q898-$C898,TODAY()-$C898)),""))</f>
        <v/>
      </c>
      <c r="T898" s="40">
        <f>IF($A898="","",IF(OR($B898="",$F898="",$H898="",$I898="",$M898=""),"Missing required field",IF(COUNTIF($A$6:$A$1005,$A898)&gt;1,"Duplicate Violation ID",IF(COUNTIF('Inspection Log'!$A$6:$A$1005,$B898)=0,"Unmatched Inspection ID",IF(AND($Q898&lt;&gt;"",$C898&lt;&gt;"",$Q898&lt;$C898),"Completed before inspection","OK")))))</f>
        <v/>
      </c>
    </row>
    <row r="899">
      <c r="C899" s="62">
        <f>IF($B899="","",IFERROR(INDEX('Inspection Log'!$B$6:$B$1005,MATCH($B899,'Inspection Log'!$A$6:$A$1005,0)),""))</f>
        <v/>
      </c>
      <c r="D899">
        <f>IF($B899="","",IFERROR(INDEX('Inspection Log'!$E$6:$E$1005,MATCH($B899,'Inspection Log'!$A$6:$A$1005,0)),""))</f>
        <v/>
      </c>
      <c r="E899">
        <f>IF($B899="","",IFERROR(INDEX('Inspection Log'!$F$6:$F$1005,MATCH($B899,'Inspection Log'!$A$6:$A$1005,0)),""))</f>
        <v/>
      </c>
      <c r="G899" s="47" t="n"/>
      <c r="H899" s="38" t="n"/>
      <c r="K899" s="63" t="n"/>
      <c r="L899" s="63" t="n"/>
      <c r="M899" s="38" t="n"/>
      <c r="O899" s="62">
        <f>IF($C899="","",IFERROR($C899+'Settings'!$B$5,""))</f>
        <v/>
      </c>
      <c r="P899" s="62" t="n"/>
      <c r="Q899" s="62" t="n"/>
      <c r="R899" s="40">
        <f>IF($A899="","",IF($Q899&lt;&gt;"","Closed",IF($P899="","Open - No Due Date",IF($P899&lt;TODAY(),"Overdue","Open"))))</f>
        <v/>
      </c>
      <c r="S899" s="39">
        <f>IF($A899="","",IFERROR(MAX(0,IF($Q899&lt;&gt;"",$Q899-$C899,TODAY()-$C899)),""))</f>
        <v/>
      </c>
      <c r="T899" s="40">
        <f>IF($A899="","",IF(OR($B899="",$F899="",$H899="",$I899="",$M899=""),"Missing required field",IF(COUNTIF($A$6:$A$1005,$A899)&gt;1,"Duplicate Violation ID",IF(COUNTIF('Inspection Log'!$A$6:$A$1005,$B899)=0,"Unmatched Inspection ID",IF(AND($Q899&lt;&gt;"",$C899&lt;&gt;"",$Q899&lt;$C899),"Completed before inspection","OK")))))</f>
        <v/>
      </c>
    </row>
    <row r="900">
      <c r="C900" s="62">
        <f>IF($B900="","",IFERROR(INDEX('Inspection Log'!$B$6:$B$1005,MATCH($B900,'Inspection Log'!$A$6:$A$1005,0)),""))</f>
        <v/>
      </c>
      <c r="D900">
        <f>IF($B900="","",IFERROR(INDEX('Inspection Log'!$E$6:$E$1005,MATCH($B900,'Inspection Log'!$A$6:$A$1005,0)),""))</f>
        <v/>
      </c>
      <c r="E900">
        <f>IF($B900="","",IFERROR(INDEX('Inspection Log'!$F$6:$F$1005,MATCH($B900,'Inspection Log'!$A$6:$A$1005,0)),""))</f>
        <v/>
      </c>
      <c r="G900" s="47" t="n"/>
      <c r="H900" s="38" t="n"/>
      <c r="K900" s="63" t="n"/>
      <c r="L900" s="63" t="n"/>
      <c r="M900" s="38" t="n"/>
      <c r="O900" s="62">
        <f>IF($C900="","",IFERROR($C900+'Settings'!$B$5,""))</f>
        <v/>
      </c>
      <c r="P900" s="62" t="n"/>
      <c r="Q900" s="62" t="n"/>
      <c r="R900" s="40">
        <f>IF($A900="","",IF($Q900&lt;&gt;"","Closed",IF($P900="","Open - No Due Date",IF($P900&lt;TODAY(),"Overdue","Open"))))</f>
        <v/>
      </c>
      <c r="S900" s="39">
        <f>IF($A900="","",IFERROR(MAX(0,IF($Q900&lt;&gt;"",$Q900-$C900,TODAY()-$C900)),""))</f>
        <v/>
      </c>
      <c r="T900" s="40">
        <f>IF($A900="","",IF(OR($B900="",$F900="",$H900="",$I900="",$M900=""),"Missing required field",IF(COUNTIF($A$6:$A$1005,$A900)&gt;1,"Duplicate Violation ID",IF(COUNTIF('Inspection Log'!$A$6:$A$1005,$B900)=0,"Unmatched Inspection ID",IF(AND($Q900&lt;&gt;"",$C900&lt;&gt;"",$Q900&lt;$C900),"Completed before inspection","OK")))))</f>
        <v/>
      </c>
    </row>
    <row r="901">
      <c r="C901" s="62">
        <f>IF($B901="","",IFERROR(INDEX('Inspection Log'!$B$6:$B$1005,MATCH($B901,'Inspection Log'!$A$6:$A$1005,0)),""))</f>
        <v/>
      </c>
      <c r="D901">
        <f>IF($B901="","",IFERROR(INDEX('Inspection Log'!$E$6:$E$1005,MATCH($B901,'Inspection Log'!$A$6:$A$1005,0)),""))</f>
        <v/>
      </c>
      <c r="E901">
        <f>IF($B901="","",IFERROR(INDEX('Inspection Log'!$F$6:$F$1005,MATCH($B901,'Inspection Log'!$A$6:$A$1005,0)),""))</f>
        <v/>
      </c>
      <c r="G901" s="47" t="n"/>
      <c r="H901" s="38" t="n"/>
      <c r="K901" s="63" t="n"/>
      <c r="L901" s="63" t="n"/>
      <c r="M901" s="38" t="n"/>
      <c r="O901" s="62">
        <f>IF($C901="","",IFERROR($C901+'Settings'!$B$5,""))</f>
        <v/>
      </c>
      <c r="P901" s="62" t="n"/>
      <c r="Q901" s="62" t="n"/>
      <c r="R901" s="40">
        <f>IF($A901="","",IF($Q901&lt;&gt;"","Closed",IF($P901="","Open - No Due Date",IF($P901&lt;TODAY(),"Overdue","Open"))))</f>
        <v/>
      </c>
      <c r="S901" s="39">
        <f>IF($A901="","",IFERROR(MAX(0,IF($Q901&lt;&gt;"",$Q901-$C901,TODAY()-$C901)),""))</f>
        <v/>
      </c>
      <c r="T901" s="40">
        <f>IF($A901="","",IF(OR($B901="",$F901="",$H901="",$I901="",$M901=""),"Missing required field",IF(COUNTIF($A$6:$A$1005,$A901)&gt;1,"Duplicate Violation ID",IF(COUNTIF('Inspection Log'!$A$6:$A$1005,$B901)=0,"Unmatched Inspection ID",IF(AND($Q901&lt;&gt;"",$C901&lt;&gt;"",$Q901&lt;$C901),"Completed before inspection","OK")))))</f>
        <v/>
      </c>
    </row>
    <row r="902">
      <c r="C902" s="62">
        <f>IF($B902="","",IFERROR(INDEX('Inspection Log'!$B$6:$B$1005,MATCH($B902,'Inspection Log'!$A$6:$A$1005,0)),""))</f>
        <v/>
      </c>
      <c r="D902">
        <f>IF($B902="","",IFERROR(INDEX('Inspection Log'!$E$6:$E$1005,MATCH($B902,'Inspection Log'!$A$6:$A$1005,0)),""))</f>
        <v/>
      </c>
      <c r="E902">
        <f>IF($B902="","",IFERROR(INDEX('Inspection Log'!$F$6:$F$1005,MATCH($B902,'Inspection Log'!$A$6:$A$1005,0)),""))</f>
        <v/>
      </c>
      <c r="G902" s="47" t="n"/>
      <c r="H902" s="38" t="n"/>
      <c r="K902" s="63" t="n"/>
      <c r="L902" s="63" t="n"/>
      <c r="M902" s="38" t="n"/>
      <c r="O902" s="62">
        <f>IF($C902="","",IFERROR($C902+'Settings'!$B$5,""))</f>
        <v/>
      </c>
      <c r="P902" s="62" t="n"/>
      <c r="Q902" s="62" t="n"/>
      <c r="R902" s="40">
        <f>IF($A902="","",IF($Q902&lt;&gt;"","Closed",IF($P902="","Open - No Due Date",IF($P902&lt;TODAY(),"Overdue","Open"))))</f>
        <v/>
      </c>
      <c r="S902" s="39">
        <f>IF($A902="","",IFERROR(MAX(0,IF($Q902&lt;&gt;"",$Q902-$C902,TODAY()-$C902)),""))</f>
        <v/>
      </c>
      <c r="T902" s="40">
        <f>IF($A902="","",IF(OR($B902="",$F902="",$H902="",$I902="",$M902=""),"Missing required field",IF(COUNTIF($A$6:$A$1005,$A902)&gt;1,"Duplicate Violation ID",IF(COUNTIF('Inspection Log'!$A$6:$A$1005,$B902)=0,"Unmatched Inspection ID",IF(AND($Q902&lt;&gt;"",$C902&lt;&gt;"",$Q902&lt;$C902),"Completed before inspection","OK")))))</f>
        <v/>
      </c>
    </row>
    <row r="903">
      <c r="C903" s="62">
        <f>IF($B903="","",IFERROR(INDEX('Inspection Log'!$B$6:$B$1005,MATCH($B903,'Inspection Log'!$A$6:$A$1005,0)),""))</f>
        <v/>
      </c>
      <c r="D903">
        <f>IF($B903="","",IFERROR(INDEX('Inspection Log'!$E$6:$E$1005,MATCH($B903,'Inspection Log'!$A$6:$A$1005,0)),""))</f>
        <v/>
      </c>
      <c r="E903">
        <f>IF($B903="","",IFERROR(INDEX('Inspection Log'!$F$6:$F$1005,MATCH($B903,'Inspection Log'!$A$6:$A$1005,0)),""))</f>
        <v/>
      </c>
      <c r="G903" s="47" t="n"/>
      <c r="H903" s="38" t="n"/>
      <c r="K903" s="63" t="n"/>
      <c r="L903" s="63" t="n"/>
      <c r="M903" s="38" t="n"/>
      <c r="O903" s="62">
        <f>IF($C903="","",IFERROR($C903+'Settings'!$B$5,""))</f>
        <v/>
      </c>
      <c r="P903" s="62" t="n"/>
      <c r="Q903" s="62" t="n"/>
      <c r="R903" s="40">
        <f>IF($A903="","",IF($Q903&lt;&gt;"","Closed",IF($P903="","Open - No Due Date",IF($P903&lt;TODAY(),"Overdue","Open"))))</f>
        <v/>
      </c>
      <c r="S903" s="39">
        <f>IF($A903="","",IFERROR(MAX(0,IF($Q903&lt;&gt;"",$Q903-$C903,TODAY()-$C903)),""))</f>
        <v/>
      </c>
      <c r="T903" s="40">
        <f>IF($A903="","",IF(OR($B903="",$F903="",$H903="",$I903="",$M903=""),"Missing required field",IF(COUNTIF($A$6:$A$1005,$A903)&gt;1,"Duplicate Violation ID",IF(COUNTIF('Inspection Log'!$A$6:$A$1005,$B903)=0,"Unmatched Inspection ID",IF(AND($Q903&lt;&gt;"",$C903&lt;&gt;"",$Q903&lt;$C903),"Completed before inspection","OK")))))</f>
        <v/>
      </c>
    </row>
    <row r="904">
      <c r="C904" s="62">
        <f>IF($B904="","",IFERROR(INDEX('Inspection Log'!$B$6:$B$1005,MATCH($B904,'Inspection Log'!$A$6:$A$1005,0)),""))</f>
        <v/>
      </c>
      <c r="D904">
        <f>IF($B904="","",IFERROR(INDEX('Inspection Log'!$E$6:$E$1005,MATCH($B904,'Inspection Log'!$A$6:$A$1005,0)),""))</f>
        <v/>
      </c>
      <c r="E904">
        <f>IF($B904="","",IFERROR(INDEX('Inspection Log'!$F$6:$F$1005,MATCH($B904,'Inspection Log'!$A$6:$A$1005,0)),""))</f>
        <v/>
      </c>
      <c r="G904" s="47" t="n"/>
      <c r="H904" s="38" t="n"/>
      <c r="K904" s="63" t="n"/>
      <c r="L904" s="63" t="n"/>
      <c r="M904" s="38" t="n"/>
      <c r="O904" s="62">
        <f>IF($C904="","",IFERROR($C904+'Settings'!$B$5,""))</f>
        <v/>
      </c>
      <c r="P904" s="62" t="n"/>
      <c r="Q904" s="62" t="n"/>
      <c r="R904" s="40">
        <f>IF($A904="","",IF($Q904&lt;&gt;"","Closed",IF($P904="","Open - No Due Date",IF($P904&lt;TODAY(),"Overdue","Open"))))</f>
        <v/>
      </c>
      <c r="S904" s="39">
        <f>IF($A904="","",IFERROR(MAX(0,IF($Q904&lt;&gt;"",$Q904-$C904,TODAY()-$C904)),""))</f>
        <v/>
      </c>
      <c r="T904" s="40">
        <f>IF($A904="","",IF(OR($B904="",$F904="",$H904="",$I904="",$M904=""),"Missing required field",IF(COUNTIF($A$6:$A$1005,$A904)&gt;1,"Duplicate Violation ID",IF(COUNTIF('Inspection Log'!$A$6:$A$1005,$B904)=0,"Unmatched Inspection ID",IF(AND($Q904&lt;&gt;"",$C904&lt;&gt;"",$Q904&lt;$C904),"Completed before inspection","OK")))))</f>
        <v/>
      </c>
    </row>
    <row r="905">
      <c r="C905" s="62">
        <f>IF($B905="","",IFERROR(INDEX('Inspection Log'!$B$6:$B$1005,MATCH($B905,'Inspection Log'!$A$6:$A$1005,0)),""))</f>
        <v/>
      </c>
      <c r="D905">
        <f>IF($B905="","",IFERROR(INDEX('Inspection Log'!$E$6:$E$1005,MATCH($B905,'Inspection Log'!$A$6:$A$1005,0)),""))</f>
        <v/>
      </c>
      <c r="E905">
        <f>IF($B905="","",IFERROR(INDEX('Inspection Log'!$F$6:$F$1005,MATCH($B905,'Inspection Log'!$A$6:$A$1005,0)),""))</f>
        <v/>
      </c>
      <c r="G905" s="47" t="n"/>
      <c r="H905" s="38" t="n"/>
      <c r="K905" s="63" t="n"/>
      <c r="L905" s="63" t="n"/>
      <c r="M905" s="38" t="n"/>
      <c r="O905" s="62">
        <f>IF($C905="","",IFERROR($C905+'Settings'!$B$5,""))</f>
        <v/>
      </c>
      <c r="P905" s="62" t="n"/>
      <c r="Q905" s="62" t="n"/>
      <c r="R905" s="40">
        <f>IF($A905="","",IF($Q905&lt;&gt;"","Closed",IF($P905="","Open - No Due Date",IF($P905&lt;TODAY(),"Overdue","Open"))))</f>
        <v/>
      </c>
      <c r="S905" s="39">
        <f>IF($A905="","",IFERROR(MAX(0,IF($Q905&lt;&gt;"",$Q905-$C905,TODAY()-$C905)),""))</f>
        <v/>
      </c>
      <c r="T905" s="40">
        <f>IF($A905="","",IF(OR($B905="",$F905="",$H905="",$I905="",$M905=""),"Missing required field",IF(COUNTIF($A$6:$A$1005,$A905)&gt;1,"Duplicate Violation ID",IF(COUNTIF('Inspection Log'!$A$6:$A$1005,$B905)=0,"Unmatched Inspection ID",IF(AND($Q905&lt;&gt;"",$C905&lt;&gt;"",$Q905&lt;$C905),"Completed before inspection","OK")))))</f>
        <v/>
      </c>
    </row>
    <row r="906">
      <c r="C906" s="62">
        <f>IF($B906="","",IFERROR(INDEX('Inspection Log'!$B$6:$B$1005,MATCH($B906,'Inspection Log'!$A$6:$A$1005,0)),""))</f>
        <v/>
      </c>
      <c r="D906">
        <f>IF($B906="","",IFERROR(INDEX('Inspection Log'!$E$6:$E$1005,MATCH($B906,'Inspection Log'!$A$6:$A$1005,0)),""))</f>
        <v/>
      </c>
      <c r="E906">
        <f>IF($B906="","",IFERROR(INDEX('Inspection Log'!$F$6:$F$1005,MATCH($B906,'Inspection Log'!$A$6:$A$1005,0)),""))</f>
        <v/>
      </c>
      <c r="G906" s="47" t="n"/>
      <c r="H906" s="38" t="n"/>
      <c r="K906" s="63" t="n"/>
      <c r="L906" s="63" t="n"/>
      <c r="M906" s="38" t="n"/>
      <c r="O906" s="62">
        <f>IF($C906="","",IFERROR($C906+'Settings'!$B$5,""))</f>
        <v/>
      </c>
      <c r="P906" s="62" t="n"/>
      <c r="Q906" s="62" t="n"/>
      <c r="R906" s="40">
        <f>IF($A906="","",IF($Q906&lt;&gt;"","Closed",IF($P906="","Open - No Due Date",IF($P906&lt;TODAY(),"Overdue","Open"))))</f>
        <v/>
      </c>
      <c r="S906" s="39">
        <f>IF($A906="","",IFERROR(MAX(0,IF($Q906&lt;&gt;"",$Q906-$C906,TODAY()-$C906)),""))</f>
        <v/>
      </c>
      <c r="T906" s="40">
        <f>IF($A906="","",IF(OR($B906="",$F906="",$H906="",$I906="",$M906=""),"Missing required field",IF(COUNTIF($A$6:$A$1005,$A906)&gt;1,"Duplicate Violation ID",IF(COUNTIF('Inspection Log'!$A$6:$A$1005,$B906)=0,"Unmatched Inspection ID",IF(AND($Q906&lt;&gt;"",$C906&lt;&gt;"",$Q906&lt;$C906),"Completed before inspection","OK")))))</f>
        <v/>
      </c>
    </row>
    <row r="907">
      <c r="C907" s="62">
        <f>IF($B907="","",IFERROR(INDEX('Inspection Log'!$B$6:$B$1005,MATCH($B907,'Inspection Log'!$A$6:$A$1005,0)),""))</f>
        <v/>
      </c>
      <c r="D907">
        <f>IF($B907="","",IFERROR(INDEX('Inspection Log'!$E$6:$E$1005,MATCH($B907,'Inspection Log'!$A$6:$A$1005,0)),""))</f>
        <v/>
      </c>
      <c r="E907">
        <f>IF($B907="","",IFERROR(INDEX('Inspection Log'!$F$6:$F$1005,MATCH($B907,'Inspection Log'!$A$6:$A$1005,0)),""))</f>
        <v/>
      </c>
      <c r="G907" s="47" t="n"/>
      <c r="H907" s="38" t="n"/>
      <c r="K907" s="63" t="n"/>
      <c r="L907" s="63" t="n"/>
      <c r="M907" s="38" t="n"/>
      <c r="O907" s="62">
        <f>IF($C907="","",IFERROR($C907+'Settings'!$B$5,""))</f>
        <v/>
      </c>
      <c r="P907" s="62" t="n"/>
      <c r="Q907" s="62" t="n"/>
      <c r="R907" s="40">
        <f>IF($A907="","",IF($Q907&lt;&gt;"","Closed",IF($P907="","Open - No Due Date",IF($P907&lt;TODAY(),"Overdue","Open"))))</f>
        <v/>
      </c>
      <c r="S907" s="39">
        <f>IF($A907="","",IFERROR(MAX(0,IF($Q907&lt;&gt;"",$Q907-$C907,TODAY()-$C907)),""))</f>
        <v/>
      </c>
      <c r="T907" s="40">
        <f>IF($A907="","",IF(OR($B907="",$F907="",$H907="",$I907="",$M907=""),"Missing required field",IF(COUNTIF($A$6:$A$1005,$A907)&gt;1,"Duplicate Violation ID",IF(COUNTIF('Inspection Log'!$A$6:$A$1005,$B907)=0,"Unmatched Inspection ID",IF(AND($Q907&lt;&gt;"",$C907&lt;&gt;"",$Q907&lt;$C907),"Completed before inspection","OK")))))</f>
        <v/>
      </c>
    </row>
    <row r="908">
      <c r="C908" s="62">
        <f>IF($B908="","",IFERROR(INDEX('Inspection Log'!$B$6:$B$1005,MATCH($B908,'Inspection Log'!$A$6:$A$1005,0)),""))</f>
        <v/>
      </c>
      <c r="D908">
        <f>IF($B908="","",IFERROR(INDEX('Inspection Log'!$E$6:$E$1005,MATCH($B908,'Inspection Log'!$A$6:$A$1005,0)),""))</f>
        <v/>
      </c>
      <c r="E908">
        <f>IF($B908="","",IFERROR(INDEX('Inspection Log'!$F$6:$F$1005,MATCH($B908,'Inspection Log'!$A$6:$A$1005,0)),""))</f>
        <v/>
      </c>
      <c r="G908" s="47" t="n"/>
      <c r="H908" s="38" t="n"/>
      <c r="K908" s="63" t="n"/>
      <c r="L908" s="63" t="n"/>
      <c r="M908" s="38" t="n"/>
      <c r="O908" s="62">
        <f>IF($C908="","",IFERROR($C908+'Settings'!$B$5,""))</f>
        <v/>
      </c>
      <c r="P908" s="62" t="n"/>
      <c r="Q908" s="62" t="n"/>
      <c r="R908" s="40">
        <f>IF($A908="","",IF($Q908&lt;&gt;"","Closed",IF($P908="","Open - No Due Date",IF($P908&lt;TODAY(),"Overdue","Open"))))</f>
        <v/>
      </c>
      <c r="S908" s="39">
        <f>IF($A908="","",IFERROR(MAX(0,IF($Q908&lt;&gt;"",$Q908-$C908,TODAY()-$C908)),""))</f>
        <v/>
      </c>
      <c r="T908" s="40">
        <f>IF($A908="","",IF(OR($B908="",$F908="",$H908="",$I908="",$M908=""),"Missing required field",IF(COUNTIF($A$6:$A$1005,$A908)&gt;1,"Duplicate Violation ID",IF(COUNTIF('Inspection Log'!$A$6:$A$1005,$B908)=0,"Unmatched Inspection ID",IF(AND($Q908&lt;&gt;"",$C908&lt;&gt;"",$Q908&lt;$C908),"Completed before inspection","OK")))))</f>
        <v/>
      </c>
    </row>
    <row r="909">
      <c r="C909" s="62">
        <f>IF($B909="","",IFERROR(INDEX('Inspection Log'!$B$6:$B$1005,MATCH($B909,'Inspection Log'!$A$6:$A$1005,0)),""))</f>
        <v/>
      </c>
      <c r="D909">
        <f>IF($B909="","",IFERROR(INDEX('Inspection Log'!$E$6:$E$1005,MATCH($B909,'Inspection Log'!$A$6:$A$1005,0)),""))</f>
        <v/>
      </c>
      <c r="E909">
        <f>IF($B909="","",IFERROR(INDEX('Inspection Log'!$F$6:$F$1005,MATCH($B909,'Inspection Log'!$A$6:$A$1005,0)),""))</f>
        <v/>
      </c>
      <c r="G909" s="47" t="n"/>
      <c r="H909" s="38" t="n"/>
      <c r="K909" s="63" t="n"/>
      <c r="L909" s="63" t="n"/>
      <c r="M909" s="38" t="n"/>
      <c r="O909" s="62">
        <f>IF($C909="","",IFERROR($C909+'Settings'!$B$5,""))</f>
        <v/>
      </c>
      <c r="P909" s="62" t="n"/>
      <c r="Q909" s="62" t="n"/>
      <c r="R909" s="40">
        <f>IF($A909="","",IF($Q909&lt;&gt;"","Closed",IF($P909="","Open - No Due Date",IF($P909&lt;TODAY(),"Overdue","Open"))))</f>
        <v/>
      </c>
      <c r="S909" s="39">
        <f>IF($A909="","",IFERROR(MAX(0,IF($Q909&lt;&gt;"",$Q909-$C909,TODAY()-$C909)),""))</f>
        <v/>
      </c>
      <c r="T909" s="40">
        <f>IF($A909="","",IF(OR($B909="",$F909="",$H909="",$I909="",$M909=""),"Missing required field",IF(COUNTIF($A$6:$A$1005,$A909)&gt;1,"Duplicate Violation ID",IF(COUNTIF('Inspection Log'!$A$6:$A$1005,$B909)=0,"Unmatched Inspection ID",IF(AND($Q909&lt;&gt;"",$C909&lt;&gt;"",$Q909&lt;$C909),"Completed before inspection","OK")))))</f>
        <v/>
      </c>
    </row>
    <row r="910">
      <c r="C910" s="62">
        <f>IF($B910="","",IFERROR(INDEX('Inspection Log'!$B$6:$B$1005,MATCH($B910,'Inspection Log'!$A$6:$A$1005,0)),""))</f>
        <v/>
      </c>
      <c r="D910">
        <f>IF($B910="","",IFERROR(INDEX('Inspection Log'!$E$6:$E$1005,MATCH($B910,'Inspection Log'!$A$6:$A$1005,0)),""))</f>
        <v/>
      </c>
      <c r="E910">
        <f>IF($B910="","",IFERROR(INDEX('Inspection Log'!$F$6:$F$1005,MATCH($B910,'Inspection Log'!$A$6:$A$1005,0)),""))</f>
        <v/>
      </c>
      <c r="G910" s="47" t="n"/>
      <c r="H910" s="38" t="n"/>
      <c r="K910" s="63" t="n"/>
      <c r="L910" s="63" t="n"/>
      <c r="M910" s="38" t="n"/>
      <c r="O910" s="62">
        <f>IF($C910="","",IFERROR($C910+'Settings'!$B$5,""))</f>
        <v/>
      </c>
      <c r="P910" s="62" t="n"/>
      <c r="Q910" s="62" t="n"/>
      <c r="R910" s="40">
        <f>IF($A910="","",IF($Q910&lt;&gt;"","Closed",IF($P910="","Open - No Due Date",IF($P910&lt;TODAY(),"Overdue","Open"))))</f>
        <v/>
      </c>
      <c r="S910" s="39">
        <f>IF($A910="","",IFERROR(MAX(0,IF($Q910&lt;&gt;"",$Q910-$C910,TODAY()-$C910)),""))</f>
        <v/>
      </c>
      <c r="T910" s="40">
        <f>IF($A910="","",IF(OR($B910="",$F910="",$H910="",$I910="",$M910=""),"Missing required field",IF(COUNTIF($A$6:$A$1005,$A910)&gt;1,"Duplicate Violation ID",IF(COUNTIF('Inspection Log'!$A$6:$A$1005,$B910)=0,"Unmatched Inspection ID",IF(AND($Q910&lt;&gt;"",$C910&lt;&gt;"",$Q910&lt;$C910),"Completed before inspection","OK")))))</f>
        <v/>
      </c>
    </row>
    <row r="911">
      <c r="C911" s="62">
        <f>IF($B911="","",IFERROR(INDEX('Inspection Log'!$B$6:$B$1005,MATCH($B911,'Inspection Log'!$A$6:$A$1005,0)),""))</f>
        <v/>
      </c>
      <c r="D911">
        <f>IF($B911="","",IFERROR(INDEX('Inspection Log'!$E$6:$E$1005,MATCH($B911,'Inspection Log'!$A$6:$A$1005,0)),""))</f>
        <v/>
      </c>
      <c r="E911">
        <f>IF($B911="","",IFERROR(INDEX('Inspection Log'!$F$6:$F$1005,MATCH($B911,'Inspection Log'!$A$6:$A$1005,0)),""))</f>
        <v/>
      </c>
      <c r="G911" s="47" t="n"/>
      <c r="H911" s="38" t="n"/>
      <c r="K911" s="63" t="n"/>
      <c r="L911" s="63" t="n"/>
      <c r="M911" s="38" t="n"/>
      <c r="O911" s="62">
        <f>IF($C911="","",IFERROR($C911+'Settings'!$B$5,""))</f>
        <v/>
      </c>
      <c r="P911" s="62" t="n"/>
      <c r="Q911" s="62" t="n"/>
      <c r="R911" s="40">
        <f>IF($A911="","",IF($Q911&lt;&gt;"","Closed",IF($P911="","Open - No Due Date",IF($P911&lt;TODAY(),"Overdue","Open"))))</f>
        <v/>
      </c>
      <c r="S911" s="39">
        <f>IF($A911="","",IFERROR(MAX(0,IF($Q911&lt;&gt;"",$Q911-$C911,TODAY()-$C911)),""))</f>
        <v/>
      </c>
      <c r="T911" s="40">
        <f>IF($A911="","",IF(OR($B911="",$F911="",$H911="",$I911="",$M911=""),"Missing required field",IF(COUNTIF($A$6:$A$1005,$A911)&gt;1,"Duplicate Violation ID",IF(COUNTIF('Inspection Log'!$A$6:$A$1005,$B911)=0,"Unmatched Inspection ID",IF(AND($Q911&lt;&gt;"",$C911&lt;&gt;"",$Q911&lt;$C911),"Completed before inspection","OK")))))</f>
        <v/>
      </c>
    </row>
    <row r="912">
      <c r="C912" s="62">
        <f>IF($B912="","",IFERROR(INDEX('Inspection Log'!$B$6:$B$1005,MATCH($B912,'Inspection Log'!$A$6:$A$1005,0)),""))</f>
        <v/>
      </c>
      <c r="D912">
        <f>IF($B912="","",IFERROR(INDEX('Inspection Log'!$E$6:$E$1005,MATCH($B912,'Inspection Log'!$A$6:$A$1005,0)),""))</f>
        <v/>
      </c>
      <c r="E912">
        <f>IF($B912="","",IFERROR(INDEX('Inspection Log'!$F$6:$F$1005,MATCH($B912,'Inspection Log'!$A$6:$A$1005,0)),""))</f>
        <v/>
      </c>
      <c r="G912" s="47" t="n"/>
      <c r="H912" s="38" t="n"/>
      <c r="K912" s="63" t="n"/>
      <c r="L912" s="63" t="n"/>
      <c r="M912" s="38" t="n"/>
      <c r="O912" s="62">
        <f>IF($C912="","",IFERROR($C912+'Settings'!$B$5,""))</f>
        <v/>
      </c>
      <c r="P912" s="62" t="n"/>
      <c r="Q912" s="62" t="n"/>
      <c r="R912" s="40">
        <f>IF($A912="","",IF($Q912&lt;&gt;"","Closed",IF($P912="","Open - No Due Date",IF($P912&lt;TODAY(),"Overdue","Open"))))</f>
        <v/>
      </c>
      <c r="S912" s="39">
        <f>IF($A912="","",IFERROR(MAX(0,IF($Q912&lt;&gt;"",$Q912-$C912,TODAY()-$C912)),""))</f>
        <v/>
      </c>
      <c r="T912" s="40">
        <f>IF($A912="","",IF(OR($B912="",$F912="",$H912="",$I912="",$M912=""),"Missing required field",IF(COUNTIF($A$6:$A$1005,$A912)&gt;1,"Duplicate Violation ID",IF(COUNTIF('Inspection Log'!$A$6:$A$1005,$B912)=0,"Unmatched Inspection ID",IF(AND($Q912&lt;&gt;"",$C912&lt;&gt;"",$Q912&lt;$C912),"Completed before inspection","OK")))))</f>
        <v/>
      </c>
    </row>
    <row r="913">
      <c r="C913" s="62">
        <f>IF($B913="","",IFERROR(INDEX('Inspection Log'!$B$6:$B$1005,MATCH($B913,'Inspection Log'!$A$6:$A$1005,0)),""))</f>
        <v/>
      </c>
      <c r="D913">
        <f>IF($B913="","",IFERROR(INDEX('Inspection Log'!$E$6:$E$1005,MATCH($B913,'Inspection Log'!$A$6:$A$1005,0)),""))</f>
        <v/>
      </c>
      <c r="E913">
        <f>IF($B913="","",IFERROR(INDEX('Inspection Log'!$F$6:$F$1005,MATCH($B913,'Inspection Log'!$A$6:$A$1005,0)),""))</f>
        <v/>
      </c>
      <c r="G913" s="47" t="n"/>
      <c r="H913" s="38" t="n"/>
      <c r="K913" s="63" t="n"/>
      <c r="L913" s="63" t="n"/>
      <c r="M913" s="38" t="n"/>
      <c r="O913" s="62">
        <f>IF($C913="","",IFERROR($C913+'Settings'!$B$5,""))</f>
        <v/>
      </c>
      <c r="P913" s="62" t="n"/>
      <c r="Q913" s="62" t="n"/>
      <c r="R913" s="40">
        <f>IF($A913="","",IF($Q913&lt;&gt;"","Closed",IF($P913="","Open - No Due Date",IF($P913&lt;TODAY(),"Overdue","Open"))))</f>
        <v/>
      </c>
      <c r="S913" s="39">
        <f>IF($A913="","",IFERROR(MAX(0,IF($Q913&lt;&gt;"",$Q913-$C913,TODAY()-$C913)),""))</f>
        <v/>
      </c>
      <c r="T913" s="40">
        <f>IF($A913="","",IF(OR($B913="",$F913="",$H913="",$I913="",$M913=""),"Missing required field",IF(COUNTIF($A$6:$A$1005,$A913)&gt;1,"Duplicate Violation ID",IF(COUNTIF('Inspection Log'!$A$6:$A$1005,$B913)=0,"Unmatched Inspection ID",IF(AND($Q913&lt;&gt;"",$C913&lt;&gt;"",$Q913&lt;$C913),"Completed before inspection","OK")))))</f>
        <v/>
      </c>
    </row>
    <row r="914">
      <c r="C914" s="62">
        <f>IF($B914="","",IFERROR(INDEX('Inspection Log'!$B$6:$B$1005,MATCH($B914,'Inspection Log'!$A$6:$A$1005,0)),""))</f>
        <v/>
      </c>
      <c r="D914">
        <f>IF($B914="","",IFERROR(INDEX('Inspection Log'!$E$6:$E$1005,MATCH($B914,'Inspection Log'!$A$6:$A$1005,0)),""))</f>
        <v/>
      </c>
      <c r="E914">
        <f>IF($B914="","",IFERROR(INDEX('Inspection Log'!$F$6:$F$1005,MATCH($B914,'Inspection Log'!$A$6:$A$1005,0)),""))</f>
        <v/>
      </c>
      <c r="G914" s="47" t="n"/>
      <c r="H914" s="38" t="n"/>
      <c r="K914" s="63" t="n"/>
      <c r="L914" s="63" t="n"/>
      <c r="M914" s="38" t="n"/>
      <c r="O914" s="62">
        <f>IF($C914="","",IFERROR($C914+'Settings'!$B$5,""))</f>
        <v/>
      </c>
      <c r="P914" s="62" t="n"/>
      <c r="Q914" s="62" t="n"/>
      <c r="R914" s="40">
        <f>IF($A914="","",IF($Q914&lt;&gt;"","Closed",IF($P914="","Open - No Due Date",IF($P914&lt;TODAY(),"Overdue","Open"))))</f>
        <v/>
      </c>
      <c r="S914" s="39">
        <f>IF($A914="","",IFERROR(MAX(0,IF($Q914&lt;&gt;"",$Q914-$C914,TODAY()-$C914)),""))</f>
        <v/>
      </c>
      <c r="T914" s="40">
        <f>IF($A914="","",IF(OR($B914="",$F914="",$H914="",$I914="",$M914=""),"Missing required field",IF(COUNTIF($A$6:$A$1005,$A914)&gt;1,"Duplicate Violation ID",IF(COUNTIF('Inspection Log'!$A$6:$A$1005,$B914)=0,"Unmatched Inspection ID",IF(AND($Q914&lt;&gt;"",$C914&lt;&gt;"",$Q914&lt;$C914),"Completed before inspection","OK")))))</f>
        <v/>
      </c>
    </row>
    <row r="915">
      <c r="C915" s="62">
        <f>IF($B915="","",IFERROR(INDEX('Inspection Log'!$B$6:$B$1005,MATCH($B915,'Inspection Log'!$A$6:$A$1005,0)),""))</f>
        <v/>
      </c>
      <c r="D915">
        <f>IF($B915="","",IFERROR(INDEX('Inspection Log'!$E$6:$E$1005,MATCH($B915,'Inspection Log'!$A$6:$A$1005,0)),""))</f>
        <v/>
      </c>
      <c r="E915">
        <f>IF($B915="","",IFERROR(INDEX('Inspection Log'!$F$6:$F$1005,MATCH($B915,'Inspection Log'!$A$6:$A$1005,0)),""))</f>
        <v/>
      </c>
      <c r="G915" s="47" t="n"/>
      <c r="H915" s="38" t="n"/>
      <c r="K915" s="63" t="n"/>
      <c r="L915" s="63" t="n"/>
      <c r="M915" s="38" t="n"/>
      <c r="O915" s="62">
        <f>IF($C915="","",IFERROR($C915+'Settings'!$B$5,""))</f>
        <v/>
      </c>
      <c r="P915" s="62" t="n"/>
      <c r="Q915" s="62" t="n"/>
      <c r="R915" s="40">
        <f>IF($A915="","",IF($Q915&lt;&gt;"","Closed",IF($P915="","Open - No Due Date",IF($P915&lt;TODAY(),"Overdue","Open"))))</f>
        <v/>
      </c>
      <c r="S915" s="39">
        <f>IF($A915="","",IFERROR(MAX(0,IF($Q915&lt;&gt;"",$Q915-$C915,TODAY()-$C915)),""))</f>
        <v/>
      </c>
      <c r="T915" s="40">
        <f>IF($A915="","",IF(OR($B915="",$F915="",$H915="",$I915="",$M915=""),"Missing required field",IF(COUNTIF($A$6:$A$1005,$A915)&gt;1,"Duplicate Violation ID",IF(COUNTIF('Inspection Log'!$A$6:$A$1005,$B915)=0,"Unmatched Inspection ID",IF(AND($Q915&lt;&gt;"",$C915&lt;&gt;"",$Q915&lt;$C915),"Completed before inspection","OK")))))</f>
        <v/>
      </c>
    </row>
    <row r="916">
      <c r="C916" s="62">
        <f>IF($B916="","",IFERROR(INDEX('Inspection Log'!$B$6:$B$1005,MATCH($B916,'Inspection Log'!$A$6:$A$1005,0)),""))</f>
        <v/>
      </c>
      <c r="D916">
        <f>IF($B916="","",IFERROR(INDEX('Inspection Log'!$E$6:$E$1005,MATCH($B916,'Inspection Log'!$A$6:$A$1005,0)),""))</f>
        <v/>
      </c>
      <c r="E916">
        <f>IF($B916="","",IFERROR(INDEX('Inspection Log'!$F$6:$F$1005,MATCH($B916,'Inspection Log'!$A$6:$A$1005,0)),""))</f>
        <v/>
      </c>
      <c r="G916" s="47" t="n"/>
      <c r="H916" s="38" t="n"/>
      <c r="K916" s="63" t="n"/>
      <c r="L916" s="63" t="n"/>
      <c r="M916" s="38" t="n"/>
      <c r="O916" s="62">
        <f>IF($C916="","",IFERROR($C916+'Settings'!$B$5,""))</f>
        <v/>
      </c>
      <c r="P916" s="62" t="n"/>
      <c r="Q916" s="62" t="n"/>
      <c r="R916" s="40">
        <f>IF($A916="","",IF($Q916&lt;&gt;"","Closed",IF($P916="","Open - No Due Date",IF($P916&lt;TODAY(),"Overdue","Open"))))</f>
        <v/>
      </c>
      <c r="S916" s="39">
        <f>IF($A916="","",IFERROR(MAX(0,IF($Q916&lt;&gt;"",$Q916-$C916,TODAY()-$C916)),""))</f>
        <v/>
      </c>
      <c r="T916" s="40">
        <f>IF($A916="","",IF(OR($B916="",$F916="",$H916="",$I916="",$M916=""),"Missing required field",IF(COUNTIF($A$6:$A$1005,$A916)&gt;1,"Duplicate Violation ID",IF(COUNTIF('Inspection Log'!$A$6:$A$1005,$B916)=0,"Unmatched Inspection ID",IF(AND($Q916&lt;&gt;"",$C916&lt;&gt;"",$Q916&lt;$C916),"Completed before inspection","OK")))))</f>
        <v/>
      </c>
    </row>
    <row r="917">
      <c r="C917" s="62">
        <f>IF($B917="","",IFERROR(INDEX('Inspection Log'!$B$6:$B$1005,MATCH($B917,'Inspection Log'!$A$6:$A$1005,0)),""))</f>
        <v/>
      </c>
      <c r="D917">
        <f>IF($B917="","",IFERROR(INDEX('Inspection Log'!$E$6:$E$1005,MATCH($B917,'Inspection Log'!$A$6:$A$1005,0)),""))</f>
        <v/>
      </c>
      <c r="E917">
        <f>IF($B917="","",IFERROR(INDEX('Inspection Log'!$F$6:$F$1005,MATCH($B917,'Inspection Log'!$A$6:$A$1005,0)),""))</f>
        <v/>
      </c>
      <c r="G917" s="47" t="n"/>
      <c r="H917" s="38" t="n"/>
      <c r="K917" s="63" t="n"/>
      <c r="L917" s="63" t="n"/>
      <c r="M917" s="38" t="n"/>
      <c r="O917" s="62">
        <f>IF($C917="","",IFERROR($C917+'Settings'!$B$5,""))</f>
        <v/>
      </c>
      <c r="P917" s="62" t="n"/>
      <c r="Q917" s="62" t="n"/>
      <c r="R917" s="40">
        <f>IF($A917="","",IF($Q917&lt;&gt;"","Closed",IF($P917="","Open - No Due Date",IF($P917&lt;TODAY(),"Overdue","Open"))))</f>
        <v/>
      </c>
      <c r="S917" s="39">
        <f>IF($A917="","",IFERROR(MAX(0,IF($Q917&lt;&gt;"",$Q917-$C917,TODAY()-$C917)),""))</f>
        <v/>
      </c>
      <c r="T917" s="40">
        <f>IF($A917="","",IF(OR($B917="",$F917="",$H917="",$I917="",$M917=""),"Missing required field",IF(COUNTIF($A$6:$A$1005,$A917)&gt;1,"Duplicate Violation ID",IF(COUNTIF('Inspection Log'!$A$6:$A$1005,$B917)=0,"Unmatched Inspection ID",IF(AND($Q917&lt;&gt;"",$C917&lt;&gt;"",$Q917&lt;$C917),"Completed before inspection","OK")))))</f>
        <v/>
      </c>
    </row>
    <row r="918">
      <c r="C918" s="62">
        <f>IF($B918="","",IFERROR(INDEX('Inspection Log'!$B$6:$B$1005,MATCH($B918,'Inspection Log'!$A$6:$A$1005,0)),""))</f>
        <v/>
      </c>
      <c r="D918">
        <f>IF($B918="","",IFERROR(INDEX('Inspection Log'!$E$6:$E$1005,MATCH($B918,'Inspection Log'!$A$6:$A$1005,0)),""))</f>
        <v/>
      </c>
      <c r="E918">
        <f>IF($B918="","",IFERROR(INDEX('Inspection Log'!$F$6:$F$1005,MATCH($B918,'Inspection Log'!$A$6:$A$1005,0)),""))</f>
        <v/>
      </c>
      <c r="G918" s="47" t="n"/>
      <c r="H918" s="38" t="n"/>
      <c r="K918" s="63" t="n"/>
      <c r="L918" s="63" t="n"/>
      <c r="M918" s="38" t="n"/>
      <c r="O918" s="62">
        <f>IF($C918="","",IFERROR($C918+'Settings'!$B$5,""))</f>
        <v/>
      </c>
      <c r="P918" s="62" t="n"/>
      <c r="Q918" s="62" t="n"/>
      <c r="R918" s="40">
        <f>IF($A918="","",IF($Q918&lt;&gt;"","Closed",IF($P918="","Open - No Due Date",IF($P918&lt;TODAY(),"Overdue","Open"))))</f>
        <v/>
      </c>
      <c r="S918" s="39">
        <f>IF($A918="","",IFERROR(MAX(0,IF($Q918&lt;&gt;"",$Q918-$C918,TODAY()-$C918)),""))</f>
        <v/>
      </c>
      <c r="T918" s="40">
        <f>IF($A918="","",IF(OR($B918="",$F918="",$H918="",$I918="",$M918=""),"Missing required field",IF(COUNTIF($A$6:$A$1005,$A918)&gt;1,"Duplicate Violation ID",IF(COUNTIF('Inspection Log'!$A$6:$A$1005,$B918)=0,"Unmatched Inspection ID",IF(AND($Q918&lt;&gt;"",$C918&lt;&gt;"",$Q918&lt;$C918),"Completed before inspection","OK")))))</f>
        <v/>
      </c>
    </row>
    <row r="919">
      <c r="C919" s="62">
        <f>IF($B919="","",IFERROR(INDEX('Inspection Log'!$B$6:$B$1005,MATCH($B919,'Inspection Log'!$A$6:$A$1005,0)),""))</f>
        <v/>
      </c>
      <c r="D919">
        <f>IF($B919="","",IFERROR(INDEX('Inspection Log'!$E$6:$E$1005,MATCH($B919,'Inspection Log'!$A$6:$A$1005,0)),""))</f>
        <v/>
      </c>
      <c r="E919">
        <f>IF($B919="","",IFERROR(INDEX('Inspection Log'!$F$6:$F$1005,MATCH($B919,'Inspection Log'!$A$6:$A$1005,0)),""))</f>
        <v/>
      </c>
      <c r="G919" s="47" t="n"/>
      <c r="H919" s="38" t="n"/>
      <c r="K919" s="63" t="n"/>
      <c r="L919" s="63" t="n"/>
      <c r="M919" s="38" t="n"/>
      <c r="O919" s="62">
        <f>IF($C919="","",IFERROR($C919+'Settings'!$B$5,""))</f>
        <v/>
      </c>
      <c r="P919" s="62" t="n"/>
      <c r="Q919" s="62" t="n"/>
      <c r="R919" s="40">
        <f>IF($A919="","",IF($Q919&lt;&gt;"","Closed",IF($P919="","Open - No Due Date",IF($P919&lt;TODAY(),"Overdue","Open"))))</f>
        <v/>
      </c>
      <c r="S919" s="39">
        <f>IF($A919="","",IFERROR(MAX(0,IF($Q919&lt;&gt;"",$Q919-$C919,TODAY()-$C919)),""))</f>
        <v/>
      </c>
      <c r="T919" s="40">
        <f>IF($A919="","",IF(OR($B919="",$F919="",$H919="",$I919="",$M919=""),"Missing required field",IF(COUNTIF($A$6:$A$1005,$A919)&gt;1,"Duplicate Violation ID",IF(COUNTIF('Inspection Log'!$A$6:$A$1005,$B919)=0,"Unmatched Inspection ID",IF(AND($Q919&lt;&gt;"",$C919&lt;&gt;"",$Q919&lt;$C919),"Completed before inspection","OK")))))</f>
        <v/>
      </c>
    </row>
    <row r="920">
      <c r="C920" s="62">
        <f>IF($B920="","",IFERROR(INDEX('Inspection Log'!$B$6:$B$1005,MATCH($B920,'Inspection Log'!$A$6:$A$1005,0)),""))</f>
        <v/>
      </c>
      <c r="D920">
        <f>IF($B920="","",IFERROR(INDEX('Inspection Log'!$E$6:$E$1005,MATCH($B920,'Inspection Log'!$A$6:$A$1005,0)),""))</f>
        <v/>
      </c>
      <c r="E920">
        <f>IF($B920="","",IFERROR(INDEX('Inspection Log'!$F$6:$F$1005,MATCH($B920,'Inspection Log'!$A$6:$A$1005,0)),""))</f>
        <v/>
      </c>
      <c r="G920" s="47" t="n"/>
      <c r="H920" s="38" t="n"/>
      <c r="K920" s="63" t="n"/>
      <c r="L920" s="63" t="n"/>
      <c r="M920" s="38" t="n"/>
      <c r="O920" s="62">
        <f>IF($C920="","",IFERROR($C920+'Settings'!$B$5,""))</f>
        <v/>
      </c>
      <c r="P920" s="62" t="n"/>
      <c r="Q920" s="62" t="n"/>
      <c r="R920" s="40">
        <f>IF($A920="","",IF($Q920&lt;&gt;"","Closed",IF($P920="","Open - No Due Date",IF($P920&lt;TODAY(),"Overdue","Open"))))</f>
        <v/>
      </c>
      <c r="S920" s="39">
        <f>IF($A920="","",IFERROR(MAX(0,IF($Q920&lt;&gt;"",$Q920-$C920,TODAY()-$C920)),""))</f>
        <v/>
      </c>
      <c r="T920" s="40">
        <f>IF($A920="","",IF(OR($B920="",$F920="",$H920="",$I920="",$M920=""),"Missing required field",IF(COUNTIF($A$6:$A$1005,$A920)&gt;1,"Duplicate Violation ID",IF(COUNTIF('Inspection Log'!$A$6:$A$1005,$B920)=0,"Unmatched Inspection ID",IF(AND($Q920&lt;&gt;"",$C920&lt;&gt;"",$Q920&lt;$C920),"Completed before inspection","OK")))))</f>
        <v/>
      </c>
    </row>
    <row r="921">
      <c r="C921" s="62">
        <f>IF($B921="","",IFERROR(INDEX('Inspection Log'!$B$6:$B$1005,MATCH($B921,'Inspection Log'!$A$6:$A$1005,0)),""))</f>
        <v/>
      </c>
      <c r="D921">
        <f>IF($B921="","",IFERROR(INDEX('Inspection Log'!$E$6:$E$1005,MATCH($B921,'Inspection Log'!$A$6:$A$1005,0)),""))</f>
        <v/>
      </c>
      <c r="E921">
        <f>IF($B921="","",IFERROR(INDEX('Inspection Log'!$F$6:$F$1005,MATCH($B921,'Inspection Log'!$A$6:$A$1005,0)),""))</f>
        <v/>
      </c>
      <c r="G921" s="47" t="n"/>
      <c r="H921" s="38" t="n"/>
      <c r="K921" s="63" t="n"/>
      <c r="L921" s="63" t="n"/>
      <c r="M921" s="38" t="n"/>
      <c r="O921" s="62">
        <f>IF($C921="","",IFERROR($C921+'Settings'!$B$5,""))</f>
        <v/>
      </c>
      <c r="P921" s="62" t="n"/>
      <c r="Q921" s="62" t="n"/>
      <c r="R921" s="40">
        <f>IF($A921="","",IF($Q921&lt;&gt;"","Closed",IF($P921="","Open - No Due Date",IF($P921&lt;TODAY(),"Overdue","Open"))))</f>
        <v/>
      </c>
      <c r="S921" s="39">
        <f>IF($A921="","",IFERROR(MAX(0,IF($Q921&lt;&gt;"",$Q921-$C921,TODAY()-$C921)),""))</f>
        <v/>
      </c>
      <c r="T921" s="40">
        <f>IF($A921="","",IF(OR($B921="",$F921="",$H921="",$I921="",$M921=""),"Missing required field",IF(COUNTIF($A$6:$A$1005,$A921)&gt;1,"Duplicate Violation ID",IF(COUNTIF('Inspection Log'!$A$6:$A$1005,$B921)=0,"Unmatched Inspection ID",IF(AND($Q921&lt;&gt;"",$C921&lt;&gt;"",$Q921&lt;$C921),"Completed before inspection","OK")))))</f>
        <v/>
      </c>
    </row>
    <row r="922">
      <c r="C922" s="62">
        <f>IF($B922="","",IFERROR(INDEX('Inspection Log'!$B$6:$B$1005,MATCH($B922,'Inspection Log'!$A$6:$A$1005,0)),""))</f>
        <v/>
      </c>
      <c r="D922">
        <f>IF($B922="","",IFERROR(INDEX('Inspection Log'!$E$6:$E$1005,MATCH($B922,'Inspection Log'!$A$6:$A$1005,0)),""))</f>
        <v/>
      </c>
      <c r="E922">
        <f>IF($B922="","",IFERROR(INDEX('Inspection Log'!$F$6:$F$1005,MATCH($B922,'Inspection Log'!$A$6:$A$1005,0)),""))</f>
        <v/>
      </c>
      <c r="G922" s="47" t="n"/>
      <c r="H922" s="38" t="n"/>
      <c r="K922" s="63" t="n"/>
      <c r="L922" s="63" t="n"/>
      <c r="M922" s="38" t="n"/>
      <c r="O922" s="62">
        <f>IF($C922="","",IFERROR($C922+'Settings'!$B$5,""))</f>
        <v/>
      </c>
      <c r="P922" s="62" t="n"/>
      <c r="Q922" s="62" t="n"/>
      <c r="R922" s="40">
        <f>IF($A922="","",IF($Q922&lt;&gt;"","Closed",IF($P922="","Open - No Due Date",IF($P922&lt;TODAY(),"Overdue","Open"))))</f>
        <v/>
      </c>
      <c r="S922" s="39">
        <f>IF($A922="","",IFERROR(MAX(0,IF($Q922&lt;&gt;"",$Q922-$C922,TODAY()-$C922)),""))</f>
        <v/>
      </c>
      <c r="T922" s="40">
        <f>IF($A922="","",IF(OR($B922="",$F922="",$H922="",$I922="",$M922=""),"Missing required field",IF(COUNTIF($A$6:$A$1005,$A922)&gt;1,"Duplicate Violation ID",IF(COUNTIF('Inspection Log'!$A$6:$A$1005,$B922)=0,"Unmatched Inspection ID",IF(AND($Q922&lt;&gt;"",$C922&lt;&gt;"",$Q922&lt;$C922),"Completed before inspection","OK")))))</f>
        <v/>
      </c>
    </row>
    <row r="923">
      <c r="C923" s="62">
        <f>IF($B923="","",IFERROR(INDEX('Inspection Log'!$B$6:$B$1005,MATCH($B923,'Inspection Log'!$A$6:$A$1005,0)),""))</f>
        <v/>
      </c>
      <c r="D923">
        <f>IF($B923="","",IFERROR(INDEX('Inspection Log'!$E$6:$E$1005,MATCH($B923,'Inspection Log'!$A$6:$A$1005,0)),""))</f>
        <v/>
      </c>
      <c r="E923">
        <f>IF($B923="","",IFERROR(INDEX('Inspection Log'!$F$6:$F$1005,MATCH($B923,'Inspection Log'!$A$6:$A$1005,0)),""))</f>
        <v/>
      </c>
      <c r="G923" s="47" t="n"/>
      <c r="H923" s="38" t="n"/>
      <c r="K923" s="63" t="n"/>
      <c r="L923" s="63" t="n"/>
      <c r="M923" s="38" t="n"/>
      <c r="O923" s="62">
        <f>IF($C923="","",IFERROR($C923+'Settings'!$B$5,""))</f>
        <v/>
      </c>
      <c r="P923" s="62" t="n"/>
      <c r="Q923" s="62" t="n"/>
      <c r="R923" s="40">
        <f>IF($A923="","",IF($Q923&lt;&gt;"","Closed",IF($P923="","Open - No Due Date",IF($P923&lt;TODAY(),"Overdue","Open"))))</f>
        <v/>
      </c>
      <c r="S923" s="39">
        <f>IF($A923="","",IFERROR(MAX(0,IF($Q923&lt;&gt;"",$Q923-$C923,TODAY()-$C923)),""))</f>
        <v/>
      </c>
      <c r="T923" s="40">
        <f>IF($A923="","",IF(OR($B923="",$F923="",$H923="",$I923="",$M923=""),"Missing required field",IF(COUNTIF($A$6:$A$1005,$A923)&gt;1,"Duplicate Violation ID",IF(COUNTIF('Inspection Log'!$A$6:$A$1005,$B923)=0,"Unmatched Inspection ID",IF(AND($Q923&lt;&gt;"",$C923&lt;&gt;"",$Q923&lt;$C923),"Completed before inspection","OK")))))</f>
        <v/>
      </c>
    </row>
    <row r="924">
      <c r="C924" s="62">
        <f>IF($B924="","",IFERROR(INDEX('Inspection Log'!$B$6:$B$1005,MATCH($B924,'Inspection Log'!$A$6:$A$1005,0)),""))</f>
        <v/>
      </c>
      <c r="D924">
        <f>IF($B924="","",IFERROR(INDEX('Inspection Log'!$E$6:$E$1005,MATCH($B924,'Inspection Log'!$A$6:$A$1005,0)),""))</f>
        <v/>
      </c>
      <c r="E924">
        <f>IF($B924="","",IFERROR(INDEX('Inspection Log'!$F$6:$F$1005,MATCH($B924,'Inspection Log'!$A$6:$A$1005,0)),""))</f>
        <v/>
      </c>
      <c r="G924" s="47" t="n"/>
      <c r="H924" s="38" t="n"/>
      <c r="K924" s="63" t="n"/>
      <c r="L924" s="63" t="n"/>
      <c r="M924" s="38" t="n"/>
      <c r="O924" s="62">
        <f>IF($C924="","",IFERROR($C924+'Settings'!$B$5,""))</f>
        <v/>
      </c>
      <c r="P924" s="62" t="n"/>
      <c r="Q924" s="62" t="n"/>
      <c r="R924" s="40">
        <f>IF($A924="","",IF($Q924&lt;&gt;"","Closed",IF($P924="","Open - No Due Date",IF($P924&lt;TODAY(),"Overdue","Open"))))</f>
        <v/>
      </c>
      <c r="S924" s="39">
        <f>IF($A924="","",IFERROR(MAX(0,IF($Q924&lt;&gt;"",$Q924-$C924,TODAY()-$C924)),""))</f>
        <v/>
      </c>
      <c r="T924" s="40">
        <f>IF($A924="","",IF(OR($B924="",$F924="",$H924="",$I924="",$M924=""),"Missing required field",IF(COUNTIF($A$6:$A$1005,$A924)&gt;1,"Duplicate Violation ID",IF(COUNTIF('Inspection Log'!$A$6:$A$1005,$B924)=0,"Unmatched Inspection ID",IF(AND($Q924&lt;&gt;"",$C924&lt;&gt;"",$Q924&lt;$C924),"Completed before inspection","OK")))))</f>
        <v/>
      </c>
    </row>
    <row r="925">
      <c r="C925" s="62">
        <f>IF($B925="","",IFERROR(INDEX('Inspection Log'!$B$6:$B$1005,MATCH($B925,'Inspection Log'!$A$6:$A$1005,0)),""))</f>
        <v/>
      </c>
      <c r="D925">
        <f>IF($B925="","",IFERROR(INDEX('Inspection Log'!$E$6:$E$1005,MATCH($B925,'Inspection Log'!$A$6:$A$1005,0)),""))</f>
        <v/>
      </c>
      <c r="E925">
        <f>IF($B925="","",IFERROR(INDEX('Inspection Log'!$F$6:$F$1005,MATCH($B925,'Inspection Log'!$A$6:$A$1005,0)),""))</f>
        <v/>
      </c>
      <c r="G925" s="47" t="n"/>
      <c r="H925" s="38" t="n"/>
      <c r="K925" s="63" t="n"/>
      <c r="L925" s="63" t="n"/>
      <c r="M925" s="38" t="n"/>
      <c r="O925" s="62">
        <f>IF($C925="","",IFERROR($C925+'Settings'!$B$5,""))</f>
        <v/>
      </c>
      <c r="P925" s="62" t="n"/>
      <c r="Q925" s="62" t="n"/>
      <c r="R925" s="40">
        <f>IF($A925="","",IF($Q925&lt;&gt;"","Closed",IF($P925="","Open - No Due Date",IF($P925&lt;TODAY(),"Overdue","Open"))))</f>
        <v/>
      </c>
      <c r="S925" s="39">
        <f>IF($A925="","",IFERROR(MAX(0,IF($Q925&lt;&gt;"",$Q925-$C925,TODAY()-$C925)),""))</f>
        <v/>
      </c>
      <c r="T925" s="40">
        <f>IF($A925="","",IF(OR($B925="",$F925="",$H925="",$I925="",$M925=""),"Missing required field",IF(COUNTIF($A$6:$A$1005,$A925)&gt;1,"Duplicate Violation ID",IF(COUNTIF('Inspection Log'!$A$6:$A$1005,$B925)=0,"Unmatched Inspection ID",IF(AND($Q925&lt;&gt;"",$C925&lt;&gt;"",$Q925&lt;$C925),"Completed before inspection","OK")))))</f>
        <v/>
      </c>
    </row>
    <row r="926">
      <c r="C926" s="62">
        <f>IF($B926="","",IFERROR(INDEX('Inspection Log'!$B$6:$B$1005,MATCH($B926,'Inspection Log'!$A$6:$A$1005,0)),""))</f>
        <v/>
      </c>
      <c r="D926">
        <f>IF($B926="","",IFERROR(INDEX('Inspection Log'!$E$6:$E$1005,MATCH($B926,'Inspection Log'!$A$6:$A$1005,0)),""))</f>
        <v/>
      </c>
      <c r="E926">
        <f>IF($B926="","",IFERROR(INDEX('Inspection Log'!$F$6:$F$1005,MATCH($B926,'Inspection Log'!$A$6:$A$1005,0)),""))</f>
        <v/>
      </c>
      <c r="G926" s="47" t="n"/>
      <c r="H926" s="38" t="n"/>
      <c r="K926" s="63" t="n"/>
      <c r="L926" s="63" t="n"/>
      <c r="M926" s="38" t="n"/>
      <c r="O926" s="62">
        <f>IF($C926="","",IFERROR($C926+'Settings'!$B$5,""))</f>
        <v/>
      </c>
      <c r="P926" s="62" t="n"/>
      <c r="Q926" s="62" t="n"/>
      <c r="R926" s="40">
        <f>IF($A926="","",IF($Q926&lt;&gt;"","Closed",IF($P926="","Open - No Due Date",IF($P926&lt;TODAY(),"Overdue","Open"))))</f>
        <v/>
      </c>
      <c r="S926" s="39">
        <f>IF($A926="","",IFERROR(MAX(0,IF($Q926&lt;&gt;"",$Q926-$C926,TODAY()-$C926)),""))</f>
        <v/>
      </c>
      <c r="T926" s="40">
        <f>IF($A926="","",IF(OR($B926="",$F926="",$H926="",$I926="",$M926=""),"Missing required field",IF(COUNTIF($A$6:$A$1005,$A926)&gt;1,"Duplicate Violation ID",IF(COUNTIF('Inspection Log'!$A$6:$A$1005,$B926)=0,"Unmatched Inspection ID",IF(AND($Q926&lt;&gt;"",$C926&lt;&gt;"",$Q926&lt;$C926),"Completed before inspection","OK")))))</f>
        <v/>
      </c>
    </row>
    <row r="927">
      <c r="C927" s="62">
        <f>IF($B927="","",IFERROR(INDEX('Inspection Log'!$B$6:$B$1005,MATCH($B927,'Inspection Log'!$A$6:$A$1005,0)),""))</f>
        <v/>
      </c>
      <c r="D927">
        <f>IF($B927="","",IFERROR(INDEX('Inspection Log'!$E$6:$E$1005,MATCH($B927,'Inspection Log'!$A$6:$A$1005,0)),""))</f>
        <v/>
      </c>
      <c r="E927">
        <f>IF($B927="","",IFERROR(INDEX('Inspection Log'!$F$6:$F$1005,MATCH($B927,'Inspection Log'!$A$6:$A$1005,0)),""))</f>
        <v/>
      </c>
      <c r="G927" s="47" t="n"/>
      <c r="H927" s="38" t="n"/>
      <c r="K927" s="63" t="n"/>
      <c r="L927" s="63" t="n"/>
      <c r="M927" s="38" t="n"/>
      <c r="O927" s="62">
        <f>IF($C927="","",IFERROR($C927+'Settings'!$B$5,""))</f>
        <v/>
      </c>
      <c r="P927" s="62" t="n"/>
      <c r="Q927" s="62" t="n"/>
      <c r="R927" s="40">
        <f>IF($A927="","",IF($Q927&lt;&gt;"","Closed",IF($P927="","Open - No Due Date",IF($P927&lt;TODAY(),"Overdue","Open"))))</f>
        <v/>
      </c>
      <c r="S927" s="39">
        <f>IF($A927="","",IFERROR(MAX(0,IF($Q927&lt;&gt;"",$Q927-$C927,TODAY()-$C927)),""))</f>
        <v/>
      </c>
      <c r="T927" s="40">
        <f>IF($A927="","",IF(OR($B927="",$F927="",$H927="",$I927="",$M927=""),"Missing required field",IF(COUNTIF($A$6:$A$1005,$A927)&gt;1,"Duplicate Violation ID",IF(COUNTIF('Inspection Log'!$A$6:$A$1005,$B927)=0,"Unmatched Inspection ID",IF(AND($Q927&lt;&gt;"",$C927&lt;&gt;"",$Q927&lt;$C927),"Completed before inspection","OK")))))</f>
        <v/>
      </c>
    </row>
    <row r="928">
      <c r="C928" s="62">
        <f>IF($B928="","",IFERROR(INDEX('Inspection Log'!$B$6:$B$1005,MATCH($B928,'Inspection Log'!$A$6:$A$1005,0)),""))</f>
        <v/>
      </c>
      <c r="D928">
        <f>IF($B928="","",IFERROR(INDEX('Inspection Log'!$E$6:$E$1005,MATCH($B928,'Inspection Log'!$A$6:$A$1005,0)),""))</f>
        <v/>
      </c>
      <c r="E928">
        <f>IF($B928="","",IFERROR(INDEX('Inspection Log'!$F$6:$F$1005,MATCH($B928,'Inspection Log'!$A$6:$A$1005,0)),""))</f>
        <v/>
      </c>
      <c r="G928" s="47" t="n"/>
      <c r="H928" s="38" t="n"/>
      <c r="K928" s="63" t="n"/>
      <c r="L928" s="63" t="n"/>
      <c r="M928" s="38" t="n"/>
      <c r="O928" s="62">
        <f>IF($C928="","",IFERROR($C928+'Settings'!$B$5,""))</f>
        <v/>
      </c>
      <c r="P928" s="62" t="n"/>
      <c r="Q928" s="62" t="n"/>
      <c r="R928" s="40">
        <f>IF($A928="","",IF($Q928&lt;&gt;"","Closed",IF($P928="","Open - No Due Date",IF($P928&lt;TODAY(),"Overdue","Open"))))</f>
        <v/>
      </c>
      <c r="S928" s="39">
        <f>IF($A928="","",IFERROR(MAX(0,IF($Q928&lt;&gt;"",$Q928-$C928,TODAY()-$C928)),""))</f>
        <v/>
      </c>
      <c r="T928" s="40">
        <f>IF($A928="","",IF(OR($B928="",$F928="",$H928="",$I928="",$M928=""),"Missing required field",IF(COUNTIF($A$6:$A$1005,$A928)&gt;1,"Duplicate Violation ID",IF(COUNTIF('Inspection Log'!$A$6:$A$1005,$B928)=0,"Unmatched Inspection ID",IF(AND($Q928&lt;&gt;"",$C928&lt;&gt;"",$Q928&lt;$C928),"Completed before inspection","OK")))))</f>
        <v/>
      </c>
    </row>
    <row r="929">
      <c r="C929" s="62">
        <f>IF($B929="","",IFERROR(INDEX('Inspection Log'!$B$6:$B$1005,MATCH($B929,'Inspection Log'!$A$6:$A$1005,0)),""))</f>
        <v/>
      </c>
      <c r="D929">
        <f>IF($B929="","",IFERROR(INDEX('Inspection Log'!$E$6:$E$1005,MATCH($B929,'Inspection Log'!$A$6:$A$1005,0)),""))</f>
        <v/>
      </c>
      <c r="E929">
        <f>IF($B929="","",IFERROR(INDEX('Inspection Log'!$F$6:$F$1005,MATCH($B929,'Inspection Log'!$A$6:$A$1005,0)),""))</f>
        <v/>
      </c>
      <c r="G929" s="47" t="n"/>
      <c r="H929" s="38" t="n"/>
      <c r="K929" s="63" t="n"/>
      <c r="L929" s="63" t="n"/>
      <c r="M929" s="38" t="n"/>
      <c r="O929" s="62">
        <f>IF($C929="","",IFERROR($C929+'Settings'!$B$5,""))</f>
        <v/>
      </c>
      <c r="P929" s="62" t="n"/>
      <c r="Q929" s="62" t="n"/>
      <c r="R929" s="40">
        <f>IF($A929="","",IF($Q929&lt;&gt;"","Closed",IF($P929="","Open - No Due Date",IF($P929&lt;TODAY(),"Overdue","Open"))))</f>
        <v/>
      </c>
      <c r="S929" s="39">
        <f>IF($A929="","",IFERROR(MAX(0,IF($Q929&lt;&gt;"",$Q929-$C929,TODAY()-$C929)),""))</f>
        <v/>
      </c>
      <c r="T929" s="40">
        <f>IF($A929="","",IF(OR($B929="",$F929="",$H929="",$I929="",$M929=""),"Missing required field",IF(COUNTIF($A$6:$A$1005,$A929)&gt;1,"Duplicate Violation ID",IF(COUNTIF('Inspection Log'!$A$6:$A$1005,$B929)=0,"Unmatched Inspection ID",IF(AND($Q929&lt;&gt;"",$C929&lt;&gt;"",$Q929&lt;$C929),"Completed before inspection","OK")))))</f>
        <v/>
      </c>
    </row>
    <row r="930">
      <c r="C930" s="62">
        <f>IF($B930="","",IFERROR(INDEX('Inspection Log'!$B$6:$B$1005,MATCH($B930,'Inspection Log'!$A$6:$A$1005,0)),""))</f>
        <v/>
      </c>
      <c r="D930">
        <f>IF($B930="","",IFERROR(INDEX('Inspection Log'!$E$6:$E$1005,MATCH($B930,'Inspection Log'!$A$6:$A$1005,0)),""))</f>
        <v/>
      </c>
      <c r="E930">
        <f>IF($B930="","",IFERROR(INDEX('Inspection Log'!$F$6:$F$1005,MATCH($B930,'Inspection Log'!$A$6:$A$1005,0)),""))</f>
        <v/>
      </c>
      <c r="G930" s="47" t="n"/>
      <c r="H930" s="38" t="n"/>
      <c r="K930" s="63" t="n"/>
      <c r="L930" s="63" t="n"/>
      <c r="M930" s="38" t="n"/>
      <c r="O930" s="62">
        <f>IF($C930="","",IFERROR($C930+'Settings'!$B$5,""))</f>
        <v/>
      </c>
      <c r="P930" s="62" t="n"/>
      <c r="Q930" s="62" t="n"/>
      <c r="R930" s="40">
        <f>IF($A930="","",IF($Q930&lt;&gt;"","Closed",IF($P930="","Open - No Due Date",IF($P930&lt;TODAY(),"Overdue","Open"))))</f>
        <v/>
      </c>
      <c r="S930" s="39">
        <f>IF($A930="","",IFERROR(MAX(0,IF($Q930&lt;&gt;"",$Q930-$C930,TODAY()-$C930)),""))</f>
        <v/>
      </c>
      <c r="T930" s="40">
        <f>IF($A930="","",IF(OR($B930="",$F930="",$H930="",$I930="",$M930=""),"Missing required field",IF(COUNTIF($A$6:$A$1005,$A930)&gt;1,"Duplicate Violation ID",IF(COUNTIF('Inspection Log'!$A$6:$A$1005,$B930)=0,"Unmatched Inspection ID",IF(AND($Q930&lt;&gt;"",$C930&lt;&gt;"",$Q930&lt;$C930),"Completed before inspection","OK")))))</f>
        <v/>
      </c>
    </row>
    <row r="931">
      <c r="C931" s="62">
        <f>IF($B931="","",IFERROR(INDEX('Inspection Log'!$B$6:$B$1005,MATCH($B931,'Inspection Log'!$A$6:$A$1005,0)),""))</f>
        <v/>
      </c>
      <c r="D931">
        <f>IF($B931="","",IFERROR(INDEX('Inspection Log'!$E$6:$E$1005,MATCH($B931,'Inspection Log'!$A$6:$A$1005,0)),""))</f>
        <v/>
      </c>
      <c r="E931">
        <f>IF($B931="","",IFERROR(INDEX('Inspection Log'!$F$6:$F$1005,MATCH($B931,'Inspection Log'!$A$6:$A$1005,0)),""))</f>
        <v/>
      </c>
      <c r="G931" s="47" t="n"/>
      <c r="H931" s="38" t="n"/>
      <c r="K931" s="63" t="n"/>
      <c r="L931" s="63" t="n"/>
      <c r="M931" s="38" t="n"/>
      <c r="O931" s="62">
        <f>IF($C931="","",IFERROR($C931+'Settings'!$B$5,""))</f>
        <v/>
      </c>
      <c r="P931" s="62" t="n"/>
      <c r="Q931" s="62" t="n"/>
      <c r="R931" s="40">
        <f>IF($A931="","",IF($Q931&lt;&gt;"","Closed",IF($P931="","Open - No Due Date",IF($P931&lt;TODAY(),"Overdue","Open"))))</f>
        <v/>
      </c>
      <c r="S931" s="39">
        <f>IF($A931="","",IFERROR(MAX(0,IF($Q931&lt;&gt;"",$Q931-$C931,TODAY()-$C931)),""))</f>
        <v/>
      </c>
      <c r="T931" s="40">
        <f>IF($A931="","",IF(OR($B931="",$F931="",$H931="",$I931="",$M931=""),"Missing required field",IF(COUNTIF($A$6:$A$1005,$A931)&gt;1,"Duplicate Violation ID",IF(COUNTIF('Inspection Log'!$A$6:$A$1005,$B931)=0,"Unmatched Inspection ID",IF(AND($Q931&lt;&gt;"",$C931&lt;&gt;"",$Q931&lt;$C931),"Completed before inspection","OK")))))</f>
        <v/>
      </c>
    </row>
    <row r="932">
      <c r="C932" s="62">
        <f>IF($B932="","",IFERROR(INDEX('Inspection Log'!$B$6:$B$1005,MATCH($B932,'Inspection Log'!$A$6:$A$1005,0)),""))</f>
        <v/>
      </c>
      <c r="D932">
        <f>IF($B932="","",IFERROR(INDEX('Inspection Log'!$E$6:$E$1005,MATCH($B932,'Inspection Log'!$A$6:$A$1005,0)),""))</f>
        <v/>
      </c>
      <c r="E932">
        <f>IF($B932="","",IFERROR(INDEX('Inspection Log'!$F$6:$F$1005,MATCH($B932,'Inspection Log'!$A$6:$A$1005,0)),""))</f>
        <v/>
      </c>
      <c r="G932" s="47" t="n"/>
      <c r="H932" s="38" t="n"/>
      <c r="K932" s="63" t="n"/>
      <c r="L932" s="63" t="n"/>
      <c r="M932" s="38" t="n"/>
      <c r="O932" s="62">
        <f>IF($C932="","",IFERROR($C932+'Settings'!$B$5,""))</f>
        <v/>
      </c>
      <c r="P932" s="62" t="n"/>
      <c r="Q932" s="62" t="n"/>
      <c r="R932" s="40">
        <f>IF($A932="","",IF($Q932&lt;&gt;"","Closed",IF($P932="","Open - No Due Date",IF($P932&lt;TODAY(),"Overdue","Open"))))</f>
        <v/>
      </c>
      <c r="S932" s="39">
        <f>IF($A932="","",IFERROR(MAX(0,IF($Q932&lt;&gt;"",$Q932-$C932,TODAY()-$C932)),""))</f>
        <v/>
      </c>
      <c r="T932" s="40">
        <f>IF($A932="","",IF(OR($B932="",$F932="",$H932="",$I932="",$M932=""),"Missing required field",IF(COUNTIF($A$6:$A$1005,$A932)&gt;1,"Duplicate Violation ID",IF(COUNTIF('Inspection Log'!$A$6:$A$1005,$B932)=0,"Unmatched Inspection ID",IF(AND($Q932&lt;&gt;"",$C932&lt;&gt;"",$Q932&lt;$C932),"Completed before inspection","OK")))))</f>
        <v/>
      </c>
    </row>
    <row r="933">
      <c r="C933" s="62">
        <f>IF($B933="","",IFERROR(INDEX('Inspection Log'!$B$6:$B$1005,MATCH($B933,'Inspection Log'!$A$6:$A$1005,0)),""))</f>
        <v/>
      </c>
      <c r="D933">
        <f>IF($B933="","",IFERROR(INDEX('Inspection Log'!$E$6:$E$1005,MATCH($B933,'Inspection Log'!$A$6:$A$1005,0)),""))</f>
        <v/>
      </c>
      <c r="E933">
        <f>IF($B933="","",IFERROR(INDEX('Inspection Log'!$F$6:$F$1005,MATCH($B933,'Inspection Log'!$A$6:$A$1005,0)),""))</f>
        <v/>
      </c>
      <c r="G933" s="47" t="n"/>
      <c r="H933" s="38" t="n"/>
      <c r="K933" s="63" t="n"/>
      <c r="L933" s="63" t="n"/>
      <c r="M933" s="38" t="n"/>
      <c r="O933" s="62">
        <f>IF($C933="","",IFERROR($C933+'Settings'!$B$5,""))</f>
        <v/>
      </c>
      <c r="P933" s="62" t="n"/>
      <c r="Q933" s="62" t="n"/>
      <c r="R933" s="40">
        <f>IF($A933="","",IF($Q933&lt;&gt;"","Closed",IF($P933="","Open - No Due Date",IF($P933&lt;TODAY(),"Overdue","Open"))))</f>
        <v/>
      </c>
      <c r="S933" s="39">
        <f>IF($A933="","",IFERROR(MAX(0,IF($Q933&lt;&gt;"",$Q933-$C933,TODAY()-$C933)),""))</f>
        <v/>
      </c>
      <c r="T933" s="40">
        <f>IF($A933="","",IF(OR($B933="",$F933="",$H933="",$I933="",$M933=""),"Missing required field",IF(COUNTIF($A$6:$A$1005,$A933)&gt;1,"Duplicate Violation ID",IF(COUNTIF('Inspection Log'!$A$6:$A$1005,$B933)=0,"Unmatched Inspection ID",IF(AND($Q933&lt;&gt;"",$C933&lt;&gt;"",$Q933&lt;$C933),"Completed before inspection","OK")))))</f>
        <v/>
      </c>
    </row>
    <row r="934">
      <c r="C934" s="62">
        <f>IF($B934="","",IFERROR(INDEX('Inspection Log'!$B$6:$B$1005,MATCH($B934,'Inspection Log'!$A$6:$A$1005,0)),""))</f>
        <v/>
      </c>
      <c r="D934">
        <f>IF($B934="","",IFERROR(INDEX('Inspection Log'!$E$6:$E$1005,MATCH($B934,'Inspection Log'!$A$6:$A$1005,0)),""))</f>
        <v/>
      </c>
      <c r="E934">
        <f>IF($B934="","",IFERROR(INDEX('Inspection Log'!$F$6:$F$1005,MATCH($B934,'Inspection Log'!$A$6:$A$1005,0)),""))</f>
        <v/>
      </c>
      <c r="G934" s="47" t="n"/>
      <c r="H934" s="38" t="n"/>
      <c r="K934" s="63" t="n"/>
      <c r="L934" s="63" t="n"/>
      <c r="M934" s="38" t="n"/>
      <c r="O934" s="62">
        <f>IF($C934="","",IFERROR($C934+'Settings'!$B$5,""))</f>
        <v/>
      </c>
      <c r="P934" s="62" t="n"/>
      <c r="Q934" s="62" t="n"/>
      <c r="R934" s="40">
        <f>IF($A934="","",IF($Q934&lt;&gt;"","Closed",IF($P934="","Open - No Due Date",IF($P934&lt;TODAY(),"Overdue","Open"))))</f>
        <v/>
      </c>
      <c r="S934" s="39">
        <f>IF($A934="","",IFERROR(MAX(0,IF($Q934&lt;&gt;"",$Q934-$C934,TODAY()-$C934)),""))</f>
        <v/>
      </c>
      <c r="T934" s="40">
        <f>IF($A934="","",IF(OR($B934="",$F934="",$H934="",$I934="",$M934=""),"Missing required field",IF(COUNTIF($A$6:$A$1005,$A934)&gt;1,"Duplicate Violation ID",IF(COUNTIF('Inspection Log'!$A$6:$A$1005,$B934)=0,"Unmatched Inspection ID",IF(AND($Q934&lt;&gt;"",$C934&lt;&gt;"",$Q934&lt;$C934),"Completed before inspection","OK")))))</f>
        <v/>
      </c>
    </row>
    <row r="935">
      <c r="C935" s="62">
        <f>IF($B935="","",IFERROR(INDEX('Inspection Log'!$B$6:$B$1005,MATCH($B935,'Inspection Log'!$A$6:$A$1005,0)),""))</f>
        <v/>
      </c>
      <c r="D935">
        <f>IF($B935="","",IFERROR(INDEX('Inspection Log'!$E$6:$E$1005,MATCH($B935,'Inspection Log'!$A$6:$A$1005,0)),""))</f>
        <v/>
      </c>
      <c r="E935">
        <f>IF($B935="","",IFERROR(INDEX('Inspection Log'!$F$6:$F$1005,MATCH($B935,'Inspection Log'!$A$6:$A$1005,0)),""))</f>
        <v/>
      </c>
      <c r="G935" s="47" t="n"/>
      <c r="H935" s="38" t="n"/>
      <c r="K935" s="63" t="n"/>
      <c r="L935" s="63" t="n"/>
      <c r="M935" s="38" t="n"/>
      <c r="O935" s="62">
        <f>IF($C935="","",IFERROR($C935+'Settings'!$B$5,""))</f>
        <v/>
      </c>
      <c r="P935" s="62" t="n"/>
      <c r="Q935" s="62" t="n"/>
      <c r="R935" s="40">
        <f>IF($A935="","",IF($Q935&lt;&gt;"","Closed",IF($P935="","Open - No Due Date",IF($P935&lt;TODAY(),"Overdue","Open"))))</f>
        <v/>
      </c>
      <c r="S935" s="39">
        <f>IF($A935="","",IFERROR(MAX(0,IF($Q935&lt;&gt;"",$Q935-$C935,TODAY()-$C935)),""))</f>
        <v/>
      </c>
      <c r="T935" s="40">
        <f>IF($A935="","",IF(OR($B935="",$F935="",$H935="",$I935="",$M935=""),"Missing required field",IF(COUNTIF($A$6:$A$1005,$A935)&gt;1,"Duplicate Violation ID",IF(COUNTIF('Inspection Log'!$A$6:$A$1005,$B935)=0,"Unmatched Inspection ID",IF(AND($Q935&lt;&gt;"",$C935&lt;&gt;"",$Q935&lt;$C935),"Completed before inspection","OK")))))</f>
        <v/>
      </c>
    </row>
    <row r="936">
      <c r="C936" s="62">
        <f>IF($B936="","",IFERROR(INDEX('Inspection Log'!$B$6:$B$1005,MATCH($B936,'Inspection Log'!$A$6:$A$1005,0)),""))</f>
        <v/>
      </c>
      <c r="D936">
        <f>IF($B936="","",IFERROR(INDEX('Inspection Log'!$E$6:$E$1005,MATCH($B936,'Inspection Log'!$A$6:$A$1005,0)),""))</f>
        <v/>
      </c>
      <c r="E936">
        <f>IF($B936="","",IFERROR(INDEX('Inspection Log'!$F$6:$F$1005,MATCH($B936,'Inspection Log'!$A$6:$A$1005,0)),""))</f>
        <v/>
      </c>
      <c r="G936" s="47" t="n"/>
      <c r="H936" s="38" t="n"/>
      <c r="K936" s="63" t="n"/>
      <c r="L936" s="63" t="n"/>
      <c r="M936" s="38" t="n"/>
      <c r="O936" s="62">
        <f>IF($C936="","",IFERROR($C936+'Settings'!$B$5,""))</f>
        <v/>
      </c>
      <c r="P936" s="62" t="n"/>
      <c r="Q936" s="62" t="n"/>
      <c r="R936" s="40">
        <f>IF($A936="","",IF($Q936&lt;&gt;"","Closed",IF($P936="","Open - No Due Date",IF($P936&lt;TODAY(),"Overdue","Open"))))</f>
        <v/>
      </c>
      <c r="S936" s="39">
        <f>IF($A936="","",IFERROR(MAX(0,IF($Q936&lt;&gt;"",$Q936-$C936,TODAY()-$C936)),""))</f>
        <v/>
      </c>
      <c r="T936" s="40">
        <f>IF($A936="","",IF(OR($B936="",$F936="",$H936="",$I936="",$M936=""),"Missing required field",IF(COUNTIF($A$6:$A$1005,$A936)&gt;1,"Duplicate Violation ID",IF(COUNTIF('Inspection Log'!$A$6:$A$1005,$B936)=0,"Unmatched Inspection ID",IF(AND($Q936&lt;&gt;"",$C936&lt;&gt;"",$Q936&lt;$C936),"Completed before inspection","OK")))))</f>
        <v/>
      </c>
    </row>
    <row r="937">
      <c r="C937" s="62">
        <f>IF($B937="","",IFERROR(INDEX('Inspection Log'!$B$6:$B$1005,MATCH($B937,'Inspection Log'!$A$6:$A$1005,0)),""))</f>
        <v/>
      </c>
      <c r="D937">
        <f>IF($B937="","",IFERROR(INDEX('Inspection Log'!$E$6:$E$1005,MATCH($B937,'Inspection Log'!$A$6:$A$1005,0)),""))</f>
        <v/>
      </c>
      <c r="E937">
        <f>IF($B937="","",IFERROR(INDEX('Inspection Log'!$F$6:$F$1005,MATCH($B937,'Inspection Log'!$A$6:$A$1005,0)),""))</f>
        <v/>
      </c>
      <c r="G937" s="47" t="n"/>
      <c r="H937" s="38" t="n"/>
      <c r="K937" s="63" t="n"/>
      <c r="L937" s="63" t="n"/>
      <c r="M937" s="38" t="n"/>
      <c r="O937" s="62">
        <f>IF($C937="","",IFERROR($C937+'Settings'!$B$5,""))</f>
        <v/>
      </c>
      <c r="P937" s="62" t="n"/>
      <c r="Q937" s="62" t="n"/>
      <c r="R937" s="40">
        <f>IF($A937="","",IF($Q937&lt;&gt;"","Closed",IF($P937="","Open - No Due Date",IF($P937&lt;TODAY(),"Overdue","Open"))))</f>
        <v/>
      </c>
      <c r="S937" s="39">
        <f>IF($A937="","",IFERROR(MAX(0,IF($Q937&lt;&gt;"",$Q937-$C937,TODAY()-$C937)),""))</f>
        <v/>
      </c>
      <c r="T937" s="40">
        <f>IF($A937="","",IF(OR($B937="",$F937="",$H937="",$I937="",$M937=""),"Missing required field",IF(COUNTIF($A$6:$A$1005,$A937)&gt;1,"Duplicate Violation ID",IF(COUNTIF('Inspection Log'!$A$6:$A$1005,$B937)=0,"Unmatched Inspection ID",IF(AND($Q937&lt;&gt;"",$C937&lt;&gt;"",$Q937&lt;$C937),"Completed before inspection","OK")))))</f>
        <v/>
      </c>
    </row>
    <row r="938">
      <c r="C938" s="62">
        <f>IF($B938="","",IFERROR(INDEX('Inspection Log'!$B$6:$B$1005,MATCH($B938,'Inspection Log'!$A$6:$A$1005,0)),""))</f>
        <v/>
      </c>
      <c r="D938">
        <f>IF($B938="","",IFERROR(INDEX('Inspection Log'!$E$6:$E$1005,MATCH($B938,'Inspection Log'!$A$6:$A$1005,0)),""))</f>
        <v/>
      </c>
      <c r="E938">
        <f>IF($B938="","",IFERROR(INDEX('Inspection Log'!$F$6:$F$1005,MATCH($B938,'Inspection Log'!$A$6:$A$1005,0)),""))</f>
        <v/>
      </c>
      <c r="G938" s="47" t="n"/>
      <c r="H938" s="38" t="n"/>
      <c r="K938" s="63" t="n"/>
      <c r="L938" s="63" t="n"/>
      <c r="M938" s="38" t="n"/>
      <c r="O938" s="62">
        <f>IF($C938="","",IFERROR($C938+'Settings'!$B$5,""))</f>
        <v/>
      </c>
      <c r="P938" s="62" t="n"/>
      <c r="Q938" s="62" t="n"/>
      <c r="R938" s="40">
        <f>IF($A938="","",IF($Q938&lt;&gt;"","Closed",IF($P938="","Open - No Due Date",IF($P938&lt;TODAY(),"Overdue","Open"))))</f>
        <v/>
      </c>
      <c r="S938" s="39">
        <f>IF($A938="","",IFERROR(MAX(0,IF($Q938&lt;&gt;"",$Q938-$C938,TODAY()-$C938)),""))</f>
        <v/>
      </c>
      <c r="T938" s="40">
        <f>IF($A938="","",IF(OR($B938="",$F938="",$H938="",$I938="",$M938=""),"Missing required field",IF(COUNTIF($A$6:$A$1005,$A938)&gt;1,"Duplicate Violation ID",IF(COUNTIF('Inspection Log'!$A$6:$A$1005,$B938)=0,"Unmatched Inspection ID",IF(AND($Q938&lt;&gt;"",$C938&lt;&gt;"",$Q938&lt;$C938),"Completed before inspection","OK")))))</f>
        <v/>
      </c>
    </row>
    <row r="939">
      <c r="C939" s="62">
        <f>IF($B939="","",IFERROR(INDEX('Inspection Log'!$B$6:$B$1005,MATCH($B939,'Inspection Log'!$A$6:$A$1005,0)),""))</f>
        <v/>
      </c>
      <c r="D939">
        <f>IF($B939="","",IFERROR(INDEX('Inspection Log'!$E$6:$E$1005,MATCH($B939,'Inspection Log'!$A$6:$A$1005,0)),""))</f>
        <v/>
      </c>
      <c r="E939">
        <f>IF($B939="","",IFERROR(INDEX('Inspection Log'!$F$6:$F$1005,MATCH($B939,'Inspection Log'!$A$6:$A$1005,0)),""))</f>
        <v/>
      </c>
      <c r="G939" s="47" t="n"/>
      <c r="H939" s="38" t="n"/>
      <c r="K939" s="63" t="n"/>
      <c r="L939" s="63" t="n"/>
      <c r="M939" s="38" t="n"/>
      <c r="O939" s="62">
        <f>IF($C939="","",IFERROR($C939+'Settings'!$B$5,""))</f>
        <v/>
      </c>
      <c r="P939" s="62" t="n"/>
      <c r="Q939" s="62" t="n"/>
      <c r="R939" s="40">
        <f>IF($A939="","",IF($Q939&lt;&gt;"","Closed",IF($P939="","Open - No Due Date",IF($P939&lt;TODAY(),"Overdue","Open"))))</f>
        <v/>
      </c>
      <c r="S939" s="39">
        <f>IF($A939="","",IFERROR(MAX(0,IF($Q939&lt;&gt;"",$Q939-$C939,TODAY()-$C939)),""))</f>
        <v/>
      </c>
      <c r="T939" s="40">
        <f>IF($A939="","",IF(OR($B939="",$F939="",$H939="",$I939="",$M939=""),"Missing required field",IF(COUNTIF($A$6:$A$1005,$A939)&gt;1,"Duplicate Violation ID",IF(COUNTIF('Inspection Log'!$A$6:$A$1005,$B939)=0,"Unmatched Inspection ID",IF(AND($Q939&lt;&gt;"",$C939&lt;&gt;"",$Q939&lt;$C939),"Completed before inspection","OK")))))</f>
        <v/>
      </c>
    </row>
    <row r="940">
      <c r="C940" s="62">
        <f>IF($B940="","",IFERROR(INDEX('Inspection Log'!$B$6:$B$1005,MATCH($B940,'Inspection Log'!$A$6:$A$1005,0)),""))</f>
        <v/>
      </c>
      <c r="D940">
        <f>IF($B940="","",IFERROR(INDEX('Inspection Log'!$E$6:$E$1005,MATCH($B940,'Inspection Log'!$A$6:$A$1005,0)),""))</f>
        <v/>
      </c>
      <c r="E940">
        <f>IF($B940="","",IFERROR(INDEX('Inspection Log'!$F$6:$F$1005,MATCH($B940,'Inspection Log'!$A$6:$A$1005,0)),""))</f>
        <v/>
      </c>
      <c r="G940" s="47" t="n"/>
      <c r="H940" s="38" t="n"/>
      <c r="K940" s="63" t="n"/>
      <c r="L940" s="63" t="n"/>
      <c r="M940" s="38" t="n"/>
      <c r="O940" s="62">
        <f>IF($C940="","",IFERROR($C940+'Settings'!$B$5,""))</f>
        <v/>
      </c>
      <c r="P940" s="62" t="n"/>
      <c r="Q940" s="62" t="n"/>
      <c r="R940" s="40">
        <f>IF($A940="","",IF($Q940&lt;&gt;"","Closed",IF($P940="","Open - No Due Date",IF($P940&lt;TODAY(),"Overdue","Open"))))</f>
        <v/>
      </c>
      <c r="S940" s="39">
        <f>IF($A940="","",IFERROR(MAX(0,IF($Q940&lt;&gt;"",$Q940-$C940,TODAY()-$C940)),""))</f>
        <v/>
      </c>
      <c r="T940" s="40">
        <f>IF($A940="","",IF(OR($B940="",$F940="",$H940="",$I940="",$M940=""),"Missing required field",IF(COUNTIF($A$6:$A$1005,$A940)&gt;1,"Duplicate Violation ID",IF(COUNTIF('Inspection Log'!$A$6:$A$1005,$B940)=0,"Unmatched Inspection ID",IF(AND($Q940&lt;&gt;"",$C940&lt;&gt;"",$Q940&lt;$C940),"Completed before inspection","OK")))))</f>
        <v/>
      </c>
    </row>
    <row r="941">
      <c r="C941" s="62">
        <f>IF($B941="","",IFERROR(INDEX('Inspection Log'!$B$6:$B$1005,MATCH($B941,'Inspection Log'!$A$6:$A$1005,0)),""))</f>
        <v/>
      </c>
      <c r="D941">
        <f>IF($B941="","",IFERROR(INDEX('Inspection Log'!$E$6:$E$1005,MATCH($B941,'Inspection Log'!$A$6:$A$1005,0)),""))</f>
        <v/>
      </c>
      <c r="E941">
        <f>IF($B941="","",IFERROR(INDEX('Inspection Log'!$F$6:$F$1005,MATCH($B941,'Inspection Log'!$A$6:$A$1005,0)),""))</f>
        <v/>
      </c>
      <c r="G941" s="47" t="n"/>
      <c r="H941" s="38" t="n"/>
      <c r="K941" s="63" t="n"/>
      <c r="L941" s="63" t="n"/>
      <c r="M941" s="38" t="n"/>
      <c r="O941" s="62">
        <f>IF($C941="","",IFERROR($C941+'Settings'!$B$5,""))</f>
        <v/>
      </c>
      <c r="P941" s="62" t="n"/>
      <c r="Q941" s="62" t="n"/>
      <c r="R941" s="40">
        <f>IF($A941="","",IF($Q941&lt;&gt;"","Closed",IF($P941="","Open - No Due Date",IF($P941&lt;TODAY(),"Overdue","Open"))))</f>
        <v/>
      </c>
      <c r="S941" s="39">
        <f>IF($A941="","",IFERROR(MAX(0,IF($Q941&lt;&gt;"",$Q941-$C941,TODAY()-$C941)),""))</f>
        <v/>
      </c>
      <c r="T941" s="40">
        <f>IF($A941="","",IF(OR($B941="",$F941="",$H941="",$I941="",$M941=""),"Missing required field",IF(COUNTIF($A$6:$A$1005,$A941)&gt;1,"Duplicate Violation ID",IF(COUNTIF('Inspection Log'!$A$6:$A$1005,$B941)=0,"Unmatched Inspection ID",IF(AND($Q941&lt;&gt;"",$C941&lt;&gt;"",$Q941&lt;$C941),"Completed before inspection","OK")))))</f>
        <v/>
      </c>
    </row>
    <row r="942">
      <c r="C942" s="62">
        <f>IF($B942="","",IFERROR(INDEX('Inspection Log'!$B$6:$B$1005,MATCH($B942,'Inspection Log'!$A$6:$A$1005,0)),""))</f>
        <v/>
      </c>
      <c r="D942">
        <f>IF($B942="","",IFERROR(INDEX('Inspection Log'!$E$6:$E$1005,MATCH($B942,'Inspection Log'!$A$6:$A$1005,0)),""))</f>
        <v/>
      </c>
      <c r="E942">
        <f>IF($B942="","",IFERROR(INDEX('Inspection Log'!$F$6:$F$1005,MATCH($B942,'Inspection Log'!$A$6:$A$1005,0)),""))</f>
        <v/>
      </c>
      <c r="G942" s="47" t="n"/>
      <c r="H942" s="38" t="n"/>
      <c r="K942" s="63" t="n"/>
      <c r="L942" s="63" t="n"/>
      <c r="M942" s="38" t="n"/>
      <c r="O942" s="62">
        <f>IF($C942="","",IFERROR($C942+'Settings'!$B$5,""))</f>
        <v/>
      </c>
      <c r="P942" s="62" t="n"/>
      <c r="Q942" s="62" t="n"/>
      <c r="R942" s="40">
        <f>IF($A942="","",IF($Q942&lt;&gt;"","Closed",IF($P942="","Open - No Due Date",IF($P942&lt;TODAY(),"Overdue","Open"))))</f>
        <v/>
      </c>
      <c r="S942" s="39">
        <f>IF($A942="","",IFERROR(MAX(0,IF($Q942&lt;&gt;"",$Q942-$C942,TODAY()-$C942)),""))</f>
        <v/>
      </c>
      <c r="T942" s="40">
        <f>IF($A942="","",IF(OR($B942="",$F942="",$H942="",$I942="",$M942=""),"Missing required field",IF(COUNTIF($A$6:$A$1005,$A942)&gt;1,"Duplicate Violation ID",IF(COUNTIF('Inspection Log'!$A$6:$A$1005,$B942)=0,"Unmatched Inspection ID",IF(AND($Q942&lt;&gt;"",$C942&lt;&gt;"",$Q942&lt;$C942),"Completed before inspection","OK")))))</f>
        <v/>
      </c>
    </row>
    <row r="943">
      <c r="C943" s="62">
        <f>IF($B943="","",IFERROR(INDEX('Inspection Log'!$B$6:$B$1005,MATCH($B943,'Inspection Log'!$A$6:$A$1005,0)),""))</f>
        <v/>
      </c>
      <c r="D943">
        <f>IF($B943="","",IFERROR(INDEX('Inspection Log'!$E$6:$E$1005,MATCH($B943,'Inspection Log'!$A$6:$A$1005,0)),""))</f>
        <v/>
      </c>
      <c r="E943">
        <f>IF($B943="","",IFERROR(INDEX('Inspection Log'!$F$6:$F$1005,MATCH($B943,'Inspection Log'!$A$6:$A$1005,0)),""))</f>
        <v/>
      </c>
      <c r="G943" s="47" t="n"/>
      <c r="H943" s="38" t="n"/>
      <c r="K943" s="63" t="n"/>
      <c r="L943" s="63" t="n"/>
      <c r="M943" s="38" t="n"/>
      <c r="O943" s="62">
        <f>IF($C943="","",IFERROR($C943+'Settings'!$B$5,""))</f>
        <v/>
      </c>
      <c r="P943" s="62" t="n"/>
      <c r="Q943" s="62" t="n"/>
      <c r="R943" s="40">
        <f>IF($A943="","",IF($Q943&lt;&gt;"","Closed",IF($P943="","Open - No Due Date",IF($P943&lt;TODAY(),"Overdue","Open"))))</f>
        <v/>
      </c>
      <c r="S943" s="39">
        <f>IF($A943="","",IFERROR(MAX(0,IF($Q943&lt;&gt;"",$Q943-$C943,TODAY()-$C943)),""))</f>
        <v/>
      </c>
      <c r="T943" s="40">
        <f>IF($A943="","",IF(OR($B943="",$F943="",$H943="",$I943="",$M943=""),"Missing required field",IF(COUNTIF($A$6:$A$1005,$A943)&gt;1,"Duplicate Violation ID",IF(COUNTIF('Inspection Log'!$A$6:$A$1005,$B943)=0,"Unmatched Inspection ID",IF(AND($Q943&lt;&gt;"",$C943&lt;&gt;"",$Q943&lt;$C943),"Completed before inspection","OK")))))</f>
        <v/>
      </c>
    </row>
    <row r="944">
      <c r="C944" s="62">
        <f>IF($B944="","",IFERROR(INDEX('Inspection Log'!$B$6:$B$1005,MATCH($B944,'Inspection Log'!$A$6:$A$1005,0)),""))</f>
        <v/>
      </c>
      <c r="D944">
        <f>IF($B944="","",IFERROR(INDEX('Inspection Log'!$E$6:$E$1005,MATCH($B944,'Inspection Log'!$A$6:$A$1005,0)),""))</f>
        <v/>
      </c>
      <c r="E944">
        <f>IF($B944="","",IFERROR(INDEX('Inspection Log'!$F$6:$F$1005,MATCH($B944,'Inspection Log'!$A$6:$A$1005,0)),""))</f>
        <v/>
      </c>
      <c r="G944" s="47" t="n"/>
      <c r="H944" s="38" t="n"/>
      <c r="K944" s="63" t="n"/>
      <c r="L944" s="63" t="n"/>
      <c r="M944" s="38" t="n"/>
      <c r="O944" s="62">
        <f>IF($C944="","",IFERROR($C944+'Settings'!$B$5,""))</f>
        <v/>
      </c>
      <c r="P944" s="62" t="n"/>
      <c r="Q944" s="62" t="n"/>
      <c r="R944" s="40">
        <f>IF($A944="","",IF($Q944&lt;&gt;"","Closed",IF($P944="","Open - No Due Date",IF($P944&lt;TODAY(),"Overdue","Open"))))</f>
        <v/>
      </c>
      <c r="S944" s="39">
        <f>IF($A944="","",IFERROR(MAX(0,IF($Q944&lt;&gt;"",$Q944-$C944,TODAY()-$C944)),""))</f>
        <v/>
      </c>
      <c r="T944" s="40">
        <f>IF($A944="","",IF(OR($B944="",$F944="",$H944="",$I944="",$M944=""),"Missing required field",IF(COUNTIF($A$6:$A$1005,$A944)&gt;1,"Duplicate Violation ID",IF(COUNTIF('Inspection Log'!$A$6:$A$1005,$B944)=0,"Unmatched Inspection ID",IF(AND($Q944&lt;&gt;"",$C944&lt;&gt;"",$Q944&lt;$C944),"Completed before inspection","OK")))))</f>
        <v/>
      </c>
    </row>
    <row r="945">
      <c r="C945" s="62">
        <f>IF($B945="","",IFERROR(INDEX('Inspection Log'!$B$6:$B$1005,MATCH($B945,'Inspection Log'!$A$6:$A$1005,0)),""))</f>
        <v/>
      </c>
      <c r="D945">
        <f>IF($B945="","",IFERROR(INDEX('Inspection Log'!$E$6:$E$1005,MATCH($B945,'Inspection Log'!$A$6:$A$1005,0)),""))</f>
        <v/>
      </c>
      <c r="E945">
        <f>IF($B945="","",IFERROR(INDEX('Inspection Log'!$F$6:$F$1005,MATCH($B945,'Inspection Log'!$A$6:$A$1005,0)),""))</f>
        <v/>
      </c>
      <c r="G945" s="47" t="n"/>
      <c r="H945" s="38" t="n"/>
      <c r="K945" s="63" t="n"/>
      <c r="L945" s="63" t="n"/>
      <c r="M945" s="38" t="n"/>
      <c r="O945" s="62">
        <f>IF($C945="","",IFERROR($C945+'Settings'!$B$5,""))</f>
        <v/>
      </c>
      <c r="P945" s="62" t="n"/>
      <c r="Q945" s="62" t="n"/>
      <c r="R945" s="40">
        <f>IF($A945="","",IF($Q945&lt;&gt;"","Closed",IF($P945="","Open - No Due Date",IF($P945&lt;TODAY(),"Overdue","Open"))))</f>
        <v/>
      </c>
      <c r="S945" s="39">
        <f>IF($A945="","",IFERROR(MAX(0,IF($Q945&lt;&gt;"",$Q945-$C945,TODAY()-$C945)),""))</f>
        <v/>
      </c>
      <c r="T945" s="40">
        <f>IF($A945="","",IF(OR($B945="",$F945="",$H945="",$I945="",$M945=""),"Missing required field",IF(COUNTIF($A$6:$A$1005,$A945)&gt;1,"Duplicate Violation ID",IF(COUNTIF('Inspection Log'!$A$6:$A$1005,$B945)=0,"Unmatched Inspection ID",IF(AND($Q945&lt;&gt;"",$C945&lt;&gt;"",$Q945&lt;$C945),"Completed before inspection","OK")))))</f>
        <v/>
      </c>
    </row>
    <row r="946">
      <c r="C946" s="62">
        <f>IF($B946="","",IFERROR(INDEX('Inspection Log'!$B$6:$B$1005,MATCH($B946,'Inspection Log'!$A$6:$A$1005,0)),""))</f>
        <v/>
      </c>
      <c r="D946">
        <f>IF($B946="","",IFERROR(INDEX('Inspection Log'!$E$6:$E$1005,MATCH($B946,'Inspection Log'!$A$6:$A$1005,0)),""))</f>
        <v/>
      </c>
      <c r="E946">
        <f>IF($B946="","",IFERROR(INDEX('Inspection Log'!$F$6:$F$1005,MATCH($B946,'Inspection Log'!$A$6:$A$1005,0)),""))</f>
        <v/>
      </c>
      <c r="G946" s="47" t="n"/>
      <c r="H946" s="38" t="n"/>
      <c r="K946" s="63" t="n"/>
      <c r="L946" s="63" t="n"/>
      <c r="M946" s="38" t="n"/>
      <c r="O946" s="62">
        <f>IF($C946="","",IFERROR($C946+'Settings'!$B$5,""))</f>
        <v/>
      </c>
      <c r="P946" s="62" t="n"/>
      <c r="Q946" s="62" t="n"/>
      <c r="R946" s="40">
        <f>IF($A946="","",IF($Q946&lt;&gt;"","Closed",IF($P946="","Open - No Due Date",IF($P946&lt;TODAY(),"Overdue","Open"))))</f>
        <v/>
      </c>
      <c r="S946" s="39">
        <f>IF($A946="","",IFERROR(MAX(0,IF($Q946&lt;&gt;"",$Q946-$C946,TODAY()-$C946)),""))</f>
        <v/>
      </c>
      <c r="T946" s="40">
        <f>IF($A946="","",IF(OR($B946="",$F946="",$H946="",$I946="",$M946=""),"Missing required field",IF(COUNTIF($A$6:$A$1005,$A946)&gt;1,"Duplicate Violation ID",IF(COUNTIF('Inspection Log'!$A$6:$A$1005,$B946)=0,"Unmatched Inspection ID",IF(AND($Q946&lt;&gt;"",$C946&lt;&gt;"",$Q946&lt;$C946),"Completed before inspection","OK")))))</f>
        <v/>
      </c>
    </row>
    <row r="947">
      <c r="C947" s="62">
        <f>IF($B947="","",IFERROR(INDEX('Inspection Log'!$B$6:$B$1005,MATCH($B947,'Inspection Log'!$A$6:$A$1005,0)),""))</f>
        <v/>
      </c>
      <c r="D947">
        <f>IF($B947="","",IFERROR(INDEX('Inspection Log'!$E$6:$E$1005,MATCH($B947,'Inspection Log'!$A$6:$A$1005,0)),""))</f>
        <v/>
      </c>
      <c r="E947">
        <f>IF($B947="","",IFERROR(INDEX('Inspection Log'!$F$6:$F$1005,MATCH($B947,'Inspection Log'!$A$6:$A$1005,0)),""))</f>
        <v/>
      </c>
      <c r="G947" s="47" t="n"/>
      <c r="H947" s="38" t="n"/>
      <c r="K947" s="63" t="n"/>
      <c r="L947" s="63" t="n"/>
      <c r="M947" s="38" t="n"/>
      <c r="O947" s="62">
        <f>IF($C947="","",IFERROR($C947+'Settings'!$B$5,""))</f>
        <v/>
      </c>
      <c r="P947" s="62" t="n"/>
      <c r="Q947" s="62" t="n"/>
      <c r="R947" s="40">
        <f>IF($A947="","",IF($Q947&lt;&gt;"","Closed",IF($P947="","Open - No Due Date",IF($P947&lt;TODAY(),"Overdue","Open"))))</f>
        <v/>
      </c>
      <c r="S947" s="39">
        <f>IF($A947="","",IFERROR(MAX(0,IF($Q947&lt;&gt;"",$Q947-$C947,TODAY()-$C947)),""))</f>
        <v/>
      </c>
      <c r="T947" s="40">
        <f>IF($A947="","",IF(OR($B947="",$F947="",$H947="",$I947="",$M947=""),"Missing required field",IF(COUNTIF($A$6:$A$1005,$A947)&gt;1,"Duplicate Violation ID",IF(COUNTIF('Inspection Log'!$A$6:$A$1005,$B947)=0,"Unmatched Inspection ID",IF(AND($Q947&lt;&gt;"",$C947&lt;&gt;"",$Q947&lt;$C947),"Completed before inspection","OK")))))</f>
        <v/>
      </c>
    </row>
    <row r="948">
      <c r="C948" s="62">
        <f>IF($B948="","",IFERROR(INDEX('Inspection Log'!$B$6:$B$1005,MATCH($B948,'Inspection Log'!$A$6:$A$1005,0)),""))</f>
        <v/>
      </c>
      <c r="D948">
        <f>IF($B948="","",IFERROR(INDEX('Inspection Log'!$E$6:$E$1005,MATCH($B948,'Inspection Log'!$A$6:$A$1005,0)),""))</f>
        <v/>
      </c>
      <c r="E948">
        <f>IF($B948="","",IFERROR(INDEX('Inspection Log'!$F$6:$F$1005,MATCH($B948,'Inspection Log'!$A$6:$A$1005,0)),""))</f>
        <v/>
      </c>
      <c r="G948" s="47" t="n"/>
      <c r="H948" s="38" t="n"/>
      <c r="K948" s="63" t="n"/>
      <c r="L948" s="63" t="n"/>
      <c r="M948" s="38" t="n"/>
      <c r="O948" s="62">
        <f>IF($C948="","",IFERROR($C948+'Settings'!$B$5,""))</f>
        <v/>
      </c>
      <c r="P948" s="62" t="n"/>
      <c r="Q948" s="62" t="n"/>
      <c r="R948" s="40">
        <f>IF($A948="","",IF($Q948&lt;&gt;"","Closed",IF($P948="","Open - No Due Date",IF($P948&lt;TODAY(),"Overdue","Open"))))</f>
        <v/>
      </c>
      <c r="S948" s="39">
        <f>IF($A948="","",IFERROR(MAX(0,IF($Q948&lt;&gt;"",$Q948-$C948,TODAY()-$C948)),""))</f>
        <v/>
      </c>
      <c r="T948" s="40">
        <f>IF($A948="","",IF(OR($B948="",$F948="",$H948="",$I948="",$M948=""),"Missing required field",IF(COUNTIF($A$6:$A$1005,$A948)&gt;1,"Duplicate Violation ID",IF(COUNTIF('Inspection Log'!$A$6:$A$1005,$B948)=0,"Unmatched Inspection ID",IF(AND($Q948&lt;&gt;"",$C948&lt;&gt;"",$Q948&lt;$C948),"Completed before inspection","OK")))))</f>
        <v/>
      </c>
    </row>
    <row r="949">
      <c r="C949" s="62">
        <f>IF($B949="","",IFERROR(INDEX('Inspection Log'!$B$6:$B$1005,MATCH($B949,'Inspection Log'!$A$6:$A$1005,0)),""))</f>
        <v/>
      </c>
      <c r="D949">
        <f>IF($B949="","",IFERROR(INDEX('Inspection Log'!$E$6:$E$1005,MATCH($B949,'Inspection Log'!$A$6:$A$1005,0)),""))</f>
        <v/>
      </c>
      <c r="E949">
        <f>IF($B949="","",IFERROR(INDEX('Inspection Log'!$F$6:$F$1005,MATCH($B949,'Inspection Log'!$A$6:$A$1005,0)),""))</f>
        <v/>
      </c>
      <c r="G949" s="47" t="n"/>
      <c r="H949" s="38" t="n"/>
      <c r="K949" s="63" t="n"/>
      <c r="L949" s="63" t="n"/>
      <c r="M949" s="38" t="n"/>
      <c r="O949" s="62">
        <f>IF($C949="","",IFERROR($C949+'Settings'!$B$5,""))</f>
        <v/>
      </c>
      <c r="P949" s="62" t="n"/>
      <c r="Q949" s="62" t="n"/>
      <c r="R949" s="40">
        <f>IF($A949="","",IF($Q949&lt;&gt;"","Closed",IF($P949="","Open - No Due Date",IF($P949&lt;TODAY(),"Overdue","Open"))))</f>
        <v/>
      </c>
      <c r="S949" s="39">
        <f>IF($A949="","",IFERROR(MAX(0,IF($Q949&lt;&gt;"",$Q949-$C949,TODAY()-$C949)),""))</f>
        <v/>
      </c>
      <c r="T949" s="40">
        <f>IF($A949="","",IF(OR($B949="",$F949="",$H949="",$I949="",$M949=""),"Missing required field",IF(COUNTIF($A$6:$A$1005,$A949)&gt;1,"Duplicate Violation ID",IF(COUNTIF('Inspection Log'!$A$6:$A$1005,$B949)=0,"Unmatched Inspection ID",IF(AND($Q949&lt;&gt;"",$C949&lt;&gt;"",$Q949&lt;$C949),"Completed before inspection","OK")))))</f>
        <v/>
      </c>
    </row>
    <row r="950">
      <c r="C950" s="62">
        <f>IF($B950="","",IFERROR(INDEX('Inspection Log'!$B$6:$B$1005,MATCH($B950,'Inspection Log'!$A$6:$A$1005,0)),""))</f>
        <v/>
      </c>
      <c r="D950">
        <f>IF($B950="","",IFERROR(INDEX('Inspection Log'!$E$6:$E$1005,MATCH($B950,'Inspection Log'!$A$6:$A$1005,0)),""))</f>
        <v/>
      </c>
      <c r="E950">
        <f>IF($B950="","",IFERROR(INDEX('Inspection Log'!$F$6:$F$1005,MATCH($B950,'Inspection Log'!$A$6:$A$1005,0)),""))</f>
        <v/>
      </c>
      <c r="G950" s="47" t="n"/>
      <c r="H950" s="38" t="n"/>
      <c r="K950" s="63" t="n"/>
      <c r="L950" s="63" t="n"/>
      <c r="M950" s="38" t="n"/>
      <c r="O950" s="62">
        <f>IF($C950="","",IFERROR($C950+'Settings'!$B$5,""))</f>
        <v/>
      </c>
      <c r="P950" s="62" t="n"/>
      <c r="Q950" s="62" t="n"/>
      <c r="R950" s="40">
        <f>IF($A950="","",IF($Q950&lt;&gt;"","Closed",IF($P950="","Open - No Due Date",IF($P950&lt;TODAY(),"Overdue","Open"))))</f>
        <v/>
      </c>
      <c r="S950" s="39">
        <f>IF($A950="","",IFERROR(MAX(0,IF($Q950&lt;&gt;"",$Q950-$C950,TODAY()-$C950)),""))</f>
        <v/>
      </c>
      <c r="T950" s="40">
        <f>IF($A950="","",IF(OR($B950="",$F950="",$H950="",$I950="",$M950=""),"Missing required field",IF(COUNTIF($A$6:$A$1005,$A950)&gt;1,"Duplicate Violation ID",IF(COUNTIF('Inspection Log'!$A$6:$A$1005,$B950)=0,"Unmatched Inspection ID",IF(AND($Q950&lt;&gt;"",$C950&lt;&gt;"",$Q950&lt;$C950),"Completed before inspection","OK")))))</f>
        <v/>
      </c>
    </row>
    <row r="951">
      <c r="C951" s="62">
        <f>IF($B951="","",IFERROR(INDEX('Inspection Log'!$B$6:$B$1005,MATCH($B951,'Inspection Log'!$A$6:$A$1005,0)),""))</f>
        <v/>
      </c>
      <c r="D951">
        <f>IF($B951="","",IFERROR(INDEX('Inspection Log'!$E$6:$E$1005,MATCH($B951,'Inspection Log'!$A$6:$A$1005,0)),""))</f>
        <v/>
      </c>
      <c r="E951">
        <f>IF($B951="","",IFERROR(INDEX('Inspection Log'!$F$6:$F$1005,MATCH($B951,'Inspection Log'!$A$6:$A$1005,0)),""))</f>
        <v/>
      </c>
      <c r="G951" s="47" t="n"/>
      <c r="H951" s="38" t="n"/>
      <c r="K951" s="63" t="n"/>
      <c r="L951" s="63" t="n"/>
      <c r="M951" s="38" t="n"/>
      <c r="O951" s="62">
        <f>IF($C951="","",IFERROR($C951+'Settings'!$B$5,""))</f>
        <v/>
      </c>
      <c r="P951" s="62" t="n"/>
      <c r="Q951" s="62" t="n"/>
      <c r="R951" s="40">
        <f>IF($A951="","",IF($Q951&lt;&gt;"","Closed",IF($P951="","Open - No Due Date",IF($P951&lt;TODAY(),"Overdue","Open"))))</f>
        <v/>
      </c>
      <c r="S951" s="39">
        <f>IF($A951="","",IFERROR(MAX(0,IF($Q951&lt;&gt;"",$Q951-$C951,TODAY()-$C951)),""))</f>
        <v/>
      </c>
      <c r="T951" s="40">
        <f>IF($A951="","",IF(OR($B951="",$F951="",$H951="",$I951="",$M951=""),"Missing required field",IF(COUNTIF($A$6:$A$1005,$A951)&gt;1,"Duplicate Violation ID",IF(COUNTIF('Inspection Log'!$A$6:$A$1005,$B951)=0,"Unmatched Inspection ID",IF(AND($Q951&lt;&gt;"",$C951&lt;&gt;"",$Q951&lt;$C951),"Completed before inspection","OK")))))</f>
        <v/>
      </c>
    </row>
    <row r="952">
      <c r="C952" s="62">
        <f>IF($B952="","",IFERROR(INDEX('Inspection Log'!$B$6:$B$1005,MATCH($B952,'Inspection Log'!$A$6:$A$1005,0)),""))</f>
        <v/>
      </c>
      <c r="D952">
        <f>IF($B952="","",IFERROR(INDEX('Inspection Log'!$E$6:$E$1005,MATCH($B952,'Inspection Log'!$A$6:$A$1005,0)),""))</f>
        <v/>
      </c>
      <c r="E952">
        <f>IF($B952="","",IFERROR(INDEX('Inspection Log'!$F$6:$F$1005,MATCH($B952,'Inspection Log'!$A$6:$A$1005,0)),""))</f>
        <v/>
      </c>
      <c r="G952" s="47" t="n"/>
      <c r="H952" s="38" t="n"/>
      <c r="K952" s="63" t="n"/>
      <c r="L952" s="63" t="n"/>
      <c r="M952" s="38" t="n"/>
      <c r="O952" s="62">
        <f>IF($C952="","",IFERROR($C952+'Settings'!$B$5,""))</f>
        <v/>
      </c>
      <c r="P952" s="62" t="n"/>
      <c r="Q952" s="62" t="n"/>
      <c r="R952" s="40">
        <f>IF($A952="","",IF($Q952&lt;&gt;"","Closed",IF($P952="","Open - No Due Date",IF($P952&lt;TODAY(),"Overdue","Open"))))</f>
        <v/>
      </c>
      <c r="S952" s="39">
        <f>IF($A952="","",IFERROR(MAX(0,IF($Q952&lt;&gt;"",$Q952-$C952,TODAY()-$C952)),""))</f>
        <v/>
      </c>
      <c r="T952" s="40">
        <f>IF($A952="","",IF(OR($B952="",$F952="",$H952="",$I952="",$M952=""),"Missing required field",IF(COUNTIF($A$6:$A$1005,$A952)&gt;1,"Duplicate Violation ID",IF(COUNTIF('Inspection Log'!$A$6:$A$1005,$B952)=0,"Unmatched Inspection ID",IF(AND($Q952&lt;&gt;"",$C952&lt;&gt;"",$Q952&lt;$C952),"Completed before inspection","OK")))))</f>
        <v/>
      </c>
    </row>
    <row r="953">
      <c r="C953" s="62">
        <f>IF($B953="","",IFERROR(INDEX('Inspection Log'!$B$6:$B$1005,MATCH($B953,'Inspection Log'!$A$6:$A$1005,0)),""))</f>
        <v/>
      </c>
      <c r="D953">
        <f>IF($B953="","",IFERROR(INDEX('Inspection Log'!$E$6:$E$1005,MATCH($B953,'Inspection Log'!$A$6:$A$1005,0)),""))</f>
        <v/>
      </c>
      <c r="E953">
        <f>IF($B953="","",IFERROR(INDEX('Inspection Log'!$F$6:$F$1005,MATCH($B953,'Inspection Log'!$A$6:$A$1005,0)),""))</f>
        <v/>
      </c>
      <c r="G953" s="47" t="n"/>
      <c r="H953" s="38" t="n"/>
      <c r="K953" s="63" t="n"/>
      <c r="L953" s="63" t="n"/>
      <c r="M953" s="38" t="n"/>
      <c r="O953" s="62">
        <f>IF($C953="","",IFERROR($C953+'Settings'!$B$5,""))</f>
        <v/>
      </c>
      <c r="P953" s="62" t="n"/>
      <c r="Q953" s="62" t="n"/>
      <c r="R953" s="40">
        <f>IF($A953="","",IF($Q953&lt;&gt;"","Closed",IF($P953="","Open - No Due Date",IF($P953&lt;TODAY(),"Overdue","Open"))))</f>
        <v/>
      </c>
      <c r="S953" s="39">
        <f>IF($A953="","",IFERROR(MAX(0,IF($Q953&lt;&gt;"",$Q953-$C953,TODAY()-$C953)),""))</f>
        <v/>
      </c>
      <c r="T953" s="40">
        <f>IF($A953="","",IF(OR($B953="",$F953="",$H953="",$I953="",$M953=""),"Missing required field",IF(COUNTIF($A$6:$A$1005,$A953)&gt;1,"Duplicate Violation ID",IF(COUNTIF('Inspection Log'!$A$6:$A$1005,$B953)=0,"Unmatched Inspection ID",IF(AND($Q953&lt;&gt;"",$C953&lt;&gt;"",$Q953&lt;$C953),"Completed before inspection","OK")))))</f>
        <v/>
      </c>
    </row>
    <row r="954">
      <c r="C954" s="62">
        <f>IF($B954="","",IFERROR(INDEX('Inspection Log'!$B$6:$B$1005,MATCH($B954,'Inspection Log'!$A$6:$A$1005,0)),""))</f>
        <v/>
      </c>
      <c r="D954">
        <f>IF($B954="","",IFERROR(INDEX('Inspection Log'!$E$6:$E$1005,MATCH($B954,'Inspection Log'!$A$6:$A$1005,0)),""))</f>
        <v/>
      </c>
      <c r="E954">
        <f>IF($B954="","",IFERROR(INDEX('Inspection Log'!$F$6:$F$1005,MATCH($B954,'Inspection Log'!$A$6:$A$1005,0)),""))</f>
        <v/>
      </c>
      <c r="G954" s="47" t="n"/>
      <c r="H954" s="38" t="n"/>
      <c r="K954" s="63" t="n"/>
      <c r="L954" s="63" t="n"/>
      <c r="M954" s="38" t="n"/>
      <c r="O954" s="62">
        <f>IF($C954="","",IFERROR($C954+'Settings'!$B$5,""))</f>
        <v/>
      </c>
      <c r="P954" s="62" t="n"/>
      <c r="Q954" s="62" t="n"/>
      <c r="R954" s="40">
        <f>IF($A954="","",IF($Q954&lt;&gt;"","Closed",IF($P954="","Open - No Due Date",IF($P954&lt;TODAY(),"Overdue","Open"))))</f>
        <v/>
      </c>
      <c r="S954" s="39">
        <f>IF($A954="","",IFERROR(MAX(0,IF($Q954&lt;&gt;"",$Q954-$C954,TODAY()-$C954)),""))</f>
        <v/>
      </c>
      <c r="T954" s="40">
        <f>IF($A954="","",IF(OR($B954="",$F954="",$H954="",$I954="",$M954=""),"Missing required field",IF(COUNTIF($A$6:$A$1005,$A954)&gt;1,"Duplicate Violation ID",IF(COUNTIF('Inspection Log'!$A$6:$A$1005,$B954)=0,"Unmatched Inspection ID",IF(AND($Q954&lt;&gt;"",$C954&lt;&gt;"",$Q954&lt;$C954),"Completed before inspection","OK")))))</f>
        <v/>
      </c>
    </row>
    <row r="955">
      <c r="C955" s="62">
        <f>IF($B955="","",IFERROR(INDEX('Inspection Log'!$B$6:$B$1005,MATCH($B955,'Inspection Log'!$A$6:$A$1005,0)),""))</f>
        <v/>
      </c>
      <c r="D955">
        <f>IF($B955="","",IFERROR(INDEX('Inspection Log'!$E$6:$E$1005,MATCH($B955,'Inspection Log'!$A$6:$A$1005,0)),""))</f>
        <v/>
      </c>
      <c r="E955">
        <f>IF($B955="","",IFERROR(INDEX('Inspection Log'!$F$6:$F$1005,MATCH($B955,'Inspection Log'!$A$6:$A$1005,0)),""))</f>
        <v/>
      </c>
      <c r="G955" s="47" t="n"/>
      <c r="H955" s="38" t="n"/>
      <c r="K955" s="63" t="n"/>
      <c r="L955" s="63" t="n"/>
      <c r="M955" s="38" t="n"/>
      <c r="O955" s="62">
        <f>IF($C955="","",IFERROR($C955+'Settings'!$B$5,""))</f>
        <v/>
      </c>
      <c r="P955" s="62" t="n"/>
      <c r="Q955" s="62" t="n"/>
      <c r="R955" s="40">
        <f>IF($A955="","",IF($Q955&lt;&gt;"","Closed",IF($P955="","Open - No Due Date",IF($P955&lt;TODAY(),"Overdue","Open"))))</f>
        <v/>
      </c>
      <c r="S955" s="39">
        <f>IF($A955="","",IFERROR(MAX(0,IF($Q955&lt;&gt;"",$Q955-$C955,TODAY()-$C955)),""))</f>
        <v/>
      </c>
      <c r="T955" s="40">
        <f>IF($A955="","",IF(OR($B955="",$F955="",$H955="",$I955="",$M955=""),"Missing required field",IF(COUNTIF($A$6:$A$1005,$A955)&gt;1,"Duplicate Violation ID",IF(COUNTIF('Inspection Log'!$A$6:$A$1005,$B955)=0,"Unmatched Inspection ID",IF(AND($Q955&lt;&gt;"",$C955&lt;&gt;"",$Q955&lt;$C955),"Completed before inspection","OK")))))</f>
        <v/>
      </c>
    </row>
    <row r="956">
      <c r="C956" s="62">
        <f>IF($B956="","",IFERROR(INDEX('Inspection Log'!$B$6:$B$1005,MATCH($B956,'Inspection Log'!$A$6:$A$1005,0)),""))</f>
        <v/>
      </c>
      <c r="D956">
        <f>IF($B956="","",IFERROR(INDEX('Inspection Log'!$E$6:$E$1005,MATCH($B956,'Inspection Log'!$A$6:$A$1005,0)),""))</f>
        <v/>
      </c>
      <c r="E956">
        <f>IF($B956="","",IFERROR(INDEX('Inspection Log'!$F$6:$F$1005,MATCH($B956,'Inspection Log'!$A$6:$A$1005,0)),""))</f>
        <v/>
      </c>
      <c r="G956" s="47" t="n"/>
      <c r="H956" s="38" t="n"/>
      <c r="K956" s="63" t="n"/>
      <c r="L956" s="63" t="n"/>
      <c r="M956" s="38" t="n"/>
      <c r="O956" s="62">
        <f>IF($C956="","",IFERROR($C956+'Settings'!$B$5,""))</f>
        <v/>
      </c>
      <c r="P956" s="62" t="n"/>
      <c r="Q956" s="62" t="n"/>
      <c r="R956" s="40">
        <f>IF($A956="","",IF($Q956&lt;&gt;"","Closed",IF($P956="","Open - No Due Date",IF($P956&lt;TODAY(),"Overdue","Open"))))</f>
        <v/>
      </c>
      <c r="S956" s="39">
        <f>IF($A956="","",IFERROR(MAX(0,IF($Q956&lt;&gt;"",$Q956-$C956,TODAY()-$C956)),""))</f>
        <v/>
      </c>
      <c r="T956" s="40">
        <f>IF($A956="","",IF(OR($B956="",$F956="",$H956="",$I956="",$M956=""),"Missing required field",IF(COUNTIF($A$6:$A$1005,$A956)&gt;1,"Duplicate Violation ID",IF(COUNTIF('Inspection Log'!$A$6:$A$1005,$B956)=0,"Unmatched Inspection ID",IF(AND($Q956&lt;&gt;"",$C956&lt;&gt;"",$Q956&lt;$C956),"Completed before inspection","OK")))))</f>
        <v/>
      </c>
    </row>
    <row r="957">
      <c r="C957" s="62">
        <f>IF($B957="","",IFERROR(INDEX('Inspection Log'!$B$6:$B$1005,MATCH($B957,'Inspection Log'!$A$6:$A$1005,0)),""))</f>
        <v/>
      </c>
      <c r="D957">
        <f>IF($B957="","",IFERROR(INDEX('Inspection Log'!$E$6:$E$1005,MATCH($B957,'Inspection Log'!$A$6:$A$1005,0)),""))</f>
        <v/>
      </c>
      <c r="E957">
        <f>IF($B957="","",IFERROR(INDEX('Inspection Log'!$F$6:$F$1005,MATCH($B957,'Inspection Log'!$A$6:$A$1005,0)),""))</f>
        <v/>
      </c>
      <c r="G957" s="47" t="n"/>
      <c r="H957" s="38" t="n"/>
      <c r="K957" s="63" t="n"/>
      <c r="L957" s="63" t="n"/>
      <c r="M957" s="38" t="n"/>
      <c r="O957" s="62">
        <f>IF($C957="","",IFERROR($C957+'Settings'!$B$5,""))</f>
        <v/>
      </c>
      <c r="P957" s="62" t="n"/>
      <c r="Q957" s="62" t="n"/>
      <c r="R957" s="40">
        <f>IF($A957="","",IF($Q957&lt;&gt;"","Closed",IF($P957="","Open - No Due Date",IF($P957&lt;TODAY(),"Overdue","Open"))))</f>
        <v/>
      </c>
      <c r="S957" s="39">
        <f>IF($A957="","",IFERROR(MAX(0,IF($Q957&lt;&gt;"",$Q957-$C957,TODAY()-$C957)),""))</f>
        <v/>
      </c>
      <c r="T957" s="40">
        <f>IF($A957="","",IF(OR($B957="",$F957="",$H957="",$I957="",$M957=""),"Missing required field",IF(COUNTIF($A$6:$A$1005,$A957)&gt;1,"Duplicate Violation ID",IF(COUNTIF('Inspection Log'!$A$6:$A$1005,$B957)=0,"Unmatched Inspection ID",IF(AND($Q957&lt;&gt;"",$C957&lt;&gt;"",$Q957&lt;$C957),"Completed before inspection","OK")))))</f>
        <v/>
      </c>
    </row>
    <row r="958">
      <c r="C958" s="62">
        <f>IF($B958="","",IFERROR(INDEX('Inspection Log'!$B$6:$B$1005,MATCH($B958,'Inspection Log'!$A$6:$A$1005,0)),""))</f>
        <v/>
      </c>
      <c r="D958">
        <f>IF($B958="","",IFERROR(INDEX('Inspection Log'!$E$6:$E$1005,MATCH($B958,'Inspection Log'!$A$6:$A$1005,0)),""))</f>
        <v/>
      </c>
      <c r="E958">
        <f>IF($B958="","",IFERROR(INDEX('Inspection Log'!$F$6:$F$1005,MATCH($B958,'Inspection Log'!$A$6:$A$1005,0)),""))</f>
        <v/>
      </c>
      <c r="G958" s="47" t="n"/>
      <c r="H958" s="38" t="n"/>
      <c r="K958" s="63" t="n"/>
      <c r="L958" s="63" t="n"/>
      <c r="M958" s="38" t="n"/>
      <c r="O958" s="62">
        <f>IF($C958="","",IFERROR($C958+'Settings'!$B$5,""))</f>
        <v/>
      </c>
      <c r="P958" s="62" t="n"/>
      <c r="Q958" s="62" t="n"/>
      <c r="R958" s="40">
        <f>IF($A958="","",IF($Q958&lt;&gt;"","Closed",IF($P958="","Open - No Due Date",IF($P958&lt;TODAY(),"Overdue","Open"))))</f>
        <v/>
      </c>
      <c r="S958" s="39">
        <f>IF($A958="","",IFERROR(MAX(0,IF($Q958&lt;&gt;"",$Q958-$C958,TODAY()-$C958)),""))</f>
        <v/>
      </c>
      <c r="T958" s="40">
        <f>IF($A958="","",IF(OR($B958="",$F958="",$H958="",$I958="",$M958=""),"Missing required field",IF(COUNTIF($A$6:$A$1005,$A958)&gt;1,"Duplicate Violation ID",IF(COUNTIF('Inspection Log'!$A$6:$A$1005,$B958)=0,"Unmatched Inspection ID",IF(AND($Q958&lt;&gt;"",$C958&lt;&gt;"",$Q958&lt;$C958),"Completed before inspection","OK")))))</f>
        <v/>
      </c>
    </row>
    <row r="959">
      <c r="C959" s="62">
        <f>IF($B959="","",IFERROR(INDEX('Inspection Log'!$B$6:$B$1005,MATCH($B959,'Inspection Log'!$A$6:$A$1005,0)),""))</f>
        <v/>
      </c>
      <c r="D959">
        <f>IF($B959="","",IFERROR(INDEX('Inspection Log'!$E$6:$E$1005,MATCH($B959,'Inspection Log'!$A$6:$A$1005,0)),""))</f>
        <v/>
      </c>
      <c r="E959">
        <f>IF($B959="","",IFERROR(INDEX('Inspection Log'!$F$6:$F$1005,MATCH($B959,'Inspection Log'!$A$6:$A$1005,0)),""))</f>
        <v/>
      </c>
      <c r="G959" s="47" t="n"/>
      <c r="H959" s="38" t="n"/>
      <c r="K959" s="63" t="n"/>
      <c r="L959" s="63" t="n"/>
      <c r="M959" s="38" t="n"/>
      <c r="O959" s="62">
        <f>IF($C959="","",IFERROR($C959+'Settings'!$B$5,""))</f>
        <v/>
      </c>
      <c r="P959" s="62" t="n"/>
      <c r="Q959" s="62" t="n"/>
      <c r="R959" s="40">
        <f>IF($A959="","",IF($Q959&lt;&gt;"","Closed",IF($P959="","Open - No Due Date",IF($P959&lt;TODAY(),"Overdue","Open"))))</f>
        <v/>
      </c>
      <c r="S959" s="39">
        <f>IF($A959="","",IFERROR(MAX(0,IF($Q959&lt;&gt;"",$Q959-$C959,TODAY()-$C959)),""))</f>
        <v/>
      </c>
      <c r="T959" s="40">
        <f>IF($A959="","",IF(OR($B959="",$F959="",$H959="",$I959="",$M959=""),"Missing required field",IF(COUNTIF($A$6:$A$1005,$A959)&gt;1,"Duplicate Violation ID",IF(COUNTIF('Inspection Log'!$A$6:$A$1005,$B959)=0,"Unmatched Inspection ID",IF(AND($Q959&lt;&gt;"",$C959&lt;&gt;"",$Q959&lt;$C959),"Completed before inspection","OK")))))</f>
        <v/>
      </c>
    </row>
    <row r="960">
      <c r="C960" s="62">
        <f>IF($B960="","",IFERROR(INDEX('Inspection Log'!$B$6:$B$1005,MATCH($B960,'Inspection Log'!$A$6:$A$1005,0)),""))</f>
        <v/>
      </c>
      <c r="D960">
        <f>IF($B960="","",IFERROR(INDEX('Inspection Log'!$E$6:$E$1005,MATCH($B960,'Inspection Log'!$A$6:$A$1005,0)),""))</f>
        <v/>
      </c>
      <c r="E960">
        <f>IF($B960="","",IFERROR(INDEX('Inspection Log'!$F$6:$F$1005,MATCH($B960,'Inspection Log'!$A$6:$A$1005,0)),""))</f>
        <v/>
      </c>
      <c r="G960" s="47" t="n"/>
      <c r="H960" s="38" t="n"/>
      <c r="K960" s="63" t="n"/>
      <c r="L960" s="63" t="n"/>
      <c r="M960" s="38" t="n"/>
      <c r="O960" s="62">
        <f>IF($C960="","",IFERROR($C960+'Settings'!$B$5,""))</f>
        <v/>
      </c>
      <c r="P960" s="62" t="n"/>
      <c r="Q960" s="62" t="n"/>
      <c r="R960" s="40">
        <f>IF($A960="","",IF($Q960&lt;&gt;"","Closed",IF($P960="","Open - No Due Date",IF($P960&lt;TODAY(),"Overdue","Open"))))</f>
        <v/>
      </c>
      <c r="S960" s="39">
        <f>IF($A960="","",IFERROR(MAX(0,IF($Q960&lt;&gt;"",$Q960-$C960,TODAY()-$C960)),""))</f>
        <v/>
      </c>
      <c r="T960" s="40">
        <f>IF($A960="","",IF(OR($B960="",$F960="",$H960="",$I960="",$M960=""),"Missing required field",IF(COUNTIF($A$6:$A$1005,$A960)&gt;1,"Duplicate Violation ID",IF(COUNTIF('Inspection Log'!$A$6:$A$1005,$B960)=0,"Unmatched Inspection ID",IF(AND($Q960&lt;&gt;"",$C960&lt;&gt;"",$Q960&lt;$C960),"Completed before inspection","OK")))))</f>
        <v/>
      </c>
    </row>
    <row r="961">
      <c r="C961" s="62">
        <f>IF($B961="","",IFERROR(INDEX('Inspection Log'!$B$6:$B$1005,MATCH($B961,'Inspection Log'!$A$6:$A$1005,0)),""))</f>
        <v/>
      </c>
      <c r="D961">
        <f>IF($B961="","",IFERROR(INDEX('Inspection Log'!$E$6:$E$1005,MATCH($B961,'Inspection Log'!$A$6:$A$1005,0)),""))</f>
        <v/>
      </c>
      <c r="E961">
        <f>IF($B961="","",IFERROR(INDEX('Inspection Log'!$F$6:$F$1005,MATCH($B961,'Inspection Log'!$A$6:$A$1005,0)),""))</f>
        <v/>
      </c>
      <c r="G961" s="47" t="n"/>
      <c r="H961" s="38" t="n"/>
      <c r="K961" s="63" t="n"/>
      <c r="L961" s="63" t="n"/>
      <c r="M961" s="38" t="n"/>
      <c r="O961" s="62">
        <f>IF($C961="","",IFERROR($C961+'Settings'!$B$5,""))</f>
        <v/>
      </c>
      <c r="P961" s="62" t="n"/>
      <c r="Q961" s="62" t="n"/>
      <c r="R961" s="40">
        <f>IF($A961="","",IF($Q961&lt;&gt;"","Closed",IF($P961="","Open - No Due Date",IF($P961&lt;TODAY(),"Overdue","Open"))))</f>
        <v/>
      </c>
      <c r="S961" s="39">
        <f>IF($A961="","",IFERROR(MAX(0,IF($Q961&lt;&gt;"",$Q961-$C961,TODAY()-$C961)),""))</f>
        <v/>
      </c>
      <c r="T961" s="40">
        <f>IF($A961="","",IF(OR($B961="",$F961="",$H961="",$I961="",$M961=""),"Missing required field",IF(COUNTIF($A$6:$A$1005,$A961)&gt;1,"Duplicate Violation ID",IF(COUNTIF('Inspection Log'!$A$6:$A$1005,$B961)=0,"Unmatched Inspection ID",IF(AND($Q961&lt;&gt;"",$C961&lt;&gt;"",$Q961&lt;$C961),"Completed before inspection","OK")))))</f>
        <v/>
      </c>
    </row>
    <row r="962">
      <c r="C962" s="62">
        <f>IF($B962="","",IFERROR(INDEX('Inspection Log'!$B$6:$B$1005,MATCH($B962,'Inspection Log'!$A$6:$A$1005,0)),""))</f>
        <v/>
      </c>
      <c r="D962">
        <f>IF($B962="","",IFERROR(INDEX('Inspection Log'!$E$6:$E$1005,MATCH($B962,'Inspection Log'!$A$6:$A$1005,0)),""))</f>
        <v/>
      </c>
      <c r="E962">
        <f>IF($B962="","",IFERROR(INDEX('Inspection Log'!$F$6:$F$1005,MATCH($B962,'Inspection Log'!$A$6:$A$1005,0)),""))</f>
        <v/>
      </c>
      <c r="G962" s="47" t="n"/>
      <c r="H962" s="38" t="n"/>
      <c r="K962" s="63" t="n"/>
      <c r="L962" s="63" t="n"/>
      <c r="M962" s="38" t="n"/>
      <c r="O962" s="62">
        <f>IF($C962="","",IFERROR($C962+'Settings'!$B$5,""))</f>
        <v/>
      </c>
      <c r="P962" s="62" t="n"/>
      <c r="Q962" s="62" t="n"/>
      <c r="R962" s="40">
        <f>IF($A962="","",IF($Q962&lt;&gt;"","Closed",IF($P962="","Open - No Due Date",IF($P962&lt;TODAY(),"Overdue","Open"))))</f>
        <v/>
      </c>
      <c r="S962" s="39">
        <f>IF($A962="","",IFERROR(MAX(0,IF($Q962&lt;&gt;"",$Q962-$C962,TODAY()-$C962)),""))</f>
        <v/>
      </c>
      <c r="T962" s="40">
        <f>IF($A962="","",IF(OR($B962="",$F962="",$H962="",$I962="",$M962=""),"Missing required field",IF(COUNTIF($A$6:$A$1005,$A962)&gt;1,"Duplicate Violation ID",IF(COUNTIF('Inspection Log'!$A$6:$A$1005,$B962)=0,"Unmatched Inspection ID",IF(AND($Q962&lt;&gt;"",$C962&lt;&gt;"",$Q962&lt;$C962),"Completed before inspection","OK")))))</f>
        <v/>
      </c>
    </row>
    <row r="963">
      <c r="C963" s="62">
        <f>IF($B963="","",IFERROR(INDEX('Inspection Log'!$B$6:$B$1005,MATCH($B963,'Inspection Log'!$A$6:$A$1005,0)),""))</f>
        <v/>
      </c>
      <c r="D963">
        <f>IF($B963="","",IFERROR(INDEX('Inspection Log'!$E$6:$E$1005,MATCH($B963,'Inspection Log'!$A$6:$A$1005,0)),""))</f>
        <v/>
      </c>
      <c r="E963">
        <f>IF($B963="","",IFERROR(INDEX('Inspection Log'!$F$6:$F$1005,MATCH($B963,'Inspection Log'!$A$6:$A$1005,0)),""))</f>
        <v/>
      </c>
      <c r="G963" s="47" t="n"/>
      <c r="H963" s="38" t="n"/>
      <c r="K963" s="63" t="n"/>
      <c r="L963" s="63" t="n"/>
      <c r="M963" s="38" t="n"/>
      <c r="O963" s="62">
        <f>IF($C963="","",IFERROR($C963+'Settings'!$B$5,""))</f>
        <v/>
      </c>
      <c r="P963" s="62" t="n"/>
      <c r="Q963" s="62" t="n"/>
      <c r="R963" s="40">
        <f>IF($A963="","",IF($Q963&lt;&gt;"","Closed",IF($P963="","Open - No Due Date",IF($P963&lt;TODAY(),"Overdue","Open"))))</f>
        <v/>
      </c>
      <c r="S963" s="39">
        <f>IF($A963="","",IFERROR(MAX(0,IF($Q963&lt;&gt;"",$Q963-$C963,TODAY()-$C963)),""))</f>
        <v/>
      </c>
      <c r="T963" s="40">
        <f>IF($A963="","",IF(OR($B963="",$F963="",$H963="",$I963="",$M963=""),"Missing required field",IF(COUNTIF($A$6:$A$1005,$A963)&gt;1,"Duplicate Violation ID",IF(COUNTIF('Inspection Log'!$A$6:$A$1005,$B963)=0,"Unmatched Inspection ID",IF(AND($Q963&lt;&gt;"",$C963&lt;&gt;"",$Q963&lt;$C963),"Completed before inspection","OK")))))</f>
        <v/>
      </c>
    </row>
    <row r="964">
      <c r="C964" s="62">
        <f>IF($B964="","",IFERROR(INDEX('Inspection Log'!$B$6:$B$1005,MATCH($B964,'Inspection Log'!$A$6:$A$1005,0)),""))</f>
        <v/>
      </c>
      <c r="D964">
        <f>IF($B964="","",IFERROR(INDEX('Inspection Log'!$E$6:$E$1005,MATCH($B964,'Inspection Log'!$A$6:$A$1005,0)),""))</f>
        <v/>
      </c>
      <c r="E964">
        <f>IF($B964="","",IFERROR(INDEX('Inspection Log'!$F$6:$F$1005,MATCH($B964,'Inspection Log'!$A$6:$A$1005,0)),""))</f>
        <v/>
      </c>
      <c r="G964" s="47" t="n"/>
      <c r="H964" s="38" t="n"/>
      <c r="K964" s="63" t="n"/>
      <c r="L964" s="63" t="n"/>
      <c r="M964" s="38" t="n"/>
      <c r="O964" s="62">
        <f>IF($C964="","",IFERROR($C964+'Settings'!$B$5,""))</f>
        <v/>
      </c>
      <c r="P964" s="62" t="n"/>
      <c r="Q964" s="62" t="n"/>
      <c r="R964" s="40">
        <f>IF($A964="","",IF($Q964&lt;&gt;"","Closed",IF($P964="","Open - No Due Date",IF($P964&lt;TODAY(),"Overdue","Open"))))</f>
        <v/>
      </c>
      <c r="S964" s="39">
        <f>IF($A964="","",IFERROR(MAX(0,IF($Q964&lt;&gt;"",$Q964-$C964,TODAY()-$C964)),""))</f>
        <v/>
      </c>
      <c r="T964" s="40">
        <f>IF($A964="","",IF(OR($B964="",$F964="",$H964="",$I964="",$M964=""),"Missing required field",IF(COUNTIF($A$6:$A$1005,$A964)&gt;1,"Duplicate Violation ID",IF(COUNTIF('Inspection Log'!$A$6:$A$1005,$B964)=0,"Unmatched Inspection ID",IF(AND($Q964&lt;&gt;"",$C964&lt;&gt;"",$Q964&lt;$C964),"Completed before inspection","OK")))))</f>
        <v/>
      </c>
    </row>
    <row r="965">
      <c r="C965" s="62">
        <f>IF($B965="","",IFERROR(INDEX('Inspection Log'!$B$6:$B$1005,MATCH($B965,'Inspection Log'!$A$6:$A$1005,0)),""))</f>
        <v/>
      </c>
      <c r="D965">
        <f>IF($B965="","",IFERROR(INDEX('Inspection Log'!$E$6:$E$1005,MATCH($B965,'Inspection Log'!$A$6:$A$1005,0)),""))</f>
        <v/>
      </c>
      <c r="E965">
        <f>IF($B965="","",IFERROR(INDEX('Inspection Log'!$F$6:$F$1005,MATCH($B965,'Inspection Log'!$A$6:$A$1005,0)),""))</f>
        <v/>
      </c>
      <c r="G965" s="47" t="n"/>
      <c r="H965" s="38" t="n"/>
      <c r="K965" s="63" t="n"/>
      <c r="L965" s="63" t="n"/>
      <c r="M965" s="38" t="n"/>
      <c r="O965" s="62">
        <f>IF($C965="","",IFERROR($C965+'Settings'!$B$5,""))</f>
        <v/>
      </c>
      <c r="P965" s="62" t="n"/>
      <c r="Q965" s="62" t="n"/>
      <c r="R965" s="40">
        <f>IF($A965="","",IF($Q965&lt;&gt;"","Closed",IF($P965="","Open - No Due Date",IF($P965&lt;TODAY(),"Overdue","Open"))))</f>
        <v/>
      </c>
      <c r="S965" s="39">
        <f>IF($A965="","",IFERROR(MAX(0,IF($Q965&lt;&gt;"",$Q965-$C965,TODAY()-$C965)),""))</f>
        <v/>
      </c>
      <c r="T965" s="40">
        <f>IF($A965="","",IF(OR($B965="",$F965="",$H965="",$I965="",$M965=""),"Missing required field",IF(COUNTIF($A$6:$A$1005,$A965)&gt;1,"Duplicate Violation ID",IF(COUNTIF('Inspection Log'!$A$6:$A$1005,$B965)=0,"Unmatched Inspection ID",IF(AND($Q965&lt;&gt;"",$C965&lt;&gt;"",$Q965&lt;$C965),"Completed before inspection","OK")))))</f>
        <v/>
      </c>
    </row>
    <row r="966">
      <c r="C966" s="62">
        <f>IF($B966="","",IFERROR(INDEX('Inspection Log'!$B$6:$B$1005,MATCH($B966,'Inspection Log'!$A$6:$A$1005,0)),""))</f>
        <v/>
      </c>
      <c r="D966">
        <f>IF($B966="","",IFERROR(INDEX('Inspection Log'!$E$6:$E$1005,MATCH($B966,'Inspection Log'!$A$6:$A$1005,0)),""))</f>
        <v/>
      </c>
      <c r="E966">
        <f>IF($B966="","",IFERROR(INDEX('Inspection Log'!$F$6:$F$1005,MATCH($B966,'Inspection Log'!$A$6:$A$1005,0)),""))</f>
        <v/>
      </c>
      <c r="G966" s="47" t="n"/>
      <c r="H966" s="38" t="n"/>
      <c r="K966" s="63" t="n"/>
      <c r="L966" s="63" t="n"/>
      <c r="M966" s="38" t="n"/>
      <c r="O966" s="62">
        <f>IF($C966="","",IFERROR($C966+'Settings'!$B$5,""))</f>
        <v/>
      </c>
      <c r="P966" s="62" t="n"/>
      <c r="Q966" s="62" t="n"/>
      <c r="R966" s="40">
        <f>IF($A966="","",IF($Q966&lt;&gt;"","Closed",IF($P966="","Open - No Due Date",IF($P966&lt;TODAY(),"Overdue","Open"))))</f>
        <v/>
      </c>
      <c r="S966" s="39">
        <f>IF($A966="","",IFERROR(MAX(0,IF($Q966&lt;&gt;"",$Q966-$C966,TODAY()-$C966)),""))</f>
        <v/>
      </c>
      <c r="T966" s="40">
        <f>IF($A966="","",IF(OR($B966="",$F966="",$H966="",$I966="",$M966=""),"Missing required field",IF(COUNTIF($A$6:$A$1005,$A966)&gt;1,"Duplicate Violation ID",IF(COUNTIF('Inspection Log'!$A$6:$A$1005,$B966)=0,"Unmatched Inspection ID",IF(AND($Q966&lt;&gt;"",$C966&lt;&gt;"",$Q966&lt;$C966),"Completed before inspection","OK")))))</f>
        <v/>
      </c>
    </row>
    <row r="967">
      <c r="C967" s="62">
        <f>IF($B967="","",IFERROR(INDEX('Inspection Log'!$B$6:$B$1005,MATCH($B967,'Inspection Log'!$A$6:$A$1005,0)),""))</f>
        <v/>
      </c>
      <c r="D967">
        <f>IF($B967="","",IFERROR(INDEX('Inspection Log'!$E$6:$E$1005,MATCH($B967,'Inspection Log'!$A$6:$A$1005,0)),""))</f>
        <v/>
      </c>
      <c r="E967">
        <f>IF($B967="","",IFERROR(INDEX('Inspection Log'!$F$6:$F$1005,MATCH($B967,'Inspection Log'!$A$6:$A$1005,0)),""))</f>
        <v/>
      </c>
      <c r="G967" s="47" t="n"/>
      <c r="H967" s="38" t="n"/>
      <c r="K967" s="63" t="n"/>
      <c r="L967" s="63" t="n"/>
      <c r="M967" s="38" t="n"/>
      <c r="O967" s="62">
        <f>IF($C967="","",IFERROR($C967+'Settings'!$B$5,""))</f>
        <v/>
      </c>
      <c r="P967" s="62" t="n"/>
      <c r="Q967" s="62" t="n"/>
      <c r="R967" s="40">
        <f>IF($A967="","",IF($Q967&lt;&gt;"","Closed",IF($P967="","Open - No Due Date",IF($P967&lt;TODAY(),"Overdue","Open"))))</f>
        <v/>
      </c>
      <c r="S967" s="39">
        <f>IF($A967="","",IFERROR(MAX(0,IF($Q967&lt;&gt;"",$Q967-$C967,TODAY()-$C967)),""))</f>
        <v/>
      </c>
      <c r="T967" s="40">
        <f>IF($A967="","",IF(OR($B967="",$F967="",$H967="",$I967="",$M967=""),"Missing required field",IF(COUNTIF($A$6:$A$1005,$A967)&gt;1,"Duplicate Violation ID",IF(COUNTIF('Inspection Log'!$A$6:$A$1005,$B967)=0,"Unmatched Inspection ID",IF(AND($Q967&lt;&gt;"",$C967&lt;&gt;"",$Q967&lt;$C967),"Completed before inspection","OK")))))</f>
        <v/>
      </c>
    </row>
    <row r="968">
      <c r="C968" s="62">
        <f>IF($B968="","",IFERROR(INDEX('Inspection Log'!$B$6:$B$1005,MATCH($B968,'Inspection Log'!$A$6:$A$1005,0)),""))</f>
        <v/>
      </c>
      <c r="D968">
        <f>IF($B968="","",IFERROR(INDEX('Inspection Log'!$E$6:$E$1005,MATCH($B968,'Inspection Log'!$A$6:$A$1005,0)),""))</f>
        <v/>
      </c>
      <c r="E968">
        <f>IF($B968="","",IFERROR(INDEX('Inspection Log'!$F$6:$F$1005,MATCH($B968,'Inspection Log'!$A$6:$A$1005,0)),""))</f>
        <v/>
      </c>
      <c r="G968" s="47" t="n"/>
      <c r="H968" s="38" t="n"/>
      <c r="K968" s="63" t="n"/>
      <c r="L968" s="63" t="n"/>
      <c r="M968" s="38" t="n"/>
      <c r="O968" s="62">
        <f>IF($C968="","",IFERROR($C968+'Settings'!$B$5,""))</f>
        <v/>
      </c>
      <c r="P968" s="62" t="n"/>
      <c r="Q968" s="62" t="n"/>
      <c r="R968" s="40">
        <f>IF($A968="","",IF($Q968&lt;&gt;"","Closed",IF($P968="","Open - No Due Date",IF($P968&lt;TODAY(),"Overdue","Open"))))</f>
        <v/>
      </c>
      <c r="S968" s="39">
        <f>IF($A968="","",IFERROR(MAX(0,IF($Q968&lt;&gt;"",$Q968-$C968,TODAY()-$C968)),""))</f>
        <v/>
      </c>
      <c r="T968" s="40">
        <f>IF($A968="","",IF(OR($B968="",$F968="",$H968="",$I968="",$M968=""),"Missing required field",IF(COUNTIF($A$6:$A$1005,$A968)&gt;1,"Duplicate Violation ID",IF(COUNTIF('Inspection Log'!$A$6:$A$1005,$B968)=0,"Unmatched Inspection ID",IF(AND($Q968&lt;&gt;"",$C968&lt;&gt;"",$Q968&lt;$C968),"Completed before inspection","OK")))))</f>
        <v/>
      </c>
    </row>
    <row r="969">
      <c r="C969" s="62">
        <f>IF($B969="","",IFERROR(INDEX('Inspection Log'!$B$6:$B$1005,MATCH($B969,'Inspection Log'!$A$6:$A$1005,0)),""))</f>
        <v/>
      </c>
      <c r="D969">
        <f>IF($B969="","",IFERROR(INDEX('Inspection Log'!$E$6:$E$1005,MATCH($B969,'Inspection Log'!$A$6:$A$1005,0)),""))</f>
        <v/>
      </c>
      <c r="E969">
        <f>IF($B969="","",IFERROR(INDEX('Inspection Log'!$F$6:$F$1005,MATCH($B969,'Inspection Log'!$A$6:$A$1005,0)),""))</f>
        <v/>
      </c>
      <c r="G969" s="47" t="n"/>
      <c r="H969" s="38" t="n"/>
      <c r="K969" s="63" t="n"/>
      <c r="L969" s="63" t="n"/>
      <c r="M969" s="38" t="n"/>
      <c r="O969" s="62">
        <f>IF($C969="","",IFERROR($C969+'Settings'!$B$5,""))</f>
        <v/>
      </c>
      <c r="P969" s="62" t="n"/>
      <c r="Q969" s="62" t="n"/>
      <c r="R969" s="40">
        <f>IF($A969="","",IF($Q969&lt;&gt;"","Closed",IF($P969="","Open - No Due Date",IF($P969&lt;TODAY(),"Overdue","Open"))))</f>
        <v/>
      </c>
      <c r="S969" s="39">
        <f>IF($A969="","",IFERROR(MAX(0,IF($Q969&lt;&gt;"",$Q969-$C969,TODAY()-$C969)),""))</f>
        <v/>
      </c>
      <c r="T969" s="40">
        <f>IF($A969="","",IF(OR($B969="",$F969="",$H969="",$I969="",$M969=""),"Missing required field",IF(COUNTIF($A$6:$A$1005,$A969)&gt;1,"Duplicate Violation ID",IF(COUNTIF('Inspection Log'!$A$6:$A$1005,$B969)=0,"Unmatched Inspection ID",IF(AND($Q969&lt;&gt;"",$C969&lt;&gt;"",$Q969&lt;$C969),"Completed before inspection","OK")))))</f>
        <v/>
      </c>
    </row>
    <row r="970">
      <c r="C970" s="62">
        <f>IF($B970="","",IFERROR(INDEX('Inspection Log'!$B$6:$B$1005,MATCH($B970,'Inspection Log'!$A$6:$A$1005,0)),""))</f>
        <v/>
      </c>
      <c r="D970">
        <f>IF($B970="","",IFERROR(INDEX('Inspection Log'!$E$6:$E$1005,MATCH($B970,'Inspection Log'!$A$6:$A$1005,0)),""))</f>
        <v/>
      </c>
      <c r="E970">
        <f>IF($B970="","",IFERROR(INDEX('Inspection Log'!$F$6:$F$1005,MATCH($B970,'Inspection Log'!$A$6:$A$1005,0)),""))</f>
        <v/>
      </c>
      <c r="G970" s="47" t="n"/>
      <c r="H970" s="38" t="n"/>
      <c r="K970" s="63" t="n"/>
      <c r="L970" s="63" t="n"/>
      <c r="M970" s="38" t="n"/>
      <c r="O970" s="62">
        <f>IF($C970="","",IFERROR($C970+'Settings'!$B$5,""))</f>
        <v/>
      </c>
      <c r="P970" s="62" t="n"/>
      <c r="Q970" s="62" t="n"/>
      <c r="R970" s="40">
        <f>IF($A970="","",IF($Q970&lt;&gt;"","Closed",IF($P970="","Open - No Due Date",IF($P970&lt;TODAY(),"Overdue","Open"))))</f>
        <v/>
      </c>
      <c r="S970" s="39">
        <f>IF($A970="","",IFERROR(MAX(0,IF($Q970&lt;&gt;"",$Q970-$C970,TODAY()-$C970)),""))</f>
        <v/>
      </c>
      <c r="T970" s="40">
        <f>IF($A970="","",IF(OR($B970="",$F970="",$H970="",$I970="",$M970=""),"Missing required field",IF(COUNTIF($A$6:$A$1005,$A970)&gt;1,"Duplicate Violation ID",IF(COUNTIF('Inspection Log'!$A$6:$A$1005,$B970)=0,"Unmatched Inspection ID",IF(AND($Q970&lt;&gt;"",$C970&lt;&gt;"",$Q970&lt;$C970),"Completed before inspection","OK")))))</f>
        <v/>
      </c>
    </row>
    <row r="971">
      <c r="C971" s="62">
        <f>IF($B971="","",IFERROR(INDEX('Inspection Log'!$B$6:$B$1005,MATCH($B971,'Inspection Log'!$A$6:$A$1005,0)),""))</f>
        <v/>
      </c>
      <c r="D971">
        <f>IF($B971="","",IFERROR(INDEX('Inspection Log'!$E$6:$E$1005,MATCH($B971,'Inspection Log'!$A$6:$A$1005,0)),""))</f>
        <v/>
      </c>
      <c r="E971">
        <f>IF($B971="","",IFERROR(INDEX('Inspection Log'!$F$6:$F$1005,MATCH($B971,'Inspection Log'!$A$6:$A$1005,0)),""))</f>
        <v/>
      </c>
      <c r="G971" s="47" t="n"/>
      <c r="H971" s="38" t="n"/>
      <c r="K971" s="63" t="n"/>
      <c r="L971" s="63" t="n"/>
      <c r="M971" s="38" t="n"/>
      <c r="O971" s="62">
        <f>IF($C971="","",IFERROR($C971+'Settings'!$B$5,""))</f>
        <v/>
      </c>
      <c r="P971" s="62" t="n"/>
      <c r="Q971" s="62" t="n"/>
      <c r="R971" s="40">
        <f>IF($A971="","",IF($Q971&lt;&gt;"","Closed",IF($P971="","Open - No Due Date",IF($P971&lt;TODAY(),"Overdue","Open"))))</f>
        <v/>
      </c>
      <c r="S971" s="39">
        <f>IF($A971="","",IFERROR(MAX(0,IF($Q971&lt;&gt;"",$Q971-$C971,TODAY()-$C971)),""))</f>
        <v/>
      </c>
      <c r="T971" s="40">
        <f>IF($A971="","",IF(OR($B971="",$F971="",$H971="",$I971="",$M971=""),"Missing required field",IF(COUNTIF($A$6:$A$1005,$A971)&gt;1,"Duplicate Violation ID",IF(COUNTIF('Inspection Log'!$A$6:$A$1005,$B971)=0,"Unmatched Inspection ID",IF(AND($Q971&lt;&gt;"",$C971&lt;&gt;"",$Q971&lt;$C971),"Completed before inspection","OK")))))</f>
        <v/>
      </c>
    </row>
    <row r="972">
      <c r="C972" s="62">
        <f>IF($B972="","",IFERROR(INDEX('Inspection Log'!$B$6:$B$1005,MATCH($B972,'Inspection Log'!$A$6:$A$1005,0)),""))</f>
        <v/>
      </c>
      <c r="D972">
        <f>IF($B972="","",IFERROR(INDEX('Inspection Log'!$E$6:$E$1005,MATCH($B972,'Inspection Log'!$A$6:$A$1005,0)),""))</f>
        <v/>
      </c>
      <c r="E972">
        <f>IF($B972="","",IFERROR(INDEX('Inspection Log'!$F$6:$F$1005,MATCH($B972,'Inspection Log'!$A$6:$A$1005,0)),""))</f>
        <v/>
      </c>
      <c r="G972" s="47" t="n"/>
      <c r="H972" s="38" t="n"/>
      <c r="K972" s="63" t="n"/>
      <c r="L972" s="63" t="n"/>
      <c r="M972" s="38" t="n"/>
      <c r="O972" s="62">
        <f>IF($C972="","",IFERROR($C972+'Settings'!$B$5,""))</f>
        <v/>
      </c>
      <c r="P972" s="62" t="n"/>
      <c r="Q972" s="62" t="n"/>
      <c r="R972" s="40">
        <f>IF($A972="","",IF($Q972&lt;&gt;"","Closed",IF($P972="","Open - No Due Date",IF($P972&lt;TODAY(),"Overdue","Open"))))</f>
        <v/>
      </c>
      <c r="S972" s="39">
        <f>IF($A972="","",IFERROR(MAX(0,IF($Q972&lt;&gt;"",$Q972-$C972,TODAY()-$C972)),""))</f>
        <v/>
      </c>
      <c r="T972" s="40">
        <f>IF($A972="","",IF(OR($B972="",$F972="",$H972="",$I972="",$M972=""),"Missing required field",IF(COUNTIF($A$6:$A$1005,$A972)&gt;1,"Duplicate Violation ID",IF(COUNTIF('Inspection Log'!$A$6:$A$1005,$B972)=0,"Unmatched Inspection ID",IF(AND($Q972&lt;&gt;"",$C972&lt;&gt;"",$Q972&lt;$C972),"Completed before inspection","OK")))))</f>
        <v/>
      </c>
    </row>
    <row r="973">
      <c r="C973" s="62">
        <f>IF($B973="","",IFERROR(INDEX('Inspection Log'!$B$6:$B$1005,MATCH($B973,'Inspection Log'!$A$6:$A$1005,0)),""))</f>
        <v/>
      </c>
      <c r="D973">
        <f>IF($B973="","",IFERROR(INDEX('Inspection Log'!$E$6:$E$1005,MATCH($B973,'Inspection Log'!$A$6:$A$1005,0)),""))</f>
        <v/>
      </c>
      <c r="E973">
        <f>IF($B973="","",IFERROR(INDEX('Inspection Log'!$F$6:$F$1005,MATCH($B973,'Inspection Log'!$A$6:$A$1005,0)),""))</f>
        <v/>
      </c>
      <c r="G973" s="47" t="n"/>
      <c r="H973" s="38" t="n"/>
      <c r="K973" s="63" t="n"/>
      <c r="L973" s="63" t="n"/>
      <c r="M973" s="38" t="n"/>
      <c r="O973" s="62">
        <f>IF($C973="","",IFERROR($C973+'Settings'!$B$5,""))</f>
        <v/>
      </c>
      <c r="P973" s="62" t="n"/>
      <c r="Q973" s="62" t="n"/>
      <c r="R973" s="40">
        <f>IF($A973="","",IF($Q973&lt;&gt;"","Closed",IF($P973="","Open - No Due Date",IF($P973&lt;TODAY(),"Overdue","Open"))))</f>
        <v/>
      </c>
      <c r="S973" s="39">
        <f>IF($A973="","",IFERROR(MAX(0,IF($Q973&lt;&gt;"",$Q973-$C973,TODAY()-$C973)),""))</f>
        <v/>
      </c>
      <c r="T973" s="40">
        <f>IF($A973="","",IF(OR($B973="",$F973="",$H973="",$I973="",$M973=""),"Missing required field",IF(COUNTIF($A$6:$A$1005,$A973)&gt;1,"Duplicate Violation ID",IF(COUNTIF('Inspection Log'!$A$6:$A$1005,$B973)=0,"Unmatched Inspection ID",IF(AND($Q973&lt;&gt;"",$C973&lt;&gt;"",$Q973&lt;$C973),"Completed before inspection","OK")))))</f>
        <v/>
      </c>
    </row>
    <row r="974">
      <c r="C974" s="62">
        <f>IF($B974="","",IFERROR(INDEX('Inspection Log'!$B$6:$B$1005,MATCH($B974,'Inspection Log'!$A$6:$A$1005,0)),""))</f>
        <v/>
      </c>
      <c r="D974">
        <f>IF($B974="","",IFERROR(INDEX('Inspection Log'!$E$6:$E$1005,MATCH($B974,'Inspection Log'!$A$6:$A$1005,0)),""))</f>
        <v/>
      </c>
      <c r="E974">
        <f>IF($B974="","",IFERROR(INDEX('Inspection Log'!$F$6:$F$1005,MATCH($B974,'Inspection Log'!$A$6:$A$1005,0)),""))</f>
        <v/>
      </c>
      <c r="G974" s="47" t="n"/>
      <c r="H974" s="38" t="n"/>
      <c r="K974" s="63" t="n"/>
      <c r="L974" s="63" t="n"/>
      <c r="M974" s="38" t="n"/>
      <c r="O974" s="62">
        <f>IF($C974="","",IFERROR($C974+'Settings'!$B$5,""))</f>
        <v/>
      </c>
      <c r="P974" s="62" t="n"/>
      <c r="Q974" s="62" t="n"/>
      <c r="R974" s="40">
        <f>IF($A974="","",IF($Q974&lt;&gt;"","Closed",IF($P974="","Open - No Due Date",IF($P974&lt;TODAY(),"Overdue","Open"))))</f>
        <v/>
      </c>
      <c r="S974" s="39">
        <f>IF($A974="","",IFERROR(MAX(0,IF($Q974&lt;&gt;"",$Q974-$C974,TODAY()-$C974)),""))</f>
        <v/>
      </c>
      <c r="T974" s="40">
        <f>IF($A974="","",IF(OR($B974="",$F974="",$H974="",$I974="",$M974=""),"Missing required field",IF(COUNTIF($A$6:$A$1005,$A974)&gt;1,"Duplicate Violation ID",IF(COUNTIF('Inspection Log'!$A$6:$A$1005,$B974)=0,"Unmatched Inspection ID",IF(AND($Q974&lt;&gt;"",$C974&lt;&gt;"",$Q974&lt;$C974),"Completed before inspection","OK")))))</f>
        <v/>
      </c>
    </row>
    <row r="975">
      <c r="C975" s="62">
        <f>IF($B975="","",IFERROR(INDEX('Inspection Log'!$B$6:$B$1005,MATCH($B975,'Inspection Log'!$A$6:$A$1005,0)),""))</f>
        <v/>
      </c>
      <c r="D975">
        <f>IF($B975="","",IFERROR(INDEX('Inspection Log'!$E$6:$E$1005,MATCH($B975,'Inspection Log'!$A$6:$A$1005,0)),""))</f>
        <v/>
      </c>
      <c r="E975">
        <f>IF($B975="","",IFERROR(INDEX('Inspection Log'!$F$6:$F$1005,MATCH($B975,'Inspection Log'!$A$6:$A$1005,0)),""))</f>
        <v/>
      </c>
      <c r="G975" s="47" t="n"/>
      <c r="H975" s="38" t="n"/>
      <c r="K975" s="63" t="n"/>
      <c r="L975" s="63" t="n"/>
      <c r="M975" s="38" t="n"/>
      <c r="O975" s="62">
        <f>IF($C975="","",IFERROR($C975+'Settings'!$B$5,""))</f>
        <v/>
      </c>
      <c r="P975" s="62" t="n"/>
      <c r="Q975" s="62" t="n"/>
      <c r="R975" s="40">
        <f>IF($A975="","",IF($Q975&lt;&gt;"","Closed",IF($P975="","Open - No Due Date",IF($P975&lt;TODAY(),"Overdue","Open"))))</f>
        <v/>
      </c>
      <c r="S975" s="39">
        <f>IF($A975="","",IFERROR(MAX(0,IF($Q975&lt;&gt;"",$Q975-$C975,TODAY()-$C975)),""))</f>
        <v/>
      </c>
      <c r="T975" s="40">
        <f>IF($A975="","",IF(OR($B975="",$F975="",$H975="",$I975="",$M975=""),"Missing required field",IF(COUNTIF($A$6:$A$1005,$A975)&gt;1,"Duplicate Violation ID",IF(COUNTIF('Inspection Log'!$A$6:$A$1005,$B975)=0,"Unmatched Inspection ID",IF(AND($Q975&lt;&gt;"",$C975&lt;&gt;"",$Q975&lt;$C975),"Completed before inspection","OK")))))</f>
        <v/>
      </c>
    </row>
    <row r="976">
      <c r="C976" s="62">
        <f>IF($B976="","",IFERROR(INDEX('Inspection Log'!$B$6:$B$1005,MATCH($B976,'Inspection Log'!$A$6:$A$1005,0)),""))</f>
        <v/>
      </c>
      <c r="D976">
        <f>IF($B976="","",IFERROR(INDEX('Inspection Log'!$E$6:$E$1005,MATCH($B976,'Inspection Log'!$A$6:$A$1005,0)),""))</f>
        <v/>
      </c>
      <c r="E976">
        <f>IF($B976="","",IFERROR(INDEX('Inspection Log'!$F$6:$F$1005,MATCH($B976,'Inspection Log'!$A$6:$A$1005,0)),""))</f>
        <v/>
      </c>
      <c r="G976" s="47" t="n"/>
      <c r="H976" s="38" t="n"/>
      <c r="K976" s="63" t="n"/>
      <c r="L976" s="63" t="n"/>
      <c r="M976" s="38" t="n"/>
      <c r="O976" s="62">
        <f>IF($C976="","",IFERROR($C976+'Settings'!$B$5,""))</f>
        <v/>
      </c>
      <c r="P976" s="62" t="n"/>
      <c r="Q976" s="62" t="n"/>
      <c r="R976" s="40">
        <f>IF($A976="","",IF($Q976&lt;&gt;"","Closed",IF($P976="","Open - No Due Date",IF($P976&lt;TODAY(),"Overdue","Open"))))</f>
        <v/>
      </c>
      <c r="S976" s="39">
        <f>IF($A976="","",IFERROR(MAX(0,IF($Q976&lt;&gt;"",$Q976-$C976,TODAY()-$C976)),""))</f>
        <v/>
      </c>
      <c r="T976" s="40">
        <f>IF($A976="","",IF(OR($B976="",$F976="",$H976="",$I976="",$M976=""),"Missing required field",IF(COUNTIF($A$6:$A$1005,$A976)&gt;1,"Duplicate Violation ID",IF(COUNTIF('Inspection Log'!$A$6:$A$1005,$B976)=0,"Unmatched Inspection ID",IF(AND($Q976&lt;&gt;"",$C976&lt;&gt;"",$Q976&lt;$C976),"Completed before inspection","OK")))))</f>
        <v/>
      </c>
    </row>
    <row r="977">
      <c r="C977" s="62">
        <f>IF($B977="","",IFERROR(INDEX('Inspection Log'!$B$6:$B$1005,MATCH($B977,'Inspection Log'!$A$6:$A$1005,0)),""))</f>
        <v/>
      </c>
      <c r="D977">
        <f>IF($B977="","",IFERROR(INDEX('Inspection Log'!$E$6:$E$1005,MATCH($B977,'Inspection Log'!$A$6:$A$1005,0)),""))</f>
        <v/>
      </c>
      <c r="E977">
        <f>IF($B977="","",IFERROR(INDEX('Inspection Log'!$F$6:$F$1005,MATCH($B977,'Inspection Log'!$A$6:$A$1005,0)),""))</f>
        <v/>
      </c>
      <c r="G977" s="47" t="n"/>
      <c r="H977" s="38" t="n"/>
      <c r="K977" s="63" t="n"/>
      <c r="L977" s="63" t="n"/>
      <c r="M977" s="38" t="n"/>
      <c r="O977" s="62">
        <f>IF($C977="","",IFERROR($C977+'Settings'!$B$5,""))</f>
        <v/>
      </c>
      <c r="P977" s="62" t="n"/>
      <c r="Q977" s="62" t="n"/>
      <c r="R977" s="40">
        <f>IF($A977="","",IF($Q977&lt;&gt;"","Closed",IF($P977="","Open - No Due Date",IF($P977&lt;TODAY(),"Overdue","Open"))))</f>
        <v/>
      </c>
      <c r="S977" s="39">
        <f>IF($A977="","",IFERROR(MAX(0,IF($Q977&lt;&gt;"",$Q977-$C977,TODAY()-$C977)),""))</f>
        <v/>
      </c>
      <c r="T977" s="40">
        <f>IF($A977="","",IF(OR($B977="",$F977="",$H977="",$I977="",$M977=""),"Missing required field",IF(COUNTIF($A$6:$A$1005,$A977)&gt;1,"Duplicate Violation ID",IF(COUNTIF('Inspection Log'!$A$6:$A$1005,$B977)=0,"Unmatched Inspection ID",IF(AND($Q977&lt;&gt;"",$C977&lt;&gt;"",$Q977&lt;$C977),"Completed before inspection","OK")))))</f>
        <v/>
      </c>
    </row>
    <row r="978">
      <c r="C978" s="62">
        <f>IF($B978="","",IFERROR(INDEX('Inspection Log'!$B$6:$B$1005,MATCH($B978,'Inspection Log'!$A$6:$A$1005,0)),""))</f>
        <v/>
      </c>
      <c r="D978">
        <f>IF($B978="","",IFERROR(INDEX('Inspection Log'!$E$6:$E$1005,MATCH($B978,'Inspection Log'!$A$6:$A$1005,0)),""))</f>
        <v/>
      </c>
      <c r="E978">
        <f>IF($B978="","",IFERROR(INDEX('Inspection Log'!$F$6:$F$1005,MATCH($B978,'Inspection Log'!$A$6:$A$1005,0)),""))</f>
        <v/>
      </c>
      <c r="G978" s="47" t="n"/>
      <c r="H978" s="38" t="n"/>
      <c r="K978" s="63" t="n"/>
      <c r="L978" s="63" t="n"/>
      <c r="M978" s="38" t="n"/>
      <c r="O978" s="62">
        <f>IF($C978="","",IFERROR($C978+'Settings'!$B$5,""))</f>
        <v/>
      </c>
      <c r="P978" s="62" t="n"/>
      <c r="Q978" s="62" t="n"/>
      <c r="R978" s="40">
        <f>IF($A978="","",IF($Q978&lt;&gt;"","Closed",IF($P978="","Open - No Due Date",IF($P978&lt;TODAY(),"Overdue","Open"))))</f>
        <v/>
      </c>
      <c r="S978" s="39">
        <f>IF($A978="","",IFERROR(MAX(0,IF($Q978&lt;&gt;"",$Q978-$C978,TODAY()-$C978)),""))</f>
        <v/>
      </c>
      <c r="T978" s="40">
        <f>IF($A978="","",IF(OR($B978="",$F978="",$H978="",$I978="",$M978=""),"Missing required field",IF(COUNTIF($A$6:$A$1005,$A978)&gt;1,"Duplicate Violation ID",IF(COUNTIF('Inspection Log'!$A$6:$A$1005,$B978)=0,"Unmatched Inspection ID",IF(AND($Q978&lt;&gt;"",$C978&lt;&gt;"",$Q978&lt;$C978),"Completed before inspection","OK")))))</f>
        <v/>
      </c>
    </row>
    <row r="979">
      <c r="C979" s="62">
        <f>IF($B979="","",IFERROR(INDEX('Inspection Log'!$B$6:$B$1005,MATCH($B979,'Inspection Log'!$A$6:$A$1005,0)),""))</f>
        <v/>
      </c>
      <c r="D979">
        <f>IF($B979="","",IFERROR(INDEX('Inspection Log'!$E$6:$E$1005,MATCH($B979,'Inspection Log'!$A$6:$A$1005,0)),""))</f>
        <v/>
      </c>
      <c r="E979">
        <f>IF($B979="","",IFERROR(INDEX('Inspection Log'!$F$6:$F$1005,MATCH($B979,'Inspection Log'!$A$6:$A$1005,0)),""))</f>
        <v/>
      </c>
      <c r="G979" s="47" t="n"/>
      <c r="H979" s="38" t="n"/>
      <c r="K979" s="63" t="n"/>
      <c r="L979" s="63" t="n"/>
      <c r="M979" s="38" t="n"/>
      <c r="O979" s="62">
        <f>IF($C979="","",IFERROR($C979+'Settings'!$B$5,""))</f>
        <v/>
      </c>
      <c r="P979" s="62" t="n"/>
      <c r="Q979" s="62" t="n"/>
      <c r="R979" s="40">
        <f>IF($A979="","",IF($Q979&lt;&gt;"","Closed",IF($P979="","Open - No Due Date",IF($P979&lt;TODAY(),"Overdue","Open"))))</f>
        <v/>
      </c>
      <c r="S979" s="39">
        <f>IF($A979="","",IFERROR(MAX(0,IF($Q979&lt;&gt;"",$Q979-$C979,TODAY()-$C979)),""))</f>
        <v/>
      </c>
      <c r="T979" s="40">
        <f>IF($A979="","",IF(OR($B979="",$F979="",$H979="",$I979="",$M979=""),"Missing required field",IF(COUNTIF($A$6:$A$1005,$A979)&gt;1,"Duplicate Violation ID",IF(COUNTIF('Inspection Log'!$A$6:$A$1005,$B979)=0,"Unmatched Inspection ID",IF(AND($Q979&lt;&gt;"",$C979&lt;&gt;"",$Q979&lt;$C979),"Completed before inspection","OK")))))</f>
        <v/>
      </c>
    </row>
    <row r="980">
      <c r="C980" s="62">
        <f>IF($B980="","",IFERROR(INDEX('Inspection Log'!$B$6:$B$1005,MATCH($B980,'Inspection Log'!$A$6:$A$1005,0)),""))</f>
        <v/>
      </c>
      <c r="D980">
        <f>IF($B980="","",IFERROR(INDEX('Inspection Log'!$E$6:$E$1005,MATCH($B980,'Inspection Log'!$A$6:$A$1005,0)),""))</f>
        <v/>
      </c>
      <c r="E980">
        <f>IF($B980="","",IFERROR(INDEX('Inspection Log'!$F$6:$F$1005,MATCH($B980,'Inspection Log'!$A$6:$A$1005,0)),""))</f>
        <v/>
      </c>
      <c r="G980" s="47" t="n"/>
      <c r="H980" s="38" t="n"/>
      <c r="K980" s="63" t="n"/>
      <c r="L980" s="63" t="n"/>
      <c r="M980" s="38" t="n"/>
      <c r="O980" s="62">
        <f>IF($C980="","",IFERROR($C980+'Settings'!$B$5,""))</f>
        <v/>
      </c>
      <c r="P980" s="62" t="n"/>
      <c r="Q980" s="62" t="n"/>
      <c r="R980" s="40">
        <f>IF($A980="","",IF($Q980&lt;&gt;"","Closed",IF($P980="","Open - No Due Date",IF($P980&lt;TODAY(),"Overdue","Open"))))</f>
        <v/>
      </c>
      <c r="S980" s="39">
        <f>IF($A980="","",IFERROR(MAX(0,IF($Q980&lt;&gt;"",$Q980-$C980,TODAY()-$C980)),""))</f>
        <v/>
      </c>
      <c r="T980" s="40">
        <f>IF($A980="","",IF(OR($B980="",$F980="",$H980="",$I980="",$M980=""),"Missing required field",IF(COUNTIF($A$6:$A$1005,$A980)&gt;1,"Duplicate Violation ID",IF(COUNTIF('Inspection Log'!$A$6:$A$1005,$B980)=0,"Unmatched Inspection ID",IF(AND($Q980&lt;&gt;"",$C980&lt;&gt;"",$Q980&lt;$C980),"Completed before inspection","OK")))))</f>
        <v/>
      </c>
    </row>
    <row r="981">
      <c r="C981" s="62">
        <f>IF($B981="","",IFERROR(INDEX('Inspection Log'!$B$6:$B$1005,MATCH($B981,'Inspection Log'!$A$6:$A$1005,0)),""))</f>
        <v/>
      </c>
      <c r="D981">
        <f>IF($B981="","",IFERROR(INDEX('Inspection Log'!$E$6:$E$1005,MATCH($B981,'Inspection Log'!$A$6:$A$1005,0)),""))</f>
        <v/>
      </c>
      <c r="E981">
        <f>IF($B981="","",IFERROR(INDEX('Inspection Log'!$F$6:$F$1005,MATCH($B981,'Inspection Log'!$A$6:$A$1005,0)),""))</f>
        <v/>
      </c>
      <c r="G981" s="47" t="n"/>
      <c r="H981" s="38" t="n"/>
      <c r="K981" s="63" t="n"/>
      <c r="L981" s="63" t="n"/>
      <c r="M981" s="38" t="n"/>
      <c r="O981" s="62">
        <f>IF($C981="","",IFERROR($C981+'Settings'!$B$5,""))</f>
        <v/>
      </c>
      <c r="P981" s="62" t="n"/>
      <c r="Q981" s="62" t="n"/>
      <c r="R981" s="40">
        <f>IF($A981="","",IF($Q981&lt;&gt;"","Closed",IF($P981="","Open - No Due Date",IF($P981&lt;TODAY(),"Overdue","Open"))))</f>
        <v/>
      </c>
      <c r="S981" s="39">
        <f>IF($A981="","",IFERROR(MAX(0,IF($Q981&lt;&gt;"",$Q981-$C981,TODAY()-$C981)),""))</f>
        <v/>
      </c>
      <c r="T981" s="40">
        <f>IF($A981="","",IF(OR($B981="",$F981="",$H981="",$I981="",$M981=""),"Missing required field",IF(COUNTIF($A$6:$A$1005,$A981)&gt;1,"Duplicate Violation ID",IF(COUNTIF('Inspection Log'!$A$6:$A$1005,$B981)=0,"Unmatched Inspection ID",IF(AND($Q981&lt;&gt;"",$C981&lt;&gt;"",$Q981&lt;$C981),"Completed before inspection","OK")))))</f>
        <v/>
      </c>
    </row>
    <row r="982">
      <c r="C982" s="62">
        <f>IF($B982="","",IFERROR(INDEX('Inspection Log'!$B$6:$B$1005,MATCH($B982,'Inspection Log'!$A$6:$A$1005,0)),""))</f>
        <v/>
      </c>
      <c r="D982">
        <f>IF($B982="","",IFERROR(INDEX('Inspection Log'!$E$6:$E$1005,MATCH($B982,'Inspection Log'!$A$6:$A$1005,0)),""))</f>
        <v/>
      </c>
      <c r="E982">
        <f>IF($B982="","",IFERROR(INDEX('Inspection Log'!$F$6:$F$1005,MATCH($B982,'Inspection Log'!$A$6:$A$1005,0)),""))</f>
        <v/>
      </c>
      <c r="G982" s="47" t="n"/>
      <c r="H982" s="38" t="n"/>
      <c r="K982" s="63" t="n"/>
      <c r="L982" s="63" t="n"/>
      <c r="M982" s="38" t="n"/>
      <c r="O982" s="62">
        <f>IF($C982="","",IFERROR($C982+'Settings'!$B$5,""))</f>
        <v/>
      </c>
      <c r="P982" s="62" t="n"/>
      <c r="Q982" s="62" t="n"/>
      <c r="R982" s="40">
        <f>IF($A982="","",IF($Q982&lt;&gt;"","Closed",IF($P982="","Open - No Due Date",IF($P982&lt;TODAY(),"Overdue","Open"))))</f>
        <v/>
      </c>
      <c r="S982" s="39">
        <f>IF($A982="","",IFERROR(MAX(0,IF($Q982&lt;&gt;"",$Q982-$C982,TODAY()-$C982)),""))</f>
        <v/>
      </c>
      <c r="T982" s="40">
        <f>IF($A982="","",IF(OR($B982="",$F982="",$H982="",$I982="",$M982=""),"Missing required field",IF(COUNTIF($A$6:$A$1005,$A982)&gt;1,"Duplicate Violation ID",IF(COUNTIF('Inspection Log'!$A$6:$A$1005,$B982)=0,"Unmatched Inspection ID",IF(AND($Q982&lt;&gt;"",$C982&lt;&gt;"",$Q982&lt;$C982),"Completed before inspection","OK")))))</f>
        <v/>
      </c>
    </row>
    <row r="983">
      <c r="C983" s="62">
        <f>IF($B983="","",IFERROR(INDEX('Inspection Log'!$B$6:$B$1005,MATCH($B983,'Inspection Log'!$A$6:$A$1005,0)),""))</f>
        <v/>
      </c>
      <c r="D983">
        <f>IF($B983="","",IFERROR(INDEX('Inspection Log'!$E$6:$E$1005,MATCH($B983,'Inspection Log'!$A$6:$A$1005,0)),""))</f>
        <v/>
      </c>
      <c r="E983">
        <f>IF($B983="","",IFERROR(INDEX('Inspection Log'!$F$6:$F$1005,MATCH($B983,'Inspection Log'!$A$6:$A$1005,0)),""))</f>
        <v/>
      </c>
      <c r="G983" s="47" t="n"/>
      <c r="H983" s="38" t="n"/>
      <c r="K983" s="63" t="n"/>
      <c r="L983" s="63" t="n"/>
      <c r="M983" s="38" t="n"/>
      <c r="O983" s="62">
        <f>IF($C983="","",IFERROR($C983+'Settings'!$B$5,""))</f>
        <v/>
      </c>
      <c r="P983" s="62" t="n"/>
      <c r="Q983" s="62" t="n"/>
      <c r="R983" s="40">
        <f>IF($A983="","",IF($Q983&lt;&gt;"","Closed",IF($P983="","Open - No Due Date",IF($P983&lt;TODAY(),"Overdue","Open"))))</f>
        <v/>
      </c>
      <c r="S983" s="39">
        <f>IF($A983="","",IFERROR(MAX(0,IF($Q983&lt;&gt;"",$Q983-$C983,TODAY()-$C983)),""))</f>
        <v/>
      </c>
      <c r="T983" s="40">
        <f>IF($A983="","",IF(OR($B983="",$F983="",$H983="",$I983="",$M983=""),"Missing required field",IF(COUNTIF($A$6:$A$1005,$A983)&gt;1,"Duplicate Violation ID",IF(COUNTIF('Inspection Log'!$A$6:$A$1005,$B983)=0,"Unmatched Inspection ID",IF(AND($Q983&lt;&gt;"",$C983&lt;&gt;"",$Q983&lt;$C983),"Completed before inspection","OK")))))</f>
        <v/>
      </c>
    </row>
    <row r="984">
      <c r="C984" s="62">
        <f>IF($B984="","",IFERROR(INDEX('Inspection Log'!$B$6:$B$1005,MATCH($B984,'Inspection Log'!$A$6:$A$1005,0)),""))</f>
        <v/>
      </c>
      <c r="D984">
        <f>IF($B984="","",IFERROR(INDEX('Inspection Log'!$E$6:$E$1005,MATCH($B984,'Inspection Log'!$A$6:$A$1005,0)),""))</f>
        <v/>
      </c>
      <c r="E984">
        <f>IF($B984="","",IFERROR(INDEX('Inspection Log'!$F$6:$F$1005,MATCH($B984,'Inspection Log'!$A$6:$A$1005,0)),""))</f>
        <v/>
      </c>
      <c r="G984" s="47" t="n"/>
      <c r="H984" s="38" t="n"/>
      <c r="K984" s="63" t="n"/>
      <c r="L984" s="63" t="n"/>
      <c r="M984" s="38" t="n"/>
      <c r="O984" s="62">
        <f>IF($C984="","",IFERROR($C984+'Settings'!$B$5,""))</f>
        <v/>
      </c>
      <c r="P984" s="62" t="n"/>
      <c r="Q984" s="62" t="n"/>
      <c r="R984" s="40">
        <f>IF($A984="","",IF($Q984&lt;&gt;"","Closed",IF($P984="","Open - No Due Date",IF($P984&lt;TODAY(),"Overdue","Open"))))</f>
        <v/>
      </c>
      <c r="S984" s="39">
        <f>IF($A984="","",IFERROR(MAX(0,IF($Q984&lt;&gt;"",$Q984-$C984,TODAY()-$C984)),""))</f>
        <v/>
      </c>
      <c r="T984" s="40">
        <f>IF($A984="","",IF(OR($B984="",$F984="",$H984="",$I984="",$M984=""),"Missing required field",IF(COUNTIF($A$6:$A$1005,$A984)&gt;1,"Duplicate Violation ID",IF(COUNTIF('Inspection Log'!$A$6:$A$1005,$B984)=0,"Unmatched Inspection ID",IF(AND($Q984&lt;&gt;"",$C984&lt;&gt;"",$Q984&lt;$C984),"Completed before inspection","OK")))))</f>
        <v/>
      </c>
    </row>
    <row r="985">
      <c r="C985" s="62">
        <f>IF($B985="","",IFERROR(INDEX('Inspection Log'!$B$6:$B$1005,MATCH($B985,'Inspection Log'!$A$6:$A$1005,0)),""))</f>
        <v/>
      </c>
      <c r="D985">
        <f>IF($B985="","",IFERROR(INDEX('Inspection Log'!$E$6:$E$1005,MATCH($B985,'Inspection Log'!$A$6:$A$1005,0)),""))</f>
        <v/>
      </c>
      <c r="E985">
        <f>IF($B985="","",IFERROR(INDEX('Inspection Log'!$F$6:$F$1005,MATCH($B985,'Inspection Log'!$A$6:$A$1005,0)),""))</f>
        <v/>
      </c>
      <c r="G985" s="47" t="n"/>
      <c r="H985" s="38" t="n"/>
      <c r="K985" s="63" t="n"/>
      <c r="L985" s="63" t="n"/>
      <c r="M985" s="38" t="n"/>
      <c r="O985" s="62">
        <f>IF($C985="","",IFERROR($C985+'Settings'!$B$5,""))</f>
        <v/>
      </c>
      <c r="P985" s="62" t="n"/>
      <c r="Q985" s="62" t="n"/>
      <c r="R985" s="40">
        <f>IF($A985="","",IF($Q985&lt;&gt;"","Closed",IF($P985="","Open - No Due Date",IF($P985&lt;TODAY(),"Overdue","Open"))))</f>
        <v/>
      </c>
      <c r="S985" s="39">
        <f>IF($A985="","",IFERROR(MAX(0,IF($Q985&lt;&gt;"",$Q985-$C985,TODAY()-$C985)),""))</f>
        <v/>
      </c>
      <c r="T985" s="40">
        <f>IF($A985="","",IF(OR($B985="",$F985="",$H985="",$I985="",$M985=""),"Missing required field",IF(COUNTIF($A$6:$A$1005,$A985)&gt;1,"Duplicate Violation ID",IF(COUNTIF('Inspection Log'!$A$6:$A$1005,$B985)=0,"Unmatched Inspection ID",IF(AND($Q985&lt;&gt;"",$C985&lt;&gt;"",$Q985&lt;$C985),"Completed before inspection","OK")))))</f>
        <v/>
      </c>
    </row>
    <row r="986">
      <c r="C986" s="62">
        <f>IF($B986="","",IFERROR(INDEX('Inspection Log'!$B$6:$B$1005,MATCH($B986,'Inspection Log'!$A$6:$A$1005,0)),""))</f>
        <v/>
      </c>
      <c r="D986">
        <f>IF($B986="","",IFERROR(INDEX('Inspection Log'!$E$6:$E$1005,MATCH($B986,'Inspection Log'!$A$6:$A$1005,0)),""))</f>
        <v/>
      </c>
      <c r="E986">
        <f>IF($B986="","",IFERROR(INDEX('Inspection Log'!$F$6:$F$1005,MATCH($B986,'Inspection Log'!$A$6:$A$1005,0)),""))</f>
        <v/>
      </c>
      <c r="G986" s="47" t="n"/>
      <c r="H986" s="38" t="n"/>
      <c r="K986" s="63" t="n"/>
      <c r="L986" s="63" t="n"/>
      <c r="M986" s="38" t="n"/>
      <c r="O986" s="62">
        <f>IF($C986="","",IFERROR($C986+'Settings'!$B$5,""))</f>
        <v/>
      </c>
      <c r="P986" s="62" t="n"/>
      <c r="Q986" s="62" t="n"/>
      <c r="R986" s="40">
        <f>IF($A986="","",IF($Q986&lt;&gt;"","Closed",IF($P986="","Open - No Due Date",IF($P986&lt;TODAY(),"Overdue","Open"))))</f>
        <v/>
      </c>
      <c r="S986" s="39">
        <f>IF($A986="","",IFERROR(MAX(0,IF($Q986&lt;&gt;"",$Q986-$C986,TODAY()-$C986)),""))</f>
        <v/>
      </c>
      <c r="T986" s="40">
        <f>IF($A986="","",IF(OR($B986="",$F986="",$H986="",$I986="",$M986=""),"Missing required field",IF(COUNTIF($A$6:$A$1005,$A986)&gt;1,"Duplicate Violation ID",IF(COUNTIF('Inspection Log'!$A$6:$A$1005,$B986)=0,"Unmatched Inspection ID",IF(AND($Q986&lt;&gt;"",$C986&lt;&gt;"",$Q986&lt;$C986),"Completed before inspection","OK")))))</f>
        <v/>
      </c>
    </row>
    <row r="987">
      <c r="C987" s="62">
        <f>IF($B987="","",IFERROR(INDEX('Inspection Log'!$B$6:$B$1005,MATCH($B987,'Inspection Log'!$A$6:$A$1005,0)),""))</f>
        <v/>
      </c>
      <c r="D987">
        <f>IF($B987="","",IFERROR(INDEX('Inspection Log'!$E$6:$E$1005,MATCH($B987,'Inspection Log'!$A$6:$A$1005,0)),""))</f>
        <v/>
      </c>
      <c r="E987">
        <f>IF($B987="","",IFERROR(INDEX('Inspection Log'!$F$6:$F$1005,MATCH($B987,'Inspection Log'!$A$6:$A$1005,0)),""))</f>
        <v/>
      </c>
      <c r="G987" s="47" t="n"/>
      <c r="H987" s="38" t="n"/>
      <c r="K987" s="63" t="n"/>
      <c r="L987" s="63" t="n"/>
      <c r="M987" s="38" t="n"/>
      <c r="O987" s="62">
        <f>IF($C987="","",IFERROR($C987+'Settings'!$B$5,""))</f>
        <v/>
      </c>
      <c r="P987" s="62" t="n"/>
      <c r="Q987" s="62" t="n"/>
      <c r="R987" s="40">
        <f>IF($A987="","",IF($Q987&lt;&gt;"","Closed",IF($P987="","Open - No Due Date",IF($P987&lt;TODAY(),"Overdue","Open"))))</f>
        <v/>
      </c>
      <c r="S987" s="39">
        <f>IF($A987="","",IFERROR(MAX(0,IF($Q987&lt;&gt;"",$Q987-$C987,TODAY()-$C987)),""))</f>
        <v/>
      </c>
      <c r="T987" s="40">
        <f>IF($A987="","",IF(OR($B987="",$F987="",$H987="",$I987="",$M987=""),"Missing required field",IF(COUNTIF($A$6:$A$1005,$A987)&gt;1,"Duplicate Violation ID",IF(COUNTIF('Inspection Log'!$A$6:$A$1005,$B987)=0,"Unmatched Inspection ID",IF(AND($Q987&lt;&gt;"",$C987&lt;&gt;"",$Q987&lt;$C987),"Completed before inspection","OK")))))</f>
        <v/>
      </c>
    </row>
    <row r="988">
      <c r="C988" s="62">
        <f>IF($B988="","",IFERROR(INDEX('Inspection Log'!$B$6:$B$1005,MATCH($B988,'Inspection Log'!$A$6:$A$1005,0)),""))</f>
        <v/>
      </c>
      <c r="D988">
        <f>IF($B988="","",IFERROR(INDEX('Inspection Log'!$E$6:$E$1005,MATCH($B988,'Inspection Log'!$A$6:$A$1005,0)),""))</f>
        <v/>
      </c>
      <c r="E988">
        <f>IF($B988="","",IFERROR(INDEX('Inspection Log'!$F$6:$F$1005,MATCH($B988,'Inspection Log'!$A$6:$A$1005,0)),""))</f>
        <v/>
      </c>
      <c r="G988" s="47" t="n"/>
      <c r="H988" s="38" t="n"/>
      <c r="K988" s="63" t="n"/>
      <c r="L988" s="63" t="n"/>
      <c r="M988" s="38" t="n"/>
      <c r="O988" s="62">
        <f>IF($C988="","",IFERROR($C988+'Settings'!$B$5,""))</f>
        <v/>
      </c>
      <c r="P988" s="62" t="n"/>
      <c r="Q988" s="62" t="n"/>
      <c r="R988" s="40">
        <f>IF($A988="","",IF($Q988&lt;&gt;"","Closed",IF($P988="","Open - No Due Date",IF($P988&lt;TODAY(),"Overdue","Open"))))</f>
        <v/>
      </c>
      <c r="S988" s="39">
        <f>IF($A988="","",IFERROR(MAX(0,IF($Q988&lt;&gt;"",$Q988-$C988,TODAY()-$C988)),""))</f>
        <v/>
      </c>
      <c r="T988" s="40">
        <f>IF($A988="","",IF(OR($B988="",$F988="",$H988="",$I988="",$M988=""),"Missing required field",IF(COUNTIF($A$6:$A$1005,$A988)&gt;1,"Duplicate Violation ID",IF(COUNTIF('Inspection Log'!$A$6:$A$1005,$B988)=0,"Unmatched Inspection ID",IF(AND($Q988&lt;&gt;"",$C988&lt;&gt;"",$Q988&lt;$C988),"Completed before inspection","OK")))))</f>
        <v/>
      </c>
    </row>
    <row r="989">
      <c r="C989" s="62">
        <f>IF($B989="","",IFERROR(INDEX('Inspection Log'!$B$6:$B$1005,MATCH($B989,'Inspection Log'!$A$6:$A$1005,0)),""))</f>
        <v/>
      </c>
      <c r="D989">
        <f>IF($B989="","",IFERROR(INDEX('Inspection Log'!$E$6:$E$1005,MATCH($B989,'Inspection Log'!$A$6:$A$1005,0)),""))</f>
        <v/>
      </c>
      <c r="E989">
        <f>IF($B989="","",IFERROR(INDEX('Inspection Log'!$F$6:$F$1005,MATCH($B989,'Inspection Log'!$A$6:$A$1005,0)),""))</f>
        <v/>
      </c>
      <c r="G989" s="47" t="n"/>
      <c r="H989" s="38" t="n"/>
      <c r="K989" s="63" t="n"/>
      <c r="L989" s="63" t="n"/>
      <c r="M989" s="38" t="n"/>
      <c r="O989" s="62">
        <f>IF($C989="","",IFERROR($C989+'Settings'!$B$5,""))</f>
        <v/>
      </c>
      <c r="P989" s="62" t="n"/>
      <c r="Q989" s="62" t="n"/>
      <c r="R989" s="40">
        <f>IF($A989="","",IF($Q989&lt;&gt;"","Closed",IF($P989="","Open - No Due Date",IF($P989&lt;TODAY(),"Overdue","Open"))))</f>
        <v/>
      </c>
      <c r="S989" s="39">
        <f>IF($A989="","",IFERROR(MAX(0,IF($Q989&lt;&gt;"",$Q989-$C989,TODAY()-$C989)),""))</f>
        <v/>
      </c>
      <c r="T989" s="40">
        <f>IF($A989="","",IF(OR($B989="",$F989="",$H989="",$I989="",$M989=""),"Missing required field",IF(COUNTIF($A$6:$A$1005,$A989)&gt;1,"Duplicate Violation ID",IF(COUNTIF('Inspection Log'!$A$6:$A$1005,$B989)=0,"Unmatched Inspection ID",IF(AND($Q989&lt;&gt;"",$C989&lt;&gt;"",$Q989&lt;$C989),"Completed before inspection","OK")))))</f>
        <v/>
      </c>
    </row>
    <row r="990">
      <c r="C990" s="62">
        <f>IF($B990="","",IFERROR(INDEX('Inspection Log'!$B$6:$B$1005,MATCH($B990,'Inspection Log'!$A$6:$A$1005,0)),""))</f>
        <v/>
      </c>
      <c r="D990">
        <f>IF($B990="","",IFERROR(INDEX('Inspection Log'!$E$6:$E$1005,MATCH($B990,'Inspection Log'!$A$6:$A$1005,0)),""))</f>
        <v/>
      </c>
      <c r="E990">
        <f>IF($B990="","",IFERROR(INDEX('Inspection Log'!$F$6:$F$1005,MATCH($B990,'Inspection Log'!$A$6:$A$1005,0)),""))</f>
        <v/>
      </c>
      <c r="G990" s="47" t="n"/>
      <c r="H990" s="38" t="n"/>
      <c r="K990" s="63" t="n"/>
      <c r="L990" s="63" t="n"/>
      <c r="M990" s="38" t="n"/>
      <c r="O990" s="62">
        <f>IF($C990="","",IFERROR($C990+'Settings'!$B$5,""))</f>
        <v/>
      </c>
      <c r="P990" s="62" t="n"/>
      <c r="Q990" s="62" t="n"/>
      <c r="R990" s="40">
        <f>IF($A990="","",IF($Q990&lt;&gt;"","Closed",IF($P990="","Open - No Due Date",IF($P990&lt;TODAY(),"Overdue","Open"))))</f>
        <v/>
      </c>
      <c r="S990" s="39">
        <f>IF($A990="","",IFERROR(MAX(0,IF($Q990&lt;&gt;"",$Q990-$C990,TODAY()-$C990)),""))</f>
        <v/>
      </c>
      <c r="T990" s="40">
        <f>IF($A990="","",IF(OR($B990="",$F990="",$H990="",$I990="",$M990=""),"Missing required field",IF(COUNTIF($A$6:$A$1005,$A990)&gt;1,"Duplicate Violation ID",IF(COUNTIF('Inspection Log'!$A$6:$A$1005,$B990)=0,"Unmatched Inspection ID",IF(AND($Q990&lt;&gt;"",$C990&lt;&gt;"",$Q990&lt;$C990),"Completed before inspection","OK")))))</f>
        <v/>
      </c>
    </row>
    <row r="991">
      <c r="C991" s="62">
        <f>IF($B991="","",IFERROR(INDEX('Inspection Log'!$B$6:$B$1005,MATCH($B991,'Inspection Log'!$A$6:$A$1005,0)),""))</f>
        <v/>
      </c>
      <c r="D991">
        <f>IF($B991="","",IFERROR(INDEX('Inspection Log'!$E$6:$E$1005,MATCH($B991,'Inspection Log'!$A$6:$A$1005,0)),""))</f>
        <v/>
      </c>
      <c r="E991">
        <f>IF($B991="","",IFERROR(INDEX('Inspection Log'!$F$6:$F$1005,MATCH($B991,'Inspection Log'!$A$6:$A$1005,0)),""))</f>
        <v/>
      </c>
      <c r="G991" s="47" t="n"/>
      <c r="H991" s="38" t="n"/>
      <c r="K991" s="63" t="n"/>
      <c r="L991" s="63" t="n"/>
      <c r="M991" s="38" t="n"/>
      <c r="O991" s="62">
        <f>IF($C991="","",IFERROR($C991+'Settings'!$B$5,""))</f>
        <v/>
      </c>
      <c r="P991" s="62" t="n"/>
      <c r="Q991" s="62" t="n"/>
      <c r="R991" s="40">
        <f>IF($A991="","",IF($Q991&lt;&gt;"","Closed",IF($P991="","Open - No Due Date",IF($P991&lt;TODAY(),"Overdue","Open"))))</f>
        <v/>
      </c>
      <c r="S991" s="39">
        <f>IF($A991="","",IFERROR(MAX(0,IF($Q991&lt;&gt;"",$Q991-$C991,TODAY()-$C991)),""))</f>
        <v/>
      </c>
      <c r="T991" s="40">
        <f>IF($A991="","",IF(OR($B991="",$F991="",$H991="",$I991="",$M991=""),"Missing required field",IF(COUNTIF($A$6:$A$1005,$A991)&gt;1,"Duplicate Violation ID",IF(COUNTIF('Inspection Log'!$A$6:$A$1005,$B991)=0,"Unmatched Inspection ID",IF(AND($Q991&lt;&gt;"",$C991&lt;&gt;"",$Q991&lt;$C991),"Completed before inspection","OK")))))</f>
        <v/>
      </c>
    </row>
    <row r="992">
      <c r="C992" s="62">
        <f>IF($B992="","",IFERROR(INDEX('Inspection Log'!$B$6:$B$1005,MATCH($B992,'Inspection Log'!$A$6:$A$1005,0)),""))</f>
        <v/>
      </c>
      <c r="D992">
        <f>IF($B992="","",IFERROR(INDEX('Inspection Log'!$E$6:$E$1005,MATCH($B992,'Inspection Log'!$A$6:$A$1005,0)),""))</f>
        <v/>
      </c>
      <c r="E992">
        <f>IF($B992="","",IFERROR(INDEX('Inspection Log'!$F$6:$F$1005,MATCH($B992,'Inspection Log'!$A$6:$A$1005,0)),""))</f>
        <v/>
      </c>
      <c r="G992" s="47" t="n"/>
      <c r="H992" s="38" t="n"/>
      <c r="K992" s="63" t="n"/>
      <c r="L992" s="63" t="n"/>
      <c r="M992" s="38" t="n"/>
      <c r="O992" s="62">
        <f>IF($C992="","",IFERROR($C992+'Settings'!$B$5,""))</f>
        <v/>
      </c>
      <c r="P992" s="62" t="n"/>
      <c r="Q992" s="62" t="n"/>
      <c r="R992" s="40">
        <f>IF($A992="","",IF($Q992&lt;&gt;"","Closed",IF($P992="","Open - No Due Date",IF($P992&lt;TODAY(),"Overdue","Open"))))</f>
        <v/>
      </c>
      <c r="S992" s="39">
        <f>IF($A992="","",IFERROR(MAX(0,IF($Q992&lt;&gt;"",$Q992-$C992,TODAY()-$C992)),""))</f>
        <v/>
      </c>
      <c r="T992" s="40">
        <f>IF($A992="","",IF(OR($B992="",$F992="",$H992="",$I992="",$M992=""),"Missing required field",IF(COUNTIF($A$6:$A$1005,$A992)&gt;1,"Duplicate Violation ID",IF(COUNTIF('Inspection Log'!$A$6:$A$1005,$B992)=0,"Unmatched Inspection ID",IF(AND($Q992&lt;&gt;"",$C992&lt;&gt;"",$Q992&lt;$C992),"Completed before inspection","OK")))))</f>
        <v/>
      </c>
    </row>
    <row r="993">
      <c r="C993" s="62">
        <f>IF($B993="","",IFERROR(INDEX('Inspection Log'!$B$6:$B$1005,MATCH($B993,'Inspection Log'!$A$6:$A$1005,0)),""))</f>
        <v/>
      </c>
      <c r="D993">
        <f>IF($B993="","",IFERROR(INDEX('Inspection Log'!$E$6:$E$1005,MATCH($B993,'Inspection Log'!$A$6:$A$1005,0)),""))</f>
        <v/>
      </c>
      <c r="E993">
        <f>IF($B993="","",IFERROR(INDEX('Inspection Log'!$F$6:$F$1005,MATCH($B993,'Inspection Log'!$A$6:$A$1005,0)),""))</f>
        <v/>
      </c>
      <c r="G993" s="47" t="n"/>
      <c r="H993" s="38" t="n"/>
      <c r="K993" s="63" t="n"/>
      <c r="L993" s="63" t="n"/>
      <c r="M993" s="38" t="n"/>
      <c r="O993" s="62">
        <f>IF($C993="","",IFERROR($C993+'Settings'!$B$5,""))</f>
        <v/>
      </c>
      <c r="P993" s="62" t="n"/>
      <c r="Q993" s="62" t="n"/>
      <c r="R993" s="40">
        <f>IF($A993="","",IF($Q993&lt;&gt;"","Closed",IF($P993="","Open - No Due Date",IF($P993&lt;TODAY(),"Overdue","Open"))))</f>
        <v/>
      </c>
      <c r="S993" s="39">
        <f>IF($A993="","",IFERROR(MAX(0,IF($Q993&lt;&gt;"",$Q993-$C993,TODAY()-$C993)),""))</f>
        <v/>
      </c>
      <c r="T993" s="40">
        <f>IF($A993="","",IF(OR($B993="",$F993="",$H993="",$I993="",$M993=""),"Missing required field",IF(COUNTIF($A$6:$A$1005,$A993)&gt;1,"Duplicate Violation ID",IF(COUNTIF('Inspection Log'!$A$6:$A$1005,$B993)=0,"Unmatched Inspection ID",IF(AND($Q993&lt;&gt;"",$C993&lt;&gt;"",$Q993&lt;$C993),"Completed before inspection","OK")))))</f>
        <v/>
      </c>
    </row>
    <row r="994">
      <c r="C994" s="62">
        <f>IF($B994="","",IFERROR(INDEX('Inspection Log'!$B$6:$B$1005,MATCH($B994,'Inspection Log'!$A$6:$A$1005,0)),""))</f>
        <v/>
      </c>
      <c r="D994">
        <f>IF($B994="","",IFERROR(INDEX('Inspection Log'!$E$6:$E$1005,MATCH($B994,'Inspection Log'!$A$6:$A$1005,0)),""))</f>
        <v/>
      </c>
      <c r="E994">
        <f>IF($B994="","",IFERROR(INDEX('Inspection Log'!$F$6:$F$1005,MATCH($B994,'Inspection Log'!$A$6:$A$1005,0)),""))</f>
        <v/>
      </c>
      <c r="G994" s="47" t="n"/>
      <c r="H994" s="38" t="n"/>
      <c r="K994" s="63" t="n"/>
      <c r="L994" s="63" t="n"/>
      <c r="M994" s="38" t="n"/>
      <c r="O994" s="62">
        <f>IF($C994="","",IFERROR($C994+'Settings'!$B$5,""))</f>
        <v/>
      </c>
      <c r="P994" s="62" t="n"/>
      <c r="Q994" s="62" t="n"/>
      <c r="R994" s="40">
        <f>IF($A994="","",IF($Q994&lt;&gt;"","Closed",IF($P994="","Open - No Due Date",IF($P994&lt;TODAY(),"Overdue","Open"))))</f>
        <v/>
      </c>
      <c r="S994" s="39">
        <f>IF($A994="","",IFERROR(MAX(0,IF($Q994&lt;&gt;"",$Q994-$C994,TODAY()-$C994)),""))</f>
        <v/>
      </c>
      <c r="T994" s="40">
        <f>IF($A994="","",IF(OR($B994="",$F994="",$H994="",$I994="",$M994=""),"Missing required field",IF(COUNTIF($A$6:$A$1005,$A994)&gt;1,"Duplicate Violation ID",IF(COUNTIF('Inspection Log'!$A$6:$A$1005,$B994)=0,"Unmatched Inspection ID",IF(AND($Q994&lt;&gt;"",$C994&lt;&gt;"",$Q994&lt;$C994),"Completed before inspection","OK")))))</f>
        <v/>
      </c>
    </row>
    <row r="995">
      <c r="C995" s="62">
        <f>IF($B995="","",IFERROR(INDEX('Inspection Log'!$B$6:$B$1005,MATCH($B995,'Inspection Log'!$A$6:$A$1005,0)),""))</f>
        <v/>
      </c>
      <c r="D995">
        <f>IF($B995="","",IFERROR(INDEX('Inspection Log'!$E$6:$E$1005,MATCH($B995,'Inspection Log'!$A$6:$A$1005,0)),""))</f>
        <v/>
      </c>
      <c r="E995">
        <f>IF($B995="","",IFERROR(INDEX('Inspection Log'!$F$6:$F$1005,MATCH($B995,'Inspection Log'!$A$6:$A$1005,0)),""))</f>
        <v/>
      </c>
      <c r="G995" s="47" t="n"/>
      <c r="H995" s="38" t="n"/>
      <c r="K995" s="63" t="n"/>
      <c r="L995" s="63" t="n"/>
      <c r="M995" s="38" t="n"/>
      <c r="O995" s="62">
        <f>IF($C995="","",IFERROR($C995+'Settings'!$B$5,""))</f>
        <v/>
      </c>
      <c r="P995" s="62" t="n"/>
      <c r="Q995" s="62" t="n"/>
      <c r="R995" s="40">
        <f>IF($A995="","",IF($Q995&lt;&gt;"","Closed",IF($P995="","Open - No Due Date",IF($P995&lt;TODAY(),"Overdue","Open"))))</f>
        <v/>
      </c>
      <c r="S995" s="39">
        <f>IF($A995="","",IFERROR(MAX(0,IF($Q995&lt;&gt;"",$Q995-$C995,TODAY()-$C995)),""))</f>
        <v/>
      </c>
      <c r="T995" s="40">
        <f>IF($A995="","",IF(OR($B995="",$F995="",$H995="",$I995="",$M995=""),"Missing required field",IF(COUNTIF($A$6:$A$1005,$A995)&gt;1,"Duplicate Violation ID",IF(COUNTIF('Inspection Log'!$A$6:$A$1005,$B995)=0,"Unmatched Inspection ID",IF(AND($Q995&lt;&gt;"",$C995&lt;&gt;"",$Q995&lt;$C995),"Completed before inspection","OK")))))</f>
        <v/>
      </c>
    </row>
    <row r="996">
      <c r="C996" s="62">
        <f>IF($B996="","",IFERROR(INDEX('Inspection Log'!$B$6:$B$1005,MATCH($B996,'Inspection Log'!$A$6:$A$1005,0)),""))</f>
        <v/>
      </c>
      <c r="D996">
        <f>IF($B996="","",IFERROR(INDEX('Inspection Log'!$E$6:$E$1005,MATCH($B996,'Inspection Log'!$A$6:$A$1005,0)),""))</f>
        <v/>
      </c>
      <c r="E996">
        <f>IF($B996="","",IFERROR(INDEX('Inspection Log'!$F$6:$F$1005,MATCH($B996,'Inspection Log'!$A$6:$A$1005,0)),""))</f>
        <v/>
      </c>
      <c r="G996" s="47" t="n"/>
      <c r="H996" s="38" t="n"/>
      <c r="K996" s="63" t="n"/>
      <c r="L996" s="63" t="n"/>
      <c r="M996" s="38" t="n"/>
      <c r="O996" s="62">
        <f>IF($C996="","",IFERROR($C996+'Settings'!$B$5,""))</f>
        <v/>
      </c>
      <c r="P996" s="62" t="n"/>
      <c r="Q996" s="62" t="n"/>
      <c r="R996" s="40">
        <f>IF($A996="","",IF($Q996&lt;&gt;"","Closed",IF($P996="","Open - No Due Date",IF($P996&lt;TODAY(),"Overdue","Open"))))</f>
        <v/>
      </c>
      <c r="S996" s="39">
        <f>IF($A996="","",IFERROR(MAX(0,IF($Q996&lt;&gt;"",$Q996-$C996,TODAY()-$C996)),""))</f>
        <v/>
      </c>
      <c r="T996" s="40">
        <f>IF($A996="","",IF(OR($B996="",$F996="",$H996="",$I996="",$M996=""),"Missing required field",IF(COUNTIF($A$6:$A$1005,$A996)&gt;1,"Duplicate Violation ID",IF(COUNTIF('Inspection Log'!$A$6:$A$1005,$B996)=0,"Unmatched Inspection ID",IF(AND($Q996&lt;&gt;"",$C996&lt;&gt;"",$Q996&lt;$C996),"Completed before inspection","OK")))))</f>
        <v/>
      </c>
    </row>
    <row r="997">
      <c r="C997" s="62">
        <f>IF($B997="","",IFERROR(INDEX('Inspection Log'!$B$6:$B$1005,MATCH($B997,'Inspection Log'!$A$6:$A$1005,0)),""))</f>
        <v/>
      </c>
      <c r="D997">
        <f>IF($B997="","",IFERROR(INDEX('Inspection Log'!$E$6:$E$1005,MATCH($B997,'Inspection Log'!$A$6:$A$1005,0)),""))</f>
        <v/>
      </c>
      <c r="E997">
        <f>IF($B997="","",IFERROR(INDEX('Inspection Log'!$F$6:$F$1005,MATCH($B997,'Inspection Log'!$A$6:$A$1005,0)),""))</f>
        <v/>
      </c>
      <c r="G997" s="47" t="n"/>
      <c r="H997" s="38" t="n"/>
      <c r="K997" s="63" t="n"/>
      <c r="L997" s="63" t="n"/>
      <c r="M997" s="38" t="n"/>
      <c r="O997" s="62">
        <f>IF($C997="","",IFERROR($C997+'Settings'!$B$5,""))</f>
        <v/>
      </c>
      <c r="P997" s="62" t="n"/>
      <c r="Q997" s="62" t="n"/>
      <c r="R997" s="40">
        <f>IF($A997="","",IF($Q997&lt;&gt;"","Closed",IF($P997="","Open - No Due Date",IF($P997&lt;TODAY(),"Overdue","Open"))))</f>
        <v/>
      </c>
      <c r="S997" s="39">
        <f>IF($A997="","",IFERROR(MAX(0,IF($Q997&lt;&gt;"",$Q997-$C997,TODAY()-$C997)),""))</f>
        <v/>
      </c>
      <c r="T997" s="40">
        <f>IF($A997="","",IF(OR($B997="",$F997="",$H997="",$I997="",$M997=""),"Missing required field",IF(COUNTIF($A$6:$A$1005,$A997)&gt;1,"Duplicate Violation ID",IF(COUNTIF('Inspection Log'!$A$6:$A$1005,$B997)=0,"Unmatched Inspection ID",IF(AND($Q997&lt;&gt;"",$C997&lt;&gt;"",$Q997&lt;$C997),"Completed before inspection","OK")))))</f>
        <v/>
      </c>
    </row>
    <row r="998">
      <c r="C998" s="62">
        <f>IF($B998="","",IFERROR(INDEX('Inspection Log'!$B$6:$B$1005,MATCH($B998,'Inspection Log'!$A$6:$A$1005,0)),""))</f>
        <v/>
      </c>
      <c r="D998">
        <f>IF($B998="","",IFERROR(INDEX('Inspection Log'!$E$6:$E$1005,MATCH($B998,'Inspection Log'!$A$6:$A$1005,0)),""))</f>
        <v/>
      </c>
      <c r="E998">
        <f>IF($B998="","",IFERROR(INDEX('Inspection Log'!$F$6:$F$1005,MATCH($B998,'Inspection Log'!$A$6:$A$1005,0)),""))</f>
        <v/>
      </c>
      <c r="G998" s="47" t="n"/>
      <c r="H998" s="38" t="n"/>
      <c r="K998" s="63" t="n"/>
      <c r="L998" s="63" t="n"/>
      <c r="M998" s="38" t="n"/>
      <c r="O998" s="62">
        <f>IF($C998="","",IFERROR($C998+'Settings'!$B$5,""))</f>
        <v/>
      </c>
      <c r="P998" s="62" t="n"/>
      <c r="Q998" s="62" t="n"/>
      <c r="R998" s="40">
        <f>IF($A998="","",IF($Q998&lt;&gt;"","Closed",IF($P998="","Open - No Due Date",IF($P998&lt;TODAY(),"Overdue","Open"))))</f>
        <v/>
      </c>
      <c r="S998" s="39">
        <f>IF($A998="","",IFERROR(MAX(0,IF($Q998&lt;&gt;"",$Q998-$C998,TODAY()-$C998)),""))</f>
        <v/>
      </c>
      <c r="T998" s="40">
        <f>IF($A998="","",IF(OR($B998="",$F998="",$H998="",$I998="",$M998=""),"Missing required field",IF(COUNTIF($A$6:$A$1005,$A998)&gt;1,"Duplicate Violation ID",IF(COUNTIF('Inspection Log'!$A$6:$A$1005,$B998)=0,"Unmatched Inspection ID",IF(AND($Q998&lt;&gt;"",$C998&lt;&gt;"",$Q998&lt;$C998),"Completed before inspection","OK")))))</f>
        <v/>
      </c>
    </row>
    <row r="999">
      <c r="C999" s="62">
        <f>IF($B999="","",IFERROR(INDEX('Inspection Log'!$B$6:$B$1005,MATCH($B999,'Inspection Log'!$A$6:$A$1005,0)),""))</f>
        <v/>
      </c>
      <c r="D999">
        <f>IF($B999="","",IFERROR(INDEX('Inspection Log'!$E$6:$E$1005,MATCH($B999,'Inspection Log'!$A$6:$A$1005,0)),""))</f>
        <v/>
      </c>
      <c r="E999">
        <f>IF($B999="","",IFERROR(INDEX('Inspection Log'!$F$6:$F$1005,MATCH($B999,'Inspection Log'!$A$6:$A$1005,0)),""))</f>
        <v/>
      </c>
      <c r="G999" s="47" t="n"/>
      <c r="H999" s="38" t="n"/>
      <c r="K999" s="63" t="n"/>
      <c r="L999" s="63" t="n"/>
      <c r="M999" s="38" t="n"/>
      <c r="O999" s="62">
        <f>IF($C999="","",IFERROR($C999+'Settings'!$B$5,""))</f>
        <v/>
      </c>
      <c r="P999" s="62" t="n"/>
      <c r="Q999" s="62" t="n"/>
      <c r="R999" s="40">
        <f>IF($A999="","",IF($Q999&lt;&gt;"","Closed",IF($P999="","Open - No Due Date",IF($P999&lt;TODAY(),"Overdue","Open"))))</f>
        <v/>
      </c>
      <c r="S999" s="39">
        <f>IF($A999="","",IFERROR(MAX(0,IF($Q999&lt;&gt;"",$Q999-$C999,TODAY()-$C999)),""))</f>
        <v/>
      </c>
      <c r="T999" s="40">
        <f>IF($A999="","",IF(OR($B999="",$F999="",$H999="",$I999="",$M999=""),"Missing required field",IF(COUNTIF($A$6:$A$1005,$A999)&gt;1,"Duplicate Violation ID",IF(COUNTIF('Inspection Log'!$A$6:$A$1005,$B999)=0,"Unmatched Inspection ID",IF(AND($Q999&lt;&gt;"",$C999&lt;&gt;"",$Q999&lt;$C999),"Completed before inspection","OK")))))</f>
        <v/>
      </c>
    </row>
    <row r="1000">
      <c r="C1000" s="62">
        <f>IF($B1000="","",IFERROR(INDEX('Inspection Log'!$B$6:$B$1005,MATCH($B1000,'Inspection Log'!$A$6:$A$1005,0)),""))</f>
        <v/>
      </c>
      <c r="D1000">
        <f>IF($B1000="","",IFERROR(INDEX('Inspection Log'!$E$6:$E$1005,MATCH($B1000,'Inspection Log'!$A$6:$A$1005,0)),""))</f>
        <v/>
      </c>
      <c r="E1000">
        <f>IF($B1000="","",IFERROR(INDEX('Inspection Log'!$F$6:$F$1005,MATCH($B1000,'Inspection Log'!$A$6:$A$1005,0)),""))</f>
        <v/>
      </c>
      <c r="G1000" s="47" t="n"/>
      <c r="H1000" s="38" t="n"/>
      <c r="K1000" s="63" t="n"/>
      <c r="L1000" s="63" t="n"/>
      <c r="M1000" s="38" t="n"/>
      <c r="O1000" s="62">
        <f>IF($C1000="","",IFERROR($C1000+'Settings'!$B$5,""))</f>
        <v/>
      </c>
      <c r="P1000" s="62" t="n"/>
      <c r="Q1000" s="62" t="n"/>
      <c r="R1000" s="40">
        <f>IF($A1000="","",IF($Q1000&lt;&gt;"","Closed",IF($P1000="","Open - No Due Date",IF($P1000&lt;TODAY(),"Overdue","Open"))))</f>
        <v/>
      </c>
      <c r="S1000" s="39">
        <f>IF($A1000="","",IFERROR(MAX(0,IF($Q1000&lt;&gt;"",$Q1000-$C1000,TODAY()-$C1000)),""))</f>
        <v/>
      </c>
      <c r="T1000" s="40">
        <f>IF($A1000="","",IF(OR($B1000="",$F1000="",$H1000="",$I1000="",$M1000=""),"Missing required field",IF(COUNTIF($A$6:$A$1005,$A1000)&gt;1,"Duplicate Violation ID",IF(COUNTIF('Inspection Log'!$A$6:$A$1005,$B1000)=0,"Unmatched Inspection ID",IF(AND($Q1000&lt;&gt;"",$C1000&lt;&gt;"",$Q1000&lt;$C1000),"Completed before inspection","OK")))))</f>
        <v/>
      </c>
    </row>
    <row r="1001">
      <c r="C1001" s="62">
        <f>IF($B1001="","",IFERROR(INDEX('Inspection Log'!$B$6:$B$1005,MATCH($B1001,'Inspection Log'!$A$6:$A$1005,0)),""))</f>
        <v/>
      </c>
      <c r="D1001">
        <f>IF($B1001="","",IFERROR(INDEX('Inspection Log'!$E$6:$E$1005,MATCH($B1001,'Inspection Log'!$A$6:$A$1005,0)),""))</f>
        <v/>
      </c>
      <c r="E1001">
        <f>IF($B1001="","",IFERROR(INDEX('Inspection Log'!$F$6:$F$1005,MATCH($B1001,'Inspection Log'!$A$6:$A$1005,0)),""))</f>
        <v/>
      </c>
      <c r="G1001" s="47" t="n"/>
      <c r="H1001" s="38" t="n"/>
      <c r="K1001" s="63" t="n"/>
      <c r="L1001" s="63" t="n"/>
      <c r="M1001" s="38" t="n"/>
      <c r="O1001" s="62">
        <f>IF($C1001="","",IFERROR($C1001+'Settings'!$B$5,""))</f>
        <v/>
      </c>
      <c r="P1001" s="62" t="n"/>
      <c r="Q1001" s="62" t="n"/>
      <c r="R1001" s="40">
        <f>IF($A1001="","",IF($Q1001&lt;&gt;"","Closed",IF($P1001="","Open - No Due Date",IF($P1001&lt;TODAY(),"Overdue","Open"))))</f>
        <v/>
      </c>
      <c r="S1001" s="39">
        <f>IF($A1001="","",IFERROR(MAX(0,IF($Q1001&lt;&gt;"",$Q1001-$C1001,TODAY()-$C1001)),""))</f>
        <v/>
      </c>
      <c r="T1001" s="40">
        <f>IF($A1001="","",IF(OR($B1001="",$F1001="",$H1001="",$I1001="",$M1001=""),"Missing required field",IF(COUNTIF($A$6:$A$1005,$A1001)&gt;1,"Duplicate Violation ID",IF(COUNTIF('Inspection Log'!$A$6:$A$1005,$B1001)=0,"Unmatched Inspection ID",IF(AND($Q1001&lt;&gt;"",$C1001&lt;&gt;"",$Q1001&lt;$C1001),"Completed before inspection","OK")))))</f>
        <v/>
      </c>
    </row>
    <row r="1002">
      <c r="C1002" s="62">
        <f>IF($B1002="","",IFERROR(INDEX('Inspection Log'!$B$6:$B$1005,MATCH($B1002,'Inspection Log'!$A$6:$A$1005,0)),""))</f>
        <v/>
      </c>
      <c r="D1002">
        <f>IF($B1002="","",IFERROR(INDEX('Inspection Log'!$E$6:$E$1005,MATCH($B1002,'Inspection Log'!$A$6:$A$1005,0)),""))</f>
        <v/>
      </c>
      <c r="E1002">
        <f>IF($B1002="","",IFERROR(INDEX('Inspection Log'!$F$6:$F$1005,MATCH($B1002,'Inspection Log'!$A$6:$A$1005,0)),""))</f>
        <v/>
      </c>
      <c r="G1002" s="47" t="n"/>
      <c r="H1002" s="38" t="n"/>
      <c r="K1002" s="63" t="n"/>
      <c r="L1002" s="63" t="n"/>
      <c r="M1002" s="38" t="n"/>
      <c r="O1002" s="62">
        <f>IF($C1002="","",IFERROR($C1002+'Settings'!$B$5,""))</f>
        <v/>
      </c>
      <c r="P1002" s="62" t="n"/>
      <c r="Q1002" s="62" t="n"/>
      <c r="R1002" s="40">
        <f>IF($A1002="","",IF($Q1002&lt;&gt;"","Closed",IF($P1002="","Open - No Due Date",IF($P1002&lt;TODAY(),"Overdue","Open"))))</f>
        <v/>
      </c>
      <c r="S1002" s="39">
        <f>IF($A1002="","",IFERROR(MAX(0,IF($Q1002&lt;&gt;"",$Q1002-$C1002,TODAY()-$C1002)),""))</f>
        <v/>
      </c>
      <c r="T1002" s="40">
        <f>IF($A1002="","",IF(OR($B1002="",$F1002="",$H1002="",$I1002="",$M1002=""),"Missing required field",IF(COUNTIF($A$6:$A$1005,$A1002)&gt;1,"Duplicate Violation ID",IF(COUNTIF('Inspection Log'!$A$6:$A$1005,$B1002)=0,"Unmatched Inspection ID",IF(AND($Q1002&lt;&gt;"",$C1002&lt;&gt;"",$Q1002&lt;$C1002),"Completed before inspection","OK")))))</f>
        <v/>
      </c>
    </row>
    <row r="1003">
      <c r="C1003" s="62">
        <f>IF($B1003="","",IFERROR(INDEX('Inspection Log'!$B$6:$B$1005,MATCH($B1003,'Inspection Log'!$A$6:$A$1005,0)),""))</f>
        <v/>
      </c>
      <c r="D1003">
        <f>IF($B1003="","",IFERROR(INDEX('Inspection Log'!$E$6:$E$1005,MATCH($B1003,'Inspection Log'!$A$6:$A$1005,0)),""))</f>
        <v/>
      </c>
      <c r="E1003">
        <f>IF($B1003="","",IFERROR(INDEX('Inspection Log'!$F$6:$F$1005,MATCH($B1003,'Inspection Log'!$A$6:$A$1005,0)),""))</f>
        <v/>
      </c>
      <c r="G1003" s="47" t="n"/>
      <c r="H1003" s="38" t="n"/>
      <c r="K1003" s="63" t="n"/>
      <c r="L1003" s="63" t="n"/>
      <c r="M1003" s="38" t="n"/>
      <c r="O1003" s="62">
        <f>IF($C1003="","",IFERROR($C1003+'Settings'!$B$5,""))</f>
        <v/>
      </c>
      <c r="P1003" s="62" t="n"/>
      <c r="Q1003" s="62" t="n"/>
      <c r="R1003" s="40">
        <f>IF($A1003="","",IF($Q1003&lt;&gt;"","Closed",IF($P1003="","Open - No Due Date",IF($P1003&lt;TODAY(),"Overdue","Open"))))</f>
        <v/>
      </c>
      <c r="S1003" s="39">
        <f>IF($A1003="","",IFERROR(MAX(0,IF($Q1003&lt;&gt;"",$Q1003-$C1003,TODAY()-$C1003)),""))</f>
        <v/>
      </c>
      <c r="T1003" s="40">
        <f>IF($A1003="","",IF(OR($B1003="",$F1003="",$H1003="",$I1003="",$M1003=""),"Missing required field",IF(COUNTIF($A$6:$A$1005,$A1003)&gt;1,"Duplicate Violation ID",IF(COUNTIF('Inspection Log'!$A$6:$A$1005,$B1003)=0,"Unmatched Inspection ID",IF(AND($Q1003&lt;&gt;"",$C1003&lt;&gt;"",$Q1003&lt;$C1003),"Completed before inspection","OK")))))</f>
        <v/>
      </c>
    </row>
    <row r="1004">
      <c r="C1004" s="62">
        <f>IF($B1004="","",IFERROR(INDEX('Inspection Log'!$B$6:$B$1005,MATCH($B1004,'Inspection Log'!$A$6:$A$1005,0)),""))</f>
        <v/>
      </c>
      <c r="D1004">
        <f>IF($B1004="","",IFERROR(INDEX('Inspection Log'!$E$6:$E$1005,MATCH($B1004,'Inspection Log'!$A$6:$A$1005,0)),""))</f>
        <v/>
      </c>
      <c r="E1004">
        <f>IF($B1004="","",IFERROR(INDEX('Inspection Log'!$F$6:$F$1005,MATCH($B1004,'Inspection Log'!$A$6:$A$1005,0)),""))</f>
        <v/>
      </c>
      <c r="G1004" s="47" t="n"/>
      <c r="H1004" s="38" t="n"/>
      <c r="K1004" s="63" t="n"/>
      <c r="L1004" s="63" t="n"/>
      <c r="M1004" s="38" t="n"/>
      <c r="O1004" s="62">
        <f>IF($C1004="","",IFERROR($C1004+'Settings'!$B$5,""))</f>
        <v/>
      </c>
      <c r="P1004" s="62" t="n"/>
      <c r="Q1004" s="62" t="n"/>
      <c r="R1004" s="40">
        <f>IF($A1004="","",IF($Q1004&lt;&gt;"","Closed",IF($P1004="","Open - No Due Date",IF($P1004&lt;TODAY(),"Overdue","Open"))))</f>
        <v/>
      </c>
      <c r="S1004" s="39">
        <f>IF($A1004="","",IFERROR(MAX(0,IF($Q1004&lt;&gt;"",$Q1004-$C1004,TODAY()-$C1004)),""))</f>
        <v/>
      </c>
      <c r="T1004" s="40">
        <f>IF($A1004="","",IF(OR($B1004="",$F1004="",$H1004="",$I1004="",$M1004=""),"Missing required field",IF(COUNTIF($A$6:$A$1005,$A1004)&gt;1,"Duplicate Violation ID",IF(COUNTIF('Inspection Log'!$A$6:$A$1005,$B1004)=0,"Unmatched Inspection ID",IF(AND($Q1004&lt;&gt;"",$C1004&lt;&gt;"",$Q1004&lt;$C1004),"Completed before inspection","OK")))))</f>
        <v/>
      </c>
    </row>
    <row r="1005">
      <c r="C1005" s="62">
        <f>IF($B1005="","",IFERROR(INDEX('Inspection Log'!$B$6:$B$1005,MATCH($B1005,'Inspection Log'!$A$6:$A$1005,0)),""))</f>
        <v/>
      </c>
      <c r="D1005">
        <f>IF($B1005="","",IFERROR(INDEX('Inspection Log'!$E$6:$E$1005,MATCH($B1005,'Inspection Log'!$A$6:$A$1005,0)),""))</f>
        <v/>
      </c>
      <c r="E1005">
        <f>IF($B1005="","",IFERROR(INDEX('Inspection Log'!$F$6:$F$1005,MATCH($B1005,'Inspection Log'!$A$6:$A$1005,0)),""))</f>
        <v/>
      </c>
      <c r="G1005" s="47" t="n"/>
      <c r="H1005" s="38" t="n"/>
      <c r="K1005" s="63" t="n"/>
      <c r="L1005" s="63" t="n"/>
      <c r="M1005" s="38" t="n"/>
      <c r="O1005" s="62">
        <f>IF($C1005="","",IFERROR($C1005+'Settings'!$B$5,""))</f>
        <v/>
      </c>
      <c r="P1005" s="62" t="n"/>
      <c r="Q1005" s="62" t="n"/>
      <c r="R1005" s="40">
        <f>IF($A1005="","",IF($Q1005&lt;&gt;"","Closed",IF($P1005="","Open - No Due Date",IF($P1005&lt;TODAY(),"Overdue","Open"))))</f>
        <v/>
      </c>
      <c r="S1005" s="39">
        <f>IF($A1005="","",IFERROR(MAX(0,IF($Q1005&lt;&gt;"",$Q1005-$C1005,TODAY()-$C1005)),""))</f>
        <v/>
      </c>
      <c r="T1005" s="40">
        <f>IF($A1005="","",IF(OR($B1005="",$F1005="",$H1005="",$I1005="",$M1005=""),"Missing required field",IF(COUNTIF($A$6:$A$1005,$A1005)&gt;1,"Duplicate Violation ID",IF(COUNTIF('Inspection Log'!$A$6:$A$1005,$B1005)=0,"Unmatched Inspection ID",IF(AND($Q1005&lt;&gt;"",$C1005&lt;&gt;"",$Q1005&lt;$C1005),"Completed before inspection","OK")))))</f>
        <v/>
      </c>
    </row>
  </sheetData>
  <autoFilter ref="A5:T15"/>
  <conditionalFormatting sqref="A6:A1005">
    <cfRule type="expression" priority="1" dxfId="0">
      <formula>AND($A6&lt;&gt;"",COUNTIF($A$6:$A$1005,$A6)&gt;1)</formula>
    </cfRule>
    <cfRule type="expression" priority="12" dxfId="3">
      <formula>LEN($A6)&gt;0</formula>
    </cfRule>
  </conditionalFormatting>
  <conditionalFormatting sqref="I6:I1005">
    <cfRule type="expression" priority="2" dxfId="0">
      <formula>$I6="Yes"</formula>
    </cfRule>
    <cfRule type="expression" priority="17" dxfId="3">
      <formula>LEN($A6)&gt;0</formula>
    </cfRule>
  </conditionalFormatting>
  <conditionalFormatting sqref="R6:R1005">
    <cfRule type="expression" priority="3" dxfId="1">
      <formula>$R6="Closed"</formula>
    </cfRule>
    <cfRule type="expression" priority="4" dxfId="2">
      <formula>$R6="Open"</formula>
    </cfRule>
    <cfRule type="expression" priority="5" dxfId="5">
      <formula>$R6="Open - No Due Date"</formula>
    </cfRule>
    <cfRule type="expression" priority="6" dxfId="0">
      <formula>$R6="Overdue"</formula>
    </cfRule>
    <cfRule type="expression" priority="29" dxfId="4">
      <formula>LEN($A6)&gt;0</formula>
    </cfRule>
  </conditionalFormatting>
  <conditionalFormatting sqref="P6:P1005">
    <cfRule type="expression" priority="7" dxfId="2">
      <formula>AND($P6&lt;&gt;"",$Q6="",$P6&gt;=TODAY(),$P6&lt;=TODAY()+IFERROR(INDIRECT("'Settings'!$B$3"),0))</formula>
    </cfRule>
    <cfRule type="expression" priority="23" dxfId="3">
      <formula>LEN($A6)&gt;0</formula>
    </cfRule>
  </conditionalFormatting>
  <conditionalFormatting sqref="K6:K1005">
    <cfRule type="expression" priority="8" dxfId="0">
      <formula>AND($A6&lt;&gt;"",$K6&gt;=IFERROR(INDIRECT("'Settings'!$B$6"),0))</formula>
    </cfRule>
    <cfRule type="expression" priority="19" dxfId="3">
      <formula>LEN($A6)&gt;0</formula>
    </cfRule>
  </conditionalFormatting>
  <conditionalFormatting sqref="Q6:Q1005">
    <cfRule type="expression" priority="9" dxfId="1">
      <formula>$Q6&lt;&gt;""</formula>
    </cfRule>
    <cfRule type="expression" priority="24" dxfId="3">
      <formula>LEN($A6)&gt;0</formula>
    </cfRule>
  </conditionalFormatting>
  <conditionalFormatting sqref="T6:T1005">
    <cfRule type="expression" priority="10" dxfId="1">
      <formula>$T6="OK"</formula>
    </cfRule>
    <cfRule type="expression" priority="11" dxfId="0">
      <formula>AND($A6&lt;&gt;"",$T6&lt;&gt;"OK")</formula>
    </cfRule>
    <cfRule type="expression" priority="31" dxfId="4">
      <formula>LEN($A6)&gt;0</formula>
    </cfRule>
  </conditionalFormatting>
  <conditionalFormatting sqref="B6:B1005">
    <cfRule type="expression" priority="13" dxfId="3">
      <formula>LEN($A6)&gt;0</formula>
    </cfRule>
  </conditionalFormatting>
  <conditionalFormatting sqref="F6:F1005">
    <cfRule type="expression" priority="14" dxfId="3">
      <formula>LEN($A6)&gt;0</formula>
    </cfRule>
  </conditionalFormatting>
  <conditionalFormatting sqref="G6:G1005">
    <cfRule type="expression" priority="15" dxfId="3">
      <formula>LEN($A6)&gt;0</formula>
    </cfRule>
  </conditionalFormatting>
  <conditionalFormatting sqref="H6:H1005">
    <cfRule type="expression" priority="16" dxfId="3">
      <formula>LEN($A6)&gt;0</formula>
    </cfRule>
  </conditionalFormatting>
  <conditionalFormatting sqref="J6:J1005">
    <cfRule type="expression" priority="18" dxfId="3">
      <formula>LEN($A6)&gt;0</formula>
    </cfRule>
  </conditionalFormatting>
  <conditionalFormatting sqref="L6:L1005">
    <cfRule type="expression" priority="20" dxfId="3">
      <formula>LEN($A6)&gt;0</formula>
    </cfRule>
  </conditionalFormatting>
  <conditionalFormatting sqref="M6:M1005">
    <cfRule type="expression" priority="21" dxfId="3">
      <formula>LEN($A6)&gt;0</formula>
    </cfRule>
  </conditionalFormatting>
  <conditionalFormatting sqref="N6:N1005">
    <cfRule type="expression" priority="22" dxfId="3">
      <formula>LEN($A6)&gt;0</formula>
    </cfRule>
  </conditionalFormatting>
  <conditionalFormatting sqref="C6:C1005">
    <cfRule type="expression" priority="25" dxfId="4">
      <formula>LEN($A6)&gt;0</formula>
    </cfRule>
  </conditionalFormatting>
  <conditionalFormatting sqref="D6:D1005">
    <cfRule type="expression" priority="26" dxfId="4">
      <formula>LEN($A6)&gt;0</formula>
    </cfRule>
  </conditionalFormatting>
  <conditionalFormatting sqref="E6:E1005">
    <cfRule type="expression" priority="27" dxfId="4">
      <formula>LEN($A6)&gt;0</formula>
    </cfRule>
  </conditionalFormatting>
  <conditionalFormatting sqref="O6:O1005">
    <cfRule type="expression" priority="28" dxfId="4">
      <formula>LEN($A6)&gt;0</formula>
    </cfRule>
  </conditionalFormatting>
  <conditionalFormatting sqref="S6:S1005">
    <cfRule type="expression" priority="30" dxfId="4">
      <formula>LEN($A6)&gt;0</formula>
    </cfRule>
  </conditionalFormatting>
  <dataValidations count="7">
    <dataValidation sqref="B6:B1005" showDropDown="0" showInputMessage="1" showErrorMessage="1" allowBlank="0" errorTitle="Invalid Inspection ID" error="Select an Inspection ID that exists on the Inspection Log." promptTitle="Inspection ID" prompt="Use the same Inspection ID shown on the related inspection row." type="list" errorStyle="stop">
      <formula1>=INDIRECT("'Inspection Log'!$A$6:$A$1005")</formula1>
    </dataValidation>
    <dataValidation sqref="F6:F1005" showDropDown="0" showInputMessage="1" showErrorMessage="1" allowBlank="0" errorTitle="Invalid category" error="Select a violation category from the list." promptTitle="Violation category" prompt="Select the category that best organizes the reported item." type="list" errorStyle="stop">
      <formula1>=INDIRECT("'Settings'!$F$2:$F$10")</formula1>
    </dataValidation>
    <dataValidation sqref="I6:I1005" showDropDown="0" showInputMessage="1" showErrorMessage="1" allowBlank="0" errorTitle="Invalid OOS value" error="Select Yes or No." promptTitle="Reported OOS finding" prompt="Use only the OOS value shown on the official inspection report." type="list" errorStyle="stop">
      <formula1>=INDIRECT("'Settings'!$G$2:$G$3")</formula1>
    </dataValidation>
    <dataValidation sqref="J6:J1005" showDropDown="0" showInputMessage="1" showErrorMessage="1" allowBlank="0" errorTitle="Invalid citation value" error="Select Yes or No." promptTitle="Citation issued" prompt="Select the value shown in the source records." type="list" errorStyle="stop">
      <formula1>=INDIRECT("'Settings'!$G$2:$G$3")</formula1>
    </dataValidation>
    <dataValidation sqref="K6:L1005" showDropDown="0" showInputMessage="1" showErrorMessage="1" allowBlank="0" errorTitle="Invalid amount" error="Enter a dollar amount greater than or equal to zero." promptTitle="Recorded amount" prompt="Enter zero or a positive U.S. dollar amount." type="decimal" errorStyle="stop" operator="greaterThanOrEqual">
      <formula1>0</formula1>
    </dataValidation>
    <dataValidation sqref="P6:P1005" showDropDown="0" showInputMessage="1" showErrorMessage="1" allowBlank="0" errorTitle="Invalid due date" error="Enter a date from 01/01/2000 through 12/31/2100." promptTitle="Due date" prompt="Enter the actual selected corrective-action due date." type="date" errorStyle="stop" operator="between">
      <formula1>DATE(2000,1,1)</formula1>
      <formula2>DATE(2100,12,31)</formula2>
    </dataValidation>
    <dataValidation sqref="Q6:Q1005" showDropDown="0" showInputMessage="1" showErrorMessage="1" allowBlank="0" errorTitle="Invalid completed date" error="Enter a valid date that is not earlier than the inspection date." promptTitle="Completed date" prompt="Leave blank until completed. The date cannot precede the inspection date." type="custom" errorStyle="stop">
      <formula1>=OR(Q6="",AND(ISNUMBER(Q6),Q6&gt;=DATE(2000,1,1),Q6&lt;=DATE(2100,12,31),OR(C6="",Q6&gt;=C6)))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6B7280"/>
    <outlinePr summaryBelow="1" summaryRight="1"/>
    <pageSetUpPr fitToPage="1"/>
  </sheetPr>
  <dimension ref="A1:H52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8" customWidth="1" min="2" max="2"/>
    <col width="3" customWidth="1" min="3" max="3"/>
    <col width="40" customWidth="1" min="4" max="4"/>
    <col width="26" customWidth="1" min="5" max="5"/>
    <col width="27" customWidth="1" min="6" max="6"/>
    <col width="12" customWidth="1" min="7" max="7"/>
    <col width="12" customWidth="1" min="8" max="8"/>
  </cols>
  <sheetData>
    <row r="1" ht="30" customHeight="1">
      <c r="A1" s="1" t="inlineStr">
        <is>
          <t>Settings &amp; Assumptions</t>
        </is>
      </c>
      <c r="B1" s="2" t="n"/>
      <c r="C1" s="2" t="n"/>
      <c r="D1" s="13" t="inlineStr">
        <is>
          <t>Inspection Levels</t>
        </is>
      </c>
      <c r="E1" s="13" t="inlineStr">
        <is>
          <t>Inspecting Agencies</t>
        </is>
      </c>
      <c r="F1" s="13" t="inlineStr">
        <is>
          <t>Violation Categories</t>
        </is>
      </c>
      <c r="G1" s="13" t="inlineStr">
        <is>
          <t>Yes / No</t>
        </is>
      </c>
      <c r="H1" s="13" t="inlineStr">
        <is>
          <t>State List</t>
        </is>
      </c>
    </row>
    <row r="2">
      <c r="A2" s="48" t="inlineStr">
        <is>
          <t>Operation Name</t>
        </is>
      </c>
      <c r="B2" s="49" t="inlineStr">
        <is>
          <t>Pioneer Route Services LLC</t>
        </is>
      </c>
      <c r="D2" s="50" t="inlineStr">
        <is>
          <t>Level I - North American Standard</t>
        </is>
      </c>
      <c r="E2" s="50" t="inlineStr">
        <is>
          <t>State Police</t>
        </is>
      </c>
      <c r="F2" s="50" t="inlineStr">
        <is>
          <t>Brakes</t>
        </is>
      </c>
      <c r="G2" s="50" t="inlineStr">
        <is>
          <t>Yes</t>
        </is>
      </c>
      <c r="H2" s="50" t="inlineStr">
        <is>
          <t>AL</t>
        </is>
      </c>
    </row>
    <row r="3">
      <c r="A3" s="48" t="inlineStr">
        <is>
          <t>Upcoming Due Window (Days)</t>
        </is>
      </c>
      <c r="B3" s="49" t="n">
        <v>14</v>
      </c>
      <c r="D3" s="50" t="inlineStr">
        <is>
          <t>Level II - Walk-Around Driver/Vehicle</t>
        </is>
      </c>
      <c r="E3" s="50" t="inlineStr">
        <is>
          <t>State DOT</t>
        </is>
      </c>
      <c r="F3" s="50" t="inlineStr">
        <is>
          <t>Cargo Securement</t>
        </is>
      </c>
      <c r="G3" s="50" t="inlineStr">
        <is>
          <t>No</t>
        </is>
      </c>
      <c r="H3" s="50" t="inlineStr">
        <is>
          <t>AK</t>
        </is>
      </c>
    </row>
    <row r="4">
      <c r="A4" s="48" t="inlineStr">
        <is>
          <t>Internal OOS Rate Alert Threshold</t>
        </is>
      </c>
      <c r="B4" s="66" t="n">
        <v>0.1</v>
      </c>
      <c r="D4" s="50" t="inlineStr">
        <is>
          <t>Level III - Driver/Credentials</t>
        </is>
      </c>
      <c r="E4" s="50" t="inlineStr">
        <is>
          <t>FMCSA</t>
        </is>
      </c>
      <c r="F4" s="50" t="inlineStr">
        <is>
          <t>Driver Qualification</t>
        </is>
      </c>
      <c r="H4" s="50" t="inlineStr">
        <is>
          <t>AZ</t>
        </is>
      </c>
    </row>
    <row r="5">
      <c r="A5" s="48" t="inlineStr">
        <is>
          <t>Suggested Corrective Action Days</t>
        </is>
      </c>
      <c r="B5" s="49" t="n">
        <v>14</v>
      </c>
      <c r="D5" s="50" t="inlineStr">
        <is>
          <t>Level IV - Special Inspection</t>
        </is>
      </c>
      <c r="E5" s="50" t="inlineStr">
        <is>
          <t>Port of Entry</t>
        </is>
      </c>
      <c r="F5" s="50" t="inlineStr">
        <is>
          <t>Hazardous Materials</t>
        </is>
      </c>
      <c r="H5" s="50" t="inlineStr">
        <is>
          <t>AR</t>
        </is>
      </c>
    </row>
    <row r="6">
      <c r="A6" s="48" t="inlineStr">
        <is>
          <t>High Fine Alert Amount</t>
        </is>
      </c>
      <c r="B6" s="67" t="n">
        <v>500</v>
      </c>
      <c r="D6" s="50" t="inlineStr">
        <is>
          <t>Level V - Vehicle-Only</t>
        </is>
      </c>
      <c r="E6" s="50" t="inlineStr">
        <is>
          <t>Local Law Enforcement</t>
        </is>
      </c>
      <c r="F6" s="50" t="inlineStr">
        <is>
          <t>Hours of Service</t>
        </is>
      </c>
      <c r="H6" s="50" t="inlineStr">
        <is>
          <t>CA</t>
        </is>
      </c>
    </row>
    <row r="7">
      <c r="D7" s="50" t="inlineStr">
        <is>
          <t>Level VI - Radioactive Materials</t>
        </is>
      </c>
      <c r="E7" s="50" t="inlineStr">
        <is>
          <t>Other</t>
        </is>
      </c>
      <c r="F7" s="50" t="inlineStr">
        <is>
          <t>Lighting</t>
        </is>
      </c>
      <c r="H7" s="50" t="inlineStr">
        <is>
          <t>CO</t>
        </is>
      </c>
    </row>
    <row r="8">
      <c r="A8" s="53" t="inlineStr">
        <is>
          <t>Internal OOS Rate Alert Threshold is a management setting, not a regulatory standard.</t>
        </is>
      </c>
      <c r="F8" s="50" t="inlineStr">
        <is>
          <t>Tires/Wheels</t>
        </is>
      </c>
      <c r="H8" s="50" t="inlineStr">
        <is>
          <t>CT</t>
        </is>
      </c>
    </row>
    <row r="9">
      <c r="A9" s="53" t="inlineStr">
        <is>
          <t>Suggested corrective action timing does not replace instructions on an official inspection report.</t>
        </is>
      </c>
      <c r="F9" s="50" t="inlineStr">
        <is>
          <t>Vehicle Maintenance</t>
        </is>
      </c>
      <c r="H9" s="50" t="inlineStr">
        <is>
          <t>DE</t>
        </is>
      </c>
    </row>
    <row r="10">
      <c r="A10" s="53" t="inlineStr">
        <is>
          <t>All company names and sample records in this workbook are fictional.</t>
        </is>
      </c>
      <c r="F10" s="50" t="inlineStr">
        <is>
          <t>Other</t>
        </is>
      </c>
      <c r="H10" s="50" t="inlineStr">
        <is>
          <t>DC</t>
        </is>
      </c>
    </row>
    <row r="11">
      <c r="H11" s="50" t="inlineStr">
        <is>
          <t>FL</t>
        </is>
      </c>
    </row>
    <row r="12">
      <c r="H12" s="50" t="inlineStr">
        <is>
          <t>GA</t>
        </is>
      </c>
    </row>
    <row r="13">
      <c r="H13" s="50" t="inlineStr">
        <is>
          <t>HI</t>
        </is>
      </c>
    </row>
    <row r="14">
      <c r="H14" s="50" t="inlineStr">
        <is>
          <t>ID</t>
        </is>
      </c>
    </row>
    <row r="15">
      <c r="H15" s="50" t="inlineStr">
        <is>
          <t>IL</t>
        </is>
      </c>
    </row>
    <row r="16">
      <c r="H16" s="50" t="inlineStr">
        <is>
          <t>IN</t>
        </is>
      </c>
    </row>
    <row r="17">
      <c r="H17" s="50" t="inlineStr">
        <is>
          <t>IA</t>
        </is>
      </c>
    </row>
    <row r="18">
      <c r="H18" s="50" t="inlineStr">
        <is>
          <t>KS</t>
        </is>
      </c>
    </row>
    <row r="19">
      <c r="H19" s="50" t="inlineStr">
        <is>
          <t>KY</t>
        </is>
      </c>
    </row>
    <row r="20">
      <c r="H20" s="50" t="inlineStr">
        <is>
          <t>LA</t>
        </is>
      </c>
    </row>
    <row r="21">
      <c r="H21" s="50" t="inlineStr">
        <is>
          <t>ME</t>
        </is>
      </c>
    </row>
    <row r="22">
      <c r="H22" s="50" t="inlineStr">
        <is>
          <t>MD</t>
        </is>
      </c>
    </row>
    <row r="23">
      <c r="H23" s="50" t="inlineStr">
        <is>
          <t>MA</t>
        </is>
      </c>
    </row>
    <row r="24">
      <c r="H24" s="50" t="inlineStr">
        <is>
          <t>MI</t>
        </is>
      </c>
    </row>
    <row r="25">
      <c r="H25" s="50" t="inlineStr">
        <is>
          <t>MN</t>
        </is>
      </c>
    </row>
    <row r="26">
      <c r="H26" s="50" t="inlineStr">
        <is>
          <t>MS</t>
        </is>
      </c>
    </row>
    <row r="27">
      <c r="H27" s="50" t="inlineStr">
        <is>
          <t>MO</t>
        </is>
      </c>
    </row>
    <row r="28">
      <c r="H28" s="50" t="inlineStr">
        <is>
          <t>MT</t>
        </is>
      </c>
    </row>
    <row r="29">
      <c r="H29" s="50" t="inlineStr">
        <is>
          <t>NE</t>
        </is>
      </c>
    </row>
    <row r="30">
      <c r="H30" s="50" t="inlineStr">
        <is>
          <t>NV</t>
        </is>
      </c>
    </row>
    <row r="31">
      <c r="H31" s="50" t="inlineStr">
        <is>
          <t>NH</t>
        </is>
      </c>
    </row>
    <row r="32">
      <c r="H32" s="50" t="inlineStr">
        <is>
          <t>NJ</t>
        </is>
      </c>
    </row>
    <row r="33">
      <c r="H33" s="50" t="inlineStr">
        <is>
          <t>NM</t>
        </is>
      </c>
    </row>
    <row r="34">
      <c r="H34" s="50" t="inlineStr">
        <is>
          <t>NY</t>
        </is>
      </c>
    </row>
    <row r="35">
      <c r="H35" s="50" t="inlineStr">
        <is>
          <t>NC</t>
        </is>
      </c>
    </row>
    <row r="36">
      <c r="H36" s="50" t="inlineStr">
        <is>
          <t>ND</t>
        </is>
      </c>
    </row>
    <row r="37">
      <c r="H37" s="50" t="inlineStr">
        <is>
          <t>OH</t>
        </is>
      </c>
    </row>
    <row r="38">
      <c r="H38" s="50" t="inlineStr">
        <is>
          <t>OK</t>
        </is>
      </c>
    </row>
    <row r="39">
      <c r="H39" s="50" t="inlineStr">
        <is>
          <t>OR</t>
        </is>
      </c>
    </row>
    <row r="40">
      <c r="H40" s="50" t="inlineStr">
        <is>
          <t>PA</t>
        </is>
      </c>
    </row>
    <row r="41">
      <c r="H41" s="50" t="inlineStr">
        <is>
          <t>RI</t>
        </is>
      </c>
    </row>
    <row r="42">
      <c r="H42" s="50" t="inlineStr">
        <is>
          <t>SC</t>
        </is>
      </c>
    </row>
    <row r="43">
      <c r="H43" s="50" t="inlineStr">
        <is>
          <t>SD</t>
        </is>
      </c>
    </row>
    <row r="44">
      <c r="H44" s="50" t="inlineStr">
        <is>
          <t>TN</t>
        </is>
      </c>
    </row>
    <row r="45">
      <c r="H45" s="50" t="inlineStr">
        <is>
          <t>TX</t>
        </is>
      </c>
    </row>
    <row r="46">
      <c r="H46" s="50" t="inlineStr">
        <is>
          <t>UT</t>
        </is>
      </c>
    </row>
    <row r="47">
      <c r="H47" s="50" t="inlineStr">
        <is>
          <t>VT</t>
        </is>
      </c>
    </row>
    <row r="48">
      <c r="H48" s="50" t="inlineStr">
        <is>
          <t>VA</t>
        </is>
      </c>
    </row>
    <row r="49">
      <c r="H49" s="50" t="inlineStr">
        <is>
          <t>WA</t>
        </is>
      </c>
    </row>
    <row r="50">
      <c r="H50" s="50" t="inlineStr">
        <is>
          <t>WV</t>
        </is>
      </c>
    </row>
    <row r="51">
      <c r="H51" s="50" t="inlineStr">
        <is>
          <t>WI</t>
        </is>
      </c>
    </row>
    <row r="52">
      <c r="H52" s="50" t="inlineStr">
        <is>
          <t>WY</t>
        </is>
      </c>
    </row>
  </sheetData>
  <autoFilter ref="D1:H52"/>
  <dataValidations count="4">
    <dataValidation sqref="B3" showDropDown="0" showInputMessage="1" showErrorMessage="1" allowBlank="0" errorTitle="Invalid due window" error="Enter a whole number from 1 through 90." promptTitle="Upcoming due window" prompt="Enter the number of days used for upcoming-action alerts." type="whole" errorStyle="stop" operator="between">
      <formula1>1</formula1>
      <formula2>90</formula2>
    </dataValidation>
    <dataValidation sqref="B4" showDropDown="0" showInputMessage="1" showErrorMessage="1" allowBlank="0" errorTitle="Invalid threshold" error="Enter a decimal from 0 through 1, such as 0.10 for 10%." promptTitle="Internal alert threshold" prompt="This is an editable internal management alert only." type="decimal" errorStyle="stop" operator="between">
      <formula1>0</formula1>
      <formula2>1</formula2>
    </dataValidation>
    <dataValidation sqref="B5" showDropDown="0" showInputMessage="1" showErrorMessage="1" allowBlank="0" errorTitle="Invalid action period" error="Enter a whole number from 0 through 365." promptTitle="Suggested corrective action days" prompt="Enter an internal suggested follow-up period." type="whole" errorStyle="stop" operator="between">
      <formula1>0</formula1>
      <formula2>365</formula2>
    </dataValidation>
    <dataValidation sqref="B6" showDropDown="0" showInputMessage="1" showErrorMessage="1" allowBlank="0" errorTitle="Invalid fine threshold" error="Enter a dollar amount greater than or equal to zero." promptTitle="High fine alert amount" prompt="Enter the internal amount that triggers a visual alert." type="decimal" errorStyle="stop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2026-09-08T05:26:41Z</dcterms:created>
  <dcterms:modified xmlns:dcterms="http://purl.org/dc/terms/" xmlns:xsi="http://www.w3.org/2001/XMLSchema-instance" xsi:type="dcterms:W3CDTF">2026-09-08T05:26:44+00:00Z</dcterms:modified>
</cp:coreProperties>
</file>