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Vehicles" sheetId="2" state="visible" r:id="rId2"/>
    <sheet xmlns:r="http://schemas.openxmlformats.org/officeDocument/2006/relationships" name="PM Schedule" sheetId="3" state="visible" r:id="rId3"/>
    <sheet xmlns:r="http://schemas.openxmlformats.org/officeDocument/2006/relationships" name="Settings" sheetId="4" state="visible" r:id="rId4"/>
  </sheets>
  <definedNames/>
  <calcPr calcId="191029" calcMode="auto" fullCalcOnLoad="1" forceFullCalc="1"/>
</workbook>
</file>

<file path=xl/styles.xml><?xml version="1.0" encoding="utf-8"?>
<styleSheet xmlns="http://schemas.openxmlformats.org/spreadsheetml/2006/main">
  <numFmts count="4">
    <numFmt numFmtId="164" formatCode="m/d/yyyy"/>
    <numFmt numFmtId="165" formatCode="$#,##0.00"/>
    <numFmt numFmtId="166" formatCode="0.0%"/>
    <numFmt numFmtId="167" formatCode="#,##0 &quot;mi&quot;"/>
  </numFmts>
  <fonts count="12">
    <font>
      <name val="Calibri"/>
      <family val="2"/>
      <color theme="1"/>
      <sz val="11"/>
      <scheme val="minor"/>
    </font>
    <font>
      <name val="Aptos Display"/>
      <b val="1"/>
      <color rgb="00FFFFFF"/>
      <sz val="20"/>
    </font>
    <font>
      <name val="Aptos"/>
      <i val="1"/>
      <color rgb="0052646D"/>
      <sz val="9"/>
    </font>
    <font>
      <name val="Aptos"/>
      <b val="1"/>
      <color rgb="0024343B"/>
      <sz val="10"/>
    </font>
    <font>
      <name val="Aptos"/>
      <b val="1"/>
      <color rgb="00FFFFFF"/>
      <sz val="10"/>
    </font>
    <font>
      <name val="Aptos"/>
      <color rgb="0024343B"/>
      <sz val="10"/>
    </font>
    <font>
      <name val="Aptos"/>
      <i val="1"/>
      <color rgb="0024343B"/>
      <sz val="11"/>
    </font>
    <font>
      <name val="Calibri"/>
      <family val="2"/>
      <color theme="10"/>
      <sz val="12"/>
      <scheme val="minor"/>
    </font>
    <font>
      <name val="Aptos"/>
      <b val="1"/>
      <color rgb="002A8C82"/>
      <sz val="10"/>
      <u val="single"/>
    </font>
    <font>
      <name val="Aptos Display"/>
      <b val="1"/>
      <color rgb="00123B52"/>
      <sz val="16"/>
    </font>
    <font>
      <name val="Aptos Display"/>
      <b val="1"/>
      <color rgb="00FFFFFF"/>
      <sz val="12"/>
    </font>
    <font>
      <name val="Aptos"/>
      <b val="1"/>
      <color rgb="00123B52"/>
      <sz val="12"/>
    </font>
  </fonts>
  <fills count="14">
    <fill>
      <patternFill/>
    </fill>
    <fill>
      <patternFill patternType="gray125"/>
    </fill>
    <fill>
      <patternFill patternType="solid">
        <fgColor rgb="00123B52"/>
      </patternFill>
    </fill>
    <fill>
      <patternFill patternType="solid">
        <fgColor rgb="00F1F7F5"/>
      </patternFill>
    </fill>
    <fill>
      <patternFill patternType="solid">
        <fgColor rgb="00FFF4CC"/>
      </patternFill>
    </fill>
    <fill>
      <patternFill patternType="solid">
        <fgColor rgb="002A8C82"/>
      </patternFill>
    </fill>
    <fill>
      <patternFill patternType="solid">
        <fgColor rgb="00E0F3EF"/>
      </patternFill>
    </fill>
    <fill>
      <patternFill patternType="solid">
        <fgColor rgb="00E7EFF3"/>
      </patternFill>
    </fill>
    <fill>
      <patternFill patternType="solid">
        <fgColor rgb="00B91C1C"/>
      </patternFill>
    </fill>
    <fill>
      <patternFill patternType="solid">
        <fgColor rgb="00F4B183"/>
      </patternFill>
    </fill>
    <fill>
      <patternFill patternType="solid">
        <fgColor rgb="002E7D32"/>
      </patternFill>
    </fill>
    <fill>
      <patternFill patternType="solid">
        <fgColor rgb="00F97316"/>
      </patternFill>
    </fill>
    <fill>
      <patternFill patternType="solid">
        <fgColor rgb="00FFFFFF"/>
      </patternFill>
    </fill>
    <fill>
      <patternFill patternType="solid">
        <fgColor rgb="00FCECC9"/>
      </patternFill>
    </fill>
  </fills>
  <borders count="3">
    <border>
      <left/>
      <right/>
      <top/>
      <bottom/>
      <diagonal/>
    </border>
    <border>
      <left style="thin">
        <color rgb="00CDDDE1"/>
      </left>
      <right style="thin">
        <color rgb="00CDDDE1"/>
      </right>
      <top style="thin">
        <color rgb="00CDDDE1"/>
      </top>
      <bottom style="thin">
        <color rgb="00CDDDE1"/>
      </bottom>
    </border>
    <border>
      <left style="medium">
        <color rgb="00123B52"/>
      </left>
      <right style="medium">
        <color rgb="00123B52"/>
      </right>
      <top style="medium">
        <color rgb="00123B52"/>
      </top>
      <bottom style="medium">
        <color rgb="00123B52"/>
      </bottom>
    </border>
  </borders>
  <cellStyleXfs count="2">
    <xf numFmtId="0" fontId="0" fillId="0" borderId="0"/>
    <xf numFmtId="0" fontId="7" fillId="0" borderId="0"/>
  </cellStyleXfs>
  <cellXfs count="56">
    <xf numFmtId="0" fontId="0" fillId="0" borderId="0" pivotButton="0" quotePrefix="0" xfId="0"/>
    <xf numFmtId="0" fontId="1" fillId="2" borderId="0" applyAlignment="1" pivotButton="0" quotePrefix="0" xfId="0">
      <alignment horizontal="left" vertical="center"/>
    </xf>
    <xf numFmtId="0" fontId="6" fillId="6" borderId="0" applyAlignment="1" pivotButton="0" quotePrefix="0" xfId="0">
      <alignment vertical="center"/>
    </xf>
    <xf numFmtId="0" fontId="0" fillId="6" borderId="0" pivotButton="0" quotePrefix="0" xfId="0"/>
    <xf numFmtId="0" fontId="3" fillId="0" borderId="0" pivotButton="0" quotePrefix="0" xfId="0"/>
    <xf numFmtId="164" fontId="3" fillId="4" borderId="1" applyAlignment="1" pivotButton="0" quotePrefix="0" xfId="0">
      <alignment horizontal="center"/>
    </xf>
    <xf numFmtId="0" fontId="8" fillId="0" borderId="0" applyAlignment="1" pivotButton="0" quotePrefix="0" xfId="1">
      <alignment horizontal="center"/>
    </xf>
    <xf numFmtId="0" fontId="4" fillId="2" borderId="2" applyAlignment="1" pivotButton="0" quotePrefix="0" xfId="0">
      <alignment horizontal="left" vertical="center" wrapText="1"/>
    </xf>
    <xf numFmtId="1" fontId="9" fillId="3" borderId="2" applyAlignment="1" pivotButton="0" quotePrefix="0" xfId="0">
      <alignment horizontal="center" vertical="center" wrapText="1"/>
    </xf>
    <xf numFmtId="165" fontId="9" fillId="3" borderId="2" applyAlignment="1" pivotButton="0" quotePrefix="0" xfId="0">
      <alignment horizontal="center" vertical="center" wrapText="1"/>
    </xf>
    <xf numFmtId="166" fontId="9" fillId="3" borderId="2" applyAlignment="1" pivotButton="0" quotePrefix="0" xfId="0">
      <alignment horizontal="center" vertical="center" wrapText="1"/>
    </xf>
    <xf numFmtId="0" fontId="2" fillId="6" borderId="1" applyAlignment="1" pivotButton="0" quotePrefix="0" xfId="0">
      <alignment vertical="center" wrapText="1"/>
    </xf>
    <xf numFmtId="0" fontId="10" fillId="5" borderId="1" applyAlignment="1" pivotButton="0" quotePrefix="0" xfId="0">
      <alignment vertical="center"/>
    </xf>
    <xf numFmtId="0" fontId="4" fillId="2" borderId="1" applyAlignment="1" pivotButton="0" quotePrefix="0" xfId="0">
      <alignment horizontal="center" vertical="center"/>
    </xf>
    <xf numFmtId="0" fontId="4" fillId="8" borderId="1" applyAlignment="1" pivotButton="0" quotePrefix="0" xfId="0">
      <alignment horizontal="left" vertical="center"/>
    </xf>
    <xf numFmtId="1" fontId="0" fillId="3" borderId="1" applyAlignment="1" pivotButton="0" quotePrefix="0" xfId="0">
      <alignment horizontal="center" vertical="center"/>
    </xf>
    <xf numFmtId="165" fontId="0" fillId="3" borderId="1" applyAlignment="1" pivotButton="0" quotePrefix="0" xfId="0">
      <alignment horizontal="center" vertical="center"/>
    </xf>
    <xf numFmtId="0" fontId="3" fillId="9" borderId="1" applyAlignment="1" pivotButton="0" quotePrefix="0" xfId="0">
      <alignment horizontal="left" vertical="center"/>
    </xf>
    <xf numFmtId="0" fontId="4" fillId="10" borderId="1" applyAlignment="1" pivotButton="0" quotePrefix="0" xfId="0">
      <alignment horizontal="left" vertical="center"/>
    </xf>
    <xf numFmtId="0" fontId="4" fillId="11" borderId="1" applyAlignment="1" pivotButton="0" quotePrefix="0" xfId="0">
      <alignment horizontal="left" vertical="center"/>
    </xf>
    <xf numFmtId="0" fontId="3" fillId="3" borderId="1" applyAlignment="1" pivotButton="0" quotePrefix="0" xfId="0">
      <alignment horizontal="left" vertical="center" wrapText="1"/>
    </xf>
    <xf numFmtId="1" fontId="11" fillId="12" borderId="1" applyAlignment="1" pivotButton="0" quotePrefix="0" xfId="0">
      <alignment horizontal="center" vertical="center" wrapText="1"/>
    </xf>
    <xf numFmtId="0" fontId="2" fillId="13" borderId="1" applyAlignment="1" pivotButton="0" quotePrefix="0" xfId="0">
      <alignment vertical="top" wrapText="1"/>
    </xf>
    <xf numFmtId="0" fontId="2" fillId="0" borderId="0" applyAlignment="1" pivotButton="0" quotePrefix="0" xfId="0">
      <alignment vertical="center" wrapText="1"/>
    </xf>
    <xf numFmtId="0" fontId="4" fillId="2" borderId="1" applyAlignment="1" pivotButton="0" quotePrefix="0" xfId="0">
      <alignment horizontal="center" vertical="center" wrapText="1"/>
    </xf>
    <xf numFmtId="0" fontId="5" fillId="4" borderId="1" applyAlignment="1" pivotButton="0" quotePrefix="0" xfId="0">
      <alignment vertical="top"/>
    </xf>
    <xf numFmtId="1" fontId="5" fillId="4" borderId="1" applyAlignment="1" pivotButton="0" quotePrefix="0" xfId="0">
      <alignment vertical="top"/>
    </xf>
    <xf numFmtId="0" fontId="5" fillId="4" borderId="1" applyAlignment="1" pivotButton="0" quotePrefix="0" xfId="0">
      <alignment vertical="top" wrapText="1"/>
    </xf>
    <xf numFmtId="167" fontId="5" fillId="4" borderId="1" applyAlignment="1" pivotButton="0" quotePrefix="0" xfId="0">
      <alignment vertical="top"/>
    </xf>
    <xf numFmtId="164" fontId="5" fillId="4" borderId="1" applyAlignment="1" pivotButton="0" quotePrefix="0" xfId="0">
      <alignment vertical="top"/>
    </xf>
    <xf numFmtId="0" fontId="5" fillId="7" borderId="1" applyAlignment="1" pivotButton="0" quotePrefix="0" xfId="0">
      <alignment vertical="top" wrapText="1"/>
    </xf>
    <xf numFmtId="0" fontId="5" fillId="7" borderId="1" applyAlignment="1" pivotButton="0" quotePrefix="0" xfId="0">
      <alignment vertical="top"/>
    </xf>
    <xf numFmtId="167" fontId="5" fillId="7" borderId="1" applyAlignment="1" pivotButton="0" quotePrefix="0" xfId="0">
      <alignment vertical="top"/>
    </xf>
    <xf numFmtId="1" fontId="5" fillId="7" borderId="1" applyAlignment="1" pivotButton="0" quotePrefix="0" xfId="0">
      <alignment vertical="top"/>
    </xf>
    <xf numFmtId="164" fontId="5" fillId="7" borderId="1" applyAlignment="1" pivotButton="0" quotePrefix="0" xfId="0">
      <alignment vertical="top"/>
    </xf>
    <xf numFmtId="165" fontId="5" fillId="7" borderId="1" applyAlignment="1" pivotButton="0" quotePrefix="0" xfId="0">
      <alignment vertical="top"/>
    </xf>
    <xf numFmtId="0" fontId="3" fillId="3" borderId="1" applyAlignment="1" pivotButton="0" quotePrefix="0" xfId="0">
      <alignment vertical="center"/>
    </xf>
    <xf numFmtId="164" fontId="0" fillId="4" borderId="1" applyAlignment="1" pivotButton="0" quotePrefix="0" xfId="0">
      <alignment horizontal="right" vertical="center"/>
    </xf>
    <xf numFmtId="167" fontId="0" fillId="4" borderId="1" applyAlignment="1" pivotButton="0" quotePrefix="0" xfId="0">
      <alignment horizontal="right" vertical="center"/>
    </xf>
    <xf numFmtId="1" fontId="0" fillId="4" borderId="1" applyAlignment="1" pivotButton="0" quotePrefix="0" xfId="0">
      <alignment horizontal="right" vertical="center"/>
    </xf>
    <xf numFmtId="0" fontId="4" fillId="5" borderId="1" applyAlignment="1" pivotButton="0" quotePrefix="0" xfId="0">
      <alignment horizontal="center" vertical="center" wrapText="1"/>
    </xf>
    <xf numFmtId="165" fontId="5" fillId="4" borderId="1" applyAlignment="1" pivotButton="0" quotePrefix="0" xfId="0">
      <alignment vertical="top"/>
    </xf>
    <xf numFmtId="0" fontId="5" fillId="4" borderId="1" applyAlignment="1" pivotButton="0" quotePrefix="0" xfId="0">
      <alignment vertical="center" wrapText="1"/>
    </xf>
    <xf numFmtId="0" fontId="2" fillId="6" borderId="1" applyAlignment="1" pivotButton="0" quotePrefix="0" xfId="0">
      <alignment vertical="top" wrapText="1"/>
    </xf>
    <xf numFmtId="164" fontId="3" fillId="4" borderId="1" applyAlignment="1" pivotButton="0" quotePrefix="0" xfId="0">
      <alignment horizontal="center"/>
    </xf>
    <xf numFmtId="165" fontId="9" fillId="3" borderId="2" applyAlignment="1" pivotButton="0" quotePrefix="0" xfId="0">
      <alignment horizontal="center" vertical="center" wrapText="1"/>
    </xf>
    <xf numFmtId="166" fontId="9" fillId="3" borderId="2" applyAlignment="1" pivotButton="0" quotePrefix="0" xfId="0">
      <alignment horizontal="center" vertical="center" wrapText="1"/>
    </xf>
    <xf numFmtId="165" fontId="0" fillId="3" borderId="1" applyAlignment="1" pivotButton="0" quotePrefix="0" xfId="0">
      <alignment horizontal="center" vertical="center"/>
    </xf>
    <xf numFmtId="167" fontId="5" fillId="4" borderId="1" applyAlignment="1" pivotButton="0" quotePrefix="0" xfId="0">
      <alignment vertical="top"/>
    </xf>
    <xf numFmtId="164" fontId="5" fillId="4" borderId="1" applyAlignment="1" pivotButton="0" quotePrefix="0" xfId="0">
      <alignment vertical="top"/>
    </xf>
    <xf numFmtId="167" fontId="5" fillId="7" borderId="1" applyAlignment="1" pivotButton="0" quotePrefix="0" xfId="0">
      <alignment vertical="top"/>
    </xf>
    <xf numFmtId="164" fontId="5" fillId="7" borderId="1" applyAlignment="1" pivotButton="0" quotePrefix="0" xfId="0">
      <alignment vertical="top"/>
    </xf>
    <xf numFmtId="165" fontId="5" fillId="7" borderId="1" applyAlignment="1" pivotButton="0" quotePrefix="0" xfId="0">
      <alignment vertical="top"/>
    </xf>
    <xf numFmtId="164" fontId="0" fillId="4" borderId="1" applyAlignment="1" pivotButton="0" quotePrefix="0" xfId="0">
      <alignment horizontal="right" vertical="center"/>
    </xf>
    <xf numFmtId="167" fontId="0" fillId="4" borderId="1" applyAlignment="1" pivotButton="0" quotePrefix="0" xfId="0">
      <alignment horizontal="right" vertical="center"/>
    </xf>
    <xf numFmtId="165" fontId="5" fillId="4" borderId="1" applyAlignment="1" pivotButton="0" quotePrefix="0" xfId="0">
      <alignment vertical="top"/>
    </xf>
  </cellXfs>
  <cellStyles count="2">
    <cellStyle name="Normal" xfId="0" builtinId="0" hidden="0"/>
    <cellStyle name="Hyperlink" xfId="1" builtinId="8" hidden="0"/>
  </cellStyles>
  <dxfs count="8">
    <dxf>
      <font>
        <name val="Aptos"/>
        <b val="1"/>
        <color rgb="002E7D32"/>
        <sz val="10"/>
      </font>
      <fill>
        <patternFill patternType="solid">
          <fgColor rgb="00DDEEDF"/>
        </patternFill>
      </fill>
    </dxf>
    <dxf>
      <font>
        <name val="Aptos"/>
        <b val="1"/>
        <color rgb="00B91C1C"/>
        <sz val="10"/>
      </font>
      <fill>
        <patternFill patternType="solid">
          <fgColor rgb="00FCE8E6"/>
        </patternFill>
      </fill>
    </dxf>
    <dxf>
      <font>
        <name val="Aptos"/>
        <b val="1"/>
        <color rgb="0024343B"/>
        <sz val="10"/>
      </font>
      <fill>
        <patternFill patternType="solid">
          <fgColor rgb="00FCECC9"/>
        </patternFill>
      </fill>
    </dxf>
    <dxf>
      <font>
        <name val="Aptos"/>
        <b val="1"/>
        <color rgb="0024343B"/>
        <sz val="10"/>
      </font>
      <fill>
        <patternFill patternType="solid">
          <fgColor rgb="00E7EBED"/>
        </patternFill>
      </fill>
    </dxf>
    <dxf>
      <font>
        <name val="Aptos"/>
        <b val="1"/>
        <color rgb="00FFFFFF"/>
        <sz val="10"/>
      </font>
      <fill>
        <patternFill patternType="solid">
          <fgColor rgb="00B91C1C"/>
        </patternFill>
      </fill>
    </dxf>
    <dxf>
      <font>
        <name val="Aptos"/>
        <b val="1"/>
        <color rgb="0024343B"/>
        <sz val="10"/>
      </font>
      <fill>
        <patternFill patternType="solid">
          <fgColor rgb="00F4B183"/>
        </patternFill>
      </fill>
    </dxf>
    <dxf>
      <font>
        <name val="Aptos"/>
        <b val="1"/>
        <color rgb="00FFFFFF"/>
        <sz val="10"/>
      </font>
      <fill>
        <patternFill patternType="solid">
          <fgColor rgb="002E7D32"/>
        </patternFill>
      </fill>
    </dxf>
    <dxf>
      <font>
        <name val="Aptos"/>
        <b val="1"/>
        <color rgb="00FFFFFF"/>
        <sz val="10"/>
      </font>
      <fill>
        <patternFill patternType="solid">
          <fgColor rgb="00F9731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PM Tasks by Status</a:t>
            </a:r>
          </a:p>
        </rich>
      </tx>
    </title>
    <plotArea>
      <barChart>
        <barDir val="bar"/>
        <grouping val="clustered"/>
        <varyColors val="1"/>
        <ser>
          <idx val="0"/>
          <order val="0"/>
          <tx>
            <strRef>
              <f>'Dashboard'!B15</f>
            </strRef>
          </tx>
          <spPr>
            <a:ln xmlns:a="http://schemas.openxmlformats.org/drawingml/2006/main">
              <a:prstDash val="solid"/>
            </a:ln>
          </spPr>
          <dPt>
            <idx val="0"/>
            <spPr>
              <a:solidFill xmlns:a="http://schemas.openxmlformats.org/drawingml/2006/main">
                <a:srgbClr val="B91C1C"/>
              </a:solidFill>
              <a:ln xmlns:a="http://schemas.openxmlformats.org/drawingml/2006/main">
                <a:solidFill>
                  <a:srgbClr val="B91C1C"/>
                </a:solidFill>
                <a:prstDash val="solid"/>
              </a:ln>
            </spPr>
          </dPt>
          <dPt>
            <idx val="1"/>
            <spPr>
              <a:solidFill xmlns:a="http://schemas.openxmlformats.org/drawingml/2006/main">
                <a:srgbClr val="F4B183"/>
              </a:solidFill>
              <a:ln xmlns:a="http://schemas.openxmlformats.org/drawingml/2006/main">
                <a:solidFill>
                  <a:srgbClr val="F4B183"/>
                </a:solidFill>
                <a:prstDash val="solid"/>
              </a:ln>
            </spPr>
          </dPt>
          <dPt>
            <idx val="2"/>
            <spPr>
              <a:solidFill xmlns:a="http://schemas.openxmlformats.org/drawingml/2006/main">
                <a:srgbClr val="2E7D32"/>
              </a:solidFill>
              <a:ln xmlns:a="http://schemas.openxmlformats.org/drawingml/2006/main">
                <a:solidFill>
                  <a:srgbClr val="2E7D32"/>
                </a:solidFill>
                <a:prstDash val="solid"/>
              </a:ln>
            </spPr>
          </dPt>
          <dPt>
            <idx val="3"/>
            <spPr>
              <a:solidFill xmlns:a="http://schemas.openxmlformats.org/drawingml/2006/main">
                <a:srgbClr val="F97316"/>
              </a:solidFill>
              <a:ln xmlns:a="http://schemas.openxmlformats.org/drawingml/2006/main">
                <a:solidFill>
                  <a:srgbClr val="F97316"/>
                </a:solidFill>
                <a:prstDash val="solid"/>
              </a:ln>
            </spPr>
          </dPt>
          <cat>
            <numRef>
              <f>'Dashboard'!$A$16:$A$19</f>
            </numRef>
          </cat>
          <val>
            <numRef>
              <f>'Dashboard'!$B$16:$B$19</f>
            </numRef>
          </val>
        </ser>
        <dLbls>
          <showVal val="1"/>
        </dLbls>
        <gapWidth val="150"/>
        <axId val="10"/>
        <axId val="100"/>
      </barChart>
      <catAx>
        <axId val="10"/>
        <scaling>
          <orientation val="minMax"/>
        </scaling>
        <axPos val="l"/>
        <title>
          <tx>
            <rich>
              <a:bodyPr xmlns:a="http://schemas.openxmlformats.org/drawingml/2006/main"/>
              <a:p xmlns:a="http://schemas.openxmlformats.org/drawingml/2006/main">
                <a:pPr>
                  <a:defRPr/>
                </a:pPr>
                <a:r>
                  <a:t>Task Count</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Status</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13</row>
      <rowOff>0</rowOff>
    </from>
    <ext cx="3780000" cy="21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Vehicles" displayName="tblVehicles" ref="A4:J504" headerRowCount="1">
  <autoFilter ref="A4:J504"/>
  <tableColumns count="10">
    <tableColumn id="1" name="Unit ID"/>
    <tableColumn id="2" name="Year"/>
    <tableColumn id="3" name="Make"/>
    <tableColumn id="4" name="Model"/>
    <tableColumn id="5" name="Vehicle Type"/>
    <tableColumn id="6" name="Department"/>
    <tableColumn id="7" name="Assigned Driver"/>
    <tableColumn id="8" name="Current Odometer (Miles)"/>
    <tableColumn id="9" name="Odometer Updated"/>
    <tableColumn id="10" name="Vehicle Status"/>
  </tableColumns>
  <tableStyleInfo name="TableStyleMedium2" showFirstColumn="0" showLastColumn="0" showRowStripes="1" showColumnStripes="0"/>
</table>
</file>

<file path=xl/tables/table2.xml><?xml version="1.0" encoding="utf-8"?>
<table xmlns="http://schemas.openxmlformats.org/spreadsheetml/2006/main" id="2" name="tblPMSchedule" displayName="tblPMSchedule" ref="A4:T504" headerRowCount="1">
  <autoFilter ref="A4:T504"/>
  <tableColumns count="20">
    <tableColumn id="1" name="PM ID"/>
    <tableColumn id="2" name="Unit ID"/>
    <tableColumn id="3" name="Vehicle"/>
    <tableColumn id="4" name="Vehicle Status"/>
    <tableColumn id="5" name="Service Type"/>
    <tableColumn id="6" name="Last Service Date"/>
    <tableColumn id="7" name="Last Service Odometer (Miles)"/>
    <tableColumn id="8" name="Interval (Miles)"/>
    <tableColumn id="9" name="Interval (Months)"/>
    <tableColumn id="10" name="Current Odometer (Miles)"/>
    <tableColumn id="11" name="Next Due Odometer (Miles)"/>
    <tableColumn id="12" name="Next Due Date"/>
    <tableColumn id="13" name="Miles Remaining"/>
    <tableColumn id="14" name="Days Remaining"/>
    <tableColumn id="15" name="Data Check"/>
    <tableColumn id="16" name="Status"/>
    <tableColumn id="17" name="Estimated Cost"/>
    <tableColumn id="18" name="Service Provider"/>
    <tableColumn id="19" name="Work Order / PO"/>
    <tableColumn id="20" name="Notes"/>
  </tableColumns>
  <tableStyleInfo name="TableStyleMedium2" showFirstColumn="0" showLastColumn="0" showRowStripes="1" showColumnStripes="0"/>
</table>
</file>

<file path=xl/tables/table3.xml><?xml version="1.0" encoding="utf-8"?>
<table xmlns="http://schemas.openxmlformats.org/spreadsheetml/2006/main" id="3" name="tblServiceTypes" displayName="tblServiceTypes" ref="A10:D110" headerRowCount="1">
  <autoFilter ref="A10:D110"/>
  <tableColumns count="4">
    <tableColumn id="1" name="Service Type"/>
    <tableColumn id="2" name="Default Interval (Miles)"/>
    <tableColumn id="3" name="Default Interval (Months)"/>
    <tableColumn id="4" name="Estimated Cos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Vehicles'!A1" TargetMode="External" Id="rId1"/><Relationship Type="http://schemas.openxmlformats.org/officeDocument/2006/relationships/hyperlink" Target="#'PM Schedule'!A1" TargetMode="External" Id="rId2"/><Relationship Type="http://schemas.openxmlformats.org/officeDocument/2006/relationships/hyperlink" Target="#'Settings'!A1"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sheet1.xml><?xml version="1.0" encoding="utf-8"?>
<worksheet xmlns="http://schemas.openxmlformats.org/spreadsheetml/2006/main">
  <sheetPr>
    <tabColor rgb="00123B52"/>
    <outlinePr summaryBelow="1" summaryRight="1"/>
    <pageSetUpPr fitToPage="1"/>
  </sheetPr>
  <dimension ref="A1:H101"/>
  <sheetViews>
    <sheetView showGridLines="0" workbookViewId="0">
      <pane ySplit="3" topLeftCell="A4" activePane="bottomLeft" state="frozen"/>
      <selection pane="bottomLeft" activeCell="A1" sqref="A1"/>
    </sheetView>
  </sheetViews>
  <sheetFormatPr baseColWidth="8" defaultRowHeight="15"/>
  <cols>
    <col width="38" customWidth="1" min="1" max="1"/>
    <col width="17" customWidth="1" min="2" max="2"/>
    <col width="25" customWidth="1" min="3" max="3"/>
    <col width="17" customWidth="1" min="4" max="4"/>
    <col width="36" customWidth="1" min="5" max="5"/>
    <col width="19" customWidth="1" min="6" max="6"/>
    <col width="23" customWidth="1" min="7" max="7"/>
    <col width="18" customWidth="1" min="8" max="8"/>
  </cols>
  <sheetData>
    <row r="1" ht="30" customHeight="1">
      <c r="A1" s="1" t="inlineStr">
        <is>
          <t>Fleet Preventive Maintenance Dashboard</t>
        </is>
      </c>
    </row>
    <row r="2" ht="24" customHeight="1">
      <c r="A2" s="2" t="inlineStr">
        <is>
          <t>Planning workbook for manually maintained odometer and service information</t>
        </is>
      </c>
      <c r="B2" s="3" t="n"/>
      <c r="C2" s="3" t="n"/>
      <c r="D2" s="3" t="n"/>
      <c r="E2" s="3" t="n"/>
      <c r="F2" s="3" t="n"/>
      <c r="G2" s="3" t="n"/>
      <c r="H2" s="3" t="n"/>
    </row>
    <row r="3">
      <c r="A3" s="4" t="inlineStr">
        <is>
          <t>Report Date</t>
        </is>
      </c>
      <c r="B3" s="44">
        <f>'Settings'!$B$4</f>
        <v/>
      </c>
      <c r="E3" s="6" t="inlineStr">
        <is>
          <t>Vehicles</t>
        </is>
      </c>
      <c r="F3" s="6" t="inlineStr">
        <is>
          <t>PM Schedule</t>
        </is>
      </c>
      <c r="G3" s="6" t="inlineStr">
        <is>
          <t>Settings</t>
        </is>
      </c>
    </row>
    <row r="4"/>
    <row r="5" ht="44" customHeight="1">
      <c r="A5" s="7" t="inlineStr">
        <is>
          <t>Total Vehicles</t>
        </is>
      </c>
      <c r="B5" s="8">
        <f>COUNTA('Vehicles'!$A$5:$A$504)</f>
        <v/>
      </c>
      <c r="C5" s="7" t="inlineStr">
        <is>
          <t>Total PM Tasks</t>
        </is>
      </c>
      <c r="D5" s="8">
        <f>COUNTA('PM Schedule'!$A$5:$A$504)</f>
        <v/>
      </c>
      <c r="E5" s="7" t="inlineStr">
        <is>
          <t>Overdue</t>
        </is>
      </c>
      <c r="F5" s="8">
        <f>COUNTIF('PM Schedule'!$P$5:$P$504,"Overdue")</f>
        <v/>
      </c>
      <c r="G5" s="7" t="inlineStr">
        <is>
          <t>Due Soon</t>
        </is>
      </c>
      <c r="H5" s="8">
        <f>COUNTIF('PM Schedule'!$P$5:$P$504,"Due Soon")</f>
        <v/>
      </c>
    </row>
    <row r="6"/>
    <row r="7" ht="52" customHeight="1">
      <c r="A7" s="7" t="inlineStr">
        <is>
          <t>Up to Date</t>
        </is>
      </c>
      <c r="B7" s="8">
        <f>COUNTIF('PM Schedule'!$P$5:$P$504,"Up to Date")</f>
        <v/>
      </c>
      <c r="C7" s="7" t="inlineStr">
        <is>
          <t>Review Required</t>
        </is>
      </c>
      <c r="D7" s="8">
        <f>COUNTIF('PM Schedule'!$P$5:$P$504,"Review")</f>
        <v/>
      </c>
      <c r="E7" s="7" t="inlineStr">
        <is>
          <t>Estimated Cost Needing Attention</t>
        </is>
      </c>
      <c r="F7" s="45">
        <f>IFERROR(SUMIF('PM Schedule'!$P$5:$P$504,"Overdue",'PM Schedule'!$Q$5:$Q$504)+SUMIF('PM Schedule'!$P$5:$P$504,"Due Soon",'PM Schedule'!$Q$5:$Q$504),0)</f>
        <v/>
      </c>
      <c r="G7" s="7" t="inlineStr">
        <is>
          <t>Attention Rate</t>
        </is>
      </c>
      <c r="H7" s="46">
        <f>IFERROR((COUNTIF('PM Schedule'!$P$5:$P$504,"Overdue")+COUNTIF('PM Schedule'!$P$5:$P$504,"Due Soon"))/COUNTA('PM Schedule'!$A$5:$A$504),0)</f>
        <v/>
      </c>
    </row>
    <row r="8"/>
    <row r="9"/>
    <row r="10" ht="58" customHeight="1">
      <c r="A10" s="11" t="inlineStr">
        <is>
          <t>Manual update reminder: enter current odometer readings, odometer update dates, and completed-service details manually. This workbook is a planning tool and does not provide telematics, live feeds, work-order automation, or compliance assurance.</t>
        </is>
      </c>
    </row>
    <row r="11"/>
    <row r="12"/>
    <row r="13"/>
    <row r="14" ht="24" customHeight="1">
      <c r="A14" s="12" t="inlineStr">
        <is>
          <t>Status Summary</t>
        </is>
      </c>
    </row>
    <row r="15">
      <c r="A15" s="13" t="inlineStr">
        <is>
          <t>Status</t>
        </is>
      </c>
      <c r="B15" s="13" t="inlineStr">
        <is>
          <t>Task Count</t>
        </is>
      </c>
      <c r="C15" s="13" t="inlineStr">
        <is>
          <t>Estimated Cost</t>
        </is>
      </c>
    </row>
    <row r="16">
      <c r="A16" s="14" t="inlineStr">
        <is>
          <t>Overdue</t>
        </is>
      </c>
      <c r="B16" s="15">
        <f>COUNTIF('PM Schedule'!$P$5:$P$504,$A16)</f>
        <v/>
      </c>
      <c r="C16" s="47">
        <f>IFERROR(SUMIF('PM Schedule'!$P$5:$P$504,$A16,'PM Schedule'!$Q$5:$Q$504),0)</f>
        <v/>
      </c>
    </row>
    <row r="17">
      <c r="A17" s="17" t="inlineStr">
        <is>
          <t>Due Soon</t>
        </is>
      </c>
      <c r="B17" s="15">
        <f>COUNTIF('PM Schedule'!$P$5:$P$504,$A17)</f>
        <v/>
      </c>
      <c r="C17" s="47">
        <f>IFERROR(SUMIF('PM Schedule'!$P$5:$P$504,$A17,'PM Schedule'!$Q$5:$Q$504),0)</f>
        <v/>
      </c>
    </row>
    <row r="18">
      <c r="A18" s="18" t="inlineStr">
        <is>
          <t>Up to Date</t>
        </is>
      </c>
      <c r="B18" s="15">
        <f>COUNTIF('PM Schedule'!$P$5:$P$504,$A18)</f>
        <v/>
      </c>
      <c r="C18" s="47">
        <f>IFERROR(SUMIF('PM Schedule'!$P$5:$P$504,$A18,'PM Schedule'!$Q$5:$Q$504),0)</f>
        <v/>
      </c>
    </row>
    <row r="19">
      <c r="A19" s="19" t="inlineStr">
        <is>
          <t>Review</t>
        </is>
      </c>
      <c r="B19" s="15">
        <f>COUNTIF('PM Schedule'!$P$5:$P$504,$A19)</f>
        <v/>
      </c>
      <c r="C19" s="47">
        <f>IFERROR(SUMIF('PM Schedule'!$P$5:$P$504,$A19,'PM Schedule'!$Q$5:$Q$504),0)</f>
        <v/>
      </c>
    </row>
    <row r="20">
      <c r="C20">
        <f>""</f>
        <v/>
      </c>
    </row>
    <row r="21">
      <c r="C21">
        <f>""</f>
        <v/>
      </c>
    </row>
    <row r="22">
      <c r="C22">
        <f>""</f>
        <v/>
      </c>
    </row>
    <row r="23">
      <c r="A23" s="12" t="inlineStr">
        <is>
          <t>Data-Quality Checks</t>
        </is>
      </c>
      <c r="C23">
        <f>""</f>
        <v/>
      </c>
    </row>
    <row r="24">
      <c r="A24" s="20" t="inlineStr">
        <is>
          <t>Odometer Updates Older Than Allowed</t>
        </is>
      </c>
      <c r="B24" s="21">
        <f>IFERROR(COUNTIFS('Vehicles'!$A$5:$A$504,"&lt;&gt;",'Vehicles'!$I$5:$I$504,"&lt;"&amp;'Settings'!$B$4-'Settings'!$B$7),0)</f>
        <v/>
      </c>
      <c r="C24">
        <f>""</f>
        <v/>
      </c>
    </row>
    <row r="25">
      <c r="A25" s="20" t="inlineStr">
        <is>
          <t>Schedule Rows With Data Issues</t>
        </is>
      </c>
      <c r="B25" s="21">
        <f>COUNTIFS('PM Schedule'!$A$5:$A$504,"&lt;&gt;",'PM Schedule'!$O$5:$O$504,"&lt;&gt;OK")</f>
        <v/>
      </c>
      <c r="C25">
        <f>""</f>
        <v/>
      </c>
    </row>
    <row r="26">
      <c r="A26" s="20" t="inlineStr">
        <is>
          <t>Rows With Duplicate Unit IDs</t>
        </is>
      </c>
      <c r="B26" s="21">
        <f>IFERROR(SUMPRODUCT(--('Vehicles'!$A$5:$A$504&lt;&gt;""),--(COUNTIF('Vehicles'!$A$5:$A$504,'Vehicles'!$A$5:$A$504)&gt;1)),0)</f>
        <v/>
      </c>
      <c r="C26">
        <f>""</f>
        <v/>
      </c>
    </row>
    <row r="27">
      <c r="A27" s="20" t="inlineStr">
        <is>
          <t>Rows With Duplicate PM IDs</t>
        </is>
      </c>
      <c r="B27" s="21">
        <f>IFERROR(SUMPRODUCT(--('PM Schedule'!$A$5:$A$504&lt;&gt;""),--(COUNTIF('PM Schedule'!$A$5:$A$504,'PM Schedule'!$A$5:$A$504)&gt;1)),0)</f>
        <v/>
      </c>
      <c r="C27">
        <f>""</f>
        <v/>
      </c>
    </row>
    <row r="28">
      <c r="B28">
        <f>""</f>
        <v/>
      </c>
      <c r="C28">
        <f>""</f>
        <v/>
      </c>
    </row>
    <row r="29" ht="55" customHeight="1">
      <c r="A29" s="22" t="inlineStr">
        <is>
          <t>Stale odometer updates are operational reminders. Duplicate IDs and schedule data issues should normally be zero and should be reviewed before relying on planning results.</t>
        </is>
      </c>
      <c r="B29">
        <f>""</f>
        <v/>
      </c>
      <c r="C29">
        <f>""</f>
        <v/>
      </c>
    </row>
    <row r="30">
      <c r="B30">
        <f>""</f>
        <v/>
      </c>
      <c r="C30">
        <f>""</f>
        <v/>
      </c>
    </row>
    <row r="31">
      <c r="B31">
        <f>""</f>
        <v/>
      </c>
      <c r="C31">
        <f>""</f>
        <v/>
      </c>
    </row>
    <row r="32">
      <c r="B32">
        <f>""</f>
        <v/>
      </c>
      <c r="C32">
        <f>""</f>
        <v/>
      </c>
    </row>
    <row r="33">
      <c r="B33">
        <f>""</f>
        <v/>
      </c>
      <c r="C33">
        <f>""</f>
        <v/>
      </c>
    </row>
    <row r="34">
      <c r="B34">
        <f>""</f>
        <v/>
      </c>
      <c r="C34">
        <f>""</f>
        <v/>
      </c>
    </row>
    <row r="35">
      <c r="B35">
        <f>""</f>
        <v/>
      </c>
      <c r="C35">
        <f>""</f>
        <v/>
      </c>
    </row>
    <row r="36">
      <c r="B36">
        <f>""</f>
        <v/>
      </c>
      <c r="C36">
        <f>""</f>
        <v/>
      </c>
    </row>
    <row r="37">
      <c r="B37">
        <f>""</f>
        <v/>
      </c>
      <c r="C37">
        <f>""</f>
        <v/>
      </c>
    </row>
    <row r="38">
      <c r="B38">
        <f>""</f>
        <v/>
      </c>
      <c r="C38">
        <f>""</f>
        <v/>
      </c>
    </row>
    <row r="39">
      <c r="B39">
        <f>""</f>
        <v/>
      </c>
      <c r="C39">
        <f>""</f>
        <v/>
      </c>
    </row>
    <row r="40">
      <c r="B40">
        <f>""</f>
        <v/>
      </c>
      <c r="C40">
        <f>""</f>
        <v/>
      </c>
    </row>
    <row r="41">
      <c r="B41">
        <f>""</f>
        <v/>
      </c>
      <c r="C41">
        <f>""</f>
        <v/>
      </c>
    </row>
    <row r="42">
      <c r="B42">
        <f>""</f>
        <v/>
      </c>
      <c r="C42">
        <f>""</f>
        <v/>
      </c>
    </row>
    <row r="43">
      <c r="B43">
        <f>""</f>
        <v/>
      </c>
      <c r="C43">
        <f>""</f>
        <v/>
      </c>
    </row>
    <row r="44">
      <c r="B44">
        <f>""</f>
        <v/>
      </c>
      <c r="C44">
        <f>""</f>
        <v/>
      </c>
    </row>
    <row r="45">
      <c r="B45">
        <f>""</f>
        <v/>
      </c>
      <c r="C45">
        <f>""</f>
        <v/>
      </c>
    </row>
    <row r="46">
      <c r="B46">
        <f>""</f>
        <v/>
      </c>
      <c r="C46">
        <f>""</f>
        <v/>
      </c>
    </row>
    <row r="47">
      <c r="B47">
        <f>""</f>
        <v/>
      </c>
      <c r="C47">
        <f>""</f>
        <v/>
      </c>
    </row>
    <row r="48">
      <c r="B48">
        <f>""</f>
        <v/>
      </c>
      <c r="C48">
        <f>""</f>
        <v/>
      </c>
    </row>
    <row r="49">
      <c r="B49">
        <f>""</f>
        <v/>
      </c>
      <c r="C49">
        <f>""</f>
        <v/>
      </c>
    </row>
    <row r="50">
      <c r="B50">
        <f>""</f>
        <v/>
      </c>
      <c r="C50">
        <f>""</f>
        <v/>
      </c>
    </row>
    <row r="51">
      <c r="B51">
        <f>""</f>
        <v/>
      </c>
      <c r="C51">
        <f>""</f>
        <v/>
      </c>
    </row>
    <row r="52">
      <c r="B52">
        <f>""</f>
        <v/>
      </c>
      <c r="C52">
        <f>""</f>
        <v/>
      </c>
    </row>
    <row r="53">
      <c r="B53">
        <f>""</f>
        <v/>
      </c>
      <c r="C53">
        <f>""</f>
        <v/>
      </c>
    </row>
    <row r="54">
      <c r="B54">
        <f>""</f>
        <v/>
      </c>
      <c r="C54">
        <f>""</f>
        <v/>
      </c>
    </row>
    <row r="55">
      <c r="B55">
        <f>""</f>
        <v/>
      </c>
      <c r="C55">
        <f>""</f>
        <v/>
      </c>
    </row>
    <row r="56">
      <c r="B56">
        <f>""</f>
        <v/>
      </c>
      <c r="C56">
        <f>""</f>
        <v/>
      </c>
    </row>
    <row r="57">
      <c r="B57">
        <f>""</f>
        <v/>
      </c>
      <c r="C57">
        <f>""</f>
        <v/>
      </c>
    </row>
    <row r="58">
      <c r="B58">
        <f>""</f>
        <v/>
      </c>
      <c r="C58">
        <f>""</f>
        <v/>
      </c>
    </row>
    <row r="59">
      <c r="B59">
        <f>""</f>
        <v/>
      </c>
      <c r="C59">
        <f>""</f>
        <v/>
      </c>
    </row>
    <row r="60">
      <c r="B60">
        <f>""</f>
        <v/>
      </c>
      <c r="C60">
        <f>""</f>
        <v/>
      </c>
    </row>
    <row r="61">
      <c r="B61">
        <f>""</f>
        <v/>
      </c>
      <c r="C61">
        <f>""</f>
        <v/>
      </c>
    </row>
    <row r="62">
      <c r="B62">
        <f>""</f>
        <v/>
      </c>
      <c r="C62">
        <f>""</f>
        <v/>
      </c>
    </row>
    <row r="63">
      <c r="B63">
        <f>""</f>
        <v/>
      </c>
      <c r="C63">
        <f>""</f>
        <v/>
      </c>
    </row>
    <row r="64">
      <c r="B64">
        <f>""</f>
        <v/>
      </c>
      <c r="C64">
        <f>""</f>
        <v/>
      </c>
    </row>
    <row r="65">
      <c r="B65">
        <f>""</f>
        <v/>
      </c>
      <c r="C65">
        <f>""</f>
        <v/>
      </c>
    </row>
    <row r="66">
      <c r="B66">
        <f>""</f>
        <v/>
      </c>
      <c r="C66">
        <f>""</f>
        <v/>
      </c>
    </row>
    <row r="67">
      <c r="B67">
        <f>""</f>
        <v/>
      </c>
      <c r="C67">
        <f>""</f>
        <v/>
      </c>
    </row>
    <row r="68">
      <c r="B68">
        <f>""</f>
        <v/>
      </c>
      <c r="C68">
        <f>""</f>
        <v/>
      </c>
    </row>
    <row r="69">
      <c r="B69">
        <f>""</f>
        <v/>
      </c>
      <c r="C69">
        <f>""</f>
        <v/>
      </c>
    </row>
    <row r="70">
      <c r="B70">
        <f>""</f>
        <v/>
      </c>
      <c r="C70">
        <f>""</f>
        <v/>
      </c>
    </row>
    <row r="71">
      <c r="B71">
        <f>""</f>
        <v/>
      </c>
      <c r="C71">
        <f>""</f>
        <v/>
      </c>
    </row>
    <row r="72">
      <c r="B72">
        <f>""</f>
        <v/>
      </c>
      <c r="C72">
        <f>""</f>
        <v/>
      </c>
    </row>
    <row r="73">
      <c r="B73">
        <f>""</f>
        <v/>
      </c>
      <c r="C73">
        <f>""</f>
        <v/>
      </c>
    </row>
    <row r="74">
      <c r="B74">
        <f>""</f>
        <v/>
      </c>
      <c r="C74">
        <f>""</f>
        <v/>
      </c>
    </row>
    <row r="75">
      <c r="B75">
        <f>""</f>
        <v/>
      </c>
      <c r="C75">
        <f>""</f>
        <v/>
      </c>
    </row>
    <row r="76">
      <c r="B76">
        <f>""</f>
        <v/>
      </c>
      <c r="C76">
        <f>""</f>
        <v/>
      </c>
    </row>
    <row r="77">
      <c r="B77">
        <f>""</f>
        <v/>
      </c>
      <c r="C77">
        <f>""</f>
        <v/>
      </c>
    </row>
    <row r="78">
      <c r="B78">
        <f>""</f>
        <v/>
      </c>
      <c r="C78">
        <f>""</f>
        <v/>
      </c>
    </row>
    <row r="79">
      <c r="B79">
        <f>""</f>
        <v/>
      </c>
      <c r="C79">
        <f>""</f>
        <v/>
      </c>
    </row>
    <row r="80">
      <c r="B80">
        <f>""</f>
        <v/>
      </c>
      <c r="C80">
        <f>""</f>
        <v/>
      </c>
    </row>
    <row r="81">
      <c r="B81">
        <f>""</f>
        <v/>
      </c>
      <c r="C81">
        <f>""</f>
        <v/>
      </c>
    </row>
    <row r="82">
      <c r="B82">
        <f>""</f>
        <v/>
      </c>
      <c r="C82">
        <f>""</f>
        <v/>
      </c>
    </row>
    <row r="83">
      <c r="B83">
        <f>""</f>
        <v/>
      </c>
      <c r="C83">
        <f>""</f>
        <v/>
      </c>
    </row>
    <row r="84">
      <c r="B84">
        <f>""</f>
        <v/>
      </c>
      <c r="C84">
        <f>""</f>
        <v/>
      </c>
    </row>
    <row r="85">
      <c r="B85">
        <f>""</f>
        <v/>
      </c>
      <c r="C85">
        <f>""</f>
        <v/>
      </c>
    </row>
    <row r="86">
      <c r="B86">
        <f>""</f>
        <v/>
      </c>
      <c r="C86">
        <f>""</f>
        <v/>
      </c>
    </row>
    <row r="87">
      <c r="B87">
        <f>""</f>
        <v/>
      </c>
      <c r="C87">
        <f>""</f>
        <v/>
      </c>
    </row>
    <row r="88">
      <c r="B88">
        <f>""</f>
        <v/>
      </c>
      <c r="C88">
        <f>""</f>
        <v/>
      </c>
    </row>
    <row r="89">
      <c r="B89">
        <f>""</f>
        <v/>
      </c>
      <c r="C89">
        <f>""</f>
        <v/>
      </c>
    </row>
    <row r="90">
      <c r="B90">
        <f>""</f>
        <v/>
      </c>
      <c r="C90">
        <f>""</f>
        <v/>
      </c>
    </row>
    <row r="91">
      <c r="B91">
        <f>""</f>
        <v/>
      </c>
      <c r="C91">
        <f>""</f>
        <v/>
      </c>
    </row>
    <row r="92">
      <c r="B92">
        <f>""</f>
        <v/>
      </c>
      <c r="C92">
        <f>""</f>
        <v/>
      </c>
    </row>
    <row r="93">
      <c r="B93">
        <f>""</f>
        <v/>
      </c>
      <c r="C93">
        <f>""</f>
        <v/>
      </c>
    </row>
    <row r="94">
      <c r="B94">
        <f>""</f>
        <v/>
      </c>
      <c r="C94">
        <f>""</f>
        <v/>
      </c>
    </row>
    <row r="95">
      <c r="B95">
        <f>""</f>
        <v/>
      </c>
      <c r="C95">
        <f>""</f>
        <v/>
      </c>
    </row>
    <row r="96">
      <c r="B96">
        <f>""</f>
        <v/>
      </c>
      <c r="C96">
        <f>""</f>
        <v/>
      </c>
    </row>
    <row r="97">
      <c r="B97">
        <f>""</f>
        <v/>
      </c>
      <c r="C97">
        <f>""</f>
        <v/>
      </c>
    </row>
    <row r="98">
      <c r="B98">
        <f>""</f>
        <v/>
      </c>
      <c r="C98">
        <f>""</f>
        <v/>
      </c>
    </row>
    <row r="99">
      <c r="B99">
        <f>""</f>
        <v/>
      </c>
      <c r="C99">
        <f>""</f>
        <v/>
      </c>
    </row>
    <row r="100">
      <c r="B100">
        <f>""</f>
        <v/>
      </c>
      <c r="C100">
        <f>""</f>
        <v/>
      </c>
    </row>
    <row r="101">
      <c r="B101">
        <f>""</f>
        <v/>
      </c>
      <c r="C101">
        <f>""</f>
        <v/>
      </c>
    </row>
  </sheetData>
  <mergeCells count="1">
    <mergeCell ref="A1:H1"/>
  </mergeCells>
  <conditionalFormatting sqref="B24:B27">
    <cfRule type="expression" priority="1" dxfId="0" stopIfTrue="1">
      <formula>=$B24=0</formula>
    </cfRule>
    <cfRule type="expression" priority="2" dxfId="1" stopIfTrue="1">
      <formula>=$B24&gt;0</formula>
    </cfRule>
  </conditionalFormatting>
  <hyperlinks>
    <hyperlink xmlns:r="http://schemas.openxmlformats.org/officeDocument/2006/relationships" ref="E3" r:id="rId1"/>
    <hyperlink xmlns:r="http://schemas.openxmlformats.org/officeDocument/2006/relationships" ref="F3" r:id="rId2"/>
    <hyperlink xmlns:r="http://schemas.openxmlformats.org/officeDocument/2006/relationships" ref="G3" r:id="rId3"/>
  </hyperlinks>
  <pageMargins left="0.25" right="0.25" top="0.4" bottom="0.4" header="0.2" footer="0.2"/>
  <pageSetup orientation="landscape" paperSize="1" fitToHeight="1" fitToWidth="1"/>
  <headerFooter>
    <oddHeader>&amp;C&amp;12 &amp;BFleet Preventive Maintenance</oddHeader>
    <oddFooter>&amp;CPage &amp;P of &amp;N</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tabColor rgb="002A8C82"/>
    <outlinePr summaryBelow="1" summaryRight="1"/>
    <pageSetUpPr fitToPage="1"/>
  </sheetPr>
  <dimension ref="A1:J504"/>
  <sheetViews>
    <sheetView showGridLines="0" workbookViewId="0">
      <pane ySplit="4" topLeftCell="A5" activePane="bottomLeft" state="frozen"/>
      <selection pane="bottomLeft" activeCell="A1" sqref="A1"/>
    </sheetView>
  </sheetViews>
  <sheetFormatPr baseColWidth="8" defaultRowHeight="15"/>
  <cols>
    <col width="13" customWidth="1" min="1" max="1"/>
    <col width="9" customWidth="1" min="2" max="2"/>
    <col width="17" customWidth="1" min="3" max="3"/>
    <col width="22" customWidth="1" min="4" max="4"/>
    <col width="17" customWidth="1" min="5" max="5"/>
    <col width="18" customWidth="1" min="6" max="6"/>
    <col width="20" customWidth="1" min="7" max="7"/>
    <col width="24" customWidth="1" min="8" max="8"/>
    <col width="19" customWidth="1" min="9" max="9"/>
    <col width="18" customWidth="1" min="10" max="10"/>
  </cols>
  <sheetData>
    <row r="1" ht="30" customHeight="1">
      <c r="A1" s="1" t="inlineStr">
        <is>
          <t>Vehicle Roster</t>
        </is>
      </c>
    </row>
    <row r="2" ht="28" customHeight="1">
      <c r="A2" s="23" t="inlineStr">
        <is>
          <t>Update current odometer readings and update dates manually. Yellow cells are user inputs.</t>
        </is>
      </c>
    </row>
    <row r="4" ht="32" customHeight="1">
      <c r="A4" s="24" t="inlineStr">
        <is>
          <t>Unit ID</t>
        </is>
      </c>
      <c r="B4" s="24" t="inlineStr">
        <is>
          <t>Year</t>
        </is>
      </c>
      <c r="C4" s="24" t="inlineStr">
        <is>
          <t>Make</t>
        </is>
      </c>
      <c r="D4" s="24" t="inlineStr">
        <is>
          <t>Model</t>
        </is>
      </c>
      <c r="E4" s="24" t="inlineStr">
        <is>
          <t>Vehicle Type</t>
        </is>
      </c>
      <c r="F4" s="24" t="inlineStr">
        <is>
          <t>Department</t>
        </is>
      </c>
      <c r="G4" s="24" t="inlineStr">
        <is>
          <t>Assigned Driver</t>
        </is>
      </c>
      <c r="H4" s="24" t="inlineStr">
        <is>
          <t>Current Odometer (Miles)</t>
        </is>
      </c>
      <c r="I4" s="24" t="inlineStr">
        <is>
          <t>Odometer Updated</t>
        </is>
      </c>
      <c r="J4" s="24" t="inlineStr">
        <is>
          <t>Vehicle Status</t>
        </is>
      </c>
    </row>
    <row r="5">
      <c r="A5" s="25" t="inlineStr">
        <is>
          <t>TRK-101</t>
        </is>
      </c>
      <c r="B5" s="26" t="n">
        <v>2021</v>
      </c>
      <c r="C5" s="25" t="inlineStr">
        <is>
          <t>Ford</t>
        </is>
      </c>
      <c r="D5" s="27" t="inlineStr">
        <is>
          <t>F-250</t>
        </is>
      </c>
      <c r="E5" s="27" t="inlineStr">
        <is>
          <t>Pickup</t>
        </is>
      </c>
      <c r="F5" s="27" t="inlineStr">
        <is>
          <t>Operations</t>
        </is>
      </c>
      <c r="G5" s="27" t="inlineStr">
        <is>
          <t>Alex Martinez</t>
        </is>
      </c>
      <c r="H5" s="48" t="n">
        <v>68420</v>
      </c>
      <c r="I5" s="49" t="n">
        <v>46270</v>
      </c>
      <c r="J5" s="27" t="inlineStr">
        <is>
          <t>Active</t>
        </is>
      </c>
    </row>
    <row r="6">
      <c r="A6" s="25" t="inlineStr">
        <is>
          <t>VAN-204</t>
        </is>
      </c>
      <c r="B6" s="26" t="n">
        <v>2022</v>
      </c>
      <c r="C6" s="25" t="inlineStr">
        <is>
          <t>Ford</t>
        </is>
      </c>
      <c r="D6" s="27" t="inlineStr">
        <is>
          <t>Transit 250</t>
        </is>
      </c>
      <c r="E6" s="27" t="inlineStr">
        <is>
          <t>Cargo Van</t>
        </is>
      </c>
      <c r="F6" s="27" t="inlineStr">
        <is>
          <t>Delivery</t>
        </is>
      </c>
      <c r="G6" s="27" t="inlineStr">
        <is>
          <t>Jordan Lee</t>
        </is>
      </c>
      <c r="H6" s="48" t="n">
        <v>92350</v>
      </c>
      <c r="I6" s="49" t="n">
        <v>46272</v>
      </c>
      <c r="J6" s="27" t="inlineStr">
        <is>
          <t>Active</t>
        </is>
      </c>
    </row>
    <row r="7">
      <c r="A7" s="25" t="inlineStr">
        <is>
          <t>VAN-207</t>
        </is>
      </c>
      <c r="B7" s="26" t="n">
        <v>2020</v>
      </c>
      <c r="C7" s="25" t="inlineStr">
        <is>
          <t>Ram</t>
        </is>
      </c>
      <c r="D7" s="27" t="inlineStr">
        <is>
          <t>ProMaster 2500</t>
        </is>
      </c>
      <c r="E7" s="27" t="inlineStr">
        <is>
          <t>Cargo Van</t>
        </is>
      </c>
      <c r="F7" s="27" t="inlineStr">
        <is>
          <t>Delivery</t>
        </is>
      </c>
      <c r="G7" s="27" t="inlineStr">
        <is>
          <t>Casey Morgan</t>
        </is>
      </c>
      <c r="H7" s="48" t="n">
        <v>118760</v>
      </c>
      <c r="I7" s="49" t="n">
        <v>46257</v>
      </c>
      <c r="J7" s="27" t="inlineStr">
        <is>
          <t>Active</t>
        </is>
      </c>
    </row>
    <row r="8">
      <c r="A8" s="25" t="inlineStr">
        <is>
          <t>SUV-310</t>
        </is>
      </c>
      <c r="B8" s="26" t="n">
        <v>2023</v>
      </c>
      <c r="C8" s="25" t="inlineStr">
        <is>
          <t>Chevrolet</t>
        </is>
      </c>
      <c r="D8" s="27" t="inlineStr">
        <is>
          <t>Tahoe</t>
        </is>
      </c>
      <c r="E8" s="27" t="inlineStr">
        <is>
          <t>SUV</t>
        </is>
      </c>
      <c r="F8" s="27" t="inlineStr">
        <is>
          <t>Operations</t>
        </is>
      </c>
      <c r="G8" s="27" t="inlineStr">
        <is>
          <t>Unassigned</t>
        </is>
      </c>
      <c r="H8" s="48" t="n">
        <v>41280</v>
      </c>
      <c r="I8" s="49" t="n">
        <v>46268</v>
      </c>
      <c r="J8" s="27" t="inlineStr">
        <is>
          <t>Spare</t>
        </is>
      </c>
    </row>
    <row r="9">
      <c r="A9" s="25" t="inlineStr">
        <is>
          <t>TRK-115</t>
        </is>
      </c>
      <c r="B9" s="26" t="n">
        <v>2019</v>
      </c>
      <c r="C9" s="25" t="inlineStr">
        <is>
          <t>Chevrolet</t>
        </is>
      </c>
      <c r="D9" s="27" t="inlineStr">
        <is>
          <t>Silverado 2500HD</t>
        </is>
      </c>
      <c r="E9" s="27" t="inlineStr">
        <is>
          <t>Pickup</t>
        </is>
      </c>
      <c r="F9" s="27" t="inlineStr">
        <is>
          <t>Maintenance</t>
        </is>
      </c>
      <c r="G9" s="27" t="inlineStr">
        <is>
          <t>Chris Walker</t>
        </is>
      </c>
      <c r="H9" s="48" t="n">
        <v>146900</v>
      </c>
      <c r="I9" s="49" t="n">
        <v>46271</v>
      </c>
      <c r="J9" s="27" t="inlineStr">
        <is>
          <t>Active</t>
        </is>
      </c>
    </row>
    <row r="10">
      <c r="A10" s="25" t="inlineStr">
        <is>
          <t>BOX-402</t>
        </is>
      </c>
      <c r="B10" s="26" t="n">
        <v>2021</v>
      </c>
      <c r="C10" s="25" t="inlineStr">
        <is>
          <t>Isuzu</t>
        </is>
      </c>
      <c r="D10" s="27" t="inlineStr">
        <is>
          <t>NPR HD</t>
        </is>
      </c>
      <c r="E10" s="27" t="inlineStr">
        <is>
          <t>Box Truck</t>
        </is>
      </c>
      <c r="F10" s="27" t="inlineStr">
        <is>
          <t>Delivery</t>
        </is>
      </c>
      <c r="G10" s="27" t="inlineStr">
        <is>
          <t>Dana Patel</t>
        </is>
      </c>
      <c r="H10" s="48" t="n">
        <v>132480</v>
      </c>
      <c r="I10" s="49" t="n">
        <v>46264</v>
      </c>
      <c r="J10" s="27" t="inlineStr">
        <is>
          <t>Active</t>
        </is>
      </c>
    </row>
    <row r="11">
      <c r="A11" s="25" t="inlineStr">
        <is>
          <t>SED-512</t>
        </is>
      </c>
      <c r="B11" s="26" t="n">
        <v>2022</v>
      </c>
      <c r="C11" s="25" t="inlineStr">
        <is>
          <t>Toyota</t>
        </is>
      </c>
      <c r="D11" s="27" t="inlineStr">
        <is>
          <t>Camry</t>
        </is>
      </c>
      <c r="E11" s="27" t="inlineStr">
        <is>
          <t>Sedan</t>
        </is>
      </c>
      <c r="F11" s="27" t="inlineStr">
        <is>
          <t>Administration</t>
        </is>
      </c>
      <c r="G11" s="27" t="inlineStr">
        <is>
          <t>Morgan Reed</t>
        </is>
      </c>
      <c r="H11" s="48" t="n">
        <v>58760</v>
      </c>
      <c r="I11" s="49" t="n">
        <v>46265</v>
      </c>
      <c r="J11" s="27" t="inlineStr">
        <is>
          <t>Active</t>
        </is>
      </c>
    </row>
    <row r="12">
      <c r="A12" s="25" t="inlineStr">
        <is>
          <t>TRK-126</t>
        </is>
      </c>
      <c r="B12" s="26" t="n">
        <v>2024</v>
      </c>
      <c r="C12" s="25" t="inlineStr">
        <is>
          <t>Ford</t>
        </is>
      </c>
      <c r="D12" s="27" t="inlineStr">
        <is>
          <t>F-150</t>
        </is>
      </c>
      <c r="E12" s="27" t="inlineStr">
        <is>
          <t>Pickup</t>
        </is>
      </c>
      <c r="F12" s="27" t="inlineStr">
        <is>
          <t>Field Service</t>
        </is>
      </c>
      <c r="G12" s="27" t="inlineStr">
        <is>
          <t>Riley Chen</t>
        </is>
      </c>
      <c r="H12" s="48" t="n">
        <v>21840</v>
      </c>
      <c r="I12" s="49" t="n">
        <v>46273</v>
      </c>
      <c r="J12" s="27" t="inlineStr">
        <is>
          <t>Active</t>
        </is>
      </c>
    </row>
    <row r="13">
      <c r="A13" s="25" t="inlineStr">
        <is>
          <t>VAN-218</t>
        </is>
      </c>
      <c r="B13" s="26" t="n">
        <v>2018</v>
      </c>
      <c r="C13" s="25" t="inlineStr">
        <is>
          <t>Mercedes-Benz</t>
        </is>
      </c>
      <c r="D13" s="27" t="inlineStr">
        <is>
          <t>Sprinter 2500</t>
        </is>
      </c>
      <c r="E13" s="27" t="inlineStr">
        <is>
          <t>Cargo Van</t>
        </is>
      </c>
      <c r="F13" s="27" t="inlineStr">
        <is>
          <t>Delivery</t>
        </is>
      </c>
      <c r="G13" s="27" t="inlineStr">
        <is>
          <t>Sam Wilson</t>
        </is>
      </c>
      <c r="H13" s="48" t="n">
        <v>176230</v>
      </c>
      <c r="I13" s="49" t="n">
        <v>46244</v>
      </c>
      <c r="J13" s="27" t="inlineStr">
        <is>
          <t>Active</t>
        </is>
      </c>
    </row>
    <row r="14">
      <c r="A14" s="25" t="inlineStr">
        <is>
          <t>TRK-133</t>
        </is>
      </c>
      <c r="B14" s="26" t="n">
        <v>2020</v>
      </c>
      <c r="C14" s="25" t="inlineStr">
        <is>
          <t>Ram</t>
        </is>
      </c>
      <c r="D14" s="27" t="inlineStr">
        <is>
          <t>3500</t>
        </is>
      </c>
      <c r="E14" s="27" t="inlineStr">
        <is>
          <t>Service Truck</t>
        </is>
      </c>
      <c r="F14" s="27" t="inlineStr">
        <is>
          <t>Maintenance</t>
        </is>
      </c>
      <c r="G14" s="27" t="inlineStr">
        <is>
          <t>Jamie Davis</t>
        </is>
      </c>
      <c r="H14" s="48" t="n">
        <v>103540</v>
      </c>
      <c r="I14" s="49" t="n">
        <v>46267</v>
      </c>
      <c r="J14" s="27" t="inlineStr">
        <is>
          <t>Active</t>
        </is>
      </c>
    </row>
    <row r="15">
      <c r="A15" s="25" t="n"/>
      <c r="B15" s="26" t="n"/>
      <c r="C15" s="25" t="n"/>
      <c r="D15" s="27" t="n"/>
      <c r="E15" s="27" t="n"/>
      <c r="F15" s="27" t="n"/>
      <c r="G15" s="27" t="n"/>
      <c r="H15" s="48" t="n"/>
      <c r="I15" s="49" t="n"/>
      <c r="J15" s="27" t="n"/>
    </row>
    <row r="16">
      <c r="A16" s="25" t="n"/>
      <c r="B16" s="26" t="n"/>
      <c r="C16" s="25" t="n"/>
      <c r="D16" s="27" t="n"/>
      <c r="E16" s="27" t="n"/>
      <c r="F16" s="27" t="n"/>
      <c r="G16" s="27" t="n"/>
      <c r="H16" s="48" t="n"/>
      <c r="I16" s="49" t="n"/>
      <c r="J16" s="27" t="n"/>
    </row>
    <row r="17">
      <c r="A17" s="25" t="n"/>
      <c r="B17" s="26" t="n"/>
      <c r="C17" s="25" t="n"/>
      <c r="D17" s="27" t="n"/>
      <c r="E17" s="27" t="n"/>
      <c r="F17" s="27" t="n"/>
      <c r="G17" s="27" t="n"/>
      <c r="H17" s="48" t="n"/>
      <c r="I17" s="49" t="n"/>
      <c r="J17" s="27" t="n"/>
    </row>
    <row r="18">
      <c r="A18" s="25" t="n"/>
      <c r="B18" s="26" t="n"/>
      <c r="C18" s="25" t="n"/>
      <c r="D18" s="27" t="n"/>
      <c r="E18" s="27" t="n"/>
      <c r="F18" s="27" t="n"/>
      <c r="G18" s="27" t="n"/>
      <c r="H18" s="48" t="n"/>
      <c r="I18" s="49" t="n"/>
      <c r="J18" s="27" t="n"/>
    </row>
    <row r="19">
      <c r="A19" s="25" t="n"/>
      <c r="B19" s="26" t="n"/>
      <c r="C19" s="25" t="n"/>
      <c r="D19" s="27" t="n"/>
      <c r="E19" s="27" t="n"/>
      <c r="F19" s="27" t="n"/>
      <c r="G19" s="27" t="n"/>
      <c r="H19" s="48" t="n"/>
      <c r="I19" s="49" t="n"/>
      <c r="J19" s="27" t="n"/>
    </row>
    <row r="20">
      <c r="A20" s="25" t="n"/>
      <c r="B20" s="26" t="n"/>
      <c r="C20" s="25" t="n"/>
      <c r="D20" s="27" t="n"/>
      <c r="E20" s="27" t="n"/>
      <c r="F20" s="27" t="n"/>
      <c r="G20" s="27" t="n"/>
      <c r="H20" s="48" t="n"/>
      <c r="I20" s="49" t="n"/>
      <c r="J20" s="27" t="n"/>
    </row>
    <row r="21">
      <c r="A21" s="25" t="n"/>
      <c r="B21" s="26" t="n"/>
      <c r="C21" s="25" t="n"/>
      <c r="D21" s="27" t="n"/>
      <c r="E21" s="27" t="n"/>
      <c r="F21" s="27" t="n"/>
      <c r="G21" s="27" t="n"/>
      <c r="H21" s="48" t="n"/>
      <c r="I21" s="49" t="n"/>
      <c r="J21" s="27" t="n"/>
    </row>
    <row r="22">
      <c r="A22" s="25" t="n"/>
      <c r="B22" s="26" t="n"/>
      <c r="C22" s="25" t="n"/>
      <c r="D22" s="27" t="n"/>
      <c r="E22" s="27" t="n"/>
      <c r="F22" s="27" t="n"/>
      <c r="G22" s="27" t="n"/>
      <c r="H22" s="48" t="n"/>
      <c r="I22" s="49" t="n"/>
      <c r="J22" s="27" t="n"/>
    </row>
    <row r="23">
      <c r="A23" s="25" t="n"/>
      <c r="B23" s="26" t="n"/>
      <c r="C23" s="25" t="n"/>
      <c r="D23" s="27" t="n"/>
      <c r="E23" s="27" t="n"/>
      <c r="F23" s="27" t="n"/>
      <c r="G23" s="27" t="n"/>
      <c r="H23" s="48" t="n"/>
      <c r="I23" s="49" t="n"/>
      <c r="J23" s="27" t="n"/>
    </row>
    <row r="24">
      <c r="A24" s="25" t="n"/>
      <c r="B24" s="26" t="n"/>
      <c r="C24" s="25" t="n"/>
      <c r="D24" s="27" t="n"/>
      <c r="E24" s="27" t="n"/>
      <c r="F24" s="27" t="n"/>
      <c r="G24" s="27" t="n"/>
      <c r="H24" s="48" t="n"/>
      <c r="I24" s="49" t="n"/>
      <c r="J24" s="27" t="n"/>
    </row>
    <row r="25">
      <c r="A25" s="25" t="n"/>
      <c r="B25" s="26" t="n"/>
      <c r="C25" s="25" t="n"/>
      <c r="D25" s="27" t="n"/>
      <c r="E25" s="27" t="n"/>
      <c r="F25" s="27" t="n"/>
      <c r="G25" s="27" t="n"/>
      <c r="H25" s="48" t="n"/>
      <c r="I25" s="49" t="n"/>
      <c r="J25" s="27" t="n"/>
    </row>
    <row r="26">
      <c r="A26" s="25" t="n"/>
      <c r="B26" s="26" t="n"/>
      <c r="C26" s="25" t="n"/>
      <c r="D26" s="27" t="n"/>
      <c r="E26" s="27" t="n"/>
      <c r="F26" s="27" t="n"/>
      <c r="G26" s="27" t="n"/>
      <c r="H26" s="48" t="n"/>
      <c r="I26" s="49" t="n"/>
      <c r="J26" s="27" t="n"/>
    </row>
    <row r="27">
      <c r="A27" s="25" t="n"/>
      <c r="B27" s="26" t="n"/>
      <c r="C27" s="25" t="n"/>
      <c r="D27" s="27" t="n"/>
      <c r="E27" s="27" t="n"/>
      <c r="F27" s="27" t="n"/>
      <c r="G27" s="27" t="n"/>
      <c r="H27" s="48" t="n"/>
      <c r="I27" s="49" t="n"/>
      <c r="J27" s="27" t="n"/>
    </row>
    <row r="28">
      <c r="A28" s="25" t="n"/>
      <c r="B28" s="26" t="n"/>
      <c r="C28" s="25" t="n"/>
      <c r="D28" s="27" t="n"/>
      <c r="E28" s="27" t="n"/>
      <c r="F28" s="27" t="n"/>
      <c r="G28" s="27" t="n"/>
      <c r="H28" s="48" t="n"/>
      <c r="I28" s="49" t="n"/>
      <c r="J28" s="27" t="n"/>
    </row>
    <row r="29">
      <c r="A29" s="25" t="n"/>
      <c r="B29" s="26" t="n"/>
      <c r="C29" s="25" t="n"/>
      <c r="D29" s="27" t="n"/>
      <c r="E29" s="27" t="n"/>
      <c r="F29" s="27" t="n"/>
      <c r="G29" s="27" t="n"/>
      <c r="H29" s="48" t="n"/>
      <c r="I29" s="49" t="n"/>
      <c r="J29" s="27" t="n"/>
    </row>
    <row r="30">
      <c r="A30" s="25" t="n"/>
      <c r="B30" s="26" t="n"/>
      <c r="C30" s="25" t="n"/>
      <c r="D30" s="27" t="n"/>
      <c r="E30" s="27" t="n"/>
      <c r="F30" s="27" t="n"/>
      <c r="G30" s="27" t="n"/>
      <c r="H30" s="48" t="n"/>
      <c r="I30" s="49" t="n"/>
      <c r="J30" s="27" t="n"/>
    </row>
    <row r="31">
      <c r="A31" s="25" t="n"/>
      <c r="B31" s="26" t="n"/>
      <c r="C31" s="25" t="n"/>
      <c r="D31" s="27" t="n"/>
      <c r="E31" s="27" t="n"/>
      <c r="F31" s="27" t="n"/>
      <c r="G31" s="27" t="n"/>
      <c r="H31" s="48" t="n"/>
      <c r="I31" s="49" t="n"/>
      <c r="J31" s="27" t="n"/>
    </row>
    <row r="32">
      <c r="A32" s="25" t="n"/>
      <c r="B32" s="26" t="n"/>
      <c r="C32" s="25" t="n"/>
      <c r="D32" s="27" t="n"/>
      <c r="E32" s="27" t="n"/>
      <c r="F32" s="27" t="n"/>
      <c r="G32" s="27" t="n"/>
      <c r="H32" s="48" t="n"/>
      <c r="I32" s="49" t="n"/>
      <c r="J32" s="27" t="n"/>
    </row>
    <row r="33">
      <c r="A33" s="25" t="n"/>
      <c r="B33" s="26" t="n"/>
      <c r="C33" s="25" t="n"/>
      <c r="D33" s="27" t="n"/>
      <c r="E33" s="27" t="n"/>
      <c r="F33" s="27" t="n"/>
      <c r="G33" s="27" t="n"/>
      <c r="H33" s="48" t="n"/>
      <c r="I33" s="49" t="n"/>
      <c r="J33" s="27" t="n"/>
    </row>
    <row r="34">
      <c r="A34" s="25" t="n"/>
      <c r="B34" s="26" t="n"/>
      <c r="C34" s="25" t="n"/>
      <c r="D34" s="27" t="n"/>
      <c r="E34" s="27" t="n"/>
      <c r="F34" s="27" t="n"/>
      <c r="G34" s="27" t="n"/>
      <c r="H34" s="48" t="n"/>
      <c r="I34" s="49" t="n"/>
      <c r="J34" s="27" t="n"/>
    </row>
    <row r="35">
      <c r="A35" s="25" t="n"/>
      <c r="B35" s="26" t="n"/>
      <c r="C35" s="25" t="n"/>
      <c r="D35" s="27" t="n"/>
      <c r="E35" s="27" t="n"/>
      <c r="F35" s="27" t="n"/>
      <c r="G35" s="27" t="n"/>
      <c r="H35" s="48" t="n"/>
      <c r="I35" s="49" t="n"/>
      <c r="J35" s="27" t="n"/>
    </row>
    <row r="36">
      <c r="A36" s="25" t="n"/>
      <c r="B36" s="26" t="n"/>
      <c r="C36" s="25" t="n"/>
      <c r="D36" s="27" t="n"/>
      <c r="E36" s="27" t="n"/>
      <c r="F36" s="27" t="n"/>
      <c r="G36" s="27" t="n"/>
      <c r="H36" s="48" t="n"/>
      <c r="I36" s="49" t="n"/>
      <c r="J36" s="27" t="n"/>
    </row>
    <row r="37">
      <c r="A37" s="25" t="n"/>
      <c r="B37" s="26" t="n"/>
      <c r="C37" s="25" t="n"/>
      <c r="D37" s="27" t="n"/>
      <c r="E37" s="27" t="n"/>
      <c r="F37" s="27" t="n"/>
      <c r="G37" s="27" t="n"/>
      <c r="H37" s="48" t="n"/>
      <c r="I37" s="49" t="n"/>
      <c r="J37" s="27" t="n"/>
    </row>
    <row r="38">
      <c r="A38" s="25" t="n"/>
      <c r="B38" s="26" t="n"/>
      <c r="C38" s="25" t="n"/>
      <c r="D38" s="27" t="n"/>
      <c r="E38" s="27" t="n"/>
      <c r="F38" s="27" t="n"/>
      <c r="G38" s="27" t="n"/>
      <c r="H38" s="48" t="n"/>
      <c r="I38" s="49" t="n"/>
      <c r="J38" s="27" t="n"/>
    </row>
    <row r="39">
      <c r="A39" s="25" t="n"/>
      <c r="B39" s="26" t="n"/>
      <c r="C39" s="25" t="n"/>
      <c r="D39" s="27" t="n"/>
      <c r="E39" s="27" t="n"/>
      <c r="F39" s="27" t="n"/>
      <c r="G39" s="27" t="n"/>
      <c r="H39" s="48" t="n"/>
      <c r="I39" s="49" t="n"/>
      <c r="J39" s="27" t="n"/>
    </row>
    <row r="40">
      <c r="A40" s="25" t="n"/>
      <c r="B40" s="26" t="n"/>
      <c r="C40" s="25" t="n"/>
      <c r="D40" s="27" t="n"/>
      <c r="E40" s="27" t="n"/>
      <c r="F40" s="27" t="n"/>
      <c r="G40" s="27" t="n"/>
      <c r="H40" s="48" t="n"/>
      <c r="I40" s="49" t="n"/>
      <c r="J40" s="27" t="n"/>
    </row>
    <row r="41">
      <c r="A41" s="25" t="n"/>
      <c r="B41" s="26" t="n"/>
      <c r="C41" s="25" t="n"/>
      <c r="D41" s="27" t="n"/>
      <c r="E41" s="27" t="n"/>
      <c r="F41" s="27" t="n"/>
      <c r="G41" s="27" t="n"/>
      <c r="H41" s="48" t="n"/>
      <c r="I41" s="49" t="n"/>
      <c r="J41" s="27" t="n"/>
    </row>
    <row r="42">
      <c r="A42" s="25" t="n"/>
      <c r="B42" s="26" t="n"/>
      <c r="C42" s="25" t="n"/>
      <c r="D42" s="27" t="n"/>
      <c r="E42" s="27" t="n"/>
      <c r="F42" s="27" t="n"/>
      <c r="G42" s="27" t="n"/>
      <c r="H42" s="48" t="n"/>
      <c r="I42" s="49" t="n"/>
      <c r="J42" s="27" t="n"/>
    </row>
    <row r="43">
      <c r="A43" s="25" t="n"/>
      <c r="B43" s="26" t="n"/>
      <c r="C43" s="25" t="n"/>
      <c r="D43" s="27" t="n"/>
      <c r="E43" s="27" t="n"/>
      <c r="F43" s="27" t="n"/>
      <c r="G43" s="27" t="n"/>
      <c r="H43" s="48" t="n"/>
      <c r="I43" s="49" t="n"/>
      <c r="J43" s="27" t="n"/>
    </row>
    <row r="44">
      <c r="A44" s="25" t="n"/>
      <c r="B44" s="26" t="n"/>
      <c r="C44" s="25" t="n"/>
      <c r="D44" s="27" t="n"/>
      <c r="E44" s="27" t="n"/>
      <c r="F44" s="27" t="n"/>
      <c r="G44" s="27" t="n"/>
      <c r="H44" s="48" t="n"/>
      <c r="I44" s="49" t="n"/>
      <c r="J44" s="27" t="n"/>
    </row>
    <row r="45">
      <c r="A45" s="25" t="n"/>
      <c r="B45" s="26" t="n"/>
      <c r="C45" s="25" t="n"/>
      <c r="D45" s="27" t="n"/>
      <c r="E45" s="27" t="n"/>
      <c r="F45" s="27" t="n"/>
      <c r="G45" s="27" t="n"/>
      <c r="H45" s="48" t="n"/>
      <c r="I45" s="49" t="n"/>
      <c r="J45" s="27" t="n"/>
    </row>
    <row r="46">
      <c r="A46" s="25" t="n"/>
      <c r="B46" s="26" t="n"/>
      <c r="C46" s="25" t="n"/>
      <c r="D46" s="27" t="n"/>
      <c r="E46" s="27" t="n"/>
      <c r="F46" s="27" t="n"/>
      <c r="G46" s="27" t="n"/>
      <c r="H46" s="48" t="n"/>
      <c r="I46" s="49" t="n"/>
      <c r="J46" s="27" t="n"/>
    </row>
    <row r="47">
      <c r="A47" s="25" t="n"/>
      <c r="B47" s="26" t="n"/>
      <c r="C47" s="25" t="n"/>
      <c r="D47" s="27" t="n"/>
      <c r="E47" s="27" t="n"/>
      <c r="F47" s="27" t="n"/>
      <c r="G47" s="27" t="n"/>
      <c r="H47" s="48" t="n"/>
      <c r="I47" s="49" t="n"/>
      <c r="J47" s="27" t="n"/>
    </row>
    <row r="48">
      <c r="A48" s="25" t="n"/>
      <c r="B48" s="26" t="n"/>
      <c r="C48" s="25" t="n"/>
      <c r="D48" s="27" t="n"/>
      <c r="E48" s="27" t="n"/>
      <c r="F48" s="27" t="n"/>
      <c r="G48" s="27" t="n"/>
      <c r="H48" s="48" t="n"/>
      <c r="I48" s="49" t="n"/>
      <c r="J48" s="27" t="n"/>
    </row>
    <row r="49">
      <c r="A49" s="25" t="n"/>
      <c r="B49" s="26" t="n"/>
      <c r="C49" s="25" t="n"/>
      <c r="D49" s="27" t="n"/>
      <c r="E49" s="27" t="n"/>
      <c r="F49" s="27" t="n"/>
      <c r="G49" s="27" t="n"/>
      <c r="H49" s="48" t="n"/>
      <c r="I49" s="49" t="n"/>
      <c r="J49" s="27" t="n"/>
    </row>
    <row r="50">
      <c r="A50" s="25" t="n"/>
      <c r="B50" s="26" t="n"/>
      <c r="C50" s="25" t="n"/>
      <c r="D50" s="27" t="n"/>
      <c r="E50" s="27" t="n"/>
      <c r="F50" s="27" t="n"/>
      <c r="G50" s="27" t="n"/>
      <c r="H50" s="48" t="n"/>
      <c r="I50" s="49" t="n"/>
      <c r="J50" s="27" t="n"/>
    </row>
    <row r="51">
      <c r="A51" s="25" t="n"/>
      <c r="B51" s="26" t="n"/>
      <c r="C51" s="25" t="n"/>
      <c r="D51" s="27" t="n"/>
      <c r="E51" s="27" t="n"/>
      <c r="F51" s="27" t="n"/>
      <c r="G51" s="27" t="n"/>
      <c r="H51" s="48" t="n"/>
      <c r="I51" s="49" t="n"/>
      <c r="J51" s="27" t="n"/>
    </row>
    <row r="52">
      <c r="A52" s="25" t="n"/>
      <c r="B52" s="26" t="n"/>
      <c r="C52" s="25" t="n"/>
      <c r="D52" s="27" t="n"/>
      <c r="E52" s="27" t="n"/>
      <c r="F52" s="27" t="n"/>
      <c r="G52" s="27" t="n"/>
      <c r="H52" s="48" t="n"/>
      <c r="I52" s="49" t="n"/>
      <c r="J52" s="27" t="n"/>
    </row>
    <row r="53">
      <c r="A53" s="25" t="n"/>
      <c r="B53" s="26" t="n"/>
      <c r="C53" s="25" t="n"/>
      <c r="D53" s="27" t="n"/>
      <c r="E53" s="27" t="n"/>
      <c r="F53" s="27" t="n"/>
      <c r="G53" s="27" t="n"/>
      <c r="H53" s="48" t="n"/>
      <c r="I53" s="49" t="n"/>
      <c r="J53" s="27" t="n"/>
    </row>
    <row r="54">
      <c r="A54" s="25" t="n"/>
      <c r="B54" s="26" t="n"/>
      <c r="C54" s="25" t="n"/>
      <c r="D54" s="27" t="n"/>
      <c r="E54" s="27" t="n"/>
      <c r="F54" s="27" t="n"/>
      <c r="G54" s="27" t="n"/>
      <c r="H54" s="48" t="n"/>
      <c r="I54" s="49" t="n"/>
      <c r="J54" s="27" t="n"/>
    </row>
    <row r="55">
      <c r="A55" s="25" t="n"/>
      <c r="B55" s="26" t="n"/>
      <c r="C55" s="25" t="n"/>
      <c r="D55" s="27" t="n"/>
      <c r="E55" s="27" t="n"/>
      <c r="F55" s="27" t="n"/>
      <c r="G55" s="27" t="n"/>
      <c r="H55" s="48" t="n"/>
      <c r="I55" s="49" t="n"/>
      <c r="J55" s="27" t="n"/>
    </row>
    <row r="56">
      <c r="A56" s="25" t="n"/>
      <c r="B56" s="26" t="n"/>
      <c r="C56" s="25" t="n"/>
      <c r="D56" s="27" t="n"/>
      <c r="E56" s="27" t="n"/>
      <c r="F56" s="27" t="n"/>
      <c r="G56" s="27" t="n"/>
      <c r="H56" s="48" t="n"/>
      <c r="I56" s="49" t="n"/>
      <c r="J56" s="27" t="n"/>
    </row>
    <row r="57">
      <c r="A57" s="25" t="n"/>
      <c r="B57" s="26" t="n"/>
      <c r="C57" s="25" t="n"/>
      <c r="D57" s="27" t="n"/>
      <c r="E57" s="27" t="n"/>
      <c r="F57" s="27" t="n"/>
      <c r="G57" s="27" t="n"/>
      <c r="H57" s="48" t="n"/>
      <c r="I57" s="49" t="n"/>
      <c r="J57" s="27" t="n"/>
    </row>
    <row r="58">
      <c r="A58" s="25" t="n"/>
      <c r="B58" s="26" t="n"/>
      <c r="C58" s="25" t="n"/>
      <c r="D58" s="27" t="n"/>
      <c r="E58" s="27" t="n"/>
      <c r="F58" s="27" t="n"/>
      <c r="G58" s="27" t="n"/>
      <c r="H58" s="48" t="n"/>
      <c r="I58" s="49" t="n"/>
      <c r="J58" s="27" t="n"/>
    </row>
    <row r="59">
      <c r="A59" s="25" t="n"/>
      <c r="B59" s="26" t="n"/>
      <c r="C59" s="25" t="n"/>
      <c r="D59" s="27" t="n"/>
      <c r="E59" s="27" t="n"/>
      <c r="F59" s="27" t="n"/>
      <c r="G59" s="27" t="n"/>
      <c r="H59" s="48" t="n"/>
      <c r="I59" s="49" t="n"/>
      <c r="J59" s="27" t="n"/>
    </row>
    <row r="60">
      <c r="A60" s="25" t="n"/>
      <c r="B60" s="26" t="n"/>
      <c r="C60" s="25" t="n"/>
      <c r="D60" s="27" t="n"/>
      <c r="E60" s="27" t="n"/>
      <c r="F60" s="27" t="n"/>
      <c r="G60" s="27" t="n"/>
      <c r="H60" s="48" t="n"/>
      <c r="I60" s="49" t="n"/>
      <c r="J60" s="27" t="n"/>
    </row>
    <row r="61">
      <c r="A61" s="25" t="n"/>
      <c r="B61" s="26" t="n"/>
      <c r="C61" s="25" t="n"/>
      <c r="D61" s="27" t="n"/>
      <c r="E61" s="27" t="n"/>
      <c r="F61" s="27" t="n"/>
      <c r="G61" s="27" t="n"/>
      <c r="H61" s="48" t="n"/>
      <c r="I61" s="49" t="n"/>
      <c r="J61" s="27" t="n"/>
    </row>
    <row r="62">
      <c r="A62" s="25" t="n"/>
      <c r="B62" s="26" t="n"/>
      <c r="C62" s="25" t="n"/>
      <c r="D62" s="27" t="n"/>
      <c r="E62" s="27" t="n"/>
      <c r="F62" s="27" t="n"/>
      <c r="G62" s="27" t="n"/>
      <c r="H62" s="48" t="n"/>
      <c r="I62" s="49" t="n"/>
      <c r="J62" s="27" t="n"/>
    </row>
    <row r="63">
      <c r="A63" s="25" t="n"/>
      <c r="B63" s="26" t="n"/>
      <c r="C63" s="25" t="n"/>
      <c r="D63" s="27" t="n"/>
      <c r="E63" s="27" t="n"/>
      <c r="F63" s="27" t="n"/>
      <c r="G63" s="27" t="n"/>
      <c r="H63" s="48" t="n"/>
      <c r="I63" s="49" t="n"/>
      <c r="J63" s="27" t="n"/>
    </row>
    <row r="64">
      <c r="A64" s="25" t="n"/>
      <c r="B64" s="26" t="n"/>
      <c r="C64" s="25" t="n"/>
      <c r="D64" s="27" t="n"/>
      <c r="E64" s="27" t="n"/>
      <c r="F64" s="27" t="n"/>
      <c r="G64" s="27" t="n"/>
      <c r="H64" s="48" t="n"/>
      <c r="I64" s="49" t="n"/>
      <c r="J64" s="27" t="n"/>
    </row>
    <row r="65">
      <c r="A65" s="25" t="n"/>
      <c r="B65" s="26" t="n"/>
      <c r="C65" s="25" t="n"/>
      <c r="D65" s="27" t="n"/>
      <c r="E65" s="27" t="n"/>
      <c r="F65" s="27" t="n"/>
      <c r="G65" s="27" t="n"/>
      <c r="H65" s="48" t="n"/>
      <c r="I65" s="49" t="n"/>
      <c r="J65" s="27" t="n"/>
    </row>
    <row r="66">
      <c r="A66" s="25" t="n"/>
      <c r="B66" s="26" t="n"/>
      <c r="C66" s="25" t="n"/>
      <c r="D66" s="27" t="n"/>
      <c r="E66" s="27" t="n"/>
      <c r="F66" s="27" t="n"/>
      <c r="G66" s="27" t="n"/>
      <c r="H66" s="48" t="n"/>
      <c r="I66" s="49" t="n"/>
      <c r="J66" s="27" t="n"/>
    </row>
    <row r="67">
      <c r="A67" s="25" t="n"/>
      <c r="B67" s="26" t="n"/>
      <c r="C67" s="25" t="n"/>
      <c r="D67" s="27" t="n"/>
      <c r="E67" s="27" t="n"/>
      <c r="F67" s="27" t="n"/>
      <c r="G67" s="27" t="n"/>
      <c r="H67" s="48" t="n"/>
      <c r="I67" s="49" t="n"/>
      <c r="J67" s="27" t="n"/>
    </row>
    <row r="68">
      <c r="A68" s="25" t="n"/>
      <c r="B68" s="26" t="n"/>
      <c r="C68" s="25" t="n"/>
      <c r="D68" s="27" t="n"/>
      <c r="E68" s="27" t="n"/>
      <c r="F68" s="27" t="n"/>
      <c r="G68" s="27" t="n"/>
      <c r="H68" s="48" t="n"/>
      <c r="I68" s="49" t="n"/>
      <c r="J68" s="27" t="n"/>
    </row>
    <row r="69">
      <c r="A69" s="25" t="n"/>
      <c r="B69" s="26" t="n"/>
      <c r="C69" s="25" t="n"/>
      <c r="D69" s="27" t="n"/>
      <c r="E69" s="27" t="n"/>
      <c r="F69" s="27" t="n"/>
      <c r="G69" s="27" t="n"/>
      <c r="H69" s="48" t="n"/>
      <c r="I69" s="49" t="n"/>
      <c r="J69" s="27" t="n"/>
    </row>
    <row r="70">
      <c r="A70" s="25" t="n"/>
      <c r="B70" s="26" t="n"/>
      <c r="C70" s="25" t="n"/>
      <c r="D70" s="27" t="n"/>
      <c r="E70" s="27" t="n"/>
      <c r="F70" s="27" t="n"/>
      <c r="G70" s="27" t="n"/>
      <c r="H70" s="48" t="n"/>
      <c r="I70" s="49" t="n"/>
      <c r="J70" s="27" t="n"/>
    </row>
    <row r="71">
      <c r="A71" s="25" t="n"/>
      <c r="B71" s="26" t="n"/>
      <c r="C71" s="25" t="n"/>
      <c r="D71" s="27" t="n"/>
      <c r="E71" s="27" t="n"/>
      <c r="F71" s="27" t="n"/>
      <c r="G71" s="27" t="n"/>
      <c r="H71" s="48" t="n"/>
      <c r="I71" s="49" t="n"/>
      <c r="J71" s="27" t="n"/>
    </row>
    <row r="72">
      <c r="A72" s="25" t="n"/>
      <c r="B72" s="26" t="n"/>
      <c r="C72" s="25" t="n"/>
      <c r="D72" s="27" t="n"/>
      <c r="E72" s="27" t="n"/>
      <c r="F72" s="27" t="n"/>
      <c r="G72" s="27" t="n"/>
      <c r="H72" s="48" t="n"/>
      <c r="I72" s="49" t="n"/>
      <c r="J72" s="27" t="n"/>
    </row>
    <row r="73">
      <c r="A73" s="25" t="n"/>
      <c r="B73" s="26" t="n"/>
      <c r="C73" s="25" t="n"/>
      <c r="D73" s="27" t="n"/>
      <c r="E73" s="27" t="n"/>
      <c r="F73" s="27" t="n"/>
      <c r="G73" s="27" t="n"/>
      <c r="H73" s="48" t="n"/>
      <c r="I73" s="49" t="n"/>
      <c r="J73" s="27" t="n"/>
    </row>
    <row r="74">
      <c r="A74" s="25" t="n"/>
      <c r="B74" s="26" t="n"/>
      <c r="C74" s="25" t="n"/>
      <c r="D74" s="27" t="n"/>
      <c r="E74" s="27" t="n"/>
      <c r="F74" s="27" t="n"/>
      <c r="G74" s="27" t="n"/>
      <c r="H74" s="48" t="n"/>
      <c r="I74" s="49" t="n"/>
      <c r="J74" s="27" t="n"/>
    </row>
    <row r="75">
      <c r="A75" s="25" t="n"/>
      <c r="B75" s="26" t="n"/>
      <c r="C75" s="25" t="n"/>
      <c r="D75" s="27" t="n"/>
      <c r="E75" s="27" t="n"/>
      <c r="F75" s="27" t="n"/>
      <c r="G75" s="27" t="n"/>
      <c r="H75" s="48" t="n"/>
      <c r="I75" s="49" t="n"/>
      <c r="J75" s="27" t="n"/>
    </row>
    <row r="76">
      <c r="A76" s="25" t="n"/>
      <c r="B76" s="26" t="n"/>
      <c r="C76" s="25" t="n"/>
      <c r="D76" s="27" t="n"/>
      <c r="E76" s="27" t="n"/>
      <c r="F76" s="27" t="n"/>
      <c r="G76" s="27" t="n"/>
      <c r="H76" s="48" t="n"/>
      <c r="I76" s="49" t="n"/>
      <c r="J76" s="27" t="n"/>
    </row>
    <row r="77">
      <c r="A77" s="25" t="n"/>
      <c r="B77" s="26" t="n"/>
      <c r="C77" s="25" t="n"/>
      <c r="D77" s="27" t="n"/>
      <c r="E77" s="27" t="n"/>
      <c r="F77" s="27" t="n"/>
      <c r="G77" s="27" t="n"/>
      <c r="H77" s="48" t="n"/>
      <c r="I77" s="49" t="n"/>
      <c r="J77" s="27" t="n"/>
    </row>
    <row r="78">
      <c r="A78" s="25" t="n"/>
      <c r="B78" s="26" t="n"/>
      <c r="C78" s="25" t="n"/>
      <c r="D78" s="27" t="n"/>
      <c r="E78" s="27" t="n"/>
      <c r="F78" s="27" t="n"/>
      <c r="G78" s="27" t="n"/>
      <c r="H78" s="48" t="n"/>
      <c r="I78" s="49" t="n"/>
      <c r="J78" s="27" t="n"/>
    </row>
    <row r="79">
      <c r="A79" s="25" t="n"/>
      <c r="B79" s="26" t="n"/>
      <c r="C79" s="25" t="n"/>
      <c r="D79" s="27" t="n"/>
      <c r="E79" s="27" t="n"/>
      <c r="F79" s="27" t="n"/>
      <c r="G79" s="27" t="n"/>
      <c r="H79" s="48" t="n"/>
      <c r="I79" s="49" t="n"/>
      <c r="J79" s="27" t="n"/>
    </row>
    <row r="80">
      <c r="A80" s="25" t="n"/>
      <c r="B80" s="26" t="n"/>
      <c r="C80" s="25" t="n"/>
      <c r="D80" s="27" t="n"/>
      <c r="E80" s="27" t="n"/>
      <c r="F80" s="27" t="n"/>
      <c r="G80" s="27" t="n"/>
      <c r="H80" s="48" t="n"/>
      <c r="I80" s="49" t="n"/>
      <c r="J80" s="27" t="n"/>
    </row>
    <row r="81">
      <c r="A81" s="25" t="n"/>
      <c r="B81" s="26" t="n"/>
      <c r="C81" s="25" t="n"/>
      <c r="D81" s="27" t="n"/>
      <c r="E81" s="27" t="n"/>
      <c r="F81" s="27" t="n"/>
      <c r="G81" s="27" t="n"/>
      <c r="H81" s="48" t="n"/>
      <c r="I81" s="49" t="n"/>
      <c r="J81" s="27" t="n"/>
    </row>
    <row r="82">
      <c r="A82" s="25" t="n"/>
      <c r="B82" s="26" t="n"/>
      <c r="C82" s="25" t="n"/>
      <c r="D82" s="27" t="n"/>
      <c r="E82" s="27" t="n"/>
      <c r="F82" s="27" t="n"/>
      <c r="G82" s="27" t="n"/>
      <c r="H82" s="48" t="n"/>
      <c r="I82" s="49" t="n"/>
      <c r="J82" s="27" t="n"/>
    </row>
    <row r="83">
      <c r="A83" s="25" t="n"/>
      <c r="B83" s="26" t="n"/>
      <c r="C83" s="25" t="n"/>
      <c r="D83" s="27" t="n"/>
      <c r="E83" s="27" t="n"/>
      <c r="F83" s="27" t="n"/>
      <c r="G83" s="27" t="n"/>
      <c r="H83" s="48" t="n"/>
      <c r="I83" s="49" t="n"/>
      <c r="J83" s="27" t="n"/>
    </row>
    <row r="84">
      <c r="A84" s="25" t="n"/>
      <c r="B84" s="26" t="n"/>
      <c r="C84" s="25" t="n"/>
      <c r="D84" s="27" t="n"/>
      <c r="E84" s="27" t="n"/>
      <c r="F84" s="27" t="n"/>
      <c r="G84" s="27" t="n"/>
      <c r="H84" s="48" t="n"/>
      <c r="I84" s="49" t="n"/>
      <c r="J84" s="27" t="n"/>
    </row>
    <row r="85">
      <c r="A85" s="25" t="n"/>
      <c r="B85" s="26" t="n"/>
      <c r="C85" s="25" t="n"/>
      <c r="D85" s="27" t="n"/>
      <c r="E85" s="27" t="n"/>
      <c r="F85" s="27" t="n"/>
      <c r="G85" s="27" t="n"/>
      <c r="H85" s="48" t="n"/>
      <c r="I85" s="49" t="n"/>
      <c r="J85" s="27" t="n"/>
    </row>
    <row r="86">
      <c r="A86" s="25" t="n"/>
      <c r="B86" s="26" t="n"/>
      <c r="C86" s="25" t="n"/>
      <c r="D86" s="27" t="n"/>
      <c r="E86" s="27" t="n"/>
      <c r="F86" s="27" t="n"/>
      <c r="G86" s="27" t="n"/>
      <c r="H86" s="48" t="n"/>
      <c r="I86" s="49" t="n"/>
      <c r="J86" s="27" t="n"/>
    </row>
    <row r="87">
      <c r="A87" s="25" t="n"/>
      <c r="B87" s="26" t="n"/>
      <c r="C87" s="25" t="n"/>
      <c r="D87" s="27" t="n"/>
      <c r="E87" s="27" t="n"/>
      <c r="F87" s="27" t="n"/>
      <c r="G87" s="27" t="n"/>
      <c r="H87" s="48" t="n"/>
      <c r="I87" s="49" t="n"/>
      <c r="J87" s="27" t="n"/>
    </row>
    <row r="88">
      <c r="A88" s="25" t="n"/>
      <c r="B88" s="26" t="n"/>
      <c r="C88" s="25" t="n"/>
      <c r="D88" s="27" t="n"/>
      <c r="E88" s="27" t="n"/>
      <c r="F88" s="27" t="n"/>
      <c r="G88" s="27" t="n"/>
      <c r="H88" s="48" t="n"/>
      <c r="I88" s="49" t="n"/>
      <c r="J88" s="27" t="n"/>
    </row>
    <row r="89">
      <c r="A89" s="25" t="n"/>
      <c r="B89" s="26" t="n"/>
      <c r="C89" s="25" t="n"/>
      <c r="D89" s="27" t="n"/>
      <c r="E89" s="27" t="n"/>
      <c r="F89" s="27" t="n"/>
      <c r="G89" s="27" t="n"/>
      <c r="H89" s="48" t="n"/>
      <c r="I89" s="49" t="n"/>
      <c r="J89" s="27" t="n"/>
    </row>
    <row r="90">
      <c r="A90" s="25" t="n"/>
      <c r="B90" s="26" t="n"/>
      <c r="C90" s="25" t="n"/>
      <c r="D90" s="27" t="n"/>
      <c r="E90" s="27" t="n"/>
      <c r="F90" s="27" t="n"/>
      <c r="G90" s="27" t="n"/>
      <c r="H90" s="48" t="n"/>
      <c r="I90" s="49" t="n"/>
      <c r="J90" s="27" t="n"/>
    </row>
    <row r="91">
      <c r="A91" s="25" t="n"/>
      <c r="B91" s="26" t="n"/>
      <c r="C91" s="25" t="n"/>
      <c r="D91" s="27" t="n"/>
      <c r="E91" s="27" t="n"/>
      <c r="F91" s="27" t="n"/>
      <c r="G91" s="27" t="n"/>
      <c r="H91" s="48" t="n"/>
      <c r="I91" s="49" t="n"/>
      <c r="J91" s="27" t="n"/>
    </row>
    <row r="92">
      <c r="A92" s="25" t="n"/>
      <c r="B92" s="26" t="n"/>
      <c r="C92" s="25" t="n"/>
      <c r="D92" s="27" t="n"/>
      <c r="E92" s="27" t="n"/>
      <c r="F92" s="27" t="n"/>
      <c r="G92" s="27" t="n"/>
      <c r="H92" s="48" t="n"/>
      <c r="I92" s="49" t="n"/>
      <c r="J92" s="27" t="n"/>
    </row>
    <row r="93">
      <c r="A93" s="25" t="n"/>
      <c r="B93" s="26" t="n"/>
      <c r="C93" s="25" t="n"/>
      <c r="D93" s="27" t="n"/>
      <c r="E93" s="27" t="n"/>
      <c r="F93" s="27" t="n"/>
      <c r="G93" s="27" t="n"/>
      <c r="H93" s="48" t="n"/>
      <c r="I93" s="49" t="n"/>
      <c r="J93" s="27" t="n"/>
    </row>
    <row r="94">
      <c r="A94" s="25" t="n"/>
      <c r="B94" s="26" t="n"/>
      <c r="C94" s="25" t="n"/>
      <c r="D94" s="27" t="n"/>
      <c r="E94" s="27" t="n"/>
      <c r="F94" s="27" t="n"/>
      <c r="G94" s="27" t="n"/>
      <c r="H94" s="48" t="n"/>
      <c r="I94" s="49" t="n"/>
      <c r="J94" s="27" t="n"/>
    </row>
    <row r="95">
      <c r="A95" s="25" t="n"/>
      <c r="B95" s="26" t="n"/>
      <c r="C95" s="25" t="n"/>
      <c r="D95" s="27" t="n"/>
      <c r="E95" s="27" t="n"/>
      <c r="F95" s="27" t="n"/>
      <c r="G95" s="27" t="n"/>
      <c r="H95" s="48" t="n"/>
      <c r="I95" s="49" t="n"/>
      <c r="J95" s="27" t="n"/>
    </row>
    <row r="96">
      <c r="A96" s="25" t="n"/>
      <c r="B96" s="26" t="n"/>
      <c r="C96" s="25" t="n"/>
      <c r="D96" s="27" t="n"/>
      <c r="E96" s="27" t="n"/>
      <c r="F96" s="27" t="n"/>
      <c r="G96" s="27" t="n"/>
      <c r="H96" s="48" t="n"/>
      <c r="I96" s="49" t="n"/>
      <c r="J96" s="27" t="n"/>
    </row>
    <row r="97">
      <c r="A97" s="25" t="n"/>
      <c r="B97" s="26" t="n"/>
      <c r="C97" s="25" t="n"/>
      <c r="D97" s="27" t="n"/>
      <c r="E97" s="27" t="n"/>
      <c r="F97" s="27" t="n"/>
      <c r="G97" s="27" t="n"/>
      <c r="H97" s="48" t="n"/>
      <c r="I97" s="49" t="n"/>
      <c r="J97" s="27" t="n"/>
    </row>
    <row r="98">
      <c r="A98" s="25" t="n"/>
      <c r="B98" s="26" t="n"/>
      <c r="C98" s="25" t="n"/>
      <c r="D98" s="27" t="n"/>
      <c r="E98" s="27" t="n"/>
      <c r="F98" s="27" t="n"/>
      <c r="G98" s="27" t="n"/>
      <c r="H98" s="48" t="n"/>
      <c r="I98" s="49" t="n"/>
      <c r="J98" s="27" t="n"/>
    </row>
    <row r="99">
      <c r="A99" s="25" t="n"/>
      <c r="B99" s="26" t="n"/>
      <c r="C99" s="25" t="n"/>
      <c r="D99" s="27" t="n"/>
      <c r="E99" s="27" t="n"/>
      <c r="F99" s="27" t="n"/>
      <c r="G99" s="27" t="n"/>
      <c r="H99" s="48" t="n"/>
      <c r="I99" s="49" t="n"/>
      <c r="J99" s="27" t="n"/>
    </row>
    <row r="100">
      <c r="A100" s="25" t="n"/>
      <c r="B100" s="26" t="n"/>
      <c r="C100" s="25" t="n"/>
      <c r="D100" s="27" t="n"/>
      <c r="E100" s="27" t="n"/>
      <c r="F100" s="27" t="n"/>
      <c r="G100" s="27" t="n"/>
      <c r="H100" s="48" t="n"/>
      <c r="I100" s="49" t="n"/>
      <c r="J100" s="27" t="n"/>
    </row>
    <row r="101">
      <c r="A101" s="25" t="n"/>
      <c r="B101" s="26" t="n"/>
      <c r="C101" s="25" t="n"/>
      <c r="D101" s="27" t="n"/>
      <c r="E101" s="27" t="n"/>
      <c r="F101" s="27" t="n"/>
      <c r="G101" s="27" t="n"/>
      <c r="H101" s="48" t="n"/>
      <c r="I101" s="49" t="n"/>
      <c r="J101" s="27" t="n"/>
    </row>
    <row r="102">
      <c r="A102" s="25" t="n"/>
      <c r="B102" s="26" t="n"/>
      <c r="C102" s="25" t="n"/>
      <c r="D102" s="27" t="n"/>
      <c r="E102" s="27" t="n"/>
      <c r="F102" s="27" t="n"/>
      <c r="G102" s="27" t="n"/>
      <c r="H102" s="48" t="n"/>
      <c r="I102" s="49" t="n"/>
      <c r="J102" s="27" t="n"/>
    </row>
    <row r="103">
      <c r="A103" s="25" t="n"/>
      <c r="B103" s="26" t="n"/>
      <c r="C103" s="25" t="n"/>
      <c r="D103" s="27" t="n"/>
      <c r="E103" s="27" t="n"/>
      <c r="F103" s="27" t="n"/>
      <c r="G103" s="27" t="n"/>
      <c r="H103" s="48" t="n"/>
      <c r="I103" s="49" t="n"/>
      <c r="J103" s="27" t="n"/>
    </row>
    <row r="104">
      <c r="A104" s="25" t="n"/>
      <c r="B104" s="26" t="n"/>
      <c r="C104" s="25" t="n"/>
      <c r="D104" s="27" t="n"/>
      <c r="E104" s="27" t="n"/>
      <c r="F104" s="27" t="n"/>
      <c r="G104" s="27" t="n"/>
      <c r="H104" s="48" t="n"/>
      <c r="I104" s="49" t="n"/>
      <c r="J104" s="27" t="n"/>
    </row>
    <row r="105">
      <c r="A105" s="25" t="n"/>
      <c r="B105" s="26" t="n"/>
      <c r="C105" s="25" t="n"/>
      <c r="D105" s="27" t="n"/>
      <c r="E105" s="27" t="n"/>
      <c r="F105" s="27" t="n"/>
      <c r="G105" s="27" t="n"/>
      <c r="H105" s="48" t="n"/>
      <c r="I105" s="49" t="n"/>
      <c r="J105" s="27" t="n"/>
    </row>
    <row r="106">
      <c r="A106" s="25" t="n"/>
      <c r="B106" s="26" t="n"/>
      <c r="C106" s="25" t="n"/>
      <c r="D106" s="27" t="n"/>
      <c r="E106" s="27" t="n"/>
      <c r="F106" s="27" t="n"/>
      <c r="G106" s="27" t="n"/>
      <c r="H106" s="48" t="n"/>
      <c r="I106" s="49" t="n"/>
      <c r="J106" s="27" t="n"/>
    </row>
    <row r="107">
      <c r="A107" s="25" t="n"/>
      <c r="B107" s="26" t="n"/>
      <c r="C107" s="25" t="n"/>
      <c r="D107" s="27" t="n"/>
      <c r="E107" s="27" t="n"/>
      <c r="F107" s="27" t="n"/>
      <c r="G107" s="27" t="n"/>
      <c r="H107" s="48" t="n"/>
      <c r="I107" s="49" t="n"/>
      <c r="J107" s="27" t="n"/>
    </row>
    <row r="108">
      <c r="A108" s="25" t="n"/>
      <c r="B108" s="26" t="n"/>
      <c r="C108" s="25" t="n"/>
      <c r="D108" s="27" t="n"/>
      <c r="E108" s="27" t="n"/>
      <c r="F108" s="27" t="n"/>
      <c r="G108" s="27" t="n"/>
      <c r="H108" s="48" t="n"/>
      <c r="I108" s="49" t="n"/>
      <c r="J108" s="27" t="n"/>
    </row>
    <row r="109">
      <c r="A109" s="25" t="n"/>
      <c r="B109" s="26" t="n"/>
      <c r="C109" s="25" t="n"/>
      <c r="D109" s="27" t="n"/>
      <c r="E109" s="27" t="n"/>
      <c r="F109" s="27" t="n"/>
      <c r="G109" s="27" t="n"/>
      <c r="H109" s="48" t="n"/>
      <c r="I109" s="49" t="n"/>
      <c r="J109" s="27" t="n"/>
    </row>
    <row r="110">
      <c r="A110" s="25" t="n"/>
      <c r="B110" s="26" t="n"/>
      <c r="C110" s="25" t="n"/>
      <c r="D110" s="27" t="n"/>
      <c r="E110" s="27" t="n"/>
      <c r="F110" s="27" t="n"/>
      <c r="G110" s="27" t="n"/>
      <c r="H110" s="48" t="n"/>
      <c r="I110" s="49" t="n"/>
      <c r="J110" s="27" t="n"/>
    </row>
    <row r="111">
      <c r="A111" s="25" t="n"/>
      <c r="B111" s="26" t="n"/>
      <c r="C111" s="25" t="n"/>
      <c r="D111" s="27" t="n"/>
      <c r="E111" s="27" t="n"/>
      <c r="F111" s="27" t="n"/>
      <c r="G111" s="27" t="n"/>
      <c r="H111" s="48" t="n"/>
      <c r="I111" s="49" t="n"/>
      <c r="J111" s="27" t="n"/>
    </row>
    <row r="112">
      <c r="A112" s="25" t="n"/>
      <c r="B112" s="26" t="n"/>
      <c r="C112" s="25" t="n"/>
      <c r="D112" s="27" t="n"/>
      <c r="E112" s="27" t="n"/>
      <c r="F112" s="27" t="n"/>
      <c r="G112" s="27" t="n"/>
      <c r="H112" s="48" t="n"/>
      <c r="I112" s="49" t="n"/>
      <c r="J112" s="27" t="n"/>
    </row>
    <row r="113">
      <c r="A113" s="25" t="n"/>
      <c r="B113" s="26" t="n"/>
      <c r="C113" s="25" t="n"/>
      <c r="D113" s="27" t="n"/>
      <c r="E113" s="27" t="n"/>
      <c r="F113" s="27" t="n"/>
      <c r="G113" s="27" t="n"/>
      <c r="H113" s="48" t="n"/>
      <c r="I113" s="49" t="n"/>
      <c r="J113" s="27" t="n"/>
    </row>
    <row r="114">
      <c r="A114" s="25" t="n"/>
      <c r="B114" s="26" t="n"/>
      <c r="C114" s="25" t="n"/>
      <c r="D114" s="27" t="n"/>
      <c r="E114" s="27" t="n"/>
      <c r="F114" s="27" t="n"/>
      <c r="G114" s="27" t="n"/>
      <c r="H114" s="48" t="n"/>
      <c r="I114" s="49" t="n"/>
      <c r="J114" s="27" t="n"/>
    </row>
    <row r="115">
      <c r="A115" s="25" t="n"/>
      <c r="B115" s="26" t="n"/>
      <c r="C115" s="25" t="n"/>
      <c r="D115" s="27" t="n"/>
      <c r="E115" s="27" t="n"/>
      <c r="F115" s="27" t="n"/>
      <c r="G115" s="27" t="n"/>
      <c r="H115" s="48" t="n"/>
      <c r="I115" s="49" t="n"/>
      <c r="J115" s="27" t="n"/>
    </row>
    <row r="116">
      <c r="A116" s="25" t="n"/>
      <c r="B116" s="26" t="n"/>
      <c r="C116" s="25" t="n"/>
      <c r="D116" s="27" t="n"/>
      <c r="E116" s="27" t="n"/>
      <c r="F116" s="27" t="n"/>
      <c r="G116" s="27" t="n"/>
      <c r="H116" s="48" t="n"/>
      <c r="I116" s="49" t="n"/>
      <c r="J116" s="27" t="n"/>
    </row>
    <row r="117">
      <c r="A117" s="25" t="n"/>
      <c r="B117" s="26" t="n"/>
      <c r="C117" s="25" t="n"/>
      <c r="D117" s="27" t="n"/>
      <c r="E117" s="27" t="n"/>
      <c r="F117" s="27" t="n"/>
      <c r="G117" s="27" t="n"/>
      <c r="H117" s="48" t="n"/>
      <c r="I117" s="49" t="n"/>
      <c r="J117" s="27" t="n"/>
    </row>
    <row r="118">
      <c r="A118" s="25" t="n"/>
      <c r="B118" s="26" t="n"/>
      <c r="C118" s="25" t="n"/>
      <c r="D118" s="27" t="n"/>
      <c r="E118" s="27" t="n"/>
      <c r="F118" s="27" t="n"/>
      <c r="G118" s="27" t="n"/>
      <c r="H118" s="48" t="n"/>
      <c r="I118" s="49" t="n"/>
      <c r="J118" s="27" t="n"/>
    </row>
    <row r="119">
      <c r="A119" s="25" t="n"/>
      <c r="B119" s="26" t="n"/>
      <c r="C119" s="25" t="n"/>
      <c r="D119" s="27" t="n"/>
      <c r="E119" s="27" t="n"/>
      <c r="F119" s="27" t="n"/>
      <c r="G119" s="27" t="n"/>
      <c r="H119" s="48" t="n"/>
      <c r="I119" s="49" t="n"/>
      <c r="J119" s="27" t="n"/>
    </row>
    <row r="120">
      <c r="A120" s="25" t="n"/>
      <c r="B120" s="26" t="n"/>
      <c r="C120" s="25" t="n"/>
      <c r="D120" s="27" t="n"/>
      <c r="E120" s="27" t="n"/>
      <c r="F120" s="27" t="n"/>
      <c r="G120" s="27" t="n"/>
      <c r="H120" s="48" t="n"/>
      <c r="I120" s="49" t="n"/>
      <c r="J120" s="27" t="n"/>
    </row>
    <row r="121">
      <c r="A121" s="25" t="n"/>
      <c r="B121" s="26" t="n"/>
      <c r="C121" s="25" t="n"/>
      <c r="D121" s="27" t="n"/>
      <c r="E121" s="27" t="n"/>
      <c r="F121" s="27" t="n"/>
      <c r="G121" s="27" t="n"/>
      <c r="H121" s="48" t="n"/>
      <c r="I121" s="49" t="n"/>
      <c r="J121" s="27" t="n"/>
    </row>
    <row r="122">
      <c r="A122" s="25" t="n"/>
      <c r="B122" s="26" t="n"/>
      <c r="C122" s="25" t="n"/>
      <c r="D122" s="27" t="n"/>
      <c r="E122" s="27" t="n"/>
      <c r="F122" s="27" t="n"/>
      <c r="G122" s="27" t="n"/>
      <c r="H122" s="48" t="n"/>
      <c r="I122" s="49" t="n"/>
      <c r="J122" s="27" t="n"/>
    </row>
    <row r="123">
      <c r="A123" s="25" t="n"/>
      <c r="B123" s="26" t="n"/>
      <c r="C123" s="25" t="n"/>
      <c r="D123" s="27" t="n"/>
      <c r="E123" s="27" t="n"/>
      <c r="F123" s="27" t="n"/>
      <c r="G123" s="27" t="n"/>
      <c r="H123" s="48" t="n"/>
      <c r="I123" s="49" t="n"/>
      <c r="J123" s="27" t="n"/>
    </row>
    <row r="124">
      <c r="A124" s="25" t="n"/>
      <c r="B124" s="26" t="n"/>
      <c r="C124" s="25" t="n"/>
      <c r="D124" s="27" t="n"/>
      <c r="E124" s="27" t="n"/>
      <c r="F124" s="27" t="n"/>
      <c r="G124" s="27" t="n"/>
      <c r="H124" s="48" t="n"/>
      <c r="I124" s="49" t="n"/>
      <c r="J124" s="27" t="n"/>
    </row>
    <row r="125">
      <c r="A125" s="25" t="n"/>
      <c r="B125" s="26" t="n"/>
      <c r="C125" s="25" t="n"/>
      <c r="D125" s="27" t="n"/>
      <c r="E125" s="27" t="n"/>
      <c r="F125" s="27" t="n"/>
      <c r="G125" s="27" t="n"/>
      <c r="H125" s="48" t="n"/>
      <c r="I125" s="49" t="n"/>
      <c r="J125" s="27" t="n"/>
    </row>
    <row r="126">
      <c r="A126" s="25" t="n"/>
      <c r="B126" s="26" t="n"/>
      <c r="C126" s="25" t="n"/>
      <c r="D126" s="27" t="n"/>
      <c r="E126" s="27" t="n"/>
      <c r="F126" s="27" t="n"/>
      <c r="G126" s="27" t="n"/>
      <c r="H126" s="48" t="n"/>
      <c r="I126" s="49" t="n"/>
      <c r="J126" s="27" t="n"/>
    </row>
    <row r="127">
      <c r="A127" s="25" t="n"/>
      <c r="B127" s="26" t="n"/>
      <c r="C127" s="25" t="n"/>
      <c r="D127" s="27" t="n"/>
      <c r="E127" s="27" t="n"/>
      <c r="F127" s="27" t="n"/>
      <c r="G127" s="27" t="n"/>
      <c r="H127" s="48" t="n"/>
      <c r="I127" s="49" t="n"/>
      <c r="J127" s="27" t="n"/>
    </row>
    <row r="128">
      <c r="A128" s="25" t="n"/>
      <c r="B128" s="26" t="n"/>
      <c r="C128" s="25" t="n"/>
      <c r="D128" s="27" t="n"/>
      <c r="E128" s="27" t="n"/>
      <c r="F128" s="27" t="n"/>
      <c r="G128" s="27" t="n"/>
      <c r="H128" s="48" t="n"/>
      <c r="I128" s="49" t="n"/>
      <c r="J128" s="27" t="n"/>
    </row>
    <row r="129">
      <c r="A129" s="25" t="n"/>
      <c r="B129" s="26" t="n"/>
      <c r="C129" s="25" t="n"/>
      <c r="D129" s="27" t="n"/>
      <c r="E129" s="27" t="n"/>
      <c r="F129" s="27" t="n"/>
      <c r="G129" s="27" t="n"/>
      <c r="H129" s="48" t="n"/>
      <c r="I129" s="49" t="n"/>
      <c r="J129" s="27" t="n"/>
    </row>
    <row r="130">
      <c r="A130" s="25" t="n"/>
      <c r="B130" s="26" t="n"/>
      <c r="C130" s="25" t="n"/>
      <c r="D130" s="27" t="n"/>
      <c r="E130" s="27" t="n"/>
      <c r="F130" s="27" t="n"/>
      <c r="G130" s="27" t="n"/>
      <c r="H130" s="48" t="n"/>
      <c r="I130" s="49" t="n"/>
      <c r="J130" s="27" t="n"/>
    </row>
    <row r="131">
      <c r="A131" s="25" t="n"/>
      <c r="B131" s="26" t="n"/>
      <c r="C131" s="25" t="n"/>
      <c r="D131" s="27" t="n"/>
      <c r="E131" s="27" t="n"/>
      <c r="F131" s="27" t="n"/>
      <c r="G131" s="27" t="n"/>
      <c r="H131" s="48" t="n"/>
      <c r="I131" s="49" t="n"/>
      <c r="J131" s="27" t="n"/>
    </row>
    <row r="132">
      <c r="A132" s="25" t="n"/>
      <c r="B132" s="26" t="n"/>
      <c r="C132" s="25" t="n"/>
      <c r="D132" s="27" t="n"/>
      <c r="E132" s="27" t="n"/>
      <c r="F132" s="27" t="n"/>
      <c r="G132" s="27" t="n"/>
      <c r="H132" s="48" t="n"/>
      <c r="I132" s="49" t="n"/>
      <c r="J132" s="27" t="n"/>
    </row>
    <row r="133">
      <c r="A133" s="25" t="n"/>
      <c r="B133" s="26" t="n"/>
      <c r="C133" s="25" t="n"/>
      <c r="D133" s="27" t="n"/>
      <c r="E133" s="27" t="n"/>
      <c r="F133" s="27" t="n"/>
      <c r="G133" s="27" t="n"/>
      <c r="H133" s="48" t="n"/>
      <c r="I133" s="49" t="n"/>
      <c r="J133" s="27" t="n"/>
    </row>
    <row r="134">
      <c r="A134" s="25" t="n"/>
      <c r="B134" s="26" t="n"/>
      <c r="C134" s="25" t="n"/>
      <c r="D134" s="27" t="n"/>
      <c r="E134" s="27" t="n"/>
      <c r="F134" s="27" t="n"/>
      <c r="G134" s="27" t="n"/>
      <c r="H134" s="48" t="n"/>
      <c r="I134" s="49" t="n"/>
      <c r="J134" s="27" t="n"/>
    </row>
    <row r="135">
      <c r="A135" s="25" t="n"/>
      <c r="B135" s="26" t="n"/>
      <c r="C135" s="25" t="n"/>
      <c r="D135" s="27" t="n"/>
      <c r="E135" s="27" t="n"/>
      <c r="F135" s="27" t="n"/>
      <c r="G135" s="27" t="n"/>
      <c r="H135" s="48" t="n"/>
      <c r="I135" s="49" t="n"/>
      <c r="J135" s="27" t="n"/>
    </row>
    <row r="136">
      <c r="A136" s="25" t="n"/>
      <c r="B136" s="26" t="n"/>
      <c r="C136" s="25" t="n"/>
      <c r="D136" s="27" t="n"/>
      <c r="E136" s="27" t="n"/>
      <c r="F136" s="27" t="n"/>
      <c r="G136" s="27" t="n"/>
      <c r="H136" s="48" t="n"/>
      <c r="I136" s="49" t="n"/>
      <c r="J136" s="27" t="n"/>
    </row>
    <row r="137">
      <c r="A137" s="25" t="n"/>
      <c r="B137" s="26" t="n"/>
      <c r="C137" s="25" t="n"/>
      <c r="D137" s="27" t="n"/>
      <c r="E137" s="27" t="n"/>
      <c r="F137" s="27" t="n"/>
      <c r="G137" s="27" t="n"/>
      <c r="H137" s="48" t="n"/>
      <c r="I137" s="49" t="n"/>
      <c r="J137" s="27" t="n"/>
    </row>
    <row r="138">
      <c r="A138" s="25" t="n"/>
      <c r="B138" s="26" t="n"/>
      <c r="C138" s="25" t="n"/>
      <c r="D138" s="27" t="n"/>
      <c r="E138" s="27" t="n"/>
      <c r="F138" s="27" t="n"/>
      <c r="G138" s="27" t="n"/>
      <c r="H138" s="48" t="n"/>
      <c r="I138" s="49" t="n"/>
      <c r="J138" s="27" t="n"/>
    </row>
    <row r="139">
      <c r="A139" s="25" t="n"/>
      <c r="B139" s="26" t="n"/>
      <c r="C139" s="25" t="n"/>
      <c r="D139" s="27" t="n"/>
      <c r="E139" s="27" t="n"/>
      <c r="F139" s="27" t="n"/>
      <c r="G139" s="27" t="n"/>
      <c r="H139" s="48" t="n"/>
      <c r="I139" s="49" t="n"/>
      <c r="J139" s="27" t="n"/>
    </row>
    <row r="140">
      <c r="A140" s="25" t="n"/>
      <c r="B140" s="26" t="n"/>
      <c r="C140" s="25" t="n"/>
      <c r="D140" s="27" t="n"/>
      <c r="E140" s="27" t="n"/>
      <c r="F140" s="27" t="n"/>
      <c r="G140" s="27" t="n"/>
      <c r="H140" s="48" t="n"/>
      <c r="I140" s="49" t="n"/>
      <c r="J140" s="27" t="n"/>
    </row>
    <row r="141">
      <c r="A141" s="25" t="n"/>
      <c r="B141" s="26" t="n"/>
      <c r="C141" s="25" t="n"/>
      <c r="D141" s="27" t="n"/>
      <c r="E141" s="27" t="n"/>
      <c r="F141" s="27" t="n"/>
      <c r="G141" s="27" t="n"/>
      <c r="H141" s="48" t="n"/>
      <c r="I141" s="49" t="n"/>
      <c r="J141" s="27" t="n"/>
    </row>
    <row r="142">
      <c r="A142" s="25" t="n"/>
      <c r="B142" s="26" t="n"/>
      <c r="C142" s="25" t="n"/>
      <c r="D142" s="27" t="n"/>
      <c r="E142" s="27" t="n"/>
      <c r="F142" s="27" t="n"/>
      <c r="G142" s="27" t="n"/>
      <c r="H142" s="48" t="n"/>
      <c r="I142" s="49" t="n"/>
      <c r="J142" s="27" t="n"/>
    </row>
    <row r="143">
      <c r="A143" s="25" t="n"/>
      <c r="B143" s="26" t="n"/>
      <c r="C143" s="25" t="n"/>
      <c r="D143" s="27" t="n"/>
      <c r="E143" s="27" t="n"/>
      <c r="F143" s="27" t="n"/>
      <c r="G143" s="27" t="n"/>
      <c r="H143" s="48" t="n"/>
      <c r="I143" s="49" t="n"/>
      <c r="J143" s="27" t="n"/>
    </row>
    <row r="144">
      <c r="A144" s="25" t="n"/>
      <c r="B144" s="26" t="n"/>
      <c r="C144" s="25" t="n"/>
      <c r="D144" s="27" t="n"/>
      <c r="E144" s="27" t="n"/>
      <c r="F144" s="27" t="n"/>
      <c r="G144" s="27" t="n"/>
      <c r="H144" s="48" t="n"/>
      <c r="I144" s="49" t="n"/>
      <c r="J144" s="27" t="n"/>
    </row>
    <row r="145">
      <c r="A145" s="25" t="n"/>
      <c r="B145" s="26" t="n"/>
      <c r="C145" s="25" t="n"/>
      <c r="D145" s="27" t="n"/>
      <c r="E145" s="27" t="n"/>
      <c r="F145" s="27" t="n"/>
      <c r="G145" s="27" t="n"/>
      <c r="H145" s="48" t="n"/>
      <c r="I145" s="49" t="n"/>
      <c r="J145" s="27" t="n"/>
    </row>
    <row r="146">
      <c r="A146" s="25" t="n"/>
      <c r="B146" s="26" t="n"/>
      <c r="C146" s="25" t="n"/>
      <c r="D146" s="27" t="n"/>
      <c r="E146" s="27" t="n"/>
      <c r="F146" s="27" t="n"/>
      <c r="G146" s="27" t="n"/>
      <c r="H146" s="48" t="n"/>
      <c r="I146" s="49" t="n"/>
      <c r="J146" s="27" t="n"/>
    </row>
    <row r="147">
      <c r="A147" s="25" t="n"/>
      <c r="B147" s="26" t="n"/>
      <c r="C147" s="25" t="n"/>
      <c r="D147" s="27" t="n"/>
      <c r="E147" s="27" t="n"/>
      <c r="F147" s="27" t="n"/>
      <c r="G147" s="27" t="n"/>
      <c r="H147" s="48" t="n"/>
      <c r="I147" s="49" t="n"/>
      <c r="J147" s="27" t="n"/>
    </row>
    <row r="148">
      <c r="A148" s="25" t="n"/>
      <c r="B148" s="26" t="n"/>
      <c r="C148" s="25" t="n"/>
      <c r="D148" s="27" t="n"/>
      <c r="E148" s="27" t="n"/>
      <c r="F148" s="27" t="n"/>
      <c r="G148" s="27" t="n"/>
      <c r="H148" s="48" t="n"/>
      <c r="I148" s="49" t="n"/>
      <c r="J148" s="27" t="n"/>
    </row>
    <row r="149">
      <c r="A149" s="25" t="n"/>
      <c r="B149" s="26" t="n"/>
      <c r="C149" s="25" t="n"/>
      <c r="D149" s="27" t="n"/>
      <c r="E149" s="27" t="n"/>
      <c r="F149" s="27" t="n"/>
      <c r="G149" s="27" t="n"/>
      <c r="H149" s="48" t="n"/>
      <c r="I149" s="49" t="n"/>
      <c r="J149" s="27" t="n"/>
    </row>
    <row r="150">
      <c r="A150" s="25" t="n"/>
      <c r="B150" s="26" t="n"/>
      <c r="C150" s="25" t="n"/>
      <c r="D150" s="27" t="n"/>
      <c r="E150" s="27" t="n"/>
      <c r="F150" s="27" t="n"/>
      <c r="G150" s="27" t="n"/>
      <c r="H150" s="48" t="n"/>
      <c r="I150" s="49" t="n"/>
      <c r="J150" s="27" t="n"/>
    </row>
    <row r="151">
      <c r="A151" s="25" t="n"/>
      <c r="B151" s="26" t="n"/>
      <c r="C151" s="25" t="n"/>
      <c r="D151" s="27" t="n"/>
      <c r="E151" s="27" t="n"/>
      <c r="F151" s="27" t="n"/>
      <c r="G151" s="27" t="n"/>
      <c r="H151" s="48" t="n"/>
      <c r="I151" s="49" t="n"/>
      <c r="J151" s="27" t="n"/>
    </row>
    <row r="152">
      <c r="A152" s="25" t="n"/>
      <c r="B152" s="26" t="n"/>
      <c r="C152" s="25" t="n"/>
      <c r="D152" s="27" t="n"/>
      <c r="E152" s="27" t="n"/>
      <c r="F152" s="27" t="n"/>
      <c r="G152" s="27" t="n"/>
      <c r="H152" s="48" t="n"/>
      <c r="I152" s="49" t="n"/>
      <c r="J152" s="27" t="n"/>
    </row>
    <row r="153">
      <c r="A153" s="25" t="n"/>
      <c r="B153" s="26" t="n"/>
      <c r="C153" s="25" t="n"/>
      <c r="D153" s="27" t="n"/>
      <c r="E153" s="27" t="n"/>
      <c r="F153" s="27" t="n"/>
      <c r="G153" s="27" t="n"/>
      <c r="H153" s="48" t="n"/>
      <c r="I153" s="49" t="n"/>
      <c r="J153" s="27" t="n"/>
    </row>
    <row r="154">
      <c r="A154" s="25" t="n"/>
      <c r="B154" s="26" t="n"/>
      <c r="C154" s="25" t="n"/>
      <c r="D154" s="27" t="n"/>
      <c r="E154" s="27" t="n"/>
      <c r="F154" s="27" t="n"/>
      <c r="G154" s="27" t="n"/>
      <c r="H154" s="48" t="n"/>
      <c r="I154" s="49" t="n"/>
      <c r="J154" s="27" t="n"/>
    </row>
    <row r="155">
      <c r="A155" s="25" t="n"/>
      <c r="B155" s="26" t="n"/>
      <c r="C155" s="25" t="n"/>
      <c r="D155" s="27" t="n"/>
      <c r="E155" s="27" t="n"/>
      <c r="F155" s="27" t="n"/>
      <c r="G155" s="27" t="n"/>
      <c r="H155" s="48" t="n"/>
      <c r="I155" s="49" t="n"/>
      <c r="J155" s="27" t="n"/>
    </row>
    <row r="156">
      <c r="A156" s="25" t="n"/>
      <c r="B156" s="26" t="n"/>
      <c r="C156" s="25" t="n"/>
      <c r="D156" s="27" t="n"/>
      <c r="E156" s="27" t="n"/>
      <c r="F156" s="27" t="n"/>
      <c r="G156" s="27" t="n"/>
      <c r="H156" s="48" t="n"/>
      <c r="I156" s="49" t="n"/>
      <c r="J156" s="27" t="n"/>
    </row>
    <row r="157">
      <c r="A157" s="25" t="n"/>
      <c r="B157" s="26" t="n"/>
      <c r="C157" s="25" t="n"/>
      <c r="D157" s="27" t="n"/>
      <c r="E157" s="27" t="n"/>
      <c r="F157" s="27" t="n"/>
      <c r="G157" s="27" t="n"/>
      <c r="H157" s="48" t="n"/>
      <c r="I157" s="49" t="n"/>
      <c r="J157" s="27" t="n"/>
    </row>
    <row r="158">
      <c r="A158" s="25" t="n"/>
      <c r="B158" s="26" t="n"/>
      <c r="C158" s="25" t="n"/>
      <c r="D158" s="27" t="n"/>
      <c r="E158" s="27" t="n"/>
      <c r="F158" s="27" t="n"/>
      <c r="G158" s="27" t="n"/>
      <c r="H158" s="48" t="n"/>
      <c r="I158" s="49" t="n"/>
      <c r="J158" s="27" t="n"/>
    </row>
    <row r="159">
      <c r="A159" s="25" t="n"/>
      <c r="B159" s="26" t="n"/>
      <c r="C159" s="25" t="n"/>
      <c r="D159" s="27" t="n"/>
      <c r="E159" s="27" t="n"/>
      <c r="F159" s="27" t="n"/>
      <c r="G159" s="27" t="n"/>
      <c r="H159" s="48" t="n"/>
      <c r="I159" s="49" t="n"/>
      <c r="J159" s="27" t="n"/>
    </row>
    <row r="160">
      <c r="A160" s="25" t="n"/>
      <c r="B160" s="26" t="n"/>
      <c r="C160" s="25" t="n"/>
      <c r="D160" s="27" t="n"/>
      <c r="E160" s="27" t="n"/>
      <c r="F160" s="27" t="n"/>
      <c r="G160" s="27" t="n"/>
      <c r="H160" s="48" t="n"/>
      <c r="I160" s="49" t="n"/>
      <c r="J160" s="27" t="n"/>
    </row>
    <row r="161">
      <c r="A161" s="25" t="n"/>
      <c r="B161" s="26" t="n"/>
      <c r="C161" s="25" t="n"/>
      <c r="D161" s="27" t="n"/>
      <c r="E161" s="27" t="n"/>
      <c r="F161" s="27" t="n"/>
      <c r="G161" s="27" t="n"/>
      <c r="H161" s="48" t="n"/>
      <c r="I161" s="49" t="n"/>
      <c r="J161" s="27" t="n"/>
    </row>
    <row r="162">
      <c r="A162" s="25" t="n"/>
      <c r="B162" s="26" t="n"/>
      <c r="C162" s="25" t="n"/>
      <c r="D162" s="27" t="n"/>
      <c r="E162" s="27" t="n"/>
      <c r="F162" s="27" t="n"/>
      <c r="G162" s="27" t="n"/>
      <c r="H162" s="48" t="n"/>
      <c r="I162" s="49" t="n"/>
      <c r="J162" s="27" t="n"/>
    </row>
    <row r="163">
      <c r="A163" s="25" t="n"/>
      <c r="B163" s="26" t="n"/>
      <c r="C163" s="25" t="n"/>
      <c r="D163" s="27" t="n"/>
      <c r="E163" s="27" t="n"/>
      <c r="F163" s="27" t="n"/>
      <c r="G163" s="27" t="n"/>
      <c r="H163" s="48" t="n"/>
      <c r="I163" s="49" t="n"/>
      <c r="J163" s="27" t="n"/>
    </row>
    <row r="164">
      <c r="A164" s="25" t="n"/>
      <c r="B164" s="26" t="n"/>
      <c r="C164" s="25" t="n"/>
      <c r="D164" s="27" t="n"/>
      <c r="E164" s="27" t="n"/>
      <c r="F164" s="27" t="n"/>
      <c r="G164" s="27" t="n"/>
      <c r="H164" s="48" t="n"/>
      <c r="I164" s="49" t="n"/>
      <c r="J164" s="27" t="n"/>
    </row>
    <row r="165">
      <c r="A165" s="25" t="n"/>
      <c r="B165" s="26" t="n"/>
      <c r="C165" s="25" t="n"/>
      <c r="D165" s="27" t="n"/>
      <c r="E165" s="27" t="n"/>
      <c r="F165" s="27" t="n"/>
      <c r="G165" s="27" t="n"/>
      <c r="H165" s="48" t="n"/>
      <c r="I165" s="49" t="n"/>
      <c r="J165" s="27" t="n"/>
    </row>
    <row r="166">
      <c r="A166" s="25" t="n"/>
      <c r="B166" s="26" t="n"/>
      <c r="C166" s="25" t="n"/>
      <c r="D166" s="27" t="n"/>
      <c r="E166" s="27" t="n"/>
      <c r="F166" s="27" t="n"/>
      <c r="G166" s="27" t="n"/>
      <c r="H166" s="48" t="n"/>
      <c r="I166" s="49" t="n"/>
      <c r="J166" s="27" t="n"/>
    </row>
    <row r="167">
      <c r="A167" s="25" t="n"/>
      <c r="B167" s="26" t="n"/>
      <c r="C167" s="25" t="n"/>
      <c r="D167" s="27" t="n"/>
      <c r="E167" s="27" t="n"/>
      <c r="F167" s="27" t="n"/>
      <c r="G167" s="27" t="n"/>
      <c r="H167" s="48" t="n"/>
      <c r="I167" s="49" t="n"/>
      <c r="J167" s="27" t="n"/>
    </row>
    <row r="168">
      <c r="A168" s="25" t="n"/>
      <c r="B168" s="26" t="n"/>
      <c r="C168" s="25" t="n"/>
      <c r="D168" s="27" t="n"/>
      <c r="E168" s="27" t="n"/>
      <c r="F168" s="27" t="n"/>
      <c r="G168" s="27" t="n"/>
      <c r="H168" s="48" t="n"/>
      <c r="I168" s="49" t="n"/>
      <c r="J168" s="27" t="n"/>
    </row>
    <row r="169">
      <c r="A169" s="25" t="n"/>
      <c r="B169" s="26" t="n"/>
      <c r="C169" s="25" t="n"/>
      <c r="D169" s="27" t="n"/>
      <c r="E169" s="27" t="n"/>
      <c r="F169" s="27" t="n"/>
      <c r="G169" s="27" t="n"/>
      <c r="H169" s="48" t="n"/>
      <c r="I169" s="49" t="n"/>
      <c r="J169" s="27" t="n"/>
    </row>
    <row r="170">
      <c r="A170" s="25" t="n"/>
      <c r="B170" s="26" t="n"/>
      <c r="C170" s="25" t="n"/>
      <c r="D170" s="27" t="n"/>
      <c r="E170" s="27" t="n"/>
      <c r="F170" s="27" t="n"/>
      <c r="G170" s="27" t="n"/>
      <c r="H170" s="48" t="n"/>
      <c r="I170" s="49" t="n"/>
      <c r="J170" s="27" t="n"/>
    </row>
    <row r="171">
      <c r="A171" s="25" t="n"/>
      <c r="B171" s="26" t="n"/>
      <c r="C171" s="25" t="n"/>
      <c r="D171" s="27" t="n"/>
      <c r="E171" s="27" t="n"/>
      <c r="F171" s="27" t="n"/>
      <c r="G171" s="27" t="n"/>
      <c r="H171" s="48" t="n"/>
      <c r="I171" s="49" t="n"/>
      <c r="J171" s="27" t="n"/>
    </row>
    <row r="172">
      <c r="A172" s="25" t="n"/>
      <c r="B172" s="26" t="n"/>
      <c r="C172" s="25" t="n"/>
      <c r="D172" s="27" t="n"/>
      <c r="E172" s="27" t="n"/>
      <c r="F172" s="27" t="n"/>
      <c r="G172" s="27" t="n"/>
      <c r="H172" s="48" t="n"/>
      <c r="I172" s="49" t="n"/>
      <c r="J172" s="27" t="n"/>
    </row>
    <row r="173">
      <c r="A173" s="25" t="n"/>
      <c r="B173" s="26" t="n"/>
      <c r="C173" s="25" t="n"/>
      <c r="D173" s="27" t="n"/>
      <c r="E173" s="27" t="n"/>
      <c r="F173" s="27" t="n"/>
      <c r="G173" s="27" t="n"/>
      <c r="H173" s="48" t="n"/>
      <c r="I173" s="49" t="n"/>
      <c r="J173" s="27" t="n"/>
    </row>
    <row r="174">
      <c r="A174" s="25" t="n"/>
      <c r="B174" s="26" t="n"/>
      <c r="C174" s="25" t="n"/>
      <c r="D174" s="27" t="n"/>
      <c r="E174" s="27" t="n"/>
      <c r="F174" s="27" t="n"/>
      <c r="G174" s="27" t="n"/>
      <c r="H174" s="48" t="n"/>
      <c r="I174" s="49" t="n"/>
      <c r="J174" s="27" t="n"/>
    </row>
    <row r="175">
      <c r="A175" s="25" t="n"/>
      <c r="B175" s="26" t="n"/>
      <c r="C175" s="25" t="n"/>
      <c r="D175" s="27" t="n"/>
      <c r="E175" s="27" t="n"/>
      <c r="F175" s="27" t="n"/>
      <c r="G175" s="27" t="n"/>
      <c r="H175" s="48" t="n"/>
      <c r="I175" s="49" t="n"/>
      <c r="J175" s="27" t="n"/>
    </row>
    <row r="176">
      <c r="A176" s="25" t="n"/>
      <c r="B176" s="26" t="n"/>
      <c r="C176" s="25" t="n"/>
      <c r="D176" s="27" t="n"/>
      <c r="E176" s="27" t="n"/>
      <c r="F176" s="27" t="n"/>
      <c r="G176" s="27" t="n"/>
      <c r="H176" s="48" t="n"/>
      <c r="I176" s="49" t="n"/>
      <c r="J176" s="27" t="n"/>
    </row>
    <row r="177">
      <c r="A177" s="25" t="n"/>
      <c r="B177" s="26" t="n"/>
      <c r="C177" s="25" t="n"/>
      <c r="D177" s="27" t="n"/>
      <c r="E177" s="27" t="n"/>
      <c r="F177" s="27" t="n"/>
      <c r="G177" s="27" t="n"/>
      <c r="H177" s="48" t="n"/>
      <c r="I177" s="49" t="n"/>
      <c r="J177" s="27" t="n"/>
    </row>
    <row r="178">
      <c r="A178" s="25" t="n"/>
      <c r="B178" s="26" t="n"/>
      <c r="C178" s="25" t="n"/>
      <c r="D178" s="27" t="n"/>
      <c r="E178" s="27" t="n"/>
      <c r="F178" s="27" t="n"/>
      <c r="G178" s="27" t="n"/>
      <c r="H178" s="48" t="n"/>
      <c r="I178" s="49" t="n"/>
      <c r="J178" s="27" t="n"/>
    </row>
    <row r="179">
      <c r="A179" s="25" t="n"/>
      <c r="B179" s="26" t="n"/>
      <c r="C179" s="25" t="n"/>
      <c r="D179" s="27" t="n"/>
      <c r="E179" s="27" t="n"/>
      <c r="F179" s="27" t="n"/>
      <c r="G179" s="27" t="n"/>
      <c r="H179" s="48" t="n"/>
      <c r="I179" s="49" t="n"/>
      <c r="J179" s="27" t="n"/>
    </row>
    <row r="180">
      <c r="A180" s="25" t="n"/>
      <c r="B180" s="26" t="n"/>
      <c r="C180" s="25" t="n"/>
      <c r="D180" s="27" t="n"/>
      <c r="E180" s="27" t="n"/>
      <c r="F180" s="27" t="n"/>
      <c r="G180" s="27" t="n"/>
      <c r="H180" s="48" t="n"/>
      <c r="I180" s="49" t="n"/>
      <c r="J180" s="27" t="n"/>
    </row>
    <row r="181">
      <c r="A181" s="25" t="n"/>
      <c r="B181" s="26" t="n"/>
      <c r="C181" s="25" t="n"/>
      <c r="D181" s="27" t="n"/>
      <c r="E181" s="27" t="n"/>
      <c r="F181" s="27" t="n"/>
      <c r="G181" s="27" t="n"/>
      <c r="H181" s="48" t="n"/>
      <c r="I181" s="49" t="n"/>
      <c r="J181" s="27" t="n"/>
    </row>
    <row r="182">
      <c r="A182" s="25" t="n"/>
      <c r="B182" s="26" t="n"/>
      <c r="C182" s="25" t="n"/>
      <c r="D182" s="27" t="n"/>
      <c r="E182" s="27" t="n"/>
      <c r="F182" s="27" t="n"/>
      <c r="G182" s="27" t="n"/>
      <c r="H182" s="48" t="n"/>
      <c r="I182" s="49" t="n"/>
      <c r="J182" s="27" t="n"/>
    </row>
    <row r="183">
      <c r="A183" s="25" t="n"/>
      <c r="B183" s="26" t="n"/>
      <c r="C183" s="25" t="n"/>
      <c r="D183" s="27" t="n"/>
      <c r="E183" s="27" t="n"/>
      <c r="F183" s="27" t="n"/>
      <c r="G183" s="27" t="n"/>
      <c r="H183" s="48" t="n"/>
      <c r="I183" s="49" t="n"/>
      <c r="J183" s="27" t="n"/>
    </row>
    <row r="184">
      <c r="A184" s="25" t="n"/>
      <c r="B184" s="26" t="n"/>
      <c r="C184" s="25" t="n"/>
      <c r="D184" s="27" t="n"/>
      <c r="E184" s="27" t="n"/>
      <c r="F184" s="27" t="n"/>
      <c r="G184" s="27" t="n"/>
      <c r="H184" s="48" t="n"/>
      <c r="I184" s="49" t="n"/>
      <c r="J184" s="27" t="n"/>
    </row>
    <row r="185">
      <c r="A185" s="25" t="n"/>
      <c r="B185" s="26" t="n"/>
      <c r="C185" s="25" t="n"/>
      <c r="D185" s="27" t="n"/>
      <c r="E185" s="27" t="n"/>
      <c r="F185" s="27" t="n"/>
      <c r="G185" s="27" t="n"/>
      <c r="H185" s="48" t="n"/>
      <c r="I185" s="49" t="n"/>
      <c r="J185" s="27" t="n"/>
    </row>
    <row r="186">
      <c r="A186" s="25" t="n"/>
      <c r="B186" s="26" t="n"/>
      <c r="C186" s="25" t="n"/>
      <c r="D186" s="27" t="n"/>
      <c r="E186" s="27" t="n"/>
      <c r="F186" s="27" t="n"/>
      <c r="G186" s="27" t="n"/>
      <c r="H186" s="48" t="n"/>
      <c r="I186" s="49" t="n"/>
      <c r="J186" s="27" t="n"/>
    </row>
    <row r="187">
      <c r="A187" s="25" t="n"/>
      <c r="B187" s="26" t="n"/>
      <c r="C187" s="25" t="n"/>
      <c r="D187" s="27" t="n"/>
      <c r="E187" s="27" t="n"/>
      <c r="F187" s="27" t="n"/>
      <c r="G187" s="27" t="n"/>
      <c r="H187" s="48" t="n"/>
      <c r="I187" s="49" t="n"/>
      <c r="J187" s="27" t="n"/>
    </row>
    <row r="188">
      <c r="A188" s="25" t="n"/>
      <c r="B188" s="26" t="n"/>
      <c r="C188" s="25" t="n"/>
      <c r="D188" s="27" t="n"/>
      <c r="E188" s="27" t="n"/>
      <c r="F188" s="27" t="n"/>
      <c r="G188" s="27" t="n"/>
      <c r="H188" s="48" t="n"/>
      <c r="I188" s="49" t="n"/>
      <c r="J188" s="27" t="n"/>
    </row>
    <row r="189">
      <c r="A189" s="25" t="n"/>
      <c r="B189" s="26" t="n"/>
      <c r="C189" s="25" t="n"/>
      <c r="D189" s="27" t="n"/>
      <c r="E189" s="27" t="n"/>
      <c r="F189" s="27" t="n"/>
      <c r="G189" s="27" t="n"/>
      <c r="H189" s="48" t="n"/>
      <c r="I189" s="49" t="n"/>
      <c r="J189" s="27" t="n"/>
    </row>
    <row r="190">
      <c r="A190" s="25" t="n"/>
      <c r="B190" s="26" t="n"/>
      <c r="C190" s="25" t="n"/>
      <c r="D190" s="27" t="n"/>
      <c r="E190" s="27" t="n"/>
      <c r="F190" s="27" t="n"/>
      <c r="G190" s="27" t="n"/>
      <c r="H190" s="48" t="n"/>
      <c r="I190" s="49" t="n"/>
      <c r="J190" s="27" t="n"/>
    </row>
    <row r="191">
      <c r="A191" s="25" t="n"/>
      <c r="B191" s="26" t="n"/>
      <c r="C191" s="25" t="n"/>
      <c r="D191" s="27" t="n"/>
      <c r="E191" s="27" t="n"/>
      <c r="F191" s="27" t="n"/>
      <c r="G191" s="27" t="n"/>
      <c r="H191" s="48" t="n"/>
      <c r="I191" s="49" t="n"/>
      <c r="J191" s="27" t="n"/>
    </row>
    <row r="192">
      <c r="A192" s="25" t="n"/>
      <c r="B192" s="26" t="n"/>
      <c r="C192" s="25" t="n"/>
      <c r="D192" s="27" t="n"/>
      <c r="E192" s="27" t="n"/>
      <c r="F192" s="27" t="n"/>
      <c r="G192" s="27" t="n"/>
      <c r="H192" s="48" t="n"/>
      <c r="I192" s="49" t="n"/>
      <c r="J192" s="27" t="n"/>
    </row>
    <row r="193">
      <c r="A193" s="25" t="n"/>
      <c r="B193" s="26" t="n"/>
      <c r="C193" s="25" t="n"/>
      <c r="D193" s="27" t="n"/>
      <c r="E193" s="27" t="n"/>
      <c r="F193" s="27" t="n"/>
      <c r="G193" s="27" t="n"/>
      <c r="H193" s="48" t="n"/>
      <c r="I193" s="49" t="n"/>
      <c r="J193" s="27" t="n"/>
    </row>
    <row r="194">
      <c r="A194" s="25" t="n"/>
      <c r="B194" s="26" t="n"/>
      <c r="C194" s="25" t="n"/>
      <c r="D194" s="27" t="n"/>
      <c r="E194" s="27" t="n"/>
      <c r="F194" s="27" t="n"/>
      <c r="G194" s="27" t="n"/>
      <c r="H194" s="48" t="n"/>
      <c r="I194" s="49" t="n"/>
      <c r="J194" s="27" t="n"/>
    </row>
    <row r="195">
      <c r="A195" s="25" t="n"/>
      <c r="B195" s="26" t="n"/>
      <c r="C195" s="25" t="n"/>
      <c r="D195" s="27" t="n"/>
      <c r="E195" s="27" t="n"/>
      <c r="F195" s="27" t="n"/>
      <c r="G195" s="27" t="n"/>
      <c r="H195" s="48" t="n"/>
      <c r="I195" s="49" t="n"/>
      <c r="J195" s="27" t="n"/>
    </row>
    <row r="196">
      <c r="A196" s="25" t="n"/>
      <c r="B196" s="26" t="n"/>
      <c r="C196" s="25" t="n"/>
      <c r="D196" s="27" t="n"/>
      <c r="E196" s="27" t="n"/>
      <c r="F196" s="27" t="n"/>
      <c r="G196" s="27" t="n"/>
      <c r="H196" s="48" t="n"/>
      <c r="I196" s="49" t="n"/>
      <c r="J196" s="27" t="n"/>
    </row>
    <row r="197">
      <c r="A197" s="25" t="n"/>
      <c r="B197" s="26" t="n"/>
      <c r="C197" s="25" t="n"/>
      <c r="D197" s="27" t="n"/>
      <c r="E197" s="27" t="n"/>
      <c r="F197" s="27" t="n"/>
      <c r="G197" s="27" t="n"/>
      <c r="H197" s="48" t="n"/>
      <c r="I197" s="49" t="n"/>
      <c r="J197" s="27" t="n"/>
    </row>
    <row r="198">
      <c r="A198" s="25" t="n"/>
      <c r="B198" s="26" t="n"/>
      <c r="C198" s="25" t="n"/>
      <c r="D198" s="27" t="n"/>
      <c r="E198" s="27" t="n"/>
      <c r="F198" s="27" t="n"/>
      <c r="G198" s="27" t="n"/>
      <c r="H198" s="48" t="n"/>
      <c r="I198" s="49" t="n"/>
      <c r="J198" s="27" t="n"/>
    </row>
    <row r="199">
      <c r="A199" s="25" t="n"/>
      <c r="B199" s="26" t="n"/>
      <c r="C199" s="25" t="n"/>
      <c r="D199" s="27" t="n"/>
      <c r="E199" s="27" t="n"/>
      <c r="F199" s="27" t="n"/>
      <c r="G199" s="27" t="n"/>
      <c r="H199" s="48" t="n"/>
      <c r="I199" s="49" t="n"/>
      <c r="J199" s="27" t="n"/>
    </row>
    <row r="200">
      <c r="A200" s="25" t="n"/>
      <c r="B200" s="26" t="n"/>
      <c r="C200" s="25" t="n"/>
      <c r="D200" s="27" t="n"/>
      <c r="E200" s="27" t="n"/>
      <c r="F200" s="27" t="n"/>
      <c r="G200" s="27" t="n"/>
      <c r="H200" s="48" t="n"/>
      <c r="I200" s="49" t="n"/>
      <c r="J200" s="27" t="n"/>
    </row>
    <row r="201">
      <c r="A201" s="25" t="n"/>
      <c r="B201" s="26" t="n"/>
      <c r="C201" s="25" t="n"/>
      <c r="D201" s="27" t="n"/>
      <c r="E201" s="27" t="n"/>
      <c r="F201" s="27" t="n"/>
      <c r="G201" s="27" t="n"/>
      <c r="H201" s="48" t="n"/>
      <c r="I201" s="49" t="n"/>
      <c r="J201" s="27" t="n"/>
    </row>
    <row r="202">
      <c r="A202" s="25" t="n"/>
      <c r="B202" s="26" t="n"/>
      <c r="C202" s="25" t="n"/>
      <c r="D202" s="27" t="n"/>
      <c r="E202" s="27" t="n"/>
      <c r="F202" s="27" t="n"/>
      <c r="G202" s="27" t="n"/>
      <c r="H202" s="48" t="n"/>
      <c r="I202" s="49" t="n"/>
      <c r="J202" s="27" t="n"/>
    </row>
    <row r="203">
      <c r="A203" s="25" t="n"/>
      <c r="B203" s="26" t="n"/>
      <c r="C203" s="25" t="n"/>
      <c r="D203" s="27" t="n"/>
      <c r="E203" s="27" t="n"/>
      <c r="F203" s="27" t="n"/>
      <c r="G203" s="27" t="n"/>
      <c r="H203" s="48" t="n"/>
      <c r="I203" s="49" t="n"/>
      <c r="J203" s="27" t="n"/>
    </row>
    <row r="204">
      <c r="A204" s="25" t="n"/>
      <c r="B204" s="26" t="n"/>
      <c r="C204" s="25" t="n"/>
      <c r="D204" s="27" t="n"/>
      <c r="E204" s="27" t="n"/>
      <c r="F204" s="27" t="n"/>
      <c r="G204" s="27" t="n"/>
      <c r="H204" s="48" t="n"/>
      <c r="I204" s="49" t="n"/>
      <c r="J204" s="27" t="n"/>
    </row>
    <row r="205">
      <c r="A205" s="25" t="n"/>
      <c r="B205" s="26" t="n"/>
      <c r="C205" s="25" t="n"/>
      <c r="D205" s="27" t="n"/>
      <c r="E205" s="27" t="n"/>
      <c r="F205" s="27" t="n"/>
      <c r="G205" s="27" t="n"/>
      <c r="H205" s="48" t="n"/>
      <c r="I205" s="49" t="n"/>
      <c r="J205" s="27" t="n"/>
    </row>
    <row r="206">
      <c r="A206" s="25" t="n"/>
      <c r="B206" s="26" t="n"/>
      <c r="C206" s="25" t="n"/>
      <c r="D206" s="27" t="n"/>
      <c r="E206" s="27" t="n"/>
      <c r="F206" s="27" t="n"/>
      <c r="G206" s="27" t="n"/>
      <c r="H206" s="48" t="n"/>
      <c r="I206" s="49" t="n"/>
      <c r="J206" s="27" t="n"/>
    </row>
    <row r="207">
      <c r="A207" s="25" t="n"/>
      <c r="B207" s="26" t="n"/>
      <c r="C207" s="25" t="n"/>
      <c r="D207" s="27" t="n"/>
      <c r="E207" s="27" t="n"/>
      <c r="F207" s="27" t="n"/>
      <c r="G207" s="27" t="n"/>
      <c r="H207" s="48" t="n"/>
      <c r="I207" s="49" t="n"/>
      <c r="J207" s="27" t="n"/>
    </row>
    <row r="208">
      <c r="A208" s="25" t="n"/>
      <c r="B208" s="26" t="n"/>
      <c r="C208" s="25" t="n"/>
      <c r="D208" s="27" t="n"/>
      <c r="E208" s="27" t="n"/>
      <c r="F208" s="27" t="n"/>
      <c r="G208" s="27" t="n"/>
      <c r="H208" s="48" t="n"/>
      <c r="I208" s="49" t="n"/>
      <c r="J208" s="27" t="n"/>
    </row>
    <row r="209">
      <c r="A209" s="25" t="n"/>
      <c r="B209" s="26" t="n"/>
      <c r="C209" s="25" t="n"/>
      <c r="D209" s="27" t="n"/>
      <c r="E209" s="27" t="n"/>
      <c r="F209" s="27" t="n"/>
      <c r="G209" s="27" t="n"/>
      <c r="H209" s="48" t="n"/>
      <c r="I209" s="49" t="n"/>
      <c r="J209" s="27" t="n"/>
    </row>
    <row r="210">
      <c r="A210" s="25" t="n"/>
      <c r="B210" s="26" t="n"/>
      <c r="C210" s="25" t="n"/>
      <c r="D210" s="27" t="n"/>
      <c r="E210" s="27" t="n"/>
      <c r="F210" s="27" t="n"/>
      <c r="G210" s="27" t="n"/>
      <c r="H210" s="48" t="n"/>
      <c r="I210" s="49" t="n"/>
      <c r="J210" s="27" t="n"/>
    </row>
    <row r="211">
      <c r="A211" s="25" t="n"/>
      <c r="B211" s="26" t="n"/>
      <c r="C211" s="25" t="n"/>
      <c r="D211" s="27" t="n"/>
      <c r="E211" s="27" t="n"/>
      <c r="F211" s="27" t="n"/>
      <c r="G211" s="27" t="n"/>
      <c r="H211" s="48" t="n"/>
      <c r="I211" s="49" t="n"/>
      <c r="J211" s="27" t="n"/>
    </row>
    <row r="212">
      <c r="A212" s="25" t="n"/>
      <c r="B212" s="26" t="n"/>
      <c r="C212" s="25" t="n"/>
      <c r="D212" s="27" t="n"/>
      <c r="E212" s="27" t="n"/>
      <c r="F212" s="27" t="n"/>
      <c r="G212" s="27" t="n"/>
      <c r="H212" s="48" t="n"/>
      <c r="I212" s="49" t="n"/>
      <c r="J212" s="27" t="n"/>
    </row>
    <row r="213">
      <c r="A213" s="25" t="n"/>
      <c r="B213" s="26" t="n"/>
      <c r="C213" s="25" t="n"/>
      <c r="D213" s="27" t="n"/>
      <c r="E213" s="27" t="n"/>
      <c r="F213" s="27" t="n"/>
      <c r="G213" s="27" t="n"/>
      <c r="H213" s="48" t="n"/>
      <c r="I213" s="49" t="n"/>
      <c r="J213" s="27" t="n"/>
    </row>
    <row r="214">
      <c r="A214" s="25" t="n"/>
      <c r="B214" s="26" t="n"/>
      <c r="C214" s="25" t="n"/>
      <c r="D214" s="27" t="n"/>
      <c r="E214" s="27" t="n"/>
      <c r="F214" s="27" t="n"/>
      <c r="G214" s="27" t="n"/>
      <c r="H214" s="48" t="n"/>
      <c r="I214" s="49" t="n"/>
      <c r="J214" s="27" t="n"/>
    </row>
    <row r="215">
      <c r="A215" s="25" t="n"/>
      <c r="B215" s="26" t="n"/>
      <c r="C215" s="25" t="n"/>
      <c r="D215" s="27" t="n"/>
      <c r="E215" s="27" t="n"/>
      <c r="F215" s="27" t="n"/>
      <c r="G215" s="27" t="n"/>
      <c r="H215" s="48" t="n"/>
      <c r="I215" s="49" t="n"/>
      <c r="J215" s="27" t="n"/>
    </row>
    <row r="216">
      <c r="A216" s="25" t="n"/>
      <c r="B216" s="26" t="n"/>
      <c r="C216" s="25" t="n"/>
      <c r="D216" s="27" t="n"/>
      <c r="E216" s="27" t="n"/>
      <c r="F216" s="27" t="n"/>
      <c r="G216" s="27" t="n"/>
      <c r="H216" s="48" t="n"/>
      <c r="I216" s="49" t="n"/>
      <c r="J216" s="27" t="n"/>
    </row>
    <row r="217">
      <c r="A217" s="25" t="n"/>
      <c r="B217" s="26" t="n"/>
      <c r="C217" s="25" t="n"/>
      <c r="D217" s="27" t="n"/>
      <c r="E217" s="27" t="n"/>
      <c r="F217" s="27" t="n"/>
      <c r="G217" s="27" t="n"/>
      <c r="H217" s="48" t="n"/>
      <c r="I217" s="49" t="n"/>
      <c r="J217" s="27" t="n"/>
    </row>
    <row r="218">
      <c r="A218" s="25" t="n"/>
      <c r="B218" s="26" t="n"/>
      <c r="C218" s="25" t="n"/>
      <c r="D218" s="27" t="n"/>
      <c r="E218" s="27" t="n"/>
      <c r="F218" s="27" t="n"/>
      <c r="G218" s="27" t="n"/>
      <c r="H218" s="48" t="n"/>
      <c r="I218" s="49" t="n"/>
      <c r="J218" s="27" t="n"/>
    </row>
    <row r="219">
      <c r="A219" s="25" t="n"/>
      <c r="B219" s="26" t="n"/>
      <c r="C219" s="25" t="n"/>
      <c r="D219" s="27" t="n"/>
      <c r="E219" s="27" t="n"/>
      <c r="F219" s="27" t="n"/>
      <c r="G219" s="27" t="n"/>
      <c r="H219" s="48" t="n"/>
      <c r="I219" s="49" t="n"/>
      <c r="J219" s="27" t="n"/>
    </row>
    <row r="220">
      <c r="A220" s="25" t="n"/>
      <c r="B220" s="26" t="n"/>
      <c r="C220" s="25" t="n"/>
      <c r="D220" s="27" t="n"/>
      <c r="E220" s="27" t="n"/>
      <c r="F220" s="27" t="n"/>
      <c r="G220" s="27" t="n"/>
      <c r="H220" s="48" t="n"/>
      <c r="I220" s="49" t="n"/>
      <c r="J220" s="27" t="n"/>
    </row>
    <row r="221">
      <c r="A221" s="25" t="n"/>
      <c r="B221" s="26" t="n"/>
      <c r="C221" s="25" t="n"/>
      <c r="D221" s="27" t="n"/>
      <c r="E221" s="27" t="n"/>
      <c r="F221" s="27" t="n"/>
      <c r="G221" s="27" t="n"/>
      <c r="H221" s="48" t="n"/>
      <c r="I221" s="49" t="n"/>
      <c r="J221" s="27" t="n"/>
    </row>
    <row r="222">
      <c r="A222" s="25" t="n"/>
      <c r="B222" s="26" t="n"/>
      <c r="C222" s="25" t="n"/>
      <c r="D222" s="27" t="n"/>
      <c r="E222" s="27" t="n"/>
      <c r="F222" s="27" t="n"/>
      <c r="G222" s="27" t="n"/>
      <c r="H222" s="48" t="n"/>
      <c r="I222" s="49" t="n"/>
      <c r="J222" s="27" t="n"/>
    </row>
    <row r="223">
      <c r="A223" s="25" t="n"/>
      <c r="B223" s="26" t="n"/>
      <c r="C223" s="25" t="n"/>
      <c r="D223" s="27" t="n"/>
      <c r="E223" s="27" t="n"/>
      <c r="F223" s="27" t="n"/>
      <c r="G223" s="27" t="n"/>
      <c r="H223" s="48" t="n"/>
      <c r="I223" s="49" t="n"/>
      <c r="J223" s="27" t="n"/>
    </row>
    <row r="224">
      <c r="A224" s="25" t="n"/>
      <c r="B224" s="26" t="n"/>
      <c r="C224" s="25" t="n"/>
      <c r="D224" s="27" t="n"/>
      <c r="E224" s="27" t="n"/>
      <c r="F224" s="27" t="n"/>
      <c r="G224" s="27" t="n"/>
      <c r="H224" s="48" t="n"/>
      <c r="I224" s="49" t="n"/>
      <c r="J224" s="27" t="n"/>
    </row>
    <row r="225">
      <c r="A225" s="25" t="n"/>
      <c r="B225" s="26" t="n"/>
      <c r="C225" s="25" t="n"/>
      <c r="D225" s="27" t="n"/>
      <c r="E225" s="27" t="n"/>
      <c r="F225" s="27" t="n"/>
      <c r="G225" s="27" t="n"/>
      <c r="H225" s="48" t="n"/>
      <c r="I225" s="49" t="n"/>
      <c r="J225" s="27" t="n"/>
    </row>
    <row r="226">
      <c r="A226" s="25" t="n"/>
      <c r="B226" s="26" t="n"/>
      <c r="C226" s="25" t="n"/>
      <c r="D226" s="27" t="n"/>
      <c r="E226" s="27" t="n"/>
      <c r="F226" s="27" t="n"/>
      <c r="G226" s="27" t="n"/>
      <c r="H226" s="48" t="n"/>
      <c r="I226" s="49" t="n"/>
      <c r="J226" s="27" t="n"/>
    </row>
    <row r="227">
      <c r="A227" s="25" t="n"/>
      <c r="B227" s="26" t="n"/>
      <c r="C227" s="25" t="n"/>
      <c r="D227" s="27" t="n"/>
      <c r="E227" s="27" t="n"/>
      <c r="F227" s="27" t="n"/>
      <c r="G227" s="27" t="n"/>
      <c r="H227" s="48" t="n"/>
      <c r="I227" s="49" t="n"/>
      <c r="J227" s="27" t="n"/>
    </row>
    <row r="228">
      <c r="A228" s="25" t="n"/>
      <c r="B228" s="26" t="n"/>
      <c r="C228" s="25" t="n"/>
      <c r="D228" s="27" t="n"/>
      <c r="E228" s="27" t="n"/>
      <c r="F228" s="27" t="n"/>
      <c r="G228" s="27" t="n"/>
      <c r="H228" s="48" t="n"/>
      <c r="I228" s="49" t="n"/>
      <c r="J228" s="27" t="n"/>
    </row>
    <row r="229">
      <c r="A229" s="25" t="n"/>
      <c r="B229" s="26" t="n"/>
      <c r="C229" s="25" t="n"/>
      <c r="D229" s="27" t="n"/>
      <c r="E229" s="27" t="n"/>
      <c r="F229" s="27" t="n"/>
      <c r="G229" s="27" t="n"/>
      <c r="H229" s="48" t="n"/>
      <c r="I229" s="49" t="n"/>
      <c r="J229" s="27" t="n"/>
    </row>
    <row r="230">
      <c r="A230" s="25" t="n"/>
      <c r="B230" s="26" t="n"/>
      <c r="C230" s="25" t="n"/>
      <c r="D230" s="27" t="n"/>
      <c r="E230" s="27" t="n"/>
      <c r="F230" s="27" t="n"/>
      <c r="G230" s="27" t="n"/>
      <c r="H230" s="48" t="n"/>
      <c r="I230" s="49" t="n"/>
      <c r="J230" s="27" t="n"/>
    </row>
    <row r="231">
      <c r="A231" s="25" t="n"/>
      <c r="B231" s="26" t="n"/>
      <c r="C231" s="25" t="n"/>
      <c r="D231" s="27" t="n"/>
      <c r="E231" s="27" t="n"/>
      <c r="F231" s="27" t="n"/>
      <c r="G231" s="27" t="n"/>
      <c r="H231" s="48" t="n"/>
      <c r="I231" s="49" t="n"/>
      <c r="J231" s="27" t="n"/>
    </row>
    <row r="232">
      <c r="A232" s="25" t="n"/>
      <c r="B232" s="26" t="n"/>
      <c r="C232" s="25" t="n"/>
      <c r="D232" s="27" t="n"/>
      <c r="E232" s="27" t="n"/>
      <c r="F232" s="27" t="n"/>
      <c r="G232" s="27" t="n"/>
      <c r="H232" s="48" t="n"/>
      <c r="I232" s="49" t="n"/>
      <c r="J232" s="27" t="n"/>
    </row>
    <row r="233">
      <c r="A233" s="25" t="n"/>
      <c r="B233" s="26" t="n"/>
      <c r="C233" s="25" t="n"/>
      <c r="D233" s="27" t="n"/>
      <c r="E233" s="27" t="n"/>
      <c r="F233" s="27" t="n"/>
      <c r="G233" s="27" t="n"/>
      <c r="H233" s="48" t="n"/>
      <c r="I233" s="49" t="n"/>
      <c r="J233" s="27" t="n"/>
    </row>
    <row r="234">
      <c r="A234" s="25" t="n"/>
      <c r="B234" s="26" t="n"/>
      <c r="C234" s="25" t="n"/>
      <c r="D234" s="27" t="n"/>
      <c r="E234" s="27" t="n"/>
      <c r="F234" s="27" t="n"/>
      <c r="G234" s="27" t="n"/>
      <c r="H234" s="48" t="n"/>
      <c r="I234" s="49" t="n"/>
      <c r="J234" s="27" t="n"/>
    </row>
    <row r="235">
      <c r="A235" s="25" t="n"/>
      <c r="B235" s="26" t="n"/>
      <c r="C235" s="25" t="n"/>
      <c r="D235" s="27" t="n"/>
      <c r="E235" s="27" t="n"/>
      <c r="F235" s="27" t="n"/>
      <c r="G235" s="27" t="n"/>
      <c r="H235" s="48" t="n"/>
      <c r="I235" s="49" t="n"/>
      <c r="J235" s="27" t="n"/>
    </row>
    <row r="236">
      <c r="A236" s="25" t="n"/>
      <c r="B236" s="26" t="n"/>
      <c r="C236" s="25" t="n"/>
      <c r="D236" s="27" t="n"/>
      <c r="E236" s="27" t="n"/>
      <c r="F236" s="27" t="n"/>
      <c r="G236" s="27" t="n"/>
      <c r="H236" s="48" t="n"/>
      <c r="I236" s="49" t="n"/>
      <c r="J236" s="27" t="n"/>
    </row>
    <row r="237">
      <c r="A237" s="25" t="n"/>
      <c r="B237" s="26" t="n"/>
      <c r="C237" s="25" t="n"/>
      <c r="D237" s="27" t="n"/>
      <c r="E237" s="27" t="n"/>
      <c r="F237" s="27" t="n"/>
      <c r="G237" s="27" t="n"/>
      <c r="H237" s="48" t="n"/>
      <c r="I237" s="49" t="n"/>
      <c r="J237" s="27" t="n"/>
    </row>
    <row r="238">
      <c r="A238" s="25" t="n"/>
      <c r="B238" s="26" t="n"/>
      <c r="C238" s="25" t="n"/>
      <c r="D238" s="27" t="n"/>
      <c r="E238" s="27" t="n"/>
      <c r="F238" s="27" t="n"/>
      <c r="G238" s="27" t="n"/>
      <c r="H238" s="48" t="n"/>
      <c r="I238" s="49" t="n"/>
      <c r="J238" s="27" t="n"/>
    </row>
    <row r="239">
      <c r="A239" s="25" t="n"/>
      <c r="B239" s="26" t="n"/>
      <c r="C239" s="25" t="n"/>
      <c r="D239" s="27" t="n"/>
      <c r="E239" s="27" t="n"/>
      <c r="F239" s="27" t="n"/>
      <c r="G239" s="27" t="n"/>
      <c r="H239" s="48" t="n"/>
      <c r="I239" s="49" t="n"/>
      <c r="J239" s="27" t="n"/>
    </row>
    <row r="240">
      <c r="A240" s="25" t="n"/>
      <c r="B240" s="26" t="n"/>
      <c r="C240" s="25" t="n"/>
      <c r="D240" s="27" t="n"/>
      <c r="E240" s="27" t="n"/>
      <c r="F240" s="27" t="n"/>
      <c r="G240" s="27" t="n"/>
      <c r="H240" s="48" t="n"/>
      <c r="I240" s="49" t="n"/>
      <c r="J240" s="27" t="n"/>
    </row>
    <row r="241">
      <c r="A241" s="25" t="n"/>
      <c r="B241" s="26" t="n"/>
      <c r="C241" s="25" t="n"/>
      <c r="D241" s="27" t="n"/>
      <c r="E241" s="27" t="n"/>
      <c r="F241" s="27" t="n"/>
      <c r="G241" s="27" t="n"/>
      <c r="H241" s="48" t="n"/>
      <c r="I241" s="49" t="n"/>
      <c r="J241" s="27" t="n"/>
    </row>
    <row r="242">
      <c r="A242" s="25" t="n"/>
      <c r="B242" s="26" t="n"/>
      <c r="C242" s="25" t="n"/>
      <c r="D242" s="27" t="n"/>
      <c r="E242" s="27" t="n"/>
      <c r="F242" s="27" t="n"/>
      <c r="G242" s="27" t="n"/>
      <c r="H242" s="48" t="n"/>
      <c r="I242" s="49" t="n"/>
      <c r="J242" s="27" t="n"/>
    </row>
    <row r="243">
      <c r="A243" s="25" t="n"/>
      <c r="B243" s="26" t="n"/>
      <c r="C243" s="25" t="n"/>
      <c r="D243" s="27" t="n"/>
      <c r="E243" s="27" t="n"/>
      <c r="F243" s="27" t="n"/>
      <c r="G243" s="27" t="n"/>
      <c r="H243" s="48" t="n"/>
      <c r="I243" s="49" t="n"/>
      <c r="J243" s="27" t="n"/>
    </row>
    <row r="244">
      <c r="A244" s="25" t="n"/>
      <c r="B244" s="26" t="n"/>
      <c r="C244" s="25" t="n"/>
      <c r="D244" s="27" t="n"/>
      <c r="E244" s="27" t="n"/>
      <c r="F244" s="27" t="n"/>
      <c r="G244" s="27" t="n"/>
      <c r="H244" s="48" t="n"/>
      <c r="I244" s="49" t="n"/>
      <c r="J244" s="27" t="n"/>
    </row>
    <row r="245">
      <c r="A245" s="25" t="n"/>
      <c r="B245" s="26" t="n"/>
      <c r="C245" s="25" t="n"/>
      <c r="D245" s="27" t="n"/>
      <c r="E245" s="27" t="n"/>
      <c r="F245" s="27" t="n"/>
      <c r="G245" s="27" t="n"/>
      <c r="H245" s="48" t="n"/>
      <c r="I245" s="49" t="n"/>
      <c r="J245" s="27" t="n"/>
    </row>
    <row r="246">
      <c r="A246" s="25" t="n"/>
      <c r="B246" s="26" t="n"/>
      <c r="C246" s="25" t="n"/>
      <c r="D246" s="27" t="n"/>
      <c r="E246" s="27" t="n"/>
      <c r="F246" s="27" t="n"/>
      <c r="G246" s="27" t="n"/>
      <c r="H246" s="48" t="n"/>
      <c r="I246" s="49" t="n"/>
      <c r="J246" s="27" t="n"/>
    </row>
    <row r="247">
      <c r="A247" s="25" t="n"/>
      <c r="B247" s="26" t="n"/>
      <c r="C247" s="25" t="n"/>
      <c r="D247" s="27" t="n"/>
      <c r="E247" s="27" t="n"/>
      <c r="F247" s="27" t="n"/>
      <c r="G247" s="27" t="n"/>
      <c r="H247" s="48" t="n"/>
      <c r="I247" s="49" t="n"/>
      <c r="J247" s="27" t="n"/>
    </row>
    <row r="248">
      <c r="A248" s="25" t="n"/>
      <c r="B248" s="26" t="n"/>
      <c r="C248" s="25" t="n"/>
      <c r="D248" s="27" t="n"/>
      <c r="E248" s="27" t="n"/>
      <c r="F248" s="27" t="n"/>
      <c r="G248" s="27" t="n"/>
      <c r="H248" s="48" t="n"/>
      <c r="I248" s="49" t="n"/>
      <c r="J248" s="27" t="n"/>
    </row>
    <row r="249">
      <c r="A249" s="25" t="n"/>
      <c r="B249" s="26" t="n"/>
      <c r="C249" s="25" t="n"/>
      <c r="D249" s="27" t="n"/>
      <c r="E249" s="27" t="n"/>
      <c r="F249" s="27" t="n"/>
      <c r="G249" s="27" t="n"/>
      <c r="H249" s="48" t="n"/>
      <c r="I249" s="49" t="n"/>
      <c r="J249" s="27" t="n"/>
    </row>
    <row r="250">
      <c r="A250" s="25" t="n"/>
      <c r="B250" s="26" t="n"/>
      <c r="C250" s="25" t="n"/>
      <c r="D250" s="27" t="n"/>
      <c r="E250" s="27" t="n"/>
      <c r="F250" s="27" t="n"/>
      <c r="G250" s="27" t="n"/>
      <c r="H250" s="48" t="n"/>
      <c r="I250" s="49" t="n"/>
      <c r="J250" s="27" t="n"/>
    </row>
    <row r="251">
      <c r="A251" s="25" t="n"/>
      <c r="B251" s="26" t="n"/>
      <c r="C251" s="25" t="n"/>
      <c r="D251" s="27" t="n"/>
      <c r="E251" s="27" t="n"/>
      <c r="F251" s="27" t="n"/>
      <c r="G251" s="27" t="n"/>
      <c r="H251" s="48" t="n"/>
      <c r="I251" s="49" t="n"/>
      <c r="J251" s="27" t="n"/>
    </row>
    <row r="252">
      <c r="A252" s="25" t="n"/>
      <c r="B252" s="26" t="n"/>
      <c r="C252" s="25" t="n"/>
      <c r="D252" s="27" t="n"/>
      <c r="E252" s="27" t="n"/>
      <c r="F252" s="27" t="n"/>
      <c r="G252" s="27" t="n"/>
      <c r="H252" s="48" t="n"/>
      <c r="I252" s="49" t="n"/>
      <c r="J252" s="27" t="n"/>
    </row>
    <row r="253">
      <c r="A253" s="25" t="n"/>
      <c r="B253" s="26" t="n"/>
      <c r="C253" s="25" t="n"/>
      <c r="D253" s="27" t="n"/>
      <c r="E253" s="27" t="n"/>
      <c r="F253" s="27" t="n"/>
      <c r="G253" s="27" t="n"/>
      <c r="H253" s="48" t="n"/>
      <c r="I253" s="49" t="n"/>
      <c r="J253" s="27" t="n"/>
    </row>
    <row r="254">
      <c r="A254" s="25" t="n"/>
      <c r="B254" s="26" t="n"/>
      <c r="C254" s="25" t="n"/>
      <c r="D254" s="27" t="n"/>
      <c r="E254" s="27" t="n"/>
      <c r="F254" s="27" t="n"/>
      <c r="G254" s="27" t="n"/>
      <c r="H254" s="48" t="n"/>
      <c r="I254" s="49" t="n"/>
      <c r="J254" s="27" t="n"/>
    </row>
    <row r="255">
      <c r="A255" s="25" t="n"/>
      <c r="B255" s="26" t="n"/>
      <c r="C255" s="25" t="n"/>
      <c r="D255" s="27" t="n"/>
      <c r="E255" s="27" t="n"/>
      <c r="F255" s="27" t="n"/>
      <c r="G255" s="27" t="n"/>
      <c r="H255" s="48" t="n"/>
      <c r="I255" s="49" t="n"/>
      <c r="J255" s="27" t="n"/>
    </row>
    <row r="256">
      <c r="A256" s="25" t="n"/>
      <c r="B256" s="26" t="n"/>
      <c r="C256" s="25" t="n"/>
      <c r="D256" s="27" t="n"/>
      <c r="E256" s="27" t="n"/>
      <c r="F256" s="27" t="n"/>
      <c r="G256" s="27" t="n"/>
      <c r="H256" s="48" t="n"/>
      <c r="I256" s="49" t="n"/>
      <c r="J256" s="27" t="n"/>
    </row>
    <row r="257">
      <c r="A257" s="25" t="n"/>
      <c r="B257" s="26" t="n"/>
      <c r="C257" s="25" t="n"/>
      <c r="D257" s="27" t="n"/>
      <c r="E257" s="27" t="n"/>
      <c r="F257" s="27" t="n"/>
      <c r="G257" s="27" t="n"/>
      <c r="H257" s="48" t="n"/>
      <c r="I257" s="49" t="n"/>
      <c r="J257" s="27" t="n"/>
    </row>
    <row r="258">
      <c r="A258" s="25" t="n"/>
      <c r="B258" s="26" t="n"/>
      <c r="C258" s="25" t="n"/>
      <c r="D258" s="27" t="n"/>
      <c r="E258" s="27" t="n"/>
      <c r="F258" s="27" t="n"/>
      <c r="G258" s="27" t="n"/>
      <c r="H258" s="48" t="n"/>
      <c r="I258" s="49" t="n"/>
      <c r="J258" s="27" t="n"/>
    </row>
    <row r="259">
      <c r="A259" s="25" t="n"/>
      <c r="B259" s="26" t="n"/>
      <c r="C259" s="25" t="n"/>
      <c r="D259" s="27" t="n"/>
      <c r="E259" s="27" t="n"/>
      <c r="F259" s="27" t="n"/>
      <c r="G259" s="27" t="n"/>
      <c r="H259" s="48" t="n"/>
      <c r="I259" s="49" t="n"/>
      <c r="J259" s="27" t="n"/>
    </row>
    <row r="260">
      <c r="A260" s="25" t="n"/>
      <c r="B260" s="26" t="n"/>
      <c r="C260" s="25" t="n"/>
      <c r="D260" s="27" t="n"/>
      <c r="E260" s="27" t="n"/>
      <c r="F260" s="27" t="n"/>
      <c r="G260" s="27" t="n"/>
      <c r="H260" s="48" t="n"/>
      <c r="I260" s="49" t="n"/>
      <c r="J260" s="27" t="n"/>
    </row>
    <row r="261">
      <c r="A261" s="25" t="n"/>
      <c r="B261" s="26" t="n"/>
      <c r="C261" s="25" t="n"/>
      <c r="D261" s="27" t="n"/>
      <c r="E261" s="27" t="n"/>
      <c r="F261" s="27" t="n"/>
      <c r="G261" s="27" t="n"/>
      <c r="H261" s="48" t="n"/>
      <c r="I261" s="49" t="n"/>
      <c r="J261" s="27" t="n"/>
    </row>
    <row r="262">
      <c r="A262" s="25" t="n"/>
      <c r="B262" s="26" t="n"/>
      <c r="C262" s="25" t="n"/>
      <c r="D262" s="27" t="n"/>
      <c r="E262" s="27" t="n"/>
      <c r="F262" s="27" t="n"/>
      <c r="G262" s="27" t="n"/>
      <c r="H262" s="48" t="n"/>
      <c r="I262" s="49" t="n"/>
      <c r="J262" s="27" t="n"/>
    </row>
    <row r="263">
      <c r="A263" s="25" t="n"/>
      <c r="B263" s="26" t="n"/>
      <c r="C263" s="25" t="n"/>
      <c r="D263" s="27" t="n"/>
      <c r="E263" s="27" t="n"/>
      <c r="F263" s="27" t="n"/>
      <c r="G263" s="27" t="n"/>
      <c r="H263" s="48" t="n"/>
      <c r="I263" s="49" t="n"/>
      <c r="J263" s="27" t="n"/>
    </row>
    <row r="264">
      <c r="A264" s="25" t="n"/>
      <c r="B264" s="26" t="n"/>
      <c r="C264" s="25" t="n"/>
      <c r="D264" s="27" t="n"/>
      <c r="E264" s="27" t="n"/>
      <c r="F264" s="27" t="n"/>
      <c r="G264" s="27" t="n"/>
      <c r="H264" s="48" t="n"/>
      <c r="I264" s="49" t="n"/>
      <c r="J264" s="27" t="n"/>
    </row>
    <row r="265">
      <c r="A265" s="25" t="n"/>
      <c r="B265" s="26" t="n"/>
      <c r="C265" s="25" t="n"/>
      <c r="D265" s="27" t="n"/>
      <c r="E265" s="27" t="n"/>
      <c r="F265" s="27" t="n"/>
      <c r="G265" s="27" t="n"/>
      <c r="H265" s="48" t="n"/>
      <c r="I265" s="49" t="n"/>
      <c r="J265" s="27" t="n"/>
    </row>
    <row r="266">
      <c r="A266" s="25" t="n"/>
      <c r="B266" s="26" t="n"/>
      <c r="C266" s="25" t="n"/>
      <c r="D266" s="27" t="n"/>
      <c r="E266" s="27" t="n"/>
      <c r="F266" s="27" t="n"/>
      <c r="G266" s="27" t="n"/>
      <c r="H266" s="48" t="n"/>
      <c r="I266" s="49" t="n"/>
      <c r="J266" s="27" t="n"/>
    </row>
    <row r="267">
      <c r="A267" s="25" t="n"/>
      <c r="B267" s="26" t="n"/>
      <c r="C267" s="25" t="n"/>
      <c r="D267" s="27" t="n"/>
      <c r="E267" s="27" t="n"/>
      <c r="F267" s="27" t="n"/>
      <c r="G267" s="27" t="n"/>
      <c r="H267" s="48" t="n"/>
      <c r="I267" s="49" t="n"/>
      <c r="J267" s="27" t="n"/>
    </row>
    <row r="268">
      <c r="A268" s="25" t="n"/>
      <c r="B268" s="26" t="n"/>
      <c r="C268" s="25" t="n"/>
      <c r="D268" s="27" t="n"/>
      <c r="E268" s="27" t="n"/>
      <c r="F268" s="27" t="n"/>
      <c r="G268" s="27" t="n"/>
      <c r="H268" s="48" t="n"/>
      <c r="I268" s="49" t="n"/>
      <c r="J268" s="27" t="n"/>
    </row>
    <row r="269">
      <c r="A269" s="25" t="n"/>
      <c r="B269" s="26" t="n"/>
      <c r="C269" s="25" t="n"/>
      <c r="D269" s="27" t="n"/>
      <c r="E269" s="27" t="n"/>
      <c r="F269" s="27" t="n"/>
      <c r="G269" s="27" t="n"/>
      <c r="H269" s="48" t="n"/>
      <c r="I269" s="49" t="n"/>
      <c r="J269" s="27" t="n"/>
    </row>
    <row r="270">
      <c r="A270" s="25" t="n"/>
      <c r="B270" s="26" t="n"/>
      <c r="C270" s="25" t="n"/>
      <c r="D270" s="27" t="n"/>
      <c r="E270" s="27" t="n"/>
      <c r="F270" s="27" t="n"/>
      <c r="G270" s="27" t="n"/>
      <c r="H270" s="48" t="n"/>
      <c r="I270" s="49" t="n"/>
      <c r="J270" s="27" t="n"/>
    </row>
    <row r="271">
      <c r="A271" s="25" t="n"/>
      <c r="B271" s="26" t="n"/>
      <c r="C271" s="25" t="n"/>
      <c r="D271" s="27" t="n"/>
      <c r="E271" s="27" t="n"/>
      <c r="F271" s="27" t="n"/>
      <c r="G271" s="27" t="n"/>
      <c r="H271" s="48" t="n"/>
      <c r="I271" s="49" t="n"/>
      <c r="J271" s="27" t="n"/>
    </row>
    <row r="272">
      <c r="A272" s="25" t="n"/>
      <c r="B272" s="26" t="n"/>
      <c r="C272" s="25" t="n"/>
      <c r="D272" s="27" t="n"/>
      <c r="E272" s="27" t="n"/>
      <c r="F272" s="27" t="n"/>
      <c r="G272" s="27" t="n"/>
      <c r="H272" s="48" t="n"/>
      <c r="I272" s="49" t="n"/>
      <c r="J272" s="27" t="n"/>
    </row>
    <row r="273">
      <c r="A273" s="25" t="n"/>
      <c r="B273" s="26" t="n"/>
      <c r="C273" s="25" t="n"/>
      <c r="D273" s="27" t="n"/>
      <c r="E273" s="27" t="n"/>
      <c r="F273" s="27" t="n"/>
      <c r="G273" s="27" t="n"/>
      <c r="H273" s="48" t="n"/>
      <c r="I273" s="49" t="n"/>
      <c r="J273" s="27" t="n"/>
    </row>
    <row r="274">
      <c r="A274" s="25" t="n"/>
      <c r="B274" s="26" t="n"/>
      <c r="C274" s="25" t="n"/>
      <c r="D274" s="27" t="n"/>
      <c r="E274" s="27" t="n"/>
      <c r="F274" s="27" t="n"/>
      <c r="G274" s="27" t="n"/>
      <c r="H274" s="48" t="n"/>
      <c r="I274" s="49" t="n"/>
      <c r="J274" s="27" t="n"/>
    </row>
    <row r="275">
      <c r="A275" s="25" t="n"/>
      <c r="B275" s="26" t="n"/>
      <c r="C275" s="25" t="n"/>
      <c r="D275" s="27" t="n"/>
      <c r="E275" s="27" t="n"/>
      <c r="F275" s="27" t="n"/>
      <c r="G275" s="27" t="n"/>
      <c r="H275" s="48" t="n"/>
      <c r="I275" s="49" t="n"/>
      <c r="J275" s="27" t="n"/>
    </row>
    <row r="276">
      <c r="A276" s="25" t="n"/>
      <c r="B276" s="26" t="n"/>
      <c r="C276" s="25" t="n"/>
      <c r="D276" s="27" t="n"/>
      <c r="E276" s="27" t="n"/>
      <c r="F276" s="27" t="n"/>
      <c r="G276" s="27" t="n"/>
      <c r="H276" s="48" t="n"/>
      <c r="I276" s="49" t="n"/>
      <c r="J276" s="27" t="n"/>
    </row>
    <row r="277">
      <c r="A277" s="25" t="n"/>
      <c r="B277" s="26" t="n"/>
      <c r="C277" s="25" t="n"/>
      <c r="D277" s="27" t="n"/>
      <c r="E277" s="27" t="n"/>
      <c r="F277" s="27" t="n"/>
      <c r="G277" s="27" t="n"/>
      <c r="H277" s="48" t="n"/>
      <c r="I277" s="49" t="n"/>
      <c r="J277" s="27" t="n"/>
    </row>
    <row r="278">
      <c r="A278" s="25" t="n"/>
      <c r="B278" s="26" t="n"/>
      <c r="C278" s="25" t="n"/>
      <c r="D278" s="27" t="n"/>
      <c r="E278" s="27" t="n"/>
      <c r="F278" s="27" t="n"/>
      <c r="G278" s="27" t="n"/>
      <c r="H278" s="48" t="n"/>
      <c r="I278" s="49" t="n"/>
      <c r="J278" s="27" t="n"/>
    </row>
    <row r="279">
      <c r="A279" s="25" t="n"/>
      <c r="B279" s="26" t="n"/>
      <c r="C279" s="25" t="n"/>
      <c r="D279" s="27" t="n"/>
      <c r="E279" s="27" t="n"/>
      <c r="F279" s="27" t="n"/>
      <c r="G279" s="27" t="n"/>
      <c r="H279" s="48" t="n"/>
      <c r="I279" s="49" t="n"/>
      <c r="J279" s="27" t="n"/>
    </row>
    <row r="280">
      <c r="A280" s="25" t="n"/>
      <c r="B280" s="26" t="n"/>
      <c r="C280" s="25" t="n"/>
      <c r="D280" s="27" t="n"/>
      <c r="E280" s="27" t="n"/>
      <c r="F280" s="27" t="n"/>
      <c r="G280" s="27" t="n"/>
      <c r="H280" s="48" t="n"/>
      <c r="I280" s="49" t="n"/>
      <c r="J280" s="27" t="n"/>
    </row>
    <row r="281">
      <c r="A281" s="25" t="n"/>
      <c r="B281" s="26" t="n"/>
      <c r="C281" s="25" t="n"/>
      <c r="D281" s="27" t="n"/>
      <c r="E281" s="27" t="n"/>
      <c r="F281" s="27" t="n"/>
      <c r="G281" s="27" t="n"/>
      <c r="H281" s="48" t="n"/>
      <c r="I281" s="49" t="n"/>
      <c r="J281" s="27" t="n"/>
    </row>
    <row r="282">
      <c r="A282" s="25" t="n"/>
      <c r="B282" s="26" t="n"/>
      <c r="C282" s="25" t="n"/>
      <c r="D282" s="27" t="n"/>
      <c r="E282" s="27" t="n"/>
      <c r="F282" s="27" t="n"/>
      <c r="G282" s="27" t="n"/>
      <c r="H282" s="48" t="n"/>
      <c r="I282" s="49" t="n"/>
      <c r="J282" s="27" t="n"/>
    </row>
    <row r="283">
      <c r="A283" s="25" t="n"/>
      <c r="B283" s="26" t="n"/>
      <c r="C283" s="25" t="n"/>
      <c r="D283" s="27" t="n"/>
      <c r="E283" s="27" t="n"/>
      <c r="F283" s="27" t="n"/>
      <c r="G283" s="27" t="n"/>
      <c r="H283" s="48" t="n"/>
      <c r="I283" s="49" t="n"/>
      <c r="J283" s="27" t="n"/>
    </row>
    <row r="284">
      <c r="A284" s="25" t="n"/>
      <c r="B284" s="26" t="n"/>
      <c r="C284" s="25" t="n"/>
      <c r="D284" s="27" t="n"/>
      <c r="E284" s="27" t="n"/>
      <c r="F284" s="27" t="n"/>
      <c r="G284" s="27" t="n"/>
      <c r="H284" s="48" t="n"/>
      <c r="I284" s="49" t="n"/>
      <c r="J284" s="27" t="n"/>
    </row>
    <row r="285">
      <c r="A285" s="25" t="n"/>
      <c r="B285" s="26" t="n"/>
      <c r="C285" s="25" t="n"/>
      <c r="D285" s="27" t="n"/>
      <c r="E285" s="27" t="n"/>
      <c r="F285" s="27" t="n"/>
      <c r="G285" s="27" t="n"/>
      <c r="H285" s="48" t="n"/>
      <c r="I285" s="49" t="n"/>
      <c r="J285" s="27" t="n"/>
    </row>
    <row r="286">
      <c r="A286" s="25" t="n"/>
      <c r="B286" s="26" t="n"/>
      <c r="C286" s="25" t="n"/>
      <c r="D286" s="27" t="n"/>
      <c r="E286" s="27" t="n"/>
      <c r="F286" s="27" t="n"/>
      <c r="G286" s="27" t="n"/>
      <c r="H286" s="48" t="n"/>
      <c r="I286" s="49" t="n"/>
      <c r="J286" s="27" t="n"/>
    </row>
    <row r="287">
      <c r="A287" s="25" t="n"/>
      <c r="B287" s="26" t="n"/>
      <c r="C287" s="25" t="n"/>
      <c r="D287" s="27" t="n"/>
      <c r="E287" s="27" t="n"/>
      <c r="F287" s="27" t="n"/>
      <c r="G287" s="27" t="n"/>
      <c r="H287" s="48" t="n"/>
      <c r="I287" s="49" t="n"/>
      <c r="J287" s="27" t="n"/>
    </row>
    <row r="288">
      <c r="A288" s="25" t="n"/>
      <c r="B288" s="26" t="n"/>
      <c r="C288" s="25" t="n"/>
      <c r="D288" s="27" t="n"/>
      <c r="E288" s="27" t="n"/>
      <c r="F288" s="27" t="n"/>
      <c r="G288" s="27" t="n"/>
      <c r="H288" s="48" t="n"/>
      <c r="I288" s="49" t="n"/>
      <c r="J288" s="27" t="n"/>
    </row>
    <row r="289">
      <c r="A289" s="25" t="n"/>
      <c r="B289" s="26" t="n"/>
      <c r="C289" s="25" t="n"/>
      <c r="D289" s="27" t="n"/>
      <c r="E289" s="27" t="n"/>
      <c r="F289" s="27" t="n"/>
      <c r="G289" s="27" t="n"/>
      <c r="H289" s="48" t="n"/>
      <c r="I289" s="49" t="n"/>
      <c r="J289" s="27" t="n"/>
    </row>
    <row r="290">
      <c r="A290" s="25" t="n"/>
      <c r="B290" s="26" t="n"/>
      <c r="C290" s="25" t="n"/>
      <c r="D290" s="27" t="n"/>
      <c r="E290" s="27" t="n"/>
      <c r="F290" s="27" t="n"/>
      <c r="G290" s="27" t="n"/>
      <c r="H290" s="48" t="n"/>
      <c r="I290" s="49" t="n"/>
      <c r="J290" s="27" t="n"/>
    </row>
    <row r="291">
      <c r="A291" s="25" t="n"/>
      <c r="B291" s="26" t="n"/>
      <c r="C291" s="25" t="n"/>
      <c r="D291" s="27" t="n"/>
      <c r="E291" s="27" t="n"/>
      <c r="F291" s="27" t="n"/>
      <c r="G291" s="27" t="n"/>
      <c r="H291" s="48" t="n"/>
      <c r="I291" s="49" t="n"/>
      <c r="J291" s="27" t="n"/>
    </row>
    <row r="292">
      <c r="A292" s="25" t="n"/>
      <c r="B292" s="26" t="n"/>
      <c r="C292" s="25" t="n"/>
      <c r="D292" s="27" t="n"/>
      <c r="E292" s="27" t="n"/>
      <c r="F292" s="27" t="n"/>
      <c r="G292" s="27" t="n"/>
      <c r="H292" s="48" t="n"/>
      <c r="I292" s="49" t="n"/>
      <c r="J292" s="27" t="n"/>
    </row>
    <row r="293">
      <c r="A293" s="25" t="n"/>
      <c r="B293" s="26" t="n"/>
      <c r="C293" s="25" t="n"/>
      <c r="D293" s="27" t="n"/>
      <c r="E293" s="27" t="n"/>
      <c r="F293" s="27" t="n"/>
      <c r="G293" s="27" t="n"/>
      <c r="H293" s="48" t="n"/>
      <c r="I293" s="49" t="n"/>
      <c r="J293" s="27" t="n"/>
    </row>
    <row r="294">
      <c r="A294" s="25" t="n"/>
      <c r="B294" s="26" t="n"/>
      <c r="C294" s="25" t="n"/>
      <c r="D294" s="27" t="n"/>
      <c r="E294" s="27" t="n"/>
      <c r="F294" s="27" t="n"/>
      <c r="G294" s="27" t="n"/>
      <c r="H294" s="48" t="n"/>
      <c r="I294" s="49" t="n"/>
      <c r="J294" s="27" t="n"/>
    </row>
    <row r="295">
      <c r="A295" s="25" t="n"/>
      <c r="B295" s="26" t="n"/>
      <c r="C295" s="25" t="n"/>
      <c r="D295" s="27" t="n"/>
      <c r="E295" s="27" t="n"/>
      <c r="F295" s="27" t="n"/>
      <c r="G295" s="27" t="n"/>
      <c r="H295" s="48" t="n"/>
      <c r="I295" s="49" t="n"/>
      <c r="J295" s="27" t="n"/>
    </row>
    <row r="296">
      <c r="A296" s="25" t="n"/>
      <c r="B296" s="26" t="n"/>
      <c r="C296" s="25" t="n"/>
      <c r="D296" s="27" t="n"/>
      <c r="E296" s="27" t="n"/>
      <c r="F296" s="27" t="n"/>
      <c r="G296" s="27" t="n"/>
      <c r="H296" s="48" t="n"/>
      <c r="I296" s="49" t="n"/>
      <c r="J296" s="27" t="n"/>
    </row>
    <row r="297">
      <c r="A297" s="25" t="n"/>
      <c r="B297" s="26" t="n"/>
      <c r="C297" s="25" t="n"/>
      <c r="D297" s="27" t="n"/>
      <c r="E297" s="27" t="n"/>
      <c r="F297" s="27" t="n"/>
      <c r="G297" s="27" t="n"/>
      <c r="H297" s="48" t="n"/>
      <c r="I297" s="49" t="n"/>
      <c r="J297" s="27" t="n"/>
    </row>
    <row r="298">
      <c r="A298" s="25" t="n"/>
      <c r="B298" s="26" t="n"/>
      <c r="C298" s="25" t="n"/>
      <c r="D298" s="27" t="n"/>
      <c r="E298" s="27" t="n"/>
      <c r="F298" s="27" t="n"/>
      <c r="G298" s="27" t="n"/>
      <c r="H298" s="48" t="n"/>
      <c r="I298" s="49" t="n"/>
      <c r="J298" s="27" t="n"/>
    </row>
    <row r="299">
      <c r="A299" s="25" t="n"/>
      <c r="B299" s="26" t="n"/>
      <c r="C299" s="25" t="n"/>
      <c r="D299" s="27" t="n"/>
      <c r="E299" s="27" t="n"/>
      <c r="F299" s="27" t="n"/>
      <c r="G299" s="27" t="n"/>
      <c r="H299" s="48" t="n"/>
      <c r="I299" s="49" t="n"/>
      <c r="J299" s="27" t="n"/>
    </row>
    <row r="300">
      <c r="A300" s="25" t="n"/>
      <c r="B300" s="26" t="n"/>
      <c r="C300" s="25" t="n"/>
      <c r="D300" s="27" t="n"/>
      <c r="E300" s="27" t="n"/>
      <c r="F300" s="27" t="n"/>
      <c r="G300" s="27" t="n"/>
      <c r="H300" s="48" t="n"/>
      <c r="I300" s="49" t="n"/>
      <c r="J300" s="27" t="n"/>
    </row>
    <row r="301">
      <c r="A301" s="25" t="n"/>
      <c r="B301" s="26" t="n"/>
      <c r="C301" s="25" t="n"/>
      <c r="D301" s="27" t="n"/>
      <c r="E301" s="27" t="n"/>
      <c r="F301" s="27" t="n"/>
      <c r="G301" s="27" t="n"/>
      <c r="H301" s="48" t="n"/>
      <c r="I301" s="49" t="n"/>
      <c r="J301" s="27" t="n"/>
    </row>
    <row r="302">
      <c r="A302" s="25" t="n"/>
      <c r="B302" s="26" t="n"/>
      <c r="C302" s="25" t="n"/>
      <c r="D302" s="27" t="n"/>
      <c r="E302" s="27" t="n"/>
      <c r="F302" s="27" t="n"/>
      <c r="G302" s="27" t="n"/>
      <c r="H302" s="48" t="n"/>
      <c r="I302" s="49" t="n"/>
      <c r="J302" s="27" t="n"/>
    </row>
    <row r="303">
      <c r="A303" s="25" t="n"/>
      <c r="B303" s="26" t="n"/>
      <c r="C303" s="25" t="n"/>
      <c r="D303" s="27" t="n"/>
      <c r="E303" s="27" t="n"/>
      <c r="F303" s="27" t="n"/>
      <c r="G303" s="27" t="n"/>
      <c r="H303" s="48" t="n"/>
      <c r="I303" s="49" t="n"/>
      <c r="J303" s="27" t="n"/>
    </row>
    <row r="304">
      <c r="A304" s="25" t="n"/>
      <c r="B304" s="26" t="n"/>
      <c r="C304" s="25" t="n"/>
      <c r="D304" s="27" t="n"/>
      <c r="E304" s="27" t="n"/>
      <c r="F304" s="27" t="n"/>
      <c r="G304" s="27" t="n"/>
      <c r="H304" s="48" t="n"/>
      <c r="I304" s="49" t="n"/>
      <c r="J304" s="27" t="n"/>
    </row>
    <row r="305">
      <c r="A305" s="25" t="n"/>
      <c r="B305" s="26" t="n"/>
      <c r="C305" s="25" t="n"/>
      <c r="D305" s="27" t="n"/>
      <c r="E305" s="27" t="n"/>
      <c r="F305" s="27" t="n"/>
      <c r="G305" s="27" t="n"/>
      <c r="H305" s="48" t="n"/>
      <c r="I305" s="49" t="n"/>
      <c r="J305" s="27" t="n"/>
    </row>
    <row r="306">
      <c r="A306" s="25" t="n"/>
      <c r="B306" s="26" t="n"/>
      <c r="C306" s="25" t="n"/>
      <c r="D306" s="27" t="n"/>
      <c r="E306" s="27" t="n"/>
      <c r="F306" s="27" t="n"/>
      <c r="G306" s="27" t="n"/>
      <c r="H306" s="48" t="n"/>
      <c r="I306" s="49" t="n"/>
      <c r="J306" s="27" t="n"/>
    </row>
    <row r="307">
      <c r="A307" s="25" t="n"/>
      <c r="B307" s="26" t="n"/>
      <c r="C307" s="25" t="n"/>
      <c r="D307" s="27" t="n"/>
      <c r="E307" s="27" t="n"/>
      <c r="F307" s="27" t="n"/>
      <c r="G307" s="27" t="n"/>
      <c r="H307" s="48" t="n"/>
      <c r="I307" s="49" t="n"/>
      <c r="J307" s="27" t="n"/>
    </row>
    <row r="308">
      <c r="A308" s="25" t="n"/>
      <c r="B308" s="26" t="n"/>
      <c r="C308" s="25" t="n"/>
      <c r="D308" s="27" t="n"/>
      <c r="E308" s="27" t="n"/>
      <c r="F308" s="27" t="n"/>
      <c r="G308" s="27" t="n"/>
      <c r="H308" s="48" t="n"/>
      <c r="I308" s="49" t="n"/>
      <c r="J308" s="27" t="n"/>
    </row>
    <row r="309">
      <c r="A309" s="25" t="n"/>
      <c r="B309" s="26" t="n"/>
      <c r="C309" s="25" t="n"/>
      <c r="D309" s="27" t="n"/>
      <c r="E309" s="27" t="n"/>
      <c r="F309" s="27" t="n"/>
      <c r="G309" s="27" t="n"/>
      <c r="H309" s="48" t="n"/>
      <c r="I309" s="49" t="n"/>
      <c r="J309" s="27" t="n"/>
    </row>
    <row r="310">
      <c r="A310" s="25" t="n"/>
      <c r="B310" s="26" t="n"/>
      <c r="C310" s="25" t="n"/>
      <c r="D310" s="27" t="n"/>
      <c r="E310" s="27" t="n"/>
      <c r="F310" s="27" t="n"/>
      <c r="G310" s="27" t="n"/>
      <c r="H310" s="48" t="n"/>
      <c r="I310" s="49" t="n"/>
      <c r="J310" s="27" t="n"/>
    </row>
    <row r="311">
      <c r="A311" s="25" t="n"/>
      <c r="B311" s="26" t="n"/>
      <c r="C311" s="25" t="n"/>
      <c r="D311" s="27" t="n"/>
      <c r="E311" s="27" t="n"/>
      <c r="F311" s="27" t="n"/>
      <c r="G311" s="27" t="n"/>
      <c r="H311" s="48" t="n"/>
      <c r="I311" s="49" t="n"/>
      <c r="J311" s="27" t="n"/>
    </row>
    <row r="312">
      <c r="A312" s="25" t="n"/>
      <c r="B312" s="26" t="n"/>
      <c r="C312" s="25" t="n"/>
      <c r="D312" s="27" t="n"/>
      <c r="E312" s="27" t="n"/>
      <c r="F312" s="27" t="n"/>
      <c r="G312" s="27" t="n"/>
      <c r="H312" s="48" t="n"/>
      <c r="I312" s="49" t="n"/>
      <c r="J312" s="27" t="n"/>
    </row>
    <row r="313">
      <c r="A313" s="25" t="n"/>
      <c r="B313" s="26" t="n"/>
      <c r="C313" s="25" t="n"/>
      <c r="D313" s="27" t="n"/>
      <c r="E313" s="27" t="n"/>
      <c r="F313" s="27" t="n"/>
      <c r="G313" s="27" t="n"/>
      <c r="H313" s="48" t="n"/>
      <c r="I313" s="49" t="n"/>
      <c r="J313" s="27" t="n"/>
    </row>
    <row r="314">
      <c r="A314" s="25" t="n"/>
      <c r="B314" s="26" t="n"/>
      <c r="C314" s="25" t="n"/>
      <c r="D314" s="27" t="n"/>
      <c r="E314" s="27" t="n"/>
      <c r="F314" s="27" t="n"/>
      <c r="G314" s="27" t="n"/>
      <c r="H314" s="48" t="n"/>
      <c r="I314" s="49" t="n"/>
      <c r="J314" s="27" t="n"/>
    </row>
    <row r="315">
      <c r="A315" s="25" t="n"/>
      <c r="B315" s="26" t="n"/>
      <c r="C315" s="25" t="n"/>
      <c r="D315" s="27" t="n"/>
      <c r="E315" s="27" t="n"/>
      <c r="F315" s="27" t="n"/>
      <c r="G315" s="27" t="n"/>
      <c r="H315" s="48" t="n"/>
      <c r="I315" s="49" t="n"/>
      <c r="J315" s="27" t="n"/>
    </row>
    <row r="316">
      <c r="A316" s="25" t="n"/>
      <c r="B316" s="26" t="n"/>
      <c r="C316" s="25" t="n"/>
      <c r="D316" s="27" t="n"/>
      <c r="E316" s="27" t="n"/>
      <c r="F316" s="27" t="n"/>
      <c r="G316" s="27" t="n"/>
      <c r="H316" s="48" t="n"/>
      <c r="I316" s="49" t="n"/>
      <c r="J316" s="27" t="n"/>
    </row>
    <row r="317">
      <c r="A317" s="25" t="n"/>
      <c r="B317" s="26" t="n"/>
      <c r="C317" s="25" t="n"/>
      <c r="D317" s="27" t="n"/>
      <c r="E317" s="27" t="n"/>
      <c r="F317" s="27" t="n"/>
      <c r="G317" s="27" t="n"/>
      <c r="H317" s="48" t="n"/>
      <c r="I317" s="49" t="n"/>
      <c r="J317" s="27" t="n"/>
    </row>
    <row r="318">
      <c r="A318" s="25" t="n"/>
      <c r="B318" s="26" t="n"/>
      <c r="C318" s="25" t="n"/>
      <c r="D318" s="27" t="n"/>
      <c r="E318" s="27" t="n"/>
      <c r="F318" s="27" t="n"/>
      <c r="G318" s="27" t="n"/>
      <c r="H318" s="48" t="n"/>
      <c r="I318" s="49" t="n"/>
      <c r="J318" s="27" t="n"/>
    </row>
    <row r="319">
      <c r="A319" s="25" t="n"/>
      <c r="B319" s="26" t="n"/>
      <c r="C319" s="25" t="n"/>
      <c r="D319" s="27" t="n"/>
      <c r="E319" s="27" t="n"/>
      <c r="F319" s="27" t="n"/>
      <c r="G319" s="27" t="n"/>
      <c r="H319" s="48" t="n"/>
      <c r="I319" s="49" t="n"/>
      <c r="J319" s="27" t="n"/>
    </row>
    <row r="320">
      <c r="A320" s="25" t="n"/>
      <c r="B320" s="26" t="n"/>
      <c r="C320" s="25" t="n"/>
      <c r="D320" s="27" t="n"/>
      <c r="E320" s="27" t="n"/>
      <c r="F320" s="27" t="n"/>
      <c r="G320" s="27" t="n"/>
      <c r="H320" s="48" t="n"/>
      <c r="I320" s="49" t="n"/>
      <c r="J320" s="27" t="n"/>
    </row>
    <row r="321">
      <c r="A321" s="25" t="n"/>
      <c r="B321" s="26" t="n"/>
      <c r="C321" s="25" t="n"/>
      <c r="D321" s="27" t="n"/>
      <c r="E321" s="27" t="n"/>
      <c r="F321" s="27" t="n"/>
      <c r="G321" s="27" t="n"/>
      <c r="H321" s="48" t="n"/>
      <c r="I321" s="49" t="n"/>
      <c r="J321" s="27" t="n"/>
    </row>
    <row r="322">
      <c r="A322" s="25" t="n"/>
      <c r="B322" s="26" t="n"/>
      <c r="C322" s="25" t="n"/>
      <c r="D322" s="27" t="n"/>
      <c r="E322" s="27" t="n"/>
      <c r="F322" s="27" t="n"/>
      <c r="G322" s="27" t="n"/>
      <c r="H322" s="48" t="n"/>
      <c r="I322" s="49" t="n"/>
      <c r="J322" s="27" t="n"/>
    </row>
    <row r="323">
      <c r="A323" s="25" t="n"/>
      <c r="B323" s="26" t="n"/>
      <c r="C323" s="25" t="n"/>
      <c r="D323" s="27" t="n"/>
      <c r="E323" s="27" t="n"/>
      <c r="F323" s="27" t="n"/>
      <c r="G323" s="27" t="n"/>
      <c r="H323" s="48" t="n"/>
      <c r="I323" s="49" t="n"/>
      <c r="J323" s="27" t="n"/>
    </row>
    <row r="324">
      <c r="A324" s="25" t="n"/>
      <c r="B324" s="26" t="n"/>
      <c r="C324" s="25" t="n"/>
      <c r="D324" s="27" t="n"/>
      <c r="E324" s="27" t="n"/>
      <c r="F324" s="27" t="n"/>
      <c r="G324" s="27" t="n"/>
      <c r="H324" s="48" t="n"/>
      <c r="I324" s="49" t="n"/>
      <c r="J324" s="27" t="n"/>
    </row>
    <row r="325">
      <c r="A325" s="25" t="n"/>
      <c r="B325" s="26" t="n"/>
      <c r="C325" s="25" t="n"/>
      <c r="D325" s="27" t="n"/>
      <c r="E325" s="27" t="n"/>
      <c r="F325" s="27" t="n"/>
      <c r="G325" s="27" t="n"/>
      <c r="H325" s="48" t="n"/>
      <c r="I325" s="49" t="n"/>
      <c r="J325" s="27" t="n"/>
    </row>
    <row r="326">
      <c r="A326" s="25" t="n"/>
      <c r="B326" s="26" t="n"/>
      <c r="C326" s="25" t="n"/>
      <c r="D326" s="27" t="n"/>
      <c r="E326" s="27" t="n"/>
      <c r="F326" s="27" t="n"/>
      <c r="G326" s="27" t="n"/>
      <c r="H326" s="48" t="n"/>
      <c r="I326" s="49" t="n"/>
      <c r="J326" s="27" t="n"/>
    </row>
    <row r="327">
      <c r="A327" s="25" t="n"/>
      <c r="B327" s="26" t="n"/>
      <c r="C327" s="25" t="n"/>
      <c r="D327" s="27" t="n"/>
      <c r="E327" s="27" t="n"/>
      <c r="F327" s="27" t="n"/>
      <c r="G327" s="27" t="n"/>
      <c r="H327" s="48" t="n"/>
      <c r="I327" s="49" t="n"/>
      <c r="J327" s="27" t="n"/>
    </row>
    <row r="328">
      <c r="A328" s="25" t="n"/>
      <c r="B328" s="26" t="n"/>
      <c r="C328" s="25" t="n"/>
      <c r="D328" s="27" t="n"/>
      <c r="E328" s="27" t="n"/>
      <c r="F328" s="27" t="n"/>
      <c r="G328" s="27" t="n"/>
      <c r="H328" s="48" t="n"/>
      <c r="I328" s="49" t="n"/>
      <c r="J328" s="27" t="n"/>
    </row>
    <row r="329">
      <c r="A329" s="25" t="n"/>
      <c r="B329" s="26" t="n"/>
      <c r="C329" s="25" t="n"/>
      <c r="D329" s="27" t="n"/>
      <c r="E329" s="27" t="n"/>
      <c r="F329" s="27" t="n"/>
      <c r="G329" s="27" t="n"/>
      <c r="H329" s="48" t="n"/>
      <c r="I329" s="49" t="n"/>
      <c r="J329" s="27" t="n"/>
    </row>
    <row r="330">
      <c r="A330" s="25" t="n"/>
      <c r="B330" s="26" t="n"/>
      <c r="C330" s="25" t="n"/>
      <c r="D330" s="27" t="n"/>
      <c r="E330" s="27" t="n"/>
      <c r="F330" s="27" t="n"/>
      <c r="G330" s="27" t="n"/>
      <c r="H330" s="48" t="n"/>
      <c r="I330" s="49" t="n"/>
      <c r="J330" s="27" t="n"/>
    </row>
    <row r="331">
      <c r="A331" s="25" t="n"/>
      <c r="B331" s="26" t="n"/>
      <c r="C331" s="25" t="n"/>
      <c r="D331" s="27" t="n"/>
      <c r="E331" s="27" t="n"/>
      <c r="F331" s="27" t="n"/>
      <c r="G331" s="27" t="n"/>
      <c r="H331" s="48" t="n"/>
      <c r="I331" s="49" t="n"/>
      <c r="J331" s="27" t="n"/>
    </row>
    <row r="332">
      <c r="A332" s="25" t="n"/>
      <c r="B332" s="26" t="n"/>
      <c r="C332" s="25" t="n"/>
      <c r="D332" s="27" t="n"/>
      <c r="E332" s="27" t="n"/>
      <c r="F332" s="27" t="n"/>
      <c r="G332" s="27" t="n"/>
      <c r="H332" s="48" t="n"/>
      <c r="I332" s="49" t="n"/>
      <c r="J332" s="27" t="n"/>
    </row>
    <row r="333">
      <c r="A333" s="25" t="n"/>
      <c r="B333" s="26" t="n"/>
      <c r="C333" s="25" t="n"/>
      <c r="D333" s="27" t="n"/>
      <c r="E333" s="27" t="n"/>
      <c r="F333" s="27" t="n"/>
      <c r="G333" s="27" t="n"/>
      <c r="H333" s="48" t="n"/>
      <c r="I333" s="49" t="n"/>
      <c r="J333" s="27" t="n"/>
    </row>
    <row r="334">
      <c r="A334" s="25" t="n"/>
      <c r="B334" s="26" t="n"/>
      <c r="C334" s="25" t="n"/>
      <c r="D334" s="27" t="n"/>
      <c r="E334" s="27" t="n"/>
      <c r="F334" s="27" t="n"/>
      <c r="G334" s="27" t="n"/>
      <c r="H334" s="48" t="n"/>
      <c r="I334" s="49" t="n"/>
      <c r="J334" s="27" t="n"/>
    </row>
    <row r="335">
      <c r="A335" s="25" t="n"/>
      <c r="B335" s="26" t="n"/>
      <c r="C335" s="25" t="n"/>
      <c r="D335" s="27" t="n"/>
      <c r="E335" s="27" t="n"/>
      <c r="F335" s="27" t="n"/>
      <c r="G335" s="27" t="n"/>
      <c r="H335" s="48" t="n"/>
      <c r="I335" s="49" t="n"/>
      <c r="J335" s="27" t="n"/>
    </row>
    <row r="336">
      <c r="A336" s="25" t="n"/>
      <c r="B336" s="26" t="n"/>
      <c r="C336" s="25" t="n"/>
      <c r="D336" s="27" t="n"/>
      <c r="E336" s="27" t="n"/>
      <c r="F336" s="27" t="n"/>
      <c r="G336" s="27" t="n"/>
      <c r="H336" s="48" t="n"/>
      <c r="I336" s="49" t="n"/>
      <c r="J336" s="27" t="n"/>
    </row>
    <row r="337">
      <c r="A337" s="25" t="n"/>
      <c r="B337" s="26" t="n"/>
      <c r="C337" s="25" t="n"/>
      <c r="D337" s="27" t="n"/>
      <c r="E337" s="27" t="n"/>
      <c r="F337" s="27" t="n"/>
      <c r="G337" s="27" t="n"/>
      <c r="H337" s="48" t="n"/>
      <c r="I337" s="49" t="n"/>
      <c r="J337" s="27" t="n"/>
    </row>
    <row r="338">
      <c r="A338" s="25" t="n"/>
      <c r="B338" s="26" t="n"/>
      <c r="C338" s="25" t="n"/>
      <c r="D338" s="27" t="n"/>
      <c r="E338" s="27" t="n"/>
      <c r="F338" s="27" t="n"/>
      <c r="G338" s="27" t="n"/>
      <c r="H338" s="48" t="n"/>
      <c r="I338" s="49" t="n"/>
      <c r="J338" s="27" t="n"/>
    </row>
    <row r="339">
      <c r="A339" s="25" t="n"/>
      <c r="B339" s="26" t="n"/>
      <c r="C339" s="25" t="n"/>
      <c r="D339" s="27" t="n"/>
      <c r="E339" s="27" t="n"/>
      <c r="F339" s="27" t="n"/>
      <c r="G339" s="27" t="n"/>
      <c r="H339" s="48" t="n"/>
      <c r="I339" s="49" t="n"/>
      <c r="J339" s="27" t="n"/>
    </row>
    <row r="340">
      <c r="A340" s="25" t="n"/>
      <c r="B340" s="26" t="n"/>
      <c r="C340" s="25" t="n"/>
      <c r="D340" s="27" t="n"/>
      <c r="E340" s="27" t="n"/>
      <c r="F340" s="27" t="n"/>
      <c r="G340" s="27" t="n"/>
      <c r="H340" s="48" t="n"/>
      <c r="I340" s="49" t="n"/>
      <c r="J340" s="27" t="n"/>
    </row>
    <row r="341">
      <c r="A341" s="25" t="n"/>
      <c r="B341" s="26" t="n"/>
      <c r="C341" s="25" t="n"/>
      <c r="D341" s="27" t="n"/>
      <c r="E341" s="27" t="n"/>
      <c r="F341" s="27" t="n"/>
      <c r="G341" s="27" t="n"/>
      <c r="H341" s="48" t="n"/>
      <c r="I341" s="49" t="n"/>
      <c r="J341" s="27" t="n"/>
    </row>
    <row r="342">
      <c r="A342" s="25" t="n"/>
      <c r="B342" s="26" t="n"/>
      <c r="C342" s="25" t="n"/>
      <c r="D342" s="27" t="n"/>
      <c r="E342" s="27" t="n"/>
      <c r="F342" s="27" t="n"/>
      <c r="G342" s="27" t="n"/>
      <c r="H342" s="48" t="n"/>
      <c r="I342" s="49" t="n"/>
      <c r="J342" s="27" t="n"/>
    </row>
    <row r="343">
      <c r="A343" s="25" t="n"/>
      <c r="B343" s="26" t="n"/>
      <c r="C343" s="25" t="n"/>
      <c r="D343" s="27" t="n"/>
      <c r="E343" s="27" t="n"/>
      <c r="F343" s="27" t="n"/>
      <c r="G343" s="27" t="n"/>
      <c r="H343" s="48" t="n"/>
      <c r="I343" s="49" t="n"/>
      <c r="J343" s="27" t="n"/>
    </row>
    <row r="344">
      <c r="A344" s="25" t="n"/>
      <c r="B344" s="26" t="n"/>
      <c r="C344" s="25" t="n"/>
      <c r="D344" s="27" t="n"/>
      <c r="E344" s="27" t="n"/>
      <c r="F344" s="27" t="n"/>
      <c r="G344" s="27" t="n"/>
      <c r="H344" s="48" t="n"/>
      <c r="I344" s="49" t="n"/>
      <c r="J344" s="27" t="n"/>
    </row>
    <row r="345">
      <c r="A345" s="25" t="n"/>
      <c r="B345" s="26" t="n"/>
      <c r="C345" s="25" t="n"/>
      <c r="D345" s="27" t="n"/>
      <c r="E345" s="27" t="n"/>
      <c r="F345" s="27" t="n"/>
      <c r="G345" s="27" t="n"/>
      <c r="H345" s="48" t="n"/>
      <c r="I345" s="49" t="n"/>
      <c r="J345" s="27" t="n"/>
    </row>
    <row r="346">
      <c r="A346" s="25" t="n"/>
      <c r="B346" s="26" t="n"/>
      <c r="C346" s="25" t="n"/>
      <c r="D346" s="27" t="n"/>
      <c r="E346" s="27" t="n"/>
      <c r="F346" s="27" t="n"/>
      <c r="G346" s="27" t="n"/>
      <c r="H346" s="48" t="n"/>
      <c r="I346" s="49" t="n"/>
      <c r="J346" s="27" t="n"/>
    </row>
    <row r="347">
      <c r="A347" s="25" t="n"/>
      <c r="B347" s="26" t="n"/>
      <c r="C347" s="25" t="n"/>
      <c r="D347" s="27" t="n"/>
      <c r="E347" s="27" t="n"/>
      <c r="F347" s="27" t="n"/>
      <c r="G347" s="27" t="n"/>
      <c r="H347" s="48" t="n"/>
      <c r="I347" s="49" t="n"/>
      <c r="J347" s="27" t="n"/>
    </row>
    <row r="348">
      <c r="A348" s="25" t="n"/>
      <c r="B348" s="26" t="n"/>
      <c r="C348" s="25" t="n"/>
      <c r="D348" s="27" t="n"/>
      <c r="E348" s="27" t="n"/>
      <c r="F348" s="27" t="n"/>
      <c r="G348" s="27" t="n"/>
      <c r="H348" s="48" t="n"/>
      <c r="I348" s="49" t="n"/>
      <c r="J348" s="27" t="n"/>
    </row>
    <row r="349">
      <c r="A349" s="25" t="n"/>
      <c r="B349" s="26" t="n"/>
      <c r="C349" s="25" t="n"/>
      <c r="D349" s="27" t="n"/>
      <c r="E349" s="27" t="n"/>
      <c r="F349" s="27" t="n"/>
      <c r="G349" s="27" t="n"/>
      <c r="H349" s="48" t="n"/>
      <c r="I349" s="49" t="n"/>
      <c r="J349" s="27" t="n"/>
    </row>
    <row r="350">
      <c r="A350" s="25" t="n"/>
      <c r="B350" s="26" t="n"/>
      <c r="C350" s="25" t="n"/>
      <c r="D350" s="27" t="n"/>
      <c r="E350" s="27" t="n"/>
      <c r="F350" s="27" t="n"/>
      <c r="G350" s="27" t="n"/>
      <c r="H350" s="48" t="n"/>
      <c r="I350" s="49" t="n"/>
      <c r="J350" s="27" t="n"/>
    </row>
    <row r="351">
      <c r="A351" s="25" t="n"/>
      <c r="B351" s="26" t="n"/>
      <c r="C351" s="25" t="n"/>
      <c r="D351" s="27" t="n"/>
      <c r="E351" s="27" t="n"/>
      <c r="F351" s="27" t="n"/>
      <c r="G351" s="27" t="n"/>
      <c r="H351" s="48" t="n"/>
      <c r="I351" s="49" t="n"/>
      <c r="J351" s="27" t="n"/>
    </row>
    <row r="352">
      <c r="A352" s="25" t="n"/>
      <c r="B352" s="26" t="n"/>
      <c r="C352" s="25" t="n"/>
      <c r="D352" s="27" t="n"/>
      <c r="E352" s="27" t="n"/>
      <c r="F352" s="27" t="n"/>
      <c r="G352" s="27" t="n"/>
      <c r="H352" s="48" t="n"/>
      <c r="I352" s="49" t="n"/>
      <c r="J352" s="27" t="n"/>
    </row>
    <row r="353">
      <c r="A353" s="25" t="n"/>
      <c r="B353" s="26" t="n"/>
      <c r="C353" s="25" t="n"/>
      <c r="D353" s="27" t="n"/>
      <c r="E353" s="27" t="n"/>
      <c r="F353" s="27" t="n"/>
      <c r="G353" s="27" t="n"/>
      <c r="H353" s="48" t="n"/>
      <c r="I353" s="49" t="n"/>
      <c r="J353" s="27" t="n"/>
    </row>
    <row r="354">
      <c r="A354" s="25" t="n"/>
      <c r="B354" s="26" t="n"/>
      <c r="C354" s="25" t="n"/>
      <c r="D354" s="27" t="n"/>
      <c r="E354" s="27" t="n"/>
      <c r="F354" s="27" t="n"/>
      <c r="G354" s="27" t="n"/>
      <c r="H354" s="48" t="n"/>
      <c r="I354" s="49" t="n"/>
      <c r="J354" s="27" t="n"/>
    </row>
    <row r="355">
      <c r="A355" s="25" t="n"/>
      <c r="B355" s="26" t="n"/>
      <c r="C355" s="25" t="n"/>
      <c r="D355" s="27" t="n"/>
      <c r="E355" s="27" t="n"/>
      <c r="F355" s="27" t="n"/>
      <c r="G355" s="27" t="n"/>
      <c r="H355" s="48" t="n"/>
      <c r="I355" s="49" t="n"/>
      <c r="J355" s="27" t="n"/>
    </row>
    <row r="356">
      <c r="A356" s="25" t="n"/>
      <c r="B356" s="26" t="n"/>
      <c r="C356" s="25" t="n"/>
      <c r="D356" s="27" t="n"/>
      <c r="E356" s="27" t="n"/>
      <c r="F356" s="27" t="n"/>
      <c r="G356" s="27" t="n"/>
      <c r="H356" s="48" t="n"/>
      <c r="I356" s="49" t="n"/>
      <c r="J356" s="27" t="n"/>
    </row>
    <row r="357">
      <c r="A357" s="25" t="n"/>
      <c r="B357" s="26" t="n"/>
      <c r="C357" s="25" t="n"/>
      <c r="D357" s="27" t="n"/>
      <c r="E357" s="27" t="n"/>
      <c r="F357" s="27" t="n"/>
      <c r="G357" s="27" t="n"/>
      <c r="H357" s="48" t="n"/>
      <c r="I357" s="49" t="n"/>
      <c r="J357" s="27" t="n"/>
    </row>
    <row r="358">
      <c r="A358" s="25" t="n"/>
      <c r="B358" s="26" t="n"/>
      <c r="C358" s="25" t="n"/>
      <c r="D358" s="27" t="n"/>
      <c r="E358" s="27" t="n"/>
      <c r="F358" s="27" t="n"/>
      <c r="G358" s="27" t="n"/>
      <c r="H358" s="48" t="n"/>
      <c r="I358" s="49" t="n"/>
      <c r="J358" s="27" t="n"/>
    </row>
    <row r="359">
      <c r="A359" s="25" t="n"/>
      <c r="B359" s="26" t="n"/>
      <c r="C359" s="25" t="n"/>
      <c r="D359" s="27" t="n"/>
      <c r="E359" s="27" t="n"/>
      <c r="F359" s="27" t="n"/>
      <c r="G359" s="27" t="n"/>
      <c r="H359" s="48" t="n"/>
      <c r="I359" s="49" t="n"/>
      <c r="J359" s="27" t="n"/>
    </row>
    <row r="360">
      <c r="A360" s="25" t="n"/>
      <c r="B360" s="26" t="n"/>
      <c r="C360" s="25" t="n"/>
      <c r="D360" s="27" t="n"/>
      <c r="E360" s="27" t="n"/>
      <c r="F360" s="27" t="n"/>
      <c r="G360" s="27" t="n"/>
      <c r="H360" s="48" t="n"/>
      <c r="I360" s="49" t="n"/>
      <c r="J360" s="27" t="n"/>
    </row>
    <row r="361">
      <c r="A361" s="25" t="n"/>
      <c r="B361" s="26" t="n"/>
      <c r="C361" s="25" t="n"/>
      <c r="D361" s="27" t="n"/>
      <c r="E361" s="27" t="n"/>
      <c r="F361" s="27" t="n"/>
      <c r="G361" s="27" t="n"/>
      <c r="H361" s="48" t="n"/>
      <c r="I361" s="49" t="n"/>
      <c r="J361" s="27" t="n"/>
    </row>
    <row r="362">
      <c r="A362" s="25" t="n"/>
      <c r="B362" s="26" t="n"/>
      <c r="C362" s="25" t="n"/>
      <c r="D362" s="27" t="n"/>
      <c r="E362" s="27" t="n"/>
      <c r="F362" s="27" t="n"/>
      <c r="G362" s="27" t="n"/>
      <c r="H362" s="48" t="n"/>
      <c r="I362" s="49" t="n"/>
      <c r="J362" s="27" t="n"/>
    </row>
    <row r="363">
      <c r="A363" s="25" t="n"/>
      <c r="B363" s="26" t="n"/>
      <c r="C363" s="25" t="n"/>
      <c r="D363" s="27" t="n"/>
      <c r="E363" s="27" t="n"/>
      <c r="F363" s="27" t="n"/>
      <c r="G363" s="27" t="n"/>
      <c r="H363" s="48" t="n"/>
      <c r="I363" s="49" t="n"/>
      <c r="J363" s="27" t="n"/>
    </row>
    <row r="364">
      <c r="A364" s="25" t="n"/>
      <c r="B364" s="26" t="n"/>
      <c r="C364" s="25" t="n"/>
      <c r="D364" s="27" t="n"/>
      <c r="E364" s="27" t="n"/>
      <c r="F364" s="27" t="n"/>
      <c r="G364" s="27" t="n"/>
      <c r="H364" s="48" t="n"/>
      <c r="I364" s="49" t="n"/>
      <c r="J364" s="27" t="n"/>
    </row>
    <row r="365">
      <c r="A365" s="25" t="n"/>
      <c r="B365" s="26" t="n"/>
      <c r="C365" s="25" t="n"/>
      <c r="D365" s="27" t="n"/>
      <c r="E365" s="27" t="n"/>
      <c r="F365" s="27" t="n"/>
      <c r="G365" s="27" t="n"/>
      <c r="H365" s="48" t="n"/>
      <c r="I365" s="49" t="n"/>
      <c r="J365" s="27" t="n"/>
    </row>
    <row r="366">
      <c r="A366" s="25" t="n"/>
      <c r="B366" s="26" t="n"/>
      <c r="C366" s="25" t="n"/>
      <c r="D366" s="27" t="n"/>
      <c r="E366" s="27" t="n"/>
      <c r="F366" s="27" t="n"/>
      <c r="G366" s="27" t="n"/>
      <c r="H366" s="48" t="n"/>
      <c r="I366" s="49" t="n"/>
      <c r="J366" s="27" t="n"/>
    </row>
    <row r="367">
      <c r="A367" s="25" t="n"/>
      <c r="B367" s="26" t="n"/>
      <c r="C367" s="25" t="n"/>
      <c r="D367" s="27" t="n"/>
      <c r="E367" s="27" t="n"/>
      <c r="F367" s="27" t="n"/>
      <c r="G367" s="27" t="n"/>
      <c r="H367" s="48" t="n"/>
      <c r="I367" s="49" t="n"/>
      <c r="J367" s="27" t="n"/>
    </row>
    <row r="368">
      <c r="A368" s="25" t="n"/>
      <c r="B368" s="26" t="n"/>
      <c r="C368" s="25" t="n"/>
      <c r="D368" s="27" t="n"/>
      <c r="E368" s="27" t="n"/>
      <c r="F368" s="27" t="n"/>
      <c r="G368" s="27" t="n"/>
      <c r="H368" s="48" t="n"/>
      <c r="I368" s="49" t="n"/>
      <c r="J368" s="27" t="n"/>
    </row>
    <row r="369">
      <c r="A369" s="25" t="n"/>
      <c r="B369" s="26" t="n"/>
      <c r="C369" s="25" t="n"/>
      <c r="D369" s="27" t="n"/>
      <c r="E369" s="27" t="n"/>
      <c r="F369" s="27" t="n"/>
      <c r="G369" s="27" t="n"/>
      <c r="H369" s="48" t="n"/>
      <c r="I369" s="49" t="n"/>
      <c r="J369" s="27" t="n"/>
    </row>
    <row r="370">
      <c r="A370" s="25" t="n"/>
      <c r="B370" s="26" t="n"/>
      <c r="C370" s="25" t="n"/>
      <c r="D370" s="27" t="n"/>
      <c r="E370" s="27" t="n"/>
      <c r="F370" s="27" t="n"/>
      <c r="G370" s="27" t="n"/>
      <c r="H370" s="48" t="n"/>
      <c r="I370" s="49" t="n"/>
      <c r="J370" s="27" t="n"/>
    </row>
    <row r="371">
      <c r="A371" s="25" t="n"/>
      <c r="B371" s="26" t="n"/>
      <c r="C371" s="25" t="n"/>
      <c r="D371" s="27" t="n"/>
      <c r="E371" s="27" t="n"/>
      <c r="F371" s="27" t="n"/>
      <c r="G371" s="27" t="n"/>
      <c r="H371" s="48" t="n"/>
      <c r="I371" s="49" t="n"/>
      <c r="J371" s="27" t="n"/>
    </row>
    <row r="372">
      <c r="A372" s="25" t="n"/>
      <c r="B372" s="26" t="n"/>
      <c r="C372" s="25" t="n"/>
      <c r="D372" s="27" t="n"/>
      <c r="E372" s="27" t="n"/>
      <c r="F372" s="27" t="n"/>
      <c r="G372" s="27" t="n"/>
      <c r="H372" s="48" t="n"/>
      <c r="I372" s="49" t="n"/>
      <c r="J372" s="27" t="n"/>
    </row>
    <row r="373">
      <c r="A373" s="25" t="n"/>
      <c r="B373" s="26" t="n"/>
      <c r="C373" s="25" t="n"/>
      <c r="D373" s="27" t="n"/>
      <c r="E373" s="27" t="n"/>
      <c r="F373" s="27" t="n"/>
      <c r="G373" s="27" t="n"/>
      <c r="H373" s="48" t="n"/>
      <c r="I373" s="49" t="n"/>
      <c r="J373" s="27" t="n"/>
    </row>
    <row r="374">
      <c r="A374" s="25" t="n"/>
      <c r="B374" s="26" t="n"/>
      <c r="C374" s="25" t="n"/>
      <c r="D374" s="27" t="n"/>
      <c r="E374" s="27" t="n"/>
      <c r="F374" s="27" t="n"/>
      <c r="G374" s="27" t="n"/>
      <c r="H374" s="48" t="n"/>
      <c r="I374" s="49" t="n"/>
      <c r="J374" s="27" t="n"/>
    </row>
    <row r="375">
      <c r="A375" s="25" t="n"/>
      <c r="B375" s="26" t="n"/>
      <c r="C375" s="25" t="n"/>
      <c r="D375" s="27" t="n"/>
      <c r="E375" s="27" t="n"/>
      <c r="F375" s="27" t="n"/>
      <c r="G375" s="27" t="n"/>
      <c r="H375" s="48" t="n"/>
      <c r="I375" s="49" t="n"/>
      <c r="J375" s="27" t="n"/>
    </row>
    <row r="376">
      <c r="A376" s="25" t="n"/>
      <c r="B376" s="26" t="n"/>
      <c r="C376" s="25" t="n"/>
      <c r="D376" s="27" t="n"/>
      <c r="E376" s="27" t="n"/>
      <c r="F376" s="27" t="n"/>
      <c r="G376" s="27" t="n"/>
      <c r="H376" s="48" t="n"/>
      <c r="I376" s="49" t="n"/>
      <c r="J376" s="27" t="n"/>
    </row>
    <row r="377">
      <c r="A377" s="25" t="n"/>
      <c r="B377" s="26" t="n"/>
      <c r="C377" s="25" t="n"/>
      <c r="D377" s="27" t="n"/>
      <c r="E377" s="27" t="n"/>
      <c r="F377" s="27" t="n"/>
      <c r="G377" s="27" t="n"/>
      <c r="H377" s="48" t="n"/>
      <c r="I377" s="49" t="n"/>
      <c r="J377" s="27" t="n"/>
    </row>
    <row r="378">
      <c r="A378" s="25" t="n"/>
      <c r="B378" s="26" t="n"/>
      <c r="C378" s="25" t="n"/>
      <c r="D378" s="27" t="n"/>
      <c r="E378" s="27" t="n"/>
      <c r="F378" s="27" t="n"/>
      <c r="G378" s="27" t="n"/>
      <c r="H378" s="48" t="n"/>
      <c r="I378" s="49" t="n"/>
      <c r="J378" s="27" t="n"/>
    </row>
    <row r="379">
      <c r="A379" s="25" t="n"/>
      <c r="B379" s="26" t="n"/>
      <c r="C379" s="25" t="n"/>
      <c r="D379" s="27" t="n"/>
      <c r="E379" s="27" t="n"/>
      <c r="F379" s="27" t="n"/>
      <c r="G379" s="27" t="n"/>
      <c r="H379" s="48" t="n"/>
      <c r="I379" s="49" t="n"/>
      <c r="J379" s="27" t="n"/>
    </row>
    <row r="380">
      <c r="A380" s="25" t="n"/>
      <c r="B380" s="26" t="n"/>
      <c r="C380" s="25" t="n"/>
      <c r="D380" s="27" t="n"/>
      <c r="E380" s="27" t="n"/>
      <c r="F380" s="27" t="n"/>
      <c r="G380" s="27" t="n"/>
      <c r="H380" s="48" t="n"/>
      <c r="I380" s="49" t="n"/>
      <c r="J380" s="27" t="n"/>
    </row>
    <row r="381">
      <c r="A381" s="25" t="n"/>
      <c r="B381" s="26" t="n"/>
      <c r="C381" s="25" t="n"/>
      <c r="D381" s="27" t="n"/>
      <c r="E381" s="27" t="n"/>
      <c r="F381" s="27" t="n"/>
      <c r="G381" s="27" t="n"/>
      <c r="H381" s="48" t="n"/>
      <c r="I381" s="49" t="n"/>
      <c r="J381" s="27" t="n"/>
    </row>
    <row r="382">
      <c r="A382" s="25" t="n"/>
      <c r="B382" s="26" t="n"/>
      <c r="C382" s="25" t="n"/>
      <c r="D382" s="27" t="n"/>
      <c r="E382" s="27" t="n"/>
      <c r="F382" s="27" t="n"/>
      <c r="G382" s="27" t="n"/>
      <c r="H382" s="48" t="n"/>
      <c r="I382" s="49" t="n"/>
      <c r="J382" s="27" t="n"/>
    </row>
    <row r="383">
      <c r="A383" s="25" t="n"/>
      <c r="B383" s="26" t="n"/>
      <c r="C383" s="25" t="n"/>
      <c r="D383" s="27" t="n"/>
      <c r="E383" s="27" t="n"/>
      <c r="F383" s="27" t="n"/>
      <c r="G383" s="27" t="n"/>
      <c r="H383" s="48" t="n"/>
      <c r="I383" s="49" t="n"/>
      <c r="J383" s="27" t="n"/>
    </row>
    <row r="384">
      <c r="A384" s="25" t="n"/>
      <c r="B384" s="26" t="n"/>
      <c r="C384" s="25" t="n"/>
      <c r="D384" s="27" t="n"/>
      <c r="E384" s="27" t="n"/>
      <c r="F384" s="27" t="n"/>
      <c r="G384" s="27" t="n"/>
      <c r="H384" s="48" t="n"/>
      <c r="I384" s="49" t="n"/>
      <c r="J384" s="27" t="n"/>
    </row>
    <row r="385">
      <c r="A385" s="25" t="n"/>
      <c r="B385" s="26" t="n"/>
      <c r="C385" s="25" t="n"/>
      <c r="D385" s="27" t="n"/>
      <c r="E385" s="27" t="n"/>
      <c r="F385" s="27" t="n"/>
      <c r="G385" s="27" t="n"/>
      <c r="H385" s="48" t="n"/>
      <c r="I385" s="49" t="n"/>
      <c r="J385" s="27" t="n"/>
    </row>
    <row r="386">
      <c r="A386" s="25" t="n"/>
      <c r="B386" s="26" t="n"/>
      <c r="C386" s="25" t="n"/>
      <c r="D386" s="27" t="n"/>
      <c r="E386" s="27" t="n"/>
      <c r="F386" s="27" t="n"/>
      <c r="G386" s="27" t="n"/>
      <c r="H386" s="48" t="n"/>
      <c r="I386" s="49" t="n"/>
      <c r="J386" s="27" t="n"/>
    </row>
    <row r="387">
      <c r="A387" s="25" t="n"/>
      <c r="B387" s="26" t="n"/>
      <c r="C387" s="25" t="n"/>
      <c r="D387" s="27" t="n"/>
      <c r="E387" s="27" t="n"/>
      <c r="F387" s="27" t="n"/>
      <c r="G387" s="27" t="n"/>
      <c r="H387" s="48" t="n"/>
      <c r="I387" s="49" t="n"/>
      <c r="J387" s="27" t="n"/>
    </row>
    <row r="388">
      <c r="A388" s="25" t="n"/>
      <c r="B388" s="26" t="n"/>
      <c r="C388" s="25" t="n"/>
      <c r="D388" s="27" t="n"/>
      <c r="E388" s="27" t="n"/>
      <c r="F388" s="27" t="n"/>
      <c r="G388" s="27" t="n"/>
      <c r="H388" s="48" t="n"/>
      <c r="I388" s="49" t="n"/>
      <c r="J388" s="27" t="n"/>
    </row>
    <row r="389">
      <c r="A389" s="25" t="n"/>
      <c r="B389" s="26" t="n"/>
      <c r="C389" s="25" t="n"/>
      <c r="D389" s="27" t="n"/>
      <c r="E389" s="27" t="n"/>
      <c r="F389" s="27" t="n"/>
      <c r="G389" s="27" t="n"/>
      <c r="H389" s="48" t="n"/>
      <c r="I389" s="49" t="n"/>
      <c r="J389" s="27" t="n"/>
    </row>
    <row r="390">
      <c r="A390" s="25" t="n"/>
      <c r="B390" s="26" t="n"/>
      <c r="C390" s="25" t="n"/>
      <c r="D390" s="27" t="n"/>
      <c r="E390" s="27" t="n"/>
      <c r="F390" s="27" t="n"/>
      <c r="G390" s="27" t="n"/>
      <c r="H390" s="48" t="n"/>
      <c r="I390" s="49" t="n"/>
      <c r="J390" s="27" t="n"/>
    </row>
    <row r="391">
      <c r="A391" s="25" t="n"/>
      <c r="B391" s="26" t="n"/>
      <c r="C391" s="25" t="n"/>
      <c r="D391" s="27" t="n"/>
      <c r="E391" s="27" t="n"/>
      <c r="F391" s="27" t="n"/>
      <c r="G391" s="27" t="n"/>
      <c r="H391" s="48" t="n"/>
      <c r="I391" s="49" t="n"/>
      <c r="J391" s="27" t="n"/>
    </row>
    <row r="392">
      <c r="A392" s="25" t="n"/>
      <c r="B392" s="26" t="n"/>
      <c r="C392" s="25" t="n"/>
      <c r="D392" s="27" t="n"/>
      <c r="E392" s="27" t="n"/>
      <c r="F392" s="27" t="n"/>
      <c r="G392" s="27" t="n"/>
      <c r="H392" s="48" t="n"/>
      <c r="I392" s="49" t="n"/>
      <c r="J392" s="27" t="n"/>
    </row>
    <row r="393">
      <c r="A393" s="25" t="n"/>
      <c r="B393" s="26" t="n"/>
      <c r="C393" s="25" t="n"/>
      <c r="D393" s="27" t="n"/>
      <c r="E393" s="27" t="n"/>
      <c r="F393" s="27" t="n"/>
      <c r="G393" s="27" t="n"/>
      <c r="H393" s="48" t="n"/>
      <c r="I393" s="49" t="n"/>
      <c r="J393" s="27" t="n"/>
    </row>
    <row r="394">
      <c r="A394" s="25" t="n"/>
      <c r="B394" s="26" t="n"/>
      <c r="C394" s="25" t="n"/>
      <c r="D394" s="27" t="n"/>
      <c r="E394" s="27" t="n"/>
      <c r="F394" s="27" t="n"/>
      <c r="G394" s="27" t="n"/>
      <c r="H394" s="48" t="n"/>
      <c r="I394" s="49" t="n"/>
      <c r="J394" s="27" t="n"/>
    </row>
    <row r="395">
      <c r="A395" s="25" t="n"/>
      <c r="B395" s="26" t="n"/>
      <c r="C395" s="25" t="n"/>
      <c r="D395" s="27" t="n"/>
      <c r="E395" s="27" t="n"/>
      <c r="F395" s="27" t="n"/>
      <c r="G395" s="27" t="n"/>
      <c r="H395" s="48" t="n"/>
      <c r="I395" s="49" t="n"/>
      <c r="J395" s="27" t="n"/>
    </row>
    <row r="396">
      <c r="A396" s="25" t="n"/>
      <c r="B396" s="26" t="n"/>
      <c r="C396" s="25" t="n"/>
      <c r="D396" s="27" t="n"/>
      <c r="E396" s="27" t="n"/>
      <c r="F396" s="27" t="n"/>
      <c r="G396" s="27" t="n"/>
      <c r="H396" s="48" t="n"/>
      <c r="I396" s="49" t="n"/>
      <c r="J396" s="27" t="n"/>
    </row>
    <row r="397">
      <c r="A397" s="25" t="n"/>
      <c r="B397" s="26" t="n"/>
      <c r="C397" s="25" t="n"/>
      <c r="D397" s="27" t="n"/>
      <c r="E397" s="27" t="n"/>
      <c r="F397" s="27" t="n"/>
      <c r="G397" s="27" t="n"/>
      <c r="H397" s="48" t="n"/>
      <c r="I397" s="49" t="n"/>
      <c r="J397" s="27" t="n"/>
    </row>
    <row r="398">
      <c r="A398" s="25" t="n"/>
      <c r="B398" s="26" t="n"/>
      <c r="C398" s="25" t="n"/>
      <c r="D398" s="27" t="n"/>
      <c r="E398" s="27" t="n"/>
      <c r="F398" s="27" t="n"/>
      <c r="G398" s="27" t="n"/>
      <c r="H398" s="48" t="n"/>
      <c r="I398" s="49" t="n"/>
      <c r="J398" s="27" t="n"/>
    </row>
    <row r="399">
      <c r="A399" s="25" t="n"/>
      <c r="B399" s="26" t="n"/>
      <c r="C399" s="25" t="n"/>
      <c r="D399" s="27" t="n"/>
      <c r="E399" s="27" t="n"/>
      <c r="F399" s="27" t="n"/>
      <c r="G399" s="27" t="n"/>
      <c r="H399" s="48" t="n"/>
      <c r="I399" s="49" t="n"/>
      <c r="J399" s="27" t="n"/>
    </row>
    <row r="400">
      <c r="A400" s="25" t="n"/>
      <c r="B400" s="26" t="n"/>
      <c r="C400" s="25" t="n"/>
      <c r="D400" s="27" t="n"/>
      <c r="E400" s="27" t="n"/>
      <c r="F400" s="27" t="n"/>
      <c r="G400" s="27" t="n"/>
      <c r="H400" s="48" t="n"/>
      <c r="I400" s="49" t="n"/>
      <c r="J400" s="27" t="n"/>
    </row>
    <row r="401">
      <c r="A401" s="25" t="n"/>
      <c r="B401" s="26" t="n"/>
      <c r="C401" s="25" t="n"/>
      <c r="D401" s="27" t="n"/>
      <c r="E401" s="27" t="n"/>
      <c r="F401" s="27" t="n"/>
      <c r="G401" s="27" t="n"/>
      <c r="H401" s="48" t="n"/>
      <c r="I401" s="49" t="n"/>
      <c r="J401" s="27" t="n"/>
    </row>
    <row r="402">
      <c r="A402" s="25" t="n"/>
      <c r="B402" s="26" t="n"/>
      <c r="C402" s="25" t="n"/>
      <c r="D402" s="27" t="n"/>
      <c r="E402" s="27" t="n"/>
      <c r="F402" s="27" t="n"/>
      <c r="G402" s="27" t="n"/>
      <c r="H402" s="48" t="n"/>
      <c r="I402" s="49" t="n"/>
      <c r="J402" s="27" t="n"/>
    </row>
    <row r="403">
      <c r="A403" s="25" t="n"/>
      <c r="B403" s="26" t="n"/>
      <c r="C403" s="25" t="n"/>
      <c r="D403" s="27" t="n"/>
      <c r="E403" s="27" t="n"/>
      <c r="F403" s="27" t="n"/>
      <c r="G403" s="27" t="n"/>
      <c r="H403" s="48" t="n"/>
      <c r="I403" s="49" t="n"/>
      <c r="J403" s="27" t="n"/>
    </row>
    <row r="404">
      <c r="A404" s="25" t="n"/>
      <c r="B404" s="26" t="n"/>
      <c r="C404" s="25" t="n"/>
      <c r="D404" s="27" t="n"/>
      <c r="E404" s="27" t="n"/>
      <c r="F404" s="27" t="n"/>
      <c r="G404" s="27" t="n"/>
      <c r="H404" s="48" t="n"/>
      <c r="I404" s="49" t="n"/>
      <c r="J404" s="27" t="n"/>
    </row>
    <row r="405">
      <c r="A405" s="25" t="n"/>
      <c r="B405" s="26" t="n"/>
      <c r="C405" s="25" t="n"/>
      <c r="D405" s="27" t="n"/>
      <c r="E405" s="27" t="n"/>
      <c r="F405" s="27" t="n"/>
      <c r="G405" s="27" t="n"/>
      <c r="H405" s="48" t="n"/>
      <c r="I405" s="49" t="n"/>
      <c r="J405" s="27" t="n"/>
    </row>
    <row r="406">
      <c r="A406" s="25" t="n"/>
      <c r="B406" s="26" t="n"/>
      <c r="C406" s="25" t="n"/>
      <c r="D406" s="27" t="n"/>
      <c r="E406" s="27" t="n"/>
      <c r="F406" s="27" t="n"/>
      <c r="G406" s="27" t="n"/>
      <c r="H406" s="48" t="n"/>
      <c r="I406" s="49" t="n"/>
      <c r="J406" s="27" t="n"/>
    </row>
    <row r="407">
      <c r="A407" s="25" t="n"/>
      <c r="B407" s="26" t="n"/>
      <c r="C407" s="25" t="n"/>
      <c r="D407" s="27" t="n"/>
      <c r="E407" s="27" t="n"/>
      <c r="F407" s="27" t="n"/>
      <c r="G407" s="27" t="n"/>
      <c r="H407" s="48" t="n"/>
      <c r="I407" s="49" t="n"/>
      <c r="J407" s="27" t="n"/>
    </row>
    <row r="408">
      <c r="A408" s="25" t="n"/>
      <c r="B408" s="26" t="n"/>
      <c r="C408" s="25" t="n"/>
      <c r="D408" s="27" t="n"/>
      <c r="E408" s="27" t="n"/>
      <c r="F408" s="27" t="n"/>
      <c r="G408" s="27" t="n"/>
      <c r="H408" s="48" t="n"/>
      <c r="I408" s="49" t="n"/>
      <c r="J408" s="27" t="n"/>
    </row>
    <row r="409">
      <c r="A409" s="25" t="n"/>
      <c r="B409" s="26" t="n"/>
      <c r="C409" s="25" t="n"/>
      <c r="D409" s="27" t="n"/>
      <c r="E409" s="27" t="n"/>
      <c r="F409" s="27" t="n"/>
      <c r="G409" s="27" t="n"/>
      <c r="H409" s="48" t="n"/>
      <c r="I409" s="49" t="n"/>
      <c r="J409" s="27" t="n"/>
    </row>
    <row r="410">
      <c r="A410" s="25" t="n"/>
      <c r="B410" s="26" t="n"/>
      <c r="C410" s="25" t="n"/>
      <c r="D410" s="27" t="n"/>
      <c r="E410" s="27" t="n"/>
      <c r="F410" s="27" t="n"/>
      <c r="G410" s="27" t="n"/>
      <c r="H410" s="48" t="n"/>
      <c r="I410" s="49" t="n"/>
      <c r="J410" s="27" t="n"/>
    </row>
    <row r="411">
      <c r="A411" s="25" t="n"/>
      <c r="B411" s="26" t="n"/>
      <c r="C411" s="25" t="n"/>
      <c r="D411" s="27" t="n"/>
      <c r="E411" s="27" t="n"/>
      <c r="F411" s="27" t="n"/>
      <c r="G411" s="27" t="n"/>
      <c r="H411" s="48" t="n"/>
      <c r="I411" s="49" t="n"/>
      <c r="J411" s="27" t="n"/>
    </row>
    <row r="412">
      <c r="A412" s="25" t="n"/>
      <c r="B412" s="26" t="n"/>
      <c r="C412" s="25" t="n"/>
      <c r="D412" s="27" t="n"/>
      <c r="E412" s="27" t="n"/>
      <c r="F412" s="27" t="n"/>
      <c r="G412" s="27" t="n"/>
      <c r="H412" s="48" t="n"/>
      <c r="I412" s="49" t="n"/>
      <c r="J412" s="27" t="n"/>
    </row>
    <row r="413">
      <c r="A413" s="25" t="n"/>
      <c r="B413" s="26" t="n"/>
      <c r="C413" s="25" t="n"/>
      <c r="D413" s="27" t="n"/>
      <c r="E413" s="27" t="n"/>
      <c r="F413" s="27" t="n"/>
      <c r="G413" s="27" t="n"/>
      <c r="H413" s="48" t="n"/>
      <c r="I413" s="49" t="n"/>
      <c r="J413" s="27" t="n"/>
    </row>
    <row r="414">
      <c r="A414" s="25" t="n"/>
      <c r="B414" s="26" t="n"/>
      <c r="C414" s="25" t="n"/>
      <c r="D414" s="27" t="n"/>
      <c r="E414" s="27" t="n"/>
      <c r="F414" s="27" t="n"/>
      <c r="G414" s="27" t="n"/>
      <c r="H414" s="48" t="n"/>
      <c r="I414" s="49" t="n"/>
      <c r="J414" s="27" t="n"/>
    </row>
    <row r="415">
      <c r="A415" s="25" t="n"/>
      <c r="B415" s="26" t="n"/>
      <c r="C415" s="25" t="n"/>
      <c r="D415" s="27" t="n"/>
      <c r="E415" s="27" t="n"/>
      <c r="F415" s="27" t="n"/>
      <c r="G415" s="27" t="n"/>
      <c r="H415" s="48" t="n"/>
      <c r="I415" s="49" t="n"/>
      <c r="J415" s="27" t="n"/>
    </row>
    <row r="416">
      <c r="A416" s="25" t="n"/>
      <c r="B416" s="26" t="n"/>
      <c r="C416" s="25" t="n"/>
      <c r="D416" s="27" t="n"/>
      <c r="E416" s="27" t="n"/>
      <c r="F416" s="27" t="n"/>
      <c r="G416" s="27" t="n"/>
      <c r="H416" s="48" t="n"/>
      <c r="I416" s="49" t="n"/>
      <c r="J416" s="27" t="n"/>
    </row>
    <row r="417">
      <c r="A417" s="25" t="n"/>
      <c r="B417" s="26" t="n"/>
      <c r="C417" s="25" t="n"/>
      <c r="D417" s="27" t="n"/>
      <c r="E417" s="27" t="n"/>
      <c r="F417" s="27" t="n"/>
      <c r="G417" s="27" t="n"/>
      <c r="H417" s="48" t="n"/>
      <c r="I417" s="49" t="n"/>
      <c r="J417" s="27" t="n"/>
    </row>
    <row r="418">
      <c r="A418" s="25" t="n"/>
      <c r="B418" s="26" t="n"/>
      <c r="C418" s="25" t="n"/>
      <c r="D418" s="27" t="n"/>
      <c r="E418" s="27" t="n"/>
      <c r="F418" s="27" t="n"/>
      <c r="G418" s="27" t="n"/>
      <c r="H418" s="48" t="n"/>
      <c r="I418" s="49" t="n"/>
      <c r="J418" s="27" t="n"/>
    </row>
    <row r="419">
      <c r="A419" s="25" t="n"/>
      <c r="B419" s="26" t="n"/>
      <c r="C419" s="25" t="n"/>
      <c r="D419" s="27" t="n"/>
      <c r="E419" s="27" t="n"/>
      <c r="F419" s="27" t="n"/>
      <c r="G419" s="27" t="n"/>
      <c r="H419" s="48" t="n"/>
      <c r="I419" s="49" t="n"/>
      <c r="J419" s="27" t="n"/>
    </row>
    <row r="420">
      <c r="A420" s="25" t="n"/>
      <c r="B420" s="26" t="n"/>
      <c r="C420" s="25" t="n"/>
      <c r="D420" s="27" t="n"/>
      <c r="E420" s="27" t="n"/>
      <c r="F420" s="27" t="n"/>
      <c r="G420" s="27" t="n"/>
      <c r="H420" s="48" t="n"/>
      <c r="I420" s="49" t="n"/>
      <c r="J420" s="27" t="n"/>
    </row>
    <row r="421">
      <c r="A421" s="25" t="n"/>
      <c r="B421" s="26" t="n"/>
      <c r="C421" s="25" t="n"/>
      <c r="D421" s="27" t="n"/>
      <c r="E421" s="27" t="n"/>
      <c r="F421" s="27" t="n"/>
      <c r="G421" s="27" t="n"/>
      <c r="H421" s="48" t="n"/>
      <c r="I421" s="49" t="n"/>
      <c r="J421" s="27" t="n"/>
    </row>
    <row r="422">
      <c r="A422" s="25" t="n"/>
      <c r="B422" s="26" t="n"/>
      <c r="C422" s="25" t="n"/>
      <c r="D422" s="27" t="n"/>
      <c r="E422" s="27" t="n"/>
      <c r="F422" s="27" t="n"/>
      <c r="G422" s="27" t="n"/>
      <c r="H422" s="48" t="n"/>
      <c r="I422" s="49" t="n"/>
      <c r="J422" s="27" t="n"/>
    </row>
    <row r="423">
      <c r="A423" s="25" t="n"/>
      <c r="B423" s="26" t="n"/>
      <c r="C423" s="25" t="n"/>
      <c r="D423" s="27" t="n"/>
      <c r="E423" s="27" t="n"/>
      <c r="F423" s="27" t="n"/>
      <c r="G423" s="27" t="n"/>
      <c r="H423" s="48" t="n"/>
      <c r="I423" s="49" t="n"/>
      <c r="J423" s="27" t="n"/>
    </row>
    <row r="424">
      <c r="A424" s="25" t="n"/>
      <c r="B424" s="26" t="n"/>
      <c r="C424" s="25" t="n"/>
      <c r="D424" s="27" t="n"/>
      <c r="E424" s="27" t="n"/>
      <c r="F424" s="27" t="n"/>
      <c r="G424" s="27" t="n"/>
      <c r="H424" s="48" t="n"/>
      <c r="I424" s="49" t="n"/>
      <c r="J424" s="27" t="n"/>
    </row>
    <row r="425">
      <c r="A425" s="25" t="n"/>
      <c r="B425" s="26" t="n"/>
      <c r="C425" s="25" t="n"/>
      <c r="D425" s="27" t="n"/>
      <c r="E425" s="27" t="n"/>
      <c r="F425" s="27" t="n"/>
      <c r="G425" s="27" t="n"/>
      <c r="H425" s="48" t="n"/>
      <c r="I425" s="49" t="n"/>
      <c r="J425" s="27" t="n"/>
    </row>
    <row r="426">
      <c r="A426" s="25" t="n"/>
      <c r="B426" s="26" t="n"/>
      <c r="C426" s="25" t="n"/>
      <c r="D426" s="27" t="n"/>
      <c r="E426" s="27" t="n"/>
      <c r="F426" s="27" t="n"/>
      <c r="G426" s="27" t="n"/>
      <c r="H426" s="48" t="n"/>
      <c r="I426" s="49" t="n"/>
      <c r="J426" s="27" t="n"/>
    </row>
    <row r="427">
      <c r="A427" s="25" t="n"/>
      <c r="B427" s="26" t="n"/>
      <c r="C427" s="25" t="n"/>
      <c r="D427" s="27" t="n"/>
      <c r="E427" s="27" t="n"/>
      <c r="F427" s="27" t="n"/>
      <c r="G427" s="27" t="n"/>
      <c r="H427" s="48" t="n"/>
      <c r="I427" s="49" t="n"/>
      <c r="J427" s="27" t="n"/>
    </row>
    <row r="428">
      <c r="A428" s="25" t="n"/>
      <c r="B428" s="26" t="n"/>
      <c r="C428" s="25" t="n"/>
      <c r="D428" s="27" t="n"/>
      <c r="E428" s="27" t="n"/>
      <c r="F428" s="27" t="n"/>
      <c r="G428" s="27" t="n"/>
      <c r="H428" s="48" t="n"/>
      <c r="I428" s="49" t="n"/>
      <c r="J428" s="27" t="n"/>
    </row>
    <row r="429">
      <c r="A429" s="25" t="n"/>
      <c r="B429" s="26" t="n"/>
      <c r="C429" s="25" t="n"/>
      <c r="D429" s="27" t="n"/>
      <c r="E429" s="27" t="n"/>
      <c r="F429" s="27" t="n"/>
      <c r="G429" s="27" t="n"/>
      <c r="H429" s="48" t="n"/>
      <c r="I429" s="49" t="n"/>
      <c r="J429" s="27" t="n"/>
    </row>
    <row r="430">
      <c r="A430" s="25" t="n"/>
      <c r="B430" s="26" t="n"/>
      <c r="C430" s="25" t="n"/>
      <c r="D430" s="27" t="n"/>
      <c r="E430" s="27" t="n"/>
      <c r="F430" s="27" t="n"/>
      <c r="G430" s="27" t="n"/>
      <c r="H430" s="48" t="n"/>
      <c r="I430" s="49" t="n"/>
      <c r="J430" s="27" t="n"/>
    </row>
    <row r="431">
      <c r="A431" s="25" t="n"/>
      <c r="B431" s="26" t="n"/>
      <c r="C431" s="25" t="n"/>
      <c r="D431" s="27" t="n"/>
      <c r="E431" s="27" t="n"/>
      <c r="F431" s="27" t="n"/>
      <c r="G431" s="27" t="n"/>
      <c r="H431" s="48" t="n"/>
      <c r="I431" s="49" t="n"/>
      <c r="J431" s="27" t="n"/>
    </row>
    <row r="432">
      <c r="A432" s="25" t="n"/>
      <c r="B432" s="26" t="n"/>
      <c r="C432" s="25" t="n"/>
      <c r="D432" s="27" t="n"/>
      <c r="E432" s="27" t="n"/>
      <c r="F432" s="27" t="n"/>
      <c r="G432" s="27" t="n"/>
      <c r="H432" s="48" t="n"/>
      <c r="I432" s="49" t="n"/>
      <c r="J432" s="27" t="n"/>
    </row>
    <row r="433">
      <c r="A433" s="25" t="n"/>
      <c r="B433" s="26" t="n"/>
      <c r="C433" s="25" t="n"/>
      <c r="D433" s="27" t="n"/>
      <c r="E433" s="27" t="n"/>
      <c r="F433" s="27" t="n"/>
      <c r="G433" s="27" t="n"/>
      <c r="H433" s="48" t="n"/>
      <c r="I433" s="49" t="n"/>
      <c r="J433" s="27" t="n"/>
    </row>
    <row r="434">
      <c r="A434" s="25" t="n"/>
      <c r="B434" s="26" t="n"/>
      <c r="C434" s="25" t="n"/>
      <c r="D434" s="27" t="n"/>
      <c r="E434" s="27" t="n"/>
      <c r="F434" s="27" t="n"/>
      <c r="G434" s="27" t="n"/>
      <c r="H434" s="48" t="n"/>
      <c r="I434" s="49" t="n"/>
      <c r="J434" s="27" t="n"/>
    </row>
    <row r="435">
      <c r="A435" s="25" t="n"/>
      <c r="B435" s="26" t="n"/>
      <c r="C435" s="25" t="n"/>
      <c r="D435" s="27" t="n"/>
      <c r="E435" s="27" t="n"/>
      <c r="F435" s="27" t="n"/>
      <c r="G435" s="27" t="n"/>
      <c r="H435" s="48" t="n"/>
      <c r="I435" s="49" t="n"/>
      <c r="J435" s="27" t="n"/>
    </row>
    <row r="436">
      <c r="A436" s="25" t="n"/>
      <c r="B436" s="26" t="n"/>
      <c r="C436" s="25" t="n"/>
      <c r="D436" s="27" t="n"/>
      <c r="E436" s="27" t="n"/>
      <c r="F436" s="27" t="n"/>
      <c r="G436" s="27" t="n"/>
      <c r="H436" s="48" t="n"/>
      <c r="I436" s="49" t="n"/>
      <c r="J436" s="27" t="n"/>
    </row>
    <row r="437">
      <c r="A437" s="25" t="n"/>
      <c r="B437" s="26" t="n"/>
      <c r="C437" s="25" t="n"/>
      <c r="D437" s="27" t="n"/>
      <c r="E437" s="27" t="n"/>
      <c r="F437" s="27" t="n"/>
      <c r="G437" s="27" t="n"/>
      <c r="H437" s="48" t="n"/>
      <c r="I437" s="49" t="n"/>
      <c r="J437" s="27" t="n"/>
    </row>
    <row r="438">
      <c r="A438" s="25" t="n"/>
      <c r="B438" s="26" t="n"/>
      <c r="C438" s="25" t="n"/>
      <c r="D438" s="27" t="n"/>
      <c r="E438" s="27" t="n"/>
      <c r="F438" s="27" t="n"/>
      <c r="G438" s="27" t="n"/>
      <c r="H438" s="48" t="n"/>
      <c r="I438" s="49" t="n"/>
      <c r="J438" s="27" t="n"/>
    </row>
    <row r="439">
      <c r="A439" s="25" t="n"/>
      <c r="B439" s="26" t="n"/>
      <c r="C439" s="25" t="n"/>
      <c r="D439" s="27" t="n"/>
      <c r="E439" s="27" t="n"/>
      <c r="F439" s="27" t="n"/>
      <c r="G439" s="27" t="n"/>
      <c r="H439" s="48" t="n"/>
      <c r="I439" s="49" t="n"/>
      <c r="J439" s="27" t="n"/>
    </row>
    <row r="440">
      <c r="A440" s="25" t="n"/>
      <c r="B440" s="26" t="n"/>
      <c r="C440" s="25" t="n"/>
      <c r="D440" s="27" t="n"/>
      <c r="E440" s="27" t="n"/>
      <c r="F440" s="27" t="n"/>
      <c r="G440" s="27" t="n"/>
      <c r="H440" s="48" t="n"/>
      <c r="I440" s="49" t="n"/>
      <c r="J440" s="27" t="n"/>
    </row>
    <row r="441">
      <c r="A441" s="25" t="n"/>
      <c r="B441" s="26" t="n"/>
      <c r="C441" s="25" t="n"/>
      <c r="D441" s="27" t="n"/>
      <c r="E441" s="27" t="n"/>
      <c r="F441" s="27" t="n"/>
      <c r="G441" s="27" t="n"/>
      <c r="H441" s="48" t="n"/>
      <c r="I441" s="49" t="n"/>
      <c r="J441" s="27" t="n"/>
    </row>
    <row r="442">
      <c r="A442" s="25" t="n"/>
      <c r="B442" s="26" t="n"/>
      <c r="C442" s="25" t="n"/>
      <c r="D442" s="27" t="n"/>
      <c r="E442" s="27" t="n"/>
      <c r="F442" s="27" t="n"/>
      <c r="G442" s="27" t="n"/>
      <c r="H442" s="48" t="n"/>
      <c r="I442" s="49" t="n"/>
      <c r="J442" s="27" t="n"/>
    </row>
    <row r="443">
      <c r="A443" s="25" t="n"/>
      <c r="B443" s="26" t="n"/>
      <c r="C443" s="25" t="n"/>
      <c r="D443" s="27" t="n"/>
      <c r="E443" s="27" t="n"/>
      <c r="F443" s="27" t="n"/>
      <c r="G443" s="27" t="n"/>
      <c r="H443" s="48" t="n"/>
      <c r="I443" s="49" t="n"/>
      <c r="J443" s="27" t="n"/>
    </row>
    <row r="444">
      <c r="A444" s="25" t="n"/>
      <c r="B444" s="26" t="n"/>
      <c r="C444" s="25" t="n"/>
      <c r="D444" s="27" t="n"/>
      <c r="E444" s="27" t="n"/>
      <c r="F444" s="27" t="n"/>
      <c r="G444" s="27" t="n"/>
      <c r="H444" s="48" t="n"/>
      <c r="I444" s="49" t="n"/>
      <c r="J444" s="27" t="n"/>
    </row>
    <row r="445">
      <c r="A445" s="25" t="n"/>
      <c r="B445" s="26" t="n"/>
      <c r="C445" s="25" t="n"/>
      <c r="D445" s="27" t="n"/>
      <c r="E445" s="27" t="n"/>
      <c r="F445" s="27" t="n"/>
      <c r="G445" s="27" t="n"/>
      <c r="H445" s="48" t="n"/>
      <c r="I445" s="49" t="n"/>
      <c r="J445" s="27" t="n"/>
    </row>
    <row r="446">
      <c r="A446" s="25" t="n"/>
      <c r="B446" s="26" t="n"/>
      <c r="C446" s="25" t="n"/>
      <c r="D446" s="27" t="n"/>
      <c r="E446" s="27" t="n"/>
      <c r="F446" s="27" t="n"/>
      <c r="G446" s="27" t="n"/>
      <c r="H446" s="48" t="n"/>
      <c r="I446" s="49" t="n"/>
      <c r="J446" s="27" t="n"/>
    </row>
    <row r="447">
      <c r="A447" s="25" t="n"/>
      <c r="B447" s="26" t="n"/>
      <c r="C447" s="25" t="n"/>
      <c r="D447" s="27" t="n"/>
      <c r="E447" s="27" t="n"/>
      <c r="F447" s="27" t="n"/>
      <c r="G447" s="27" t="n"/>
      <c r="H447" s="48" t="n"/>
      <c r="I447" s="49" t="n"/>
      <c r="J447" s="27" t="n"/>
    </row>
    <row r="448">
      <c r="A448" s="25" t="n"/>
      <c r="B448" s="26" t="n"/>
      <c r="C448" s="25" t="n"/>
      <c r="D448" s="27" t="n"/>
      <c r="E448" s="27" t="n"/>
      <c r="F448" s="27" t="n"/>
      <c r="G448" s="27" t="n"/>
      <c r="H448" s="48" t="n"/>
      <c r="I448" s="49" t="n"/>
      <c r="J448" s="27" t="n"/>
    </row>
    <row r="449">
      <c r="A449" s="25" t="n"/>
      <c r="B449" s="26" t="n"/>
      <c r="C449" s="25" t="n"/>
      <c r="D449" s="27" t="n"/>
      <c r="E449" s="27" t="n"/>
      <c r="F449" s="27" t="n"/>
      <c r="G449" s="27" t="n"/>
      <c r="H449" s="48" t="n"/>
      <c r="I449" s="49" t="n"/>
      <c r="J449" s="27" t="n"/>
    </row>
    <row r="450">
      <c r="A450" s="25" t="n"/>
      <c r="B450" s="26" t="n"/>
      <c r="C450" s="25" t="n"/>
      <c r="D450" s="27" t="n"/>
      <c r="E450" s="27" t="n"/>
      <c r="F450" s="27" t="n"/>
      <c r="G450" s="27" t="n"/>
      <c r="H450" s="48" t="n"/>
      <c r="I450" s="49" t="n"/>
      <c r="J450" s="27" t="n"/>
    </row>
    <row r="451">
      <c r="A451" s="25" t="n"/>
      <c r="B451" s="26" t="n"/>
      <c r="C451" s="25" t="n"/>
      <c r="D451" s="27" t="n"/>
      <c r="E451" s="27" t="n"/>
      <c r="F451" s="27" t="n"/>
      <c r="G451" s="27" t="n"/>
      <c r="H451" s="48" t="n"/>
      <c r="I451" s="49" t="n"/>
      <c r="J451" s="27" t="n"/>
    </row>
    <row r="452">
      <c r="A452" s="25" t="n"/>
      <c r="B452" s="26" t="n"/>
      <c r="C452" s="25" t="n"/>
      <c r="D452" s="27" t="n"/>
      <c r="E452" s="27" t="n"/>
      <c r="F452" s="27" t="n"/>
      <c r="G452" s="27" t="n"/>
      <c r="H452" s="48" t="n"/>
      <c r="I452" s="49" t="n"/>
      <c r="J452" s="27" t="n"/>
    </row>
    <row r="453">
      <c r="A453" s="25" t="n"/>
      <c r="B453" s="26" t="n"/>
      <c r="C453" s="25" t="n"/>
      <c r="D453" s="27" t="n"/>
      <c r="E453" s="27" t="n"/>
      <c r="F453" s="27" t="n"/>
      <c r="G453" s="27" t="n"/>
      <c r="H453" s="48" t="n"/>
      <c r="I453" s="49" t="n"/>
      <c r="J453" s="27" t="n"/>
    </row>
    <row r="454">
      <c r="A454" s="25" t="n"/>
      <c r="B454" s="26" t="n"/>
      <c r="C454" s="25" t="n"/>
      <c r="D454" s="27" t="n"/>
      <c r="E454" s="27" t="n"/>
      <c r="F454" s="27" t="n"/>
      <c r="G454" s="27" t="n"/>
      <c r="H454" s="48" t="n"/>
      <c r="I454" s="49" t="n"/>
      <c r="J454" s="27" t="n"/>
    </row>
    <row r="455">
      <c r="A455" s="25" t="n"/>
      <c r="B455" s="26" t="n"/>
      <c r="C455" s="25" t="n"/>
      <c r="D455" s="27" t="n"/>
      <c r="E455" s="27" t="n"/>
      <c r="F455" s="27" t="n"/>
      <c r="G455" s="27" t="n"/>
      <c r="H455" s="48" t="n"/>
      <c r="I455" s="49" t="n"/>
      <c r="J455" s="27" t="n"/>
    </row>
    <row r="456">
      <c r="A456" s="25" t="n"/>
      <c r="B456" s="26" t="n"/>
      <c r="C456" s="25" t="n"/>
      <c r="D456" s="27" t="n"/>
      <c r="E456" s="27" t="n"/>
      <c r="F456" s="27" t="n"/>
      <c r="G456" s="27" t="n"/>
      <c r="H456" s="48" t="n"/>
      <c r="I456" s="49" t="n"/>
      <c r="J456" s="27" t="n"/>
    </row>
    <row r="457">
      <c r="A457" s="25" t="n"/>
      <c r="B457" s="26" t="n"/>
      <c r="C457" s="25" t="n"/>
      <c r="D457" s="27" t="n"/>
      <c r="E457" s="27" t="n"/>
      <c r="F457" s="27" t="n"/>
      <c r="G457" s="27" t="n"/>
      <c r="H457" s="48" t="n"/>
      <c r="I457" s="49" t="n"/>
      <c r="J457" s="27" t="n"/>
    </row>
    <row r="458">
      <c r="A458" s="25" t="n"/>
      <c r="B458" s="26" t="n"/>
      <c r="C458" s="25" t="n"/>
      <c r="D458" s="27" t="n"/>
      <c r="E458" s="27" t="n"/>
      <c r="F458" s="27" t="n"/>
      <c r="G458" s="27" t="n"/>
      <c r="H458" s="48" t="n"/>
      <c r="I458" s="49" t="n"/>
      <c r="J458" s="27" t="n"/>
    </row>
    <row r="459">
      <c r="A459" s="25" t="n"/>
      <c r="B459" s="26" t="n"/>
      <c r="C459" s="25" t="n"/>
      <c r="D459" s="27" t="n"/>
      <c r="E459" s="27" t="n"/>
      <c r="F459" s="27" t="n"/>
      <c r="G459" s="27" t="n"/>
      <c r="H459" s="48" t="n"/>
      <c r="I459" s="49" t="n"/>
      <c r="J459" s="27" t="n"/>
    </row>
    <row r="460">
      <c r="A460" s="25" t="n"/>
      <c r="B460" s="26" t="n"/>
      <c r="C460" s="25" t="n"/>
      <c r="D460" s="27" t="n"/>
      <c r="E460" s="27" t="n"/>
      <c r="F460" s="27" t="n"/>
      <c r="G460" s="27" t="n"/>
      <c r="H460" s="48" t="n"/>
      <c r="I460" s="49" t="n"/>
      <c r="J460" s="27" t="n"/>
    </row>
    <row r="461">
      <c r="A461" s="25" t="n"/>
      <c r="B461" s="26" t="n"/>
      <c r="C461" s="25" t="n"/>
      <c r="D461" s="27" t="n"/>
      <c r="E461" s="27" t="n"/>
      <c r="F461" s="27" t="n"/>
      <c r="G461" s="27" t="n"/>
      <c r="H461" s="48" t="n"/>
      <c r="I461" s="49" t="n"/>
      <c r="J461" s="27" t="n"/>
    </row>
    <row r="462">
      <c r="A462" s="25" t="n"/>
      <c r="B462" s="26" t="n"/>
      <c r="C462" s="25" t="n"/>
      <c r="D462" s="27" t="n"/>
      <c r="E462" s="27" t="n"/>
      <c r="F462" s="27" t="n"/>
      <c r="G462" s="27" t="n"/>
      <c r="H462" s="48" t="n"/>
      <c r="I462" s="49" t="n"/>
      <c r="J462" s="27" t="n"/>
    </row>
    <row r="463">
      <c r="A463" s="25" t="n"/>
      <c r="B463" s="26" t="n"/>
      <c r="C463" s="25" t="n"/>
      <c r="D463" s="27" t="n"/>
      <c r="E463" s="27" t="n"/>
      <c r="F463" s="27" t="n"/>
      <c r="G463" s="27" t="n"/>
      <c r="H463" s="48" t="n"/>
      <c r="I463" s="49" t="n"/>
      <c r="J463" s="27" t="n"/>
    </row>
    <row r="464">
      <c r="A464" s="25" t="n"/>
      <c r="B464" s="26" t="n"/>
      <c r="C464" s="25" t="n"/>
      <c r="D464" s="27" t="n"/>
      <c r="E464" s="27" t="n"/>
      <c r="F464" s="27" t="n"/>
      <c r="G464" s="27" t="n"/>
      <c r="H464" s="48" t="n"/>
      <c r="I464" s="49" t="n"/>
      <c r="J464" s="27" t="n"/>
    </row>
    <row r="465">
      <c r="A465" s="25" t="n"/>
      <c r="B465" s="26" t="n"/>
      <c r="C465" s="25" t="n"/>
      <c r="D465" s="27" t="n"/>
      <c r="E465" s="27" t="n"/>
      <c r="F465" s="27" t="n"/>
      <c r="G465" s="27" t="n"/>
      <c r="H465" s="48" t="n"/>
      <c r="I465" s="49" t="n"/>
      <c r="J465" s="27" t="n"/>
    </row>
    <row r="466">
      <c r="A466" s="25" t="n"/>
      <c r="B466" s="26" t="n"/>
      <c r="C466" s="25" t="n"/>
      <c r="D466" s="27" t="n"/>
      <c r="E466" s="27" t="n"/>
      <c r="F466" s="27" t="n"/>
      <c r="G466" s="27" t="n"/>
      <c r="H466" s="48" t="n"/>
      <c r="I466" s="49" t="n"/>
      <c r="J466" s="27" t="n"/>
    </row>
    <row r="467">
      <c r="A467" s="25" t="n"/>
      <c r="B467" s="26" t="n"/>
      <c r="C467" s="25" t="n"/>
      <c r="D467" s="27" t="n"/>
      <c r="E467" s="27" t="n"/>
      <c r="F467" s="27" t="n"/>
      <c r="G467" s="27" t="n"/>
      <c r="H467" s="48" t="n"/>
      <c r="I467" s="49" t="n"/>
      <c r="J467" s="27" t="n"/>
    </row>
    <row r="468">
      <c r="A468" s="25" t="n"/>
      <c r="B468" s="26" t="n"/>
      <c r="C468" s="25" t="n"/>
      <c r="D468" s="27" t="n"/>
      <c r="E468" s="27" t="n"/>
      <c r="F468" s="27" t="n"/>
      <c r="G468" s="27" t="n"/>
      <c r="H468" s="48" t="n"/>
      <c r="I468" s="49" t="n"/>
      <c r="J468" s="27" t="n"/>
    </row>
    <row r="469">
      <c r="A469" s="25" t="n"/>
      <c r="B469" s="26" t="n"/>
      <c r="C469" s="25" t="n"/>
      <c r="D469" s="27" t="n"/>
      <c r="E469" s="27" t="n"/>
      <c r="F469" s="27" t="n"/>
      <c r="G469" s="27" t="n"/>
      <c r="H469" s="48" t="n"/>
      <c r="I469" s="49" t="n"/>
      <c r="J469" s="27" t="n"/>
    </row>
    <row r="470">
      <c r="A470" s="25" t="n"/>
      <c r="B470" s="26" t="n"/>
      <c r="C470" s="25" t="n"/>
      <c r="D470" s="27" t="n"/>
      <c r="E470" s="27" t="n"/>
      <c r="F470" s="27" t="n"/>
      <c r="G470" s="27" t="n"/>
      <c r="H470" s="48" t="n"/>
      <c r="I470" s="49" t="n"/>
      <c r="J470" s="27" t="n"/>
    </row>
    <row r="471">
      <c r="A471" s="25" t="n"/>
      <c r="B471" s="26" t="n"/>
      <c r="C471" s="25" t="n"/>
      <c r="D471" s="27" t="n"/>
      <c r="E471" s="27" t="n"/>
      <c r="F471" s="27" t="n"/>
      <c r="G471" s="27" t="n"/>
      <c r="H471" s="48" t="n"/>
      <c r="I471" s="49" t="n"/>
      <c r="J471" s="27" t="n"/>
    </row>
    <row r="472">
      <c r="A472" s="25" t="n"/>
      <c r="B472" s="26" t="n"/>
      <c r="C472" s="25" t="n"/>
      <c r="D472" s="27" t="n"/>
      <c r="E472" s="27" t="n"/>
      <c r="F472" s="27" t="n"/>
      <c r="G472" s="27" t="n"/>
      <c r="H472" s="48" t="n"/>
      <c r="I472" s="49" t="n"/>
      <c r="J472" s="27" t="n"/>
    </row>
    <row r="473">
      <c r="A473" s="25" t="n"/>
      <c r="B473" s="26" t="n"/>
      <c r="C473" s="25" t="n"/>
      <c r="D473" s="27" t="n"/>
      <c r="E473" s="27" t="n"/>
      <c r="F473" s="27" t="n"/>
      <c r="G473" s="27" t="n"/>
      <c r="H473" s="48" t="n"/>
      <c r="I473" s="49" t="n"/>
      <c r="J473" s="27" t="n"/>
    </row>
    <row r="474">
      <c r="A474" s="25" t="n"/>
      <c r="B474" s="26" t="n"/>
      <c r="C474" s="25" t="n"/>
      <c r="D474" s="27" t="n"/>
      <c r="E474" s="27" t="n"/>
      <c r="F474" s="27" t="n"/>
      <c r="G474" s="27" t="n"/>
      <c r="H474" s="48" t="n"/>
      <c r="I474" s="49" t="n"/>
      <c r="J474" s="27" t="n"/>
    </row>
    <row r="475">
      <c r="A475" s="25" t="n"/>
      <c r="B475" s="26" t="n"/>
      <c r="C475" s="25" t="n"/>
      <c r="D475" s="27" t="n"/>
      <c r="E475" s="27" t="n"/>
      <c r="F475" s="27" t="n"/>
      <c r="G475" s="27" t="n"/>
      <c r="H475" s="48" t="n"/>
      <c r="I475" s="49" t="n"/>
      <c r="J475" s="27" t="n"/>
    </row>
    <row r="476">
      <c r="A476" s="25" t="n"/>
      <c r="B476" s="26" t="n"/>
      <c r="C476" s="25" t="n"/>
      <c r="D476" s="27" t="n"/>
      <c r="E476" s="27" t="n"/>
      <c r="F476" s="27" t="n"/>
      <c r="G476" s="27" t="n"/>
      <c r="H476" s="48" t="n"/>
      <c r="I476" s="49" t="n"/>
      <c r="J476" s="27" t="n"/>
    </row>
    <row r="477">
      <c r="A477" s="25" t="n"/>
      <c r="B477" s="26" t="n"/>
      <c r="C477" s="25" t="n"/>
      <c r="D477" s="27" t="n"/>
      <c r="E477" s="27" t="n"/>
      <c r="F477" s="27" t="n"/>
      <c r="G477" s="27" t="n"/>
      <c r="H477" s="48" t="n"/>
      <c r="I477" s="49" t="n"/>
      <c r="J477" s="27" t="n"/>
    </row>
    <row r="478">
      <c r="A478" s="25" t="n"/>
      <c r="B478" s="26" t="n"/>
      <c r="C478" s="25" t="n"/>
      <c r="D478" s="27" t="n"/>
      <c r="E478" s="27" t="n"/>
      <c r="F478" s="27" t="n"/>
      <c r="G478" s="27" t="n"/>
      <c r="H478" s="48" t="n"/>
      <c r="I478" s="49" t="n"/>
      <c r="J478" s="27" t="n"/>
    </row>
    <row r="479">
      <c r="A479" s="25" t="n"/>
      <c r="B479" s="26" t="n"/>
      <c r="C479" s="25" t="n"/>
      <c r="D479" s="27" t="n"/>
      <c r="E479" s="27" t="n"/>
      <c r="F479" s="27" t="n"/>
      <c r="G479" s="27" t="n"/>
      <c r="H479" s="48" t="n"/>
      <c r="I479" s="49" t="n"/>
      <c r="J479" s="27" t="n"/>
    </row>
    <row r="480">
      <c r="A480" s="25" t="n"/>
      <c r="B480" s="26" t="n"/>
      <c r="C480" s="25" t="n"/>
      <c r="D480" s="27" t="n"/>
      <c r="E480" s="27" t="n"/>
      <c r="F480" s="27" t="n"/>
      <c r="G480" s="27" t="n"/>
      <c r="H480" s="48" t="n"/>
      <c r="I480" s="49" t="n"/>
      <c r="J480" s="27" t="n"/>
    </row>
    <row r="481">
      <c r="A481" s="25" t="n"/>
      <c r="B481" s="26" t="n"/>
      <c r="C481" s="25" t="n"/>
      <c r="D481" s="27" t="n"/>
      <c r="E481" s="27" t="n"/>
      <c r="F481" s="27" t="n"/>
      <c r="G481" s="27" t="n"/>
      <c r="H481" s="48" t="n"/>
      <c r="I481" s="49" t="n"/>
      <c r="J481" s="27" t="n"/>
    </row>
    <row r="482">
      <c r="A482" s="25" t="n"/>
      <c r="B482" s="26" t="n"/>
      <c r="C482" s="25" t="n"/>
      <c r="D482" s="27" t="n"/>
      <c r="E482" s="27" t="n"/>
      <c r="F482" s="27" t="n"/>
      <c r="G482" s="27" t="n"/>
      <c r="H482" s="48" t="n"/>
      <c r="I482" s="49" t="n"/>
      <c r="J482" s="27" t="n"/>
    </row>
    <row r="483">
      <c r="A483" s="25" t="n"/>
      <c r="B483" s="26" t="n"/>
      <c r="C483" s="25" t="n"/>
      <c r="D483" s="27" t="n"/>
      <c r="E483" s="27" t="n"/>
      <c r="F483" s="27" t="n"/>
      <c r="G483" s="27" t="n"/>
      <c r="H483" s="48" t="n"/>
      <c r="I483" s="49" t="n"/>
      <c r="J483" s="27" t="n"/>
    </row>
    <row r="484">
      <c r="A484" s="25" t="n"/>
      <c r="B484" s="26" t="n"/>
      <c r="C484" s="25" t="n"/>
      <c r="D484" s="27" t="n"/>
      <c r="E484" s="27" t="n"/>
      <c r="F484" s="27" t="n"/>
      <c r="G484" s="27" t="n"/>
      <c r="H484" s="48" t="n"/>
      <c r="I484" s="49" t="n"/>
      <c r="J484" s="27" t="n"/>
    </row>
    <row r="485">
      <c r="A485" s="25" t="n"/>
      <c r="B485" s="26" t="n"/>
      <c r="C485" s="25" t="n"/>
      <c r="D485" s="27" t="n"/>
      <c r="E485" s="27" t="n"/>
      <c r="F485" s="27" t="n"/>
      <c r="G485" s="27" t="n"/>
      <c r="H485" s="48" t="n"/>
      <c r="I485" s="49" t="n"/>
      <c r="J485" s="27" t="n"/>
    </row>
    <row r="486">
      <c r="A486" s="25" t="n"/>
      <c r="B486" s="26" t="n"/>
      <c r="C486" s="25" t="n"/>
      <c r="D486" s="27" t="n"/>
      <c r="E486" s="27" t="n"/>
      <c r="F486" s="27" t="n"/>
      <c r="G486" s="27" t="n"/>
      <c r="H486" s="48" t="n"/>
      <c r="I486" s="49" t="n"/>
      <c r="J486" s="27" t="n"/>
    </row>
    <row r="487">
      <c r="A487" s="25" t="n"/>
      <c r="B487" s="26" t="n"/>
      <c r="C487" s="25" t="n"/>
      <c r="D487" s="27" t="n"/>
      <c r="E487" s="27" t="n"/>
      <c r="F487" s="27" t="n"/>
      <c r="G487" s="27" t="n"/>
      <c r="H487" s="48" t="n"/>
      <c r="I487" s="49" t="n"/>
      <c r="J487" s="27" t="n"/>
    </row>
    <row r="488">
      <c r="A488" s="25" t="n"/>
      <c r="B488" s="26" t="n"/>
      <c r="C488" s="25" t="n"/>
      <c r="D488" s="27" t="n"/>
      <c r="E488" s="27" t="n"/>
      <c r="F488" s="27" t="n"/>
      <c r="G488" s="27" t="n"/>
      <c r="H488" s="48" t="n"/>
      <c r="I488" s="49" t="n"/>
      <c r="J488" s="27" t="n"/>
    </row>
    <row r="489">
      <c r="A489" s="25" t="n"/>
      <c r="B489" s="26" t="n"/>
      <c r="C489" s="25" t="n"/>
      <c r="D489" s="27" t="n"/>
      <c r="E489" s="27" t="n"/>
      <c r="F489" s="27" t="n"/>
      <c r="G489" s="27" t="n"/>
      <c r="H489" s="48" t="n"/>
      <c r="I489" s="49" t="n"/>
      <c r="J489" s="27" t="n"/>
    </row>
    <row r="490">
      <c r="A490" s="25" t="n"/>
      <c r="B490" s="26" t="n"/>
      <c r="C490" s="25" t="n"/>
      <c r="D490" s="27" t="n"/>
      <c r="E490" s="27" t="n"/>
      <c r="F490" s="27" t="n"/>
      <c r="G490" s="27" t="n"/>
      <c r="H490" s="48" t="n"/>
      <c r="I490" s="49" t="n"/>
      <c r="J490" s="27" t="n"/>
    </row>
    <row r="491">
      <c r="A491" s="25" t="n"/>
      <c r="B491" s="26" t="n"/>
      <c r="C491" s="25" t="n"/>
      <c r="D491" s="27" t="n"/>
      <c r="E491" s="27" t="n"/>
      <c r="F491" s="27" t="n"/>
      <c r="G491" s="27" t="n"/>
      <c r="H491" s="48" t="n"/>
      <c r="I491" s="49" t="n"/>
      <c r="J491" s="27" t="n"/>
    </row>
    <row r="492">
      <c r="A492" s="25" t="n"/>
      <c r="B492" s="26" t="n"/>
      <c r="C492" s="25" t="n"/>
      <c r="D492" s="27" t="n"/>
      <c r="E492" s="27" t="n"/>
      <c r="F492" s="27" t="n"/>
      <c r="G492" s="27" t="n"/>
      <c r="H492" s="48" t="n"/>
      <c r="I492" s="49" t="n"/>
      <c r="J492" s="27" t="n"/>
    </row>
    <row r="493">
      <c r="A493" s="25" t="n"/>
      <c r="B493" s="26" t="n"/>
      <c r="C493" s="25" t="n"/>
      <c r="D493" s="27" t="n"/>
      <c r="E493" s="27" t="n"/>
      <c r="F493" s="27" t="n"/>
      <c r="G493" s="27" t="n"/>
      <c r="H493" s="48" t="n"/>
      <c r="I493" s="49" t="n"/>
      <c r="J493" s="27" t="n"/>
    </row>
    <row r="494">
      <c r="A494" s="25" t="n"/>
      <c r="B494" s="26" t="n"/>
      <c r="C494" s="25" t="n"/>
      <c r="D494" s="27" t="n"/>
      <c r="E494" s="27" t="n"/>
      <c r="F494" s="27" t="n"/>
      <c r="G494" s="27" t="n"/>
      <c r="H494" s="48" t="n"/>
      <c r="I494" s="49" t="n"/>
      <c r="J494" s="27" t="n"/>
    </row>
    <row r="495">
      <c r="A495" s="25" t="n"/>
      <c r="B495" s="26" t="n"/>
      <c r="C495" s="25" t="n"/>
      <c r="D495" s="27" t="n"/>
      <c r="E495" s="27" t="n"/>
      <c r="F495" s="27" t="n"/>
      <c r="G495" s="27" t="n"/>
      <c r="H495" s="48" t="n"/>
      <c r="I495" s="49" t="n"/>
      <c r="J495" s="27" t="n"/>
    </row>
    <row r="496">
      <c r="A496" s="25" t="n"/>
      <c r="B496" s="26" t="n"/>
      <c r="C496" s="25" t="n"/>
      <c r="D496" s="27" t="n"/>
      <c r="E496" s="27" t="n"/>
      <c r="F496" s="27" t="n"/>
      <c r="G496" s="27" t="n"/>
      <c r="H496" s="48" t="n"/>
      <c r="I496" s="49" t="n"/>
      <c r="J496" s="27" t="n"/>
    </row>
    <row r="497">
      <c r="A497" s="25" t="n"/>
      <c r="B497" s="26" t="n"/>
      <c r="C497" s="25" t="n"/>
      <c r="D497" s="27" t="n"/>
      <c r="E497" s="27" t="n"/>
      <c r="F497" s="27" t="n"/>
      <c r="G497" s="27" t="n"/>
      <c r="H497" s="48" t="n"/>
      <c r="I497" s="49" t="n"/>
      <c r="J497" s="27" t="n"/>
    </row>
    <row r="498">
      <c r="A498" s="25" t="n"/>
      <c r="B498" s="26" t="n"/>
      <c r="C498" s="25" t="n"/>
      <c r="D498" s="27" t="n"/>
      <c r="E498" s="27" t="n"/>
      <c r="F498" s="27" t="n"/>
      <c r="G498" s="27" t="n"/>
      <c r="H498" s="48" t="n"/>
      <c r="I498" s="49" t="n"/>
      <c r="J498" s="27" t="n"/>
    </row>
    <row r="499">
      <c r="A499" s="25" t="n"/>
      <c r="B499" s="26" t="n"/>
      <c r="C499" s="25" t="n"/>
      <c r="D499" s="27" t="n"/>
      <c r="E499" s="27" t="n"/>
      <c r="F499" s="27" t="n"/>
      <c r="G499" s="27" t="n"/>
      <c r="H499" s="48" t="n"/>
      <c r="I499" s="49" t="n"/>
      <c r="J499" s="27" t="n"/>
    </row>
    <row r="500">
      <c r="A500" s="25" t="n"/>
      <c r="B500" s="26" t="n"/>
      <c r="C500" s="25" t="n"/>
      <c r="D500" s="27" t="n"/>
      <c r="E500" s="27" t="n"/>
      <c r="F500" s="27" t="n"/>
      <c r="G500" s="27" t="n"/>
      <c r="H500" s="48" t="n"/>
      <c r="I500" s="49" t="n"/>
      <c r="J500" s="27" t="n"/>
    </row>
    <row r="501">
      <c r="A501" s="25" t="n"/>
      <c r="B501" s="26" t="n"/>
      <c r="C501" s="25" t="n"/>
      <c r="D501" s="27" t="n"/>
      <c r="E501" s="27" t="n"/>
      <c r="F501" s="27" t="n"/>
      <c r="G501" s="27" t="n"/>
      <c r="H501" s="48" t="n"/>
      <c r="I501" s="49" t="n"/>
      <c r="J501" s="27" t="n"/>
    </row>
    <row r="502">
      <c r="A502" s="25" t="n"/>
      <c r="B502" s="26" t="n"/>
      <c r="C502" s="25" t="n"/>
      <c r="D502" s="27" t="n"/>
      <c r="E502" s="27" t="n"/>
      <c r="F502" s="27" t="n"/>
      <c r="G502" s="27" t="n"/>
      <c r="H502" s="48" t="n"/>
      <c r="I502" s="49" t="n"/>
      <c r="J502" s="27" t="n"/>
    </row>
    <row r="503">
      <c r="A503" s="25" t="n"/>
      <c r="B503" s="26" t="n"/>
      <c r="C503" s="25" t="n"/>
      <c r="D503" s="27" t="n"/>
      <c r="E503" s="27" t="n"/>
      <c r="F503" s="27" t="n"/>
      <c r="G503" s="27" t="n"/>
      <c r="H503" s="48" t="n"/>
      <c r="I503" s="49" t="n"/>
      <c r="J503" s="27" t="n"/>
    </row>
    <row r="504">
      <c r="A504" s="25" t="n"/>
      <c r="B504" s="26" t="n"/>
      <c r="C504" s="25" t="n"/>
      <c r="D504" s="27" t="n"/>
      <c r="E504" s="27" t="n"/>
      <c r="F504" s="27" t="n"/>
      <c r="G504" s="27" t="n"/>
      <c r="H504" s="48" t="n"/>
      <c r="I504" s="49" t="n"/>
      <c r="J504" s="27" t="n"/>
    </row>
  </sheetData>
  <mergeCells count="1">
    <mergeCell ref="A1:J1"/>
  </mergeCells>
  <conditionalFormatting sqref="A5:A504">
    <cfRule type="expression" priority="1" dxfId="1" stopIfTrue="1">
      <formula>=AND($A5&lt;&gt;"",COUNTIF($A$5:$A$504,$A5)&gt;1)</formula>
    </cfRule>
  </conditionalFormatting>
  <conditionalFormatting sqref="I5:I504">
    <cfRule type="expression" priority="2" dxfId="2" stopIfTrue="1">
      <formula>=AND($A5&lt;&gt;"",$I5&lt;&gt;"",$I5&lt;'Settings'!$B$4-'Settings'!$B$7)</formula>
    </cfRule>
  </conditionalFormatting>
  <conditionalFormatting sqref="A5:J504">
    <cfRule type="expression" priority="3" dxfId="3" stopIfTrue="0">
      <formula>=OR($J5="Out of Service",$J5="Sold")</formula>
    </cfRule>
    <cfRule type="expression" priority="4" dxfId="1" stopIfTrue="1">
      <formula>=AND(COUNTA($A5:$J5)&gt;0,OR($A5="",$B5="",$C5="",$D5="",$E5="",$F5="",$H5="",$I5="",$J5=""))</formula>
    </cfRule>
  </conditionalFormatting>
  <dataValidations count="7">
    <dataValidation sqref="A5:A504" showDropDown="0" showInputMessage="0" showErrorMessage="1" allowBlank="0" errorTitle="Duplicate Unit ID" error="Enter a unique Unit ID or leave the unused row blank." type="custom">
      <formula1>=OR(A5="",COUNTIF($A$5:$A$504,A5)=1)</formula1>
    </dataValidation>
    <dataValidation sqref="B5:B504" showDropDown="0" showInputMessage="0" showErrorMessage="1" allowBlank="0" errorTitle="Invalid Model Year" error="Enter a whole-number year from 1990 through 2100." type="whole" operator="between">
      <formula1>1990</formula1>
      <formula2>2100</formula2>
    </dataValidation>
    <dataValidation sqref="E5:E504" showDropDown="0" showInputMessage="0" showErrorMessage="1" allowBlank="0" errorTitle="Invalid Vehicle Type" error="Select a vehicle type from the Settings sheet list." type="list">
      <formula1>=INDIRECT("'Settings'!$I$11:$I$16")</formula1>
    </dataValidation>
    <dataValidation sqref="F5:F504" showDropDown="0" showInputMessage="0" showErrorMessage="1" allowBlank="0" errorTitle="Invalid Department" error="Select a department from the Settings sheet list." type="list">
      <formula1>=INDIRECT("'Settings'!$F$11:$F$16")</formula1>
    </dataValidation>
    <dataValidation sqref="H5:H504" showDropDown="0" showInputMessage="0" showErrorMessage="1" allowBlank="0" errorTitle="Invalid Odometer" error="Enter a whole number from 0 to 2,000,000 miles." type="whole" operator="between">
      <formula1>0</formula1>
      <formula2>2000000</formula2>
    </dataValidation>
    <dataValidation sqref="I5:I504" showDropDown="0" showInputMessage="0" showErrorMessage="1" allowBlank="0" errorTitle="Invalid Odometer Update Date" error="Enter a date from 1/1/2000 through the report date." type="date" operator="between">
      <formula1>DATE(2000,1,1)</formula1>
      <formula2>INDIRECT("'Settings'!$B$4")</formula2>
    </dataValidation>
    <dataValidation sqref="J5:J504" showDropDown="0" showInputMessage="0" showErrorMessage="1" allowBlank="0" errorTitle="Invalid Vehicle Status" error="Select a vehicle status from the Settings sheet list." type="list">
      <formula1>=INDIRECT("'Settings'!$G$11:$G$14")</formula1>
    </dataValidation>
  </dataValidations>
  <pageMargins left="0.25" right="0.25" top="0.4" bottom="0.4" header="0.2" footer="0.2"/>
  <pageSetup orientation="landscape" paperSize="1" fitToHeight="0" fitToWidth="1"/>
  <headerFooter>
    <oddHeader>&amp;C&amp;12 &amp;BFleet Preventive Maintenance</oddHeader>
    <oddFooter>&amp;CPage &amp;P of &amp;N</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tabColor rgb="002A8C82"/>
    <outlinePr summaryBelow="1" summaryRight="1"/>
    <pageSetUpPr fitToPage="1"/>
  </sheetPr>
  <dimension ref="A1:T504"/>
  <sheetViews>
    <sheetView showGridLines="0" workbookViewId="0">
      <pane ySplit="4" topLeftCell="A5" activePane="bottomLeft" state="frozen"/>
      <selection pane="bottomLeft" activeCell="A1" sqref="A1"/>
    </sheetView>
  </sheetViews>
  <sheetFormatPr baseColWidth="8" defaultRowHeight="15"/>
  <cols>
    <col width="12" customWidth="1" min="1" max="1"/>
    <col width="13" customWidth="1" min="2" max="2"/>
    <col width="30" customWidth="1" min="3" max="3"/>
    <col width="17" customWidth="1" min="4" max="4"/>
    <col width="29" customWidth="1" min="5" max="5"/>
    <col width="18" customWidth="1" min="6" max="6"/>
    <col width="25" customWidth="1" min="7" max="7"/>
    <col width="19" customWidth="1" min="8" max="8"/>
    <col width="18" customWidth="1" min="9" max="9"/>
    <col width="23" customWidth="1" min="10" max="10"/>
    <col width="25" customWidth="1" min="11" max="11"/>
    <col width="17" customWidth="1" min="12" max="12"/>
    <col width="18" customWidth="1" min="13" max="13"/>
    <col width="17" customWidth="1" min="14" max="14"/>
    <col width="32" customWidth="1" min="15" max="15"/>
    <col width="15" customWidth="1" min="16" max="16"/>
    <col width="17" customWidth="1" min="17" max="17"/>
    <col width="27" customWidth="1" min="18" max="18"/>
    <col width="18" customWidth="1" min="19" max="19"/>
    <col width="38" customWidth="1" min="20" max="20"/>
  </cols>
  <sheetData>
    <row r="1" ht="30" customHeight="1">
      <c r="A1" s="1" t="inlineStr">
        <is>
          <t>Preventive Maintenance Schedule</t>
        </is>
      </c>
    </row>
    <row r="2" ht="30" customHeight="1">
      <c r="A2" s="23" t="inlineStr">
        <is>
          <t>Enter information only in yellow cells. Blue-gray cells contain formulas. Update the last service fields manually after work is completed.</t>
        </is>
      </c>
    </row>
    <row r="4" ht="32" customHeight="1">
      <c r="A4" s="24" t="inlineStr">
        <is>
          <t>PM ID</t>
        </is>
      </c>
      <c r="B4" s="24" t="inlineStr">
        <is>
          <t>Unit ID</t>
        </is>
      </c>
      <c r="C4" s="24" t="inlineStr">
        <is>
          <t>Vehicle</t>
        </is>
      </c>
      <c r="D4" s="24" t="inlineStr">
        <is>
          <t>Vehicle Status</t>
        </is>
      </c>
      <c r="E4" s="24" t="inlineStr">
        <is>
          <t>Service Type</t>
        </is>
      </c>
      <c r="F4" s="24" t="inlineStr">
        <is>
          <t>Last Service Date</t>
        </is>
      </c>
      <c r="G4" s="24" t="inlineStr">
        <is>
          <t>Last Service Odometer (Miles)</t>
        </is>
      </c>
      <c r="H4" s="24" t="inlineStr">
        <is>
          <t>Interval (Miles)</t>
        </is>
      </c>
      <c r="I4" s="24" t="inlineStr">
        <is>
          <t>Interval (Months)</t>
        </is>
      </c>
      <c r="J4" s="24" t="inlineStr">
        <is>
          <t>Current Odometer (Miles)</t>
        </is>
      </c>
      <c r="K4" s="24" t="inlineStr">
        <is>
          <t>Next Due Odometer (Miles)</t>
        </is>
      </c>
      <c r="L4" s="24" t="inlineStr">
        <is>
          <t>Next Due Date</t>
        </is>
      </c>
      <c r="M4" s="24" t="inlineStr">
        <is>
          <t>Miles Remaining</t>
        </is>
      </c>
      <c r="N4" s="24" t="inlineStr">
        <is>
          <t>Days Remaining</t>
        </is>
      </c>
      <c r="O4" s="24" t="inlineStr">
        <is>
          <t>Data Check</t>
        </is>
      </c>
      <c r="P4" s="24" t="inlineStr">
        <is>
          <t>Status</t>
        </is>
      </c>
      <c r="Q4" s="24" t="inlineStr">
        <is>
          <t>Estimated Cost</t>
        </is>
      </c>
      <c r="R4" s="24" t="inlineStr">
        <is>
          <t>Service Provider</t>
        </is>
      </c>
      <c r="S4" s="24" t="inlineStr">
        <is>
          <t>Work Order / PO</t>
        </is>
      </c>
      <c r="T4" s="24" t="inlineStr">
        <is>
          <t>Notes</t>
        </is>
      </c>
    </row>
    <row r="5">
      <c r="A5" s="25" t="inlineStr">
        <is>
          <t>PM-001</t>
        </is>
      </c>
      <c r="B5" s="25" t="inlineStr">
        <is>
          <t>TRK-101</t>
        </is>
      </c>
      <c r="C5" s="30">
        <f>IF($A5="","",IFERROR(VLOOKUP($B5,'Vehicles'!$A$5:$J$504,2,FALSE)&amp;" "&amp;VLOOKUP($B5,'Vehicles'!$A$5:$J$504,3,FALSE)&amp;" "&amp;VLOOKUP($B5,'Vehicles'!$A$5:$J$504,4,FALSE),"Unit not found"))</f>
        <v/>
      </c>
      <c r="D5" s="31">
        <f>IF($A5="","",IFERROR(VLOOKUP($B5,'Vehicles'!$A$5:$J$504,10,FALSE),"Missing Unit"))</f>
        <v/>
      </c>
      <c r="E5" s="27" t="inlineStr">
        <is>
          <t>Engine Oil &amp; Filter</t>
        </is>
      </c>
      <c r="F5" s="49" t="n">
        <v>46104</v>
      </c>
      <c r="G5" s="48" t="n">
        <v>62000</v>
      </c>
      <c r="H5" s="50">
        <f>IF($A5="","",IFERROR(VLOOKUP($E5,'Settings'!$A$11:$D$110,2,FALSE),""))</f>
        <v/>
      </c>
      <c r="I5" s="33">
        <f>IF($A5="","",IFERROR(VLOOKUP($E5,'Settings'!$A$11:$D$110,3,FALSE),""))</f>
        <v/>
      </c>
      <c r="J5" s="50">
        <f>IF($A5="","",IFERROR(VLOOKUP($B5,'Vehicles'!$A$5:$J$504,8,FALSE),""))</f>
        <v/>
      </c>
      <c r="K5" s="50">
        <f>IF($A5="","",IFERROR(IF(OR($H5&lt;=0,$G5=""),"",$G5+$H5),""))</f>
        <v/>
      </c>
      <c r="L5" s="51">
        <f>IF($A5="","",IFERROR(IF(OR($I5&lt;=0,$F5=""),"",EDATE($F5,$I5)),""))</f>
        <v/>
      </c>
      <c r="M5" s="50">
        <f>IF($A5="","",IFERROR(IF(OR($K5="",$J5=""),"",$K5-$J5),""))</f>
        <v/>
      </c>
      <c r="N5" s="33">
        <f>IF($A5="","",IFERROR(IF($L5="","",$L5-'Settings'!$B$4),""))</f>
        <v/>
      </c>
      <c r="O5" s="30">
        <f>IF($A5="","",IF($D5="Missing Unit","Missing Unit",IF(OR($D5="Out of Service",$D5="Sold"),"Inactive Vehicle",IF($J5="","Missing Current Odometer",IF(OR($F5="",$G5=""),"Missing Service Baseline",IF($F5&gt;'Settings'!$B$4,"Last Service Date After Report Date",IF(AND(OR($H5="",$H5=0),OR($I5="",$I5=0)),"Missing Service Type Setup",IF($J5&lt;$G5,"Odometer Conflict","OK"))))))))</f>
        <v/>
      </c>
      <c r="P5" s="31">
        <f>IF($A5="","",IF($O5&lt;&gt;"OK","Review",IF(OR(AND($H5&gt;0,$M5&lt;0),AND($I5&gt;0,$N5&lt;0)),"Overdue",IF(OR(AND($H5&gt;0,$M5&lt;='Settings'!$B$5),AND($I5&gt;0,$N5&lt;='Settings'!$B$6)),"Due Soon","Up to Date"))))</f>
        <v/>
      </c>
      <c r="Q5" s="52">
        <f>IF($A5="","",IFERROR(VLOOKUP($E5,'Settings'!$A$11:$D$110,4,FALSE),0))</f>
        <v/>
      </c>
      <c r="R5" s="27" t="inlineStr">
        <is>
          <t>In-House Shop</t>
        </is>
      </c>
      <c r="S5" s="25" t="inlineStr"/>
      <c r="T5" s="27" t="inlineStr">
        <is>
          <t>Schedule with next route gap</t>
        </is>
      </c>
    </row>
    <row r="6">
      <c r="A6" s="25" t="inlineStr">
        <is>
          <t>PM-002</t>
        </is>
      </c>
      <c r="B6" s="25" t="inlineStr">
        <is>
          <t>VAN-204</t>
        </is>
      </c>
      <c r="C6" s="30">
        <f>IF($A6="","",IFERROR(VLOOKUP($B6,'Vehicles'!$A$5:$J$504,2,FALSE)&amp;" "&amp;VLOOKUP($B6,'Vehicles'!$A$5:$J$504,3,FALSE)&amp;" "&amp;VLOOKUP($B6,'Vehicles'!$A$5:$J$504,4,FALSE),"Unit not found"))</f>
        <v/>
      </c>
      <c r="D6" s="31">
        <f>IF($A6="","",IFERROR(VLOOKUP($B6,'Vehicles'!$A$5:$J$504,10,FALSE),"Missing Unit"))</f>
        <v/>
      </c>
      <c r="E6" s="27" t="inlineStr">
        <is>
          <t>Engine Oil &amp; Filter</t>
        </is>
      </c>
      <c r="F6" s="49" t="n">
        <v>46063</v>
      </c>
      <c r="G6" s="48" t="n">
        <v>84100</v>
      </c>
      <c r="H6" s="50">
        <f>IF($A6="","",IFERROR(VLOOKUP($E6,'Settings'!$A$11:$D$110,2,FALSE),""))</f>
        <v/>
      </c>
      <c r="I6" s="33">
        <f>IF($A6="","",IFERROR(VLOOKUP($E6,'Settings'!$A$11:$D$110,3,FALSE),""))</f>
        <v/>
      </c>
      <c r="J6" s="50">
        <f>IF($A6="","",IFERROR(VLOOKUP($B6,'Vehicles'!$A$5:$J$504,8,FALSE),""))</f>
        <v/>
      </c>
      <c r="K6" s="50">
        <f>IF($A6="","",IFERROR(IF(OR($H6&lt;=0,$G6=""),"",$G6+$H6),""))</f>
        <v/>
      </c>
      <c r="L6" s="51">
        <f>IF($A6="","",IFERROR(IF(OR($I6&lt;=0,$F6=""),"",EDATE($F6,$I6)),""))</f>
        <v/>
      </c>
      <c r="M6" s="50">
        <f>IF($A6="","",IFERROR(IF(OR($K6="",$J6=""),"",$K6-$J6),""))</f>
        <v/>
      </c>
      <c r="N6" s="33">
        <f>IF($A6="","",IFERROR(IF($L6="","",$L6-'Settings'!$B$4),""))</f>
        <v/>
      </c>
      <c r="O6" s="30">
        <f>IF($A6="","",IF($D6="Missing Unit","Missing Unit",IF(OR($D6="Out of Service",$D6="Sold"),"Inactive Vehicle",IF($J6="","Missing Current Odometer",IF(OR($F6="",$G6=""),"Missing Service Baseline",IF($F6&gt;'Settings'!$B$4,"Last Service Date After Report Date",IF(AND(OR($H6="",$H6=0),OR($I6="",$I6=0)),"Missing Service Type Setup",IF($J6&lt;$G6,"Odometer Conflict","OK"))))))))</f>
        <v/>
      </c>
      <c r="P6" s="31">
        <f>IF($A6="","",IF($O6&lt;&gt;"OK","Review",IF(OR(AND($H6&gt;0,$M6&lt;0),AND($I6&gt;0,$N6&lt;0)),"Overdue",IF(OR(AND($H6&gt;0,$M6&lt;='Settings'!$B$5),AND($I6&gt;0,$N6&lt;='Settings'!$B$6)),"Due Soon","Up to Date"))))</f>
        <v/>
      </c>
      <c r="Q6" s="52">
        <f>IF($A6="","",IFERROR(VLOOKUP($E6,'Settings'!$A$11:$D$110,4,FALSE),0))</f>
        <v/>
      </c>
      <c r="R6" s="27" t="inlineStr">
        <is>
          <t>Mobile Fleet Care</t>
        </is>
      </c>
      <c r="S6" s="25" t="inlineStr">
        <is>
          <t>WO-2478</t>
        </is>
      </c>
      <c r="T6" s="27" t="inlineStr">
        <is>
          <t>Overdue; prioritize this week</t>
        </is>
      </c>
    </row>
    <row r="7">
      <c r="A7" s="25" t="inlineStr">
        <is>
          <t>PM-003</t>
        </is>
      </c>
      <c r="B7" s="25" t="inlineStr">
        <is>
          <t>VAN-207</t>
        </is>
      </c>
      <c r="C7" s="30">
        <f>IF($A7="","",IFERROR(VLOOKUP($B7,'Vehicles'!$A$5:$J$504,2,FALSE)&amp;" "&amp;VLOOKUP($B7,'Vehicles'!$A$5:$J$504,3,FALSE)&amp;" "&amp;VLOOKUP($B7,'Vehicles'!$A$5:$J$504,4,FALSE),"Unit not found"))</f>
        <v/>
      </c>
      <c r="D7" s="31">
        <f>IF($A7="","",IFERROR(VLOOKUP($B7,'Vehicles'!$A$5:$J$504,10,FALSE),"Missing Unit"))</f>
        <v/>
      </c>
      <c r="E7" s="27" t="inlineStr">
        <is>
          <t>Transmission Service</t>
        </is>
      </c>
      <c r="F7" s="49" t="n">
        <v>46243</v>
      </c>
      <c r="G7" s="48" t="n">
        <v>59700</v>
      </c>
      <c r="H7" s="50">
        <f>IF($A7="","",IFERROR(VLOOKUP($E7,'Settings'!$A$11:$D$110,2,FALSE),""))</f>
        <v/>
      </c>
      <c r="I7" s="33">
        <f>IF($A7="","",IFERROR(VLOOKUP($E7,'Settings'!$A$11:$D$110,3,FALSE),""))</f>
        <v/>
      </c>
      <c r="J7" s="50">
        <f>IF($A7="","",IFERROR(VLOOKUP($B7,'Vehicles'!$A$5:$J$504,8,FALSE),""))</f>
        <v/>
      </c>
      <c r="K7" s="50">
        <f>IF($A7="","",IFERROR(IF(OR($H7&lt;=0,$G7=""),"",$G7+$H7),""))</f>
        <v/>
      </c>
      <c r="L7" s="51">
        <f>IF($A7="","",IFERROR(IF(OR($I7&lt;=0,$F7=""),"",EDATE($F7,$I7)),""))</f>
        <v/>
      </c>
      <c r="M7" s="50">
        <f>IF($A7="","",IFERROR(IF(OR($K7="",$J7=""),"",$K7-$J7),""))</f>
        <v/>
      </c>
      <c r="N7" s="33">
        <f>IF($A7="","",IFERROR(IF($L7="","",$L7-'Settings'!$B$4),""))</f>
        <v/>
      </c>
      <c r="O7" s="30">
        <f>IF($A7="","",IF($D7="Missing Unit","Missing Unit",IF(OR($D7="Out of Service",$D7="Sold"),"Inactive Vehicle",IF($J7="","Missing Current Odometer",IF(OR($F7="",$G7=""),"Missing Service Baseline",IF($F7&gt;'Settings'!$B$4,"Last Service Date After Report Date",IF(AND(OR($H7="",$H7=0),OR($I7="",$I7=0)),"Missing Service Type Setup",IF($J7&lt;$G7,"Odometer Conflict","OK"))))))))</f>
        <v/>
      </c>
      <c r="P7" s="31">
        <f>IF($A7="","",IF($O7&lt;&gt;"OK","Review",IF(OR(AND($H7&gt;0,$M7&lt;0),AND($I7&gt;0,$N7&lt;0)),"Overdue",IF(OR(AND($H7&gt;0,$M7&lt;='Settings'!$B$5),AND($I7&gt;0,$N7&lt;='Settings'!$B$6)),"Due Soon","Up to Date"))))</f>
        <v/>
      </c>
      <c r="Q7" s="52">
        <f>IF($A7="","",IFERROR(VLOOKUP($E7,'Settings'!$A$11:$D$110,4,FALSE),0))</f>
        <v/>
      </c>
      <c r="R7" s="27" t="inlineStr">
        <is>
          <t>Northside Fleet Service</t>
        </is>
      </c>
      <c r="S7" s="25" t="inlineStr"/>
      <c r="T7" s="27" t="inlineStr">
        <is>
          <t>Confirm fluid specification</t>
        </is>
      </c>
    </row>
    <row r="8">
      <c r="A8" s="25" t="inlineStr">
        <is>
          <t>PM-004</t>
        </is>
      </c>
      <c r="B8" s="25" t="inlineStr">
        <is>
          <t>SUV-310</t>
        </is>
      </c>
      <c r="C8" s="30">
        <f>IF($A8="","",IFERROR(VLOOKUP($B8,'Vehicles'!$A$5:$J$504,2,FALSE)&amp;" "&amp;VLOOKUP($B8,'Vehicles'!$A$5:$J$504,3,FALSE)&amp;" "&amp;VLOOKUP($B8,'Vehicles'!$A$5:$J$504,4,FALSE),"Unit not found"))</f>
        <v/>
      </c>
      <c r="D8" s="31">
        <f>IF($A8="","",IFERROR(VLOOKUP($B8,'Vehicles'!$A$5:$J$504,10,FALSE),"Missing Unit"))</f>
        <v/>
      </c>
      <c r="E8" s="27" t="inlineStr">
        <is>
          <t>Tire Rotation &amp; Inspection</t>
        </is>
      </c>
      <c r="F8" s="49" t="n">
        <v>46135</v>
      </c>
      <c r="G8" s="48" t="n">
        <v>37900</v>
      </c>
      <c r="H8" s="50">
        <f>IF($A8="","",IFERROR(VLOOKUP($E8,'Settings'!$A$11:$D$110,2,FALSE),""))</f>
        <v/>
      </c>
      <c r="I8" s="33">
        <f>IF($A8="","",IFERROR(VLOOKUP($E8,'Settings'!$A$11:$D$110,3,FALSE),""))</f>
        <v/>
      </c>
      <c r="J8" s="50">
        <f>IF($A8="","",IFERROR(VLOOKUP($B8,'Vehicles'!$A$5:$J$504,8,FALSE),""))</f>
        <v/>
      </c>
      <c r="K8" s="50">
        <f>IF($A8="","",IFERROR(IF(OR($H8&lt;=0,$G8=""),"",$G8+$H8),""))</f>
        <v/>
      </c>
      <c r="L8" s="51">
        <f>IF($A8="","",IFERROR(IF(OR($I8&lt;=0,$F8=""),"",EDATE($F8,$I8)),""))</f>
        <v/>
      </c>
      <c r="M8" s="50">
        <f>IF($A8="","",IFERROR(IF(OR($K8="",$J8=""),"",$K8-$J8),""))</f>
        <v/>
      </c>
      <c r="N8" s="33">
        <f>IF($A8="","",IFERROR(IF($L8="","",$L8-'Settings'!$B$4),""))</f>
        <v/>
      </c>
      <c r="O8" s="30">
        <f>IF($A8="","",IF($D8="Missing Unit","Missing Unit",IF(OR($D8="Out of Service",$D8="Sold"),"Inactive Vehicle",IF($J8="","Missing Current Odometer",IF(OR($F8="",$G8=""),"Missing Service Baseline",IF($F8&gt;'Settings'!$B$4,"Last Service Date After Report Date",IF(AND(OR($H8="",$H8=0),OR($I8="",$I8=0)),"Missing Service Type Setup",IF($J8&lt;$G8,"Odometer Conflict","OK"))))))))</f>
        <v/>
      </c>
      <c r="P8" s="31">
        <f>IF($A8="","",IF($O8&lt;&gt;"OK","Review",IF(OR(AND($H8&gt;0,$M8&lt;0),AND($I8&gt;0,$N8&lt;0)),"Overdue",IF(OR(AND($H8&gt;0,$M8&lt;='Settings'!$B$5),AND($I8&gt;0,$N8&lt;='Settings'!$B$6)),"Due Soon","Up to Date"))))</f>
        <v/>
      </c>
      <c r="Q8" s="52">
        <f>IF($A8="","",IFERROR(VLOOKUP($E8,'Settings'!$A$11:$D$110,4,FALSE),0))</f>
        <v/>
      </c>
      <c r="R8" s="27" t="inlineStr">
        <is>
          <t>In-House Shop</t>
        </is>
      </c>
      <c r="S8" s="25" t="inlineStr"/>
      <c r="T8" s="27" t="inlineStr">
        <is>
          <t>Combine with spare vehicle check</t>
        </is>
      </c>
    </row>
    <row r="9">
      <c r="A9" s="25" t="inlineStr">
        <is>
          <t>PM-005</t>
        </is>
      </c>
      <c r="B9" s="25" t="inlineStr">
        <is>
          <t>TRK-115</t>
        </is>
      </c>
      <c r="C9" s="30">
        <f>IF($A9="","",IFERROR(VLOOKUP($B9,'Vehicles'!$A$5:$J$504,2,FALSE)&amp;" "&amp;VLOOKUP($B9,'Vehicles'!$A$5:$J$504,3,FALSE)&amp;" "&amp;VLOOKUP($B9,'Vehicles'!$A$5:$J$504,4,FALSE),"Unit not found"))</f>
        <v/>
      </c>
      <c r="D9" s="31">
        <f>IF($A9="","",IFERROR(VLOOKUP($B9,'Vehicles'!$A$5:$J$504,10,FALSE),"Missing Unit"))</f>
        <v/>
      </c>
      <c r="E9" s="27" t="inlineStr">
        <is>
          <t>Brake Inspection</t>
        </is>
      </c>
      <c r="F9" s="49" t="n">
        <v>46213</v>
      </c>
      <c r="G9" s="48" t="n">
        <v>130500</v>
      </c>
      <c r="H9" s="50">
        <f>IF($A9="","",IFERROR(VLOOKUP($E9,'Settings'!$A$11:$D$110,2,FALSE),""))</f>
        <v/>
      </c>
      <c r="I9" s="33">
        <f>IF($A9="","",IFERROR(VLOOKUP($E9,'Settings'!$A$11:$D$110,3,FALSE),""))</f>
        <v/>
      </c>
      <c r="J9" s="50">
        <f>IF($A9="","",IFERROR(VLOOKUP($B9,'Vehicles'!$A$5:$J$504,8,FALSE),""))</f>
        <v/>
      </c>
      <c r="K9" s="50">
        <f>IF($A9="","",IFERROR(IF(OR($H9&lt;=0,$G9=""),"",$G9+$H9),""))</f>
        <v/>
      </c>
      <c r="L9" s="51">
        <f>IF($A9="","",IFERROR(IF(OR($I9&lt;=0,$F9=""),"",EDATE($F9,$I9)),""))</f>
        <v/>
      </c>
      <c r="M9" s="50">
        <f>IF($A9="","",IFERROR(IF(OR($K9="",$J9=""),"",$K9-$J9),""))</f>
        <v/>
      </c>
      <c r="N9" s="33">
        <f>IF($A9="","",IFERROR(IF($L9="","",$L9-'Settings'!$B$4),""))</f>
        <v/>
      </c>
      <c r="O9" s="30">
        <f>IF($A9="","",IF($D9="Missing Unit","Missing Unit",IF(OR($D9="Out of Service",$D9="Sold"),"Inactive Vehicle",IF($J9="","Missing Current Odometer",IF(OR($F9="",$G9=""),"Missing Service Baseline",IF($F9&gt;'Settings'!$B$4,"Last Service Date After Report Date",IF(AND(OR($H9="",$H9=0),OR($I9="",$I9=0)),"Missing Service Type Setup",IF($J9&lt;$G9,"Odometer Conflict","OK"))))))))</f>
        <v/>
      </c>
      <c r="P9" s="31">
        <f>IF($A9="","",IF($O9&lt;&gt;"OK","Review",IF(OR(AND($H9&gt;0,$M9&lt;0),AND($I9&gt;0,$N9&lt;0)),"Overdue",IF(OR(AND($H9&gt;0,$M9&lt;='Settings'!$B$5),AND($I9&gt;0,$N9&lt;='Settings'!$B$6)),"Due Soon","Up to Date"))))</f>
        <v/>
      </c>
      <c r="Q9" s="52">
        <f>IF($A9="","",IFERROR(VLOOKUP($E9,'Settings'!$A$11:$D$110,4,FALSE),0))</f>
        <v/>
      </c>
      <c r="R9" s="27" t="inlineStr">
        <is>
          <t>In-House Shop</t>
        </is>
      </c>
      <c r="S9" s="25" t="inlineStr">
        <is>
          <t>WO-2482</t>
        </is>
      </c>
      <c r="T9" s="27" t="inlineStr">
        <is>
          <t>Front brake noise reported</t>
        </is>
      </c>
    </row>
    <row r="10">
      <c r="A10" s="25" t="inlineStr">
        <is>
          <t>PM-006</t>
        </is>
      </c>
      <c r="B10" s="25" t="inlineStr">
        <is>
          <t>BOX-402</t>
        </is>
      </c>
      <c r="C10" s="30">
        <f>IF($A10="","",IFERROR(VLOOKUP($B10,'Vehicles'!$A$5:$J$504,2,FALSE)&amp;" "&amp;VLOOKUP($B10,'Vehicles'!$A$5:$J$504,3,FALSE)&amp;" "&amp;VLOOKUP($B10,'Vehicles'!$A$5:$J$504,4,FALSE),"Unit not found"))</f>
        <v/>
      </c>
      <c r="D10" s="31">
        <f>IF($A10="","",IFERROR(VLOOKUP($B10,'Vehicles'!$A$5:$J$504,10,FALSE),"Missing Unit"))</f>
        <v/>
      </c>
      <c r="E10" s="27" t="inlineStr">
        <is>
          <t>Fuel Filter Replacement</t>
        </is>
      </c>
      <c r="F10" s="49" t="n">
        <v>46081</v>
      </c>
      <c r="G10" s="48" t="n">
        <v>119200</v>
      </c>
      <c r="H10" s="50">
        <f>IF($A10="","",IFERROR(VLOOKUP($E10,'Settings'!$A$11:$D$110,2,FALSE),""))</f>
        <v/>
      </c>
      <c r="I10" s="33">
        <f>IF($A10="","",IFERROR(VLOOKUP($E10,'Settings'!$A$11:$D$110,3,FALSE),""))</f>
        <v/>
      </c>
      <c r="J10" s="50">
        <f>IF($A10="","",IFERROR(VLOOKUP($B10,'Vehicles'!$A$5:$J$504,8,FALSE),""))</f>
        <v/>
      </c>
      <c r="K10" s="50">
        <f>IF($A10="","",IFERROR(IF(OR($H10&lt;=0,$G10=""),"",$G10+$H10),""))</f>
        <v/>
      </c>
      <c r="L10" s="51">
        <f>IF($A10="","",IFERROR(IF(OR($I10&lt;=0,$F10=""),"",EDATE($F10,$I10)),""))</f>
        <v/>
      </c>
      <c r="M10" s="50">
        <f>IF($A10="","",IFERROR(IF(OR($K10="",$J10=""),"",$K10-$J10),""))</f>
        <v/>
      </c>
      <c r="N10" s="33">
        <f>IF($A10="","",IFERROR(IF($L10="","",$L10-'Settings'!$B$4),""))</f>
        <v/>
      </c>
      <c r="O10" s="30">
        <f>IF($A10="","",IF($D10="Missing Unit","Missing Unit",IF(OR($D10="Out of Service",$D10="Sold"),"Inactive Vehicle",IF($J10="","Missing Current Odometer",IF(OR($F10="",$G10=""),"Missing Service Baseline",IF($F10&gt;'Settings'!$B$4,"Last Service Date After Report Date",IF(AND(OR($H10="",$H10=0),OR($I10="",$I10=0)),"Missing Service Type Setup",IF($J10&lt;$G10,"Odometer Conflict","OK"))))))))</f>
        <v/>
      </c>
      <c r="P10" s="31">
        <f>IF($A10="","",IF($O10&lt;&gt;"OK","Review",IF(OR(AND($H10&gt;0,$M10&lt;0),AND($I10&gt;0,$N10&lt;0)),"Overdue",IF(OR(AND($H10&gt;0,$M10&lt;='Settings'!$B$5),AND($I10&gt;0,$N10&lt;='Settings'!$B$6)),"Due Soon","Up to Date"))))</f>
        <v/>
      </c>
      <c r="Q10" s="52">
        <f>IF($A10="","",IFERROR(VLOOKUP($E10,'Settings'!$A$11:$D$110,4,FALSE),0))</f>
        <v/>
      </c>
      <c r="R10" s="27" t="inlineStr">
        <is>
          <t>Dealer Service Center</t>
        </is>
      </c>
      <c r="S10" s="25" t="inlineStr"/>
      <c r="T10" s="27" t="inlineStr">
        <is>
          <t>Stock filter before service</t>
        </is>
      </c>
    </row>
    <row r="11">
      <c r="A11" s="25" t="inlineStr">
        <is>
          <t>PM-007</t>
        </is>
      </c>
      <c r="B11" s="25" t="inlineStr">
        <is>
          <t>SED-512</t>
        </is>
      </c>
      <c r="C11" s="30">
        <f>IF($A11="","",IFERROR(VLOOKUP($B11,'Vehicles'!$A$5:$J$504,2,FALSE)&amp;" "&amp;VLOOKUP($B11,'Vehicles'!$A$5:$J$504,3,FALSE)&amp;" "&amp;VLOOKUP($B11,'Vehicles'!$A$5:$J$504,4,FALSE),"Unit not found"))</f>
        <v/>
      </c>
      <c r="D11" s="31">
        <f>IF($A11="","",IFERROR(VLOOKUP($B11,'Vehicles'!$A$5:$J$504,10,FALSE),"Missing Unit"))</f>
        <v/>
      </c>
      <c r="E11" s="27" t="inlineStr">
        <is>
          <t>Engine Oil &amp; Filter</t>
        </is>
      </c>
      <c r="F11" s="49" t="n">
        <v>46152</v>
      </c>
      <c r="G11" s="48" t="n">
        <v>52400</v>
      </c>
      <c r="H11" s="50">
        <f>IF($A11="","",IFERROR(VLOOKUP($E11,'Settings'!$A$11:$D$110,2,FALSE),""))</f>
        <v/>
      </c>
      <c r="I11" s="33">
        <f>IF($A11="","",IFERROR(VLOOKUP($E11,'Settings'!$A$11:$D$110,3,FALSE),""))</f>
        <v/>
      </c>
      <c r="J11" s="50">
        <f>IF($A11="","",IFERROR(VLOOKUP($B11,'Vehicles'!$A$5:$J$504,8,FALSE),""))</f>
        <v/>
      </c>
      <c r="K11" s="50">
        <f>IF($A11="","",IFERROR(IF(OR($H11&lt;=0,$G11=""),"",$G11+$H11),""))</f>
        <v/>
      </c>
      <c r="L11" s="51">
        <f>IF($A11="","",IFERROR(IF(OR($I11&lt;=0,$F11=""),"",EDATE($F11,$I11)),""))</f>
        <v/>
      </c>
      <c r="M11" s="50">
        <f>IF($A11="","",IFERROR(IF(OR($K11="",$J11=""),"",$K11-$J11),""))</f>
        <v/>
      </c>
      <c r="N11" s="33">
        <f>IF($A11="","",IFERROR(IF($L11="","",$L11-'Settings'!$B$4),""))</f>
        <v/>
      </c>
      <c r="O11" s="30">
        <f>IF($A11="","",IF($D11="Missing Unit","Missing Unit",IF(OR($D11="Out of Service",$D11="Sold"),"Inactive Vehicle",IF($J11="","Missing Current Odometer",IF(OR($F11="",$G11=""),"Missing Service Baseline",IF($F11&gt;'Settings'!$B$4,"Last Service Date After Report Date",IF(AND(OR($H11="",$H11=0),OR($I11="",$I11=0)),"Missing Service Type Setup",IF($J11&lt;$G11,"Odometer Conflict","OK"))))))))</f>
        <v/>
      </c>
      <c r="P11" s="31">
        <f>IF($A11="","",IF($O11&lt;&gt;"OK","Review",IF(OR(AND($H11&gt;0,$M11&lt;0),AND($I11&gt;0,$N11&lt;0)),"Overdue",IF(OR(AND($H11&gt;0,$M11&lt;='Settings'!$B$5),AND($I11&gt;0,$N11&lt;='Settings'!$B$6)),"Due Soon","Up to Date"))))</f>
        <v/>
      </c>
      <c r="Q11" s="52">
        <f>IF($A11="","",IFERROR(VLOOKUP($E11,'Settings'!$A$11:$D$110,4,FALSE),0))</f>
        <v/>
      </c>
      <c r="R11" s="27" t="inlineStr">
        <is>
          <t>Mobile Fleet Care</t>
        </is>
      </c>
      <c r="S11" s="25" t="inlineStr"/>
      <c r="T11" s="27" t="inlineStr">
        <is>
          <t>Routine sedan service</t>
        </is>
      </c>
    </row>
    <row r="12">
      <c r="A12" s="25" t="inlineStr">
        <is>
          <t>PM-008</t>
        </is>
      </c>
      <c r="B12" s="25" t="inlineStr">
        <is>
          <t>TRK-126</t>
        </is>
      </c>
      <c r="C12" s="30">
        <f>IF($A12="","",IFERROR(VLOOKUP($B12,'Vehicles'!$A$5:$J$504,2,FALSE)&amp;" "&amp;VLOOKUP($B12,'Vehicles'!$A$5:$J$504,3,FALSE)&amp;" "&amp;VLOOKUP($B12,'Vehicles'!$A$5:$J$504,4,FALSE),"Unit not found"))</f>
        <v/>
      </c>
      <c r="D12" s="31">
        <f>IF($A12="","",IFERROR(VLOOKUP($B12,'Vehicles'!$A$5:$J$504,10,FALSE),"Missing Unit"))</f>
        <v/>
      </c>
      <c r="E12" s="27" t="inlineStr">
        <is>
          <t>Engine Oil &amp; Filter</t>
        </is>
      </c>
      <c r="F12" s="49" t="n">
        <v>46099</v>
      </c>
      <c r="G12" s="48" t="n">
        <v>14900</v>
      </c>
      <c r="H12" s="50">
        <f>IF($A12="","",IFERROR(VLOOKUP($E12,'Settings'!$A$11:$D$110,2,FALSE),""))</f>
        <v/>
      </c>
      <c r="I12" s="33">
        <f>IF($A12="","",IFERROR(VLOOKUP($E12,'Settings'!$A$11:$D$110,3,FALSE),""))</f>
        <v/>
      </c>
      <c r="J12" s="50">
        <f>IF($A12="","",IFERROR(VLOOKUP($B12,'Vehicles'!$A$5:$J$504,8,FALSE),""))</f>
        <v/>
      </c>
      <c r="K12" s="50">
        <f>IF($A12="","",IFERROR(IF(OR($H12&lt;=0,$G12=""),"",$G12+$H12),""))</f>
        <v/>
      </c>
      <c r="L12" s="51">
        <f>IF($A12="","",IFERROR(IF(OR($I12&lt;=0,$F12=""),"",EDATE($F12,$I12)),""))</f>
        <v/>
      </c>
      <c r="M12" s="50">
        <f>IF($A12="","",IFERROR(IF(OR($K12="",$J12=""),"",$K12-$J12),""))</f>
        <v/>
      </c>
      <c r="N12" s="33">
        <f>IF($A12="","",IFERROR(IF($L12="","",$L12-'Settings'!$B$4),""))</f>
        <v/>
      </c>
      <c r="O12" s="30">
        <f>IF($A12="","",IF($D12="Missing Unit","Missing Unit",IF(OR($D12="Out of Service",$D12="Sold"),"Inactive Vehicle",IF($J12="","Missing Current Odometer",IF(OR($F12="",$G12=""),"Missing Service Baseline",IF($F12&gt;'Settings'!$B$4,"Last Service Date After Report Date",IF(AND(OR($H12="",$H12=0),OR($I12="",$I12=0)),"Missing Service Type Setup",IF($J12&lt;$G12,"Odometer Conflict","OK"))))))))</f>
        <v/>
      </c>
      <c r="P12" s="31">
        <f>IF($A12="","",IF($O12&lt;&gt;"OK","Review",IF(OR(AND($H12&gt;0,$M12&lt;0),AND($I12&gt;0,$N12&lt;0)),"Overdue",IF(OR(AND($H12&gt;0,$M12&lt;='Settings'!$B$5),AND($I12&gt;0,$N12&lt;='Settings'!$B$6)),"Due Soon","Up to Date"))))</f>
        <v/>
      </c>
      <c r="Q12" s="52">
        <f>IF($A12="","",IFERROR(VLOOKUP($E12,'Settings'!$A$11:$D$110,4,FALSE),0))</f>
        <v/>
      </c>
      <c r="R12" s="27" t="inlineStr">
        <is>
          <t>Metro Ford Commercial</t>
        </is>
      </c>
      <c r="S12" s="25" t="inlineStr"/>
      <c r="T12" s="27" t="inlineStr">
        <is>
          <t>First high-use interval review</t>
        </is>
      </c>
    </row>
    <row r="13">
      <c r="A13" s="25" t="inlineStr">
        <is>
          <t>PM-009</t>
        </is>
      </c>
      <c r="B13" s="25" t="inlineStr">
        <is>
          <t>VAN-218</t>
        </is>
      </c>
      <c r="C13" s="30">
        <f>IF($A13="","",IFERROR(VLOOKUP($B13,'Vehicles'!$A$5:$J$504,2,FALSE)&amp;" "&amp;VLOOKUP($B13,'Vehicles'!$A$5:$J$504,3,FALSE)&amp;" "&amp;VLOOKUP($B13,'Vehicles'!$A$5:$J$504,4,FALSE),"Unit not found"))</f>
        <v/>
      </c>
      <c r="D13" s="31">
        <f>IF($A13="","",IFERROR(VLOOKUP($B13,'Vehicles'!$A$5:$J$504,10,FALSE),"Missing Unit"))</f>
        <v/>
      </c>
      <c r="E13" s="27" t="inlineStr">
        <is>
          <t>Coolant Service</t>
        </is>
      </c>
      <c r="F13" s="49" t="n">
        <v>46183</v>
      </c>
      <c r="G13" s="48" t="n">
        <v>116000</v>
      </c>
      <c r="H13" s="50">
        <f>IF($A13="","",IFERROR(VLOOKUP($E13,'Settings'!$A$11:$D$110,2,FALSE),""))</f>
        <v/>
      </c>
      <c r="I13" s="33">
        <f>IF($A13="","",IFERROR(VLOOKUP($E13,'Settings'!$A$11:$D$110,3,FALSE),""))</f>
        <v/>
      </c>
      <c r="J13" s="50">
        <f>IF($A13="","",IFERROR(VLOOKUP($B13,'Vehicles'!$A$5:$J$504,8,FALSE),""))</f>
        <v/>
      </c>
      <c r="K13" s="50">
        <f>IF($A13="","",IFERROR(IF(OR($H13&lt;=0,$G13=""),"",$G13+$H13),""))</f>
        <v/>
      </c>
      <c r="L13" s="51">
        <f>IF($A13="","",IFERROR(IF(OR($I13&lt;=0,$F13=""),"",EDATE($F13,$I13)),""))</f>
        <v/>
      </c>
      <c r="M13" s="50">
        <f>IF($A13="","",IFERROR(IF(OR($K13="",$J13=""),"",$K13-$J13),""))</f>
        <v/>
      </c>
      <c r="N13" s="33">
        <f>IF($A13="","",IFERROR(IF($L13="","",$L13-'Settings'!$B$4),""))</f>
        <v/>
      </c>
      <c r="O13" s="30">
        <f>IF($A13="","",IF($D13="Missing Unit","Missing Unit",IF(OR($D13="Out of Service",$D13="Sold"),"Inactive Vehicle",IF($J13="","Missing Current Odometer",IF(OR($F13="",$G13=""),"Missing Service Baseline",IF($F13&gt;'Settings'!$B$4,"Last Service Date After Report Date",IF(AND(OR($H13="",$H13=0),OR($I13="",$I13=0)),"Missing Service Type Setup",IF($J13&lt;$G13,"Odometer Conflict","OK"))))))))</f>
        <v/>
      </c>
      <c r="P13" s="31">
        <f>IF($A13="","",IF($O13&lt;&gt;"OK","Review",IF(OR(AND($H13&gt;0,$M13&lt;0),AND($I13&gt;0,$N13&lt;0)),"Overdue",IF(OR(AND($H13&gt;0,$M13&lt;='Settings'!$B$5),AND($I13&gt;0,$N13&lt;='Settings'!$B$6)),"Due Soon","Up to Date"))))</f>
        <v/>
      </c>
      <c r="Q13" s="52">
        <f>IF($A13="","",IFERROR(VLOOKUP($E13,'Settings'!$A$11:$D$110,4,FALSE),0))</f>
        <v/>
      </c>
      <c r="R13" s="27" t="inlineStr">
        <is>
          <t>Northside Fleet Service</t>
        </is>
      </c>
      <c r="S13" s="25" t="inlineStr">
        <is>
          <t>WO-2485</t>
        </is>
      </c>
      <c r="T13" s="27" t="inlineStr">
        <is>
          <t>Inspect hoses during service</t>
        </is>
      </c>
    </row>
    <row r="14">
      <c r="A14" s="25" t="inlineStr">
        <is>
          <t>PM-010</t>
        </is>
      </c>
      <c r="B14" s="25" t="inlineStr">
        <is>
          <t>TRK-133</t>
        </is>
      </c>
      <c r="C14" s="30">
        <f>IF($A14="","",IFERROR(VLOOKUP($B14,'Vehicles'!$A$5:$J$504,2,FALSE)&amp;" "&amp;VLOOKUP($B14,'Vehicles'!$A$5:$J$504,3,FALSE)&amp;" "&amp;VLOOKUP($B14,'Vehicles'!$A$5:$J$504,4,FALSE),"Unit not found"))</f>
        <v/>
      </c>
      <c r="D14" s="31">
        <f>IF($A14="","",IFERROR(VLOOKUP($B14,'Vehicles'!$A$5:$J$504,10,FALSE),"Missing Unit"))</f>
        <v/>
      </c>
      <c r="E14" s="27" t="inlineStr">
        <is>
          <t>Differential Service</t>
        </is>
      </c>
      <c r="F14" s="49" t="n">
        <v>46153</v>
      </c>
      <c r="G14" s="48" t="n">
        <v>74500</v>
      </c>
      <c r="H14" s="50">
        <f>IF($A14="","",IFERROR(VLOOKUP($E14,'Settings'!$A$11:$D$110,2,FALSE),""))</f>
        <v/>
      </c>
      <c r="I14" s="33">
        <f>IF($A14="","",IFERROR(VLOOKUP($E14,'Settings'!$A$11:$D$110,3,FALSE),""))</f>
        <v/>
      </c>
      <c r="J14" s="50">
        <f>IF($A14="","",IFERROR(VLOOKUP($B14,'Vehicles'!$A$5:$J$504,8,FALSE),""))</f>
        <v/>
      </c>
      <c r="K14" s="50">
        <f>IF($A14="","",IFERROR(IF(OR($H14&lt;=0,$G14=""),"",$G14+$H14),""))</f>
        <v/>
      </c>
      <c r="L14" s="51">
        <f>IF($A14="","",IFERROR(IF(OR($I14&lt;=0,$F14=""),"",EDATE($F14,$I14)),""))</f>
        <v/>
      </c>
      <c r="M14" s="50">
        <f>IF($A14="","",IFERROR(IF(OR($K14="",$J14=""),"",$K14-$J14),""))</f>
        <v/>
      </c>
      <c r="N14" s="33">
        <f>IF($A14="","",IFERROR(IF($L14="","",$L14-'Settings'!$B$4),""))</f>
        <v/>
      </c>
      <c r="O14" s="30">
        <f>IF($A14="","",IF($D14="Missing Unit","Missing Unit",IF(OR($D14="Out of Service",$D14="Sold"),"Inactive Vehicle",IF($J14="","Missing Current Odometer",IF(OR($F14="",$G14=""),"Missing Service Baseline",IF($F14&gt;'Settings'!$B$4,"Last Service Date After Report Date",IF(AND(OR($H14="",$H14=0),OR($I14="",$I14=0)),"Missing Service Type Setup",IF($J14&lt;$G14,"Odometer Conflict","OK"))))))))</f>
        <v/>
      </c>
      <c r="P14" s="31">
        <f>IF($A14="","",IF($O14&lt;&gt;"OK","Review",IF(OR(AND($H14&gt;0,$M14&lt;0),AND($I14&gt;0,$N14&lt;0)),"Overdue",IF(OR(AND($H14&gt;0,$M14&lt;='Settings'!$B$5),AND($I14&gt;0,$N14&lt;='Settings'!$B$6)),"Due Soon","Up to Date"))))</f>
        <v/>
      </c>
      <c r="Q14" s="52">
        <f>IF($A14="","",IFERROR(VLOOKUP($E14,'Settings'!$A$11:$D$110,4,FALSE),0))</f>
        <v/>
      </c>
      <c r="R14" s="27" t="inlineStr">
        <is>
          <t>In-House Shop</t>
        </is>
      </c>
      <c r="S14" s="25" t="inlineStr"/>
      <c r="T14" s="27" t="inlineStr">
        <is>
          <t>Check for leaks</t>
        </is>
      </c>
    </row>
    <row r="15">
      <c r="A15" s="25" t="n"/>
      <c r="B15" s="25" t="n"/>
      <c r="C15" s="30">
        <f>IF($A15="","",IFERROR(VLOOKUP($B15,'Vehicles'!$A$5:$J$504,2,FALSE)&amp;" "&amp;VLOOKUP($B15,'Vehicles'!$A$5:$J$504,3,FALSE)&amp;" "&amp;VLOOKUP($B15,'Vehicles'!$A$5:$J$504,4,FALSE),"Unit not found"))</f>
        <v/>
      </c>
      <c r="D15" s="31">
        <f>IF($A15="","",IFERROR(VLOOKUP($B15,'Vehicles'!$A$5:$J$504,10,FALSE),"Missing Unit"))</f>
        <v/>
      </c>
      <c r="E15" s="27" t="n"/>
      <c r="F15" s="49" t="n"/>
      <c r="G15" s="48" t="n"/>
      <c r="H15" s="50">
        <f>IF($A15="","",IFERROR(VLOOKUP($E15,'Settings'!$A$11:$D$110,2,FALSE),""))</f>
        <v/>
      </c>
      <c r="I15" s="33">
        <f>IF($A15="","",IFERROR(VLOOKUP($E15,'Settings'!$A$11:$D$110,3,FALSE),""))</f>
        <v/>
      </c>
      <c r="J15" s="50">
        <f>IF($A15="","",IFERROR(VLOOKUP($B15,'Vehicles'!$A$5:$J$504,8,FALSE),""))</f>
        <v/>
      </c>
      <c r="K15" s="50">
        <f>IF($A15="","",IFERROR(IF(OR($H15&lt;=0,$G15=""),"",$G15+$H15),""))</f>
        <v/>
      </c>
      <c r="L15" s="51">
        <f>IF($A15="","",IFERROR(IF(OR($I15&lt;=0,$F15=""),"",EDATE($F15,$I15)),""))</f>
        <v/>
      </c>
      <c r="M15" s="50">
        <f>IF($A15="","",IFERROR(IF(OR($K15="",$J15=""),"",$K15-$J15),""))</f>
        <v/>
      </c>
      <c r="N15" s="33">
        <f>IF($A15="","",IFERROR(IF($L15="","",$L15-'Settings'!$B$4),""))</f>
        <v/>
      </c>
      <c r="O15" s="30">
        <f>IF($A15="","",IF($D15="Missing Unit","Missing Unit",IF(OR($D15="Out of Service",$D15="Sold"),"Inactive Vehicle",IF($J15="","Missing Current Odometer",IF(OR($F15="",$G15=""),"Missing Service Baseline",IF($F15&gt;'Settings'!$B$4,"Last Service Date After Report Date",IF(AND(OR($H15="",$H15=0),OR($I15="",$I15=0)),"Missing Service Type Setup",IF($J15&lt;$G15,"Odometer Conflict","OK"))))))))</f>
        <v/>
      </c>
      <c r="P15" s="31">
        <f>IF($A15="","",IF($O15&lt;&gt;"OK","Review",IF(OR(AND($H15&gt;0,$M15&lt;0),AND($I15&gt;0,$N15&lt;0)),"Overdue",IF(OR(AND($H15&gt;0,$M15&lt;='Settings'!$B$5),AND($I15&gt;0,$N15&lt;='Settings'!$B$6)),"Due Soon","Up to Date"))))</f>
        <v/>
      </c>
      <c r="Q15" s="52">
        <f>IF($A15="","",IFERROR(VLOOKUP($E15,'Settings'!$A$11:$D$110,4,FALSE),0))</f>
        <v/>
      </c>
      <c r="R15" s="27" t="n"/>
      <c r="S15" s="25" t="n"/>
      <c r="T15" s="27" t="n"/>
    </row>
    <row r="16">
      <c r="A16" s="25" t="n"/>
      <c r="B16" s="25" t="n"/>
      <c r="C16" s="30">
        <f>IF($A16="","",IFERROR(VLOOKUP($B16,'Vehicles'!$A$5:$J$504,2,FALSE)&amp;" "&amp;VLOOKUP($B16,'Vehicles'!$A$5:$J$504,3,FALSE)&amp;" "&amp;VLOOKUP($B16,'Vehicles'!$A$5:$J$504,4,FALSE),"Unit not found"))</f>
        <v/>
      </c>
      <c r="D16" s="31">
        <f>IF($A16="","",IFERROR(VLOOKUP($B16,'Vehicles'!$A$5:$J$504,10,FALSE),"Missing Unit"))</f>
        <v/>
      </c>
      <c r="E16" s="27" t="n"/>
      <c r="F16" s="49" t="n"/>
      <c r="G16" s="48" t="n"/>
      <c r="H16" s="50">
        <f>IF($A16="","",IFERROR(VLOOKUP($E16,'Settings'!$A$11:$D$110,2,FALSE),""))</f>
        <v/>
      </c>
      <c r="I16" s="33">
        <f>IF($A16="","",IFERROR(VLOOKUP($E16,'Settings'!$A$11:$D$110,3,FALSE),""))</f>
        <v/>
      </c>
      <c r="J16" s="50">
        <f>IF($A16="","",IFERROR(VLOOKUP($B16,'Vehicles'!$A$5:$J$504,8,FALSE),""))</f>
        <v/>
      </c>
      <c r="K16" s="50">
        <f>IF($A16="","",IFERROR(IF(OR($H16&lt;=0,$G16=""),"",$G16+$H16),""))</f>
        <v/>
      </c>
      <c r="L16" s="51">
        <f>IF($A16="","",IFERROR(IF(OR($I16&lt;=0,$F16=""),"",EDATE($F16,$I16)),""))</f>
        <v/>
      </c>
      <c r="M16" s="50">
        <f>IF($A16="","",IFERROR(IF(OR($K16="",$J16=""),"",$K16-$J16),""))</f>
        <v/>
      </c>
      <c r="N16" s="33">
        <f>IF($A16="","",IFERROR(IF($L16="","",$L16-'Settings'!$B$4),""))</f>
        <v/>
      </c>
      <c r="O16" s="30">
        <f>IF($A16="","",IF($D16="Missing Unit","Missing Unit",IF(OR($D16="Out of Service",$D16="Sold"),"Inactive Vehicle",IF($J16="","Missing Current Odometer",IF(OR($F16="",$G16=""),"Missing Service Baseline",IF($F16&gt;'Settings'!$B$4,"Last Service Date After Report Date",IF(AND(OR($H16="",$H16=0),OR($I16="",$I16=0)),"Missing Service Type Setup",IF($J16&lt;$G16,"Odometer Conflict","OK"))))))))</f>
        <v/>
      </c>
      <c r="P16" s="31">
        <f>IF($A16="","",IF($O16&lt;&gt;"OK","Review",IF(OR(AND($H16&gt;0,$M16&lt;0),AND($I16&gt;0,$N16&lt;0)),"Overdue",IF(OR(AND($H16&gt;0,$M16&lt;='Settings'!$B$5),AND($I16&gt;0,$N16&lt;='Settings'!$B$6)),"Due Soon","Up to Date"))))</f>
        <v/>
      </c>
      <c r="Q16" s="52">
        <f>IF($A16="","",IFERROR(VLOOKUP($E16,'Settings'!$A$11:$D$110,4,FALSE),0))</f>
        <v/>
      </c>
      <c r="R16" s="27" t="n"/>
      <c r="S16" s="25" t="n"/>
      <c r="T16" s="27" t="n"/>
    </row>
    <row r="17">
      <c r="A17" s="25" t="n"/>
      <c r="B17" s="25" t="n"/>
      <c r="C17" s="30">
        <f>IF($A17="","",IFERROR(VLOOKUP($B17,'Vehicles'!$A$5:$J$504,2,FALSE)&amp;" "&amp;VLOOKUP($B17,'Vehicles'!$A$5:$J$504,3,FALSE)&amp;" "&amp;VLOOKUP($B17,'Vehicles'!$A$5:$J$504,4,FALSE),"Unit not found"))</f>
        <v/>
      </c>
      <c r="D17" s="31">
        <f>IF($A17="","",IFERROR(VLOOKUP($B17,'Vehicles'!$A$5:$J$504,10,FALSE),"Missing Unit"))</f>
        <v/>
      </c>
      <c r="E17" s="27" t="n"/>
      <c r="F17" s="49" t="n"/>
      <c r="G17" s="48" t="n"/>
      <c r="H17" s="50">
        <f>IF($A17="","",IFERROR(VLOOKUP($E17,'Settings'!$A$11:$D$110,2,FALSE),""))</f>
        <v/>
      </c>
      <c r="I17" s="33">
        <f>IF($A17="","",IFERROR(VLOOKUP($E17,'Settings'!$A$11:$D$110,3,FALSE),""))</f>
        <v/>
      </c>
      <c r="J17" s="50">
        <f>IF($A17="","",IFERROR(VLOOKUP($B17,'Vehicles'!$A$5:$J$504,8,FALSE),""))</f>
        <v/>
      </c>
      <c r="K17" s="50">
        <f>IF($A17="","",IFERROR(IF(OR($H17&lt;=0,$G17=""),"",$G17+$H17),""))</f>
        <v/>
      </c>
      <c r="L17" s="51">
        <f>IF($A17="","",IFERROR(IF(OR($I17&lt;=0,$F17=""),"",EDATE($F17,$I17)),""))</f>
        <v/>
      </c>
      <c r="M17" s="50">
        <f>IF($A17="","",IFERROR(IF(OR($K17="",$J17=""),"",$K17-$J17),""))</f>
        <v/>
      </c>
      <c r="N17" s="33">
        <f>IF($A17="","",IFERROR(IF($L17="","",$L17-'Settings'!$B$4),""))</f>
        <v/>
      </c>
      <c r="O17" s="30">
        <f>IF($A17="","",IF($D17="Missing Unit","Missing Unit",IF(OR($D17="Out of Service",$D17="Sold"),"Inactive Vehicle",IF($J17="","Missing Current Odometer",IF(OR($F17="",$G17=""),"Missing Service Baseline",IF($F17&gt;'Settings'!$B$4,"Last Service Date After Report Date",IF(AND(OR($H17="",$H17=0),OR($I17="",$I17=0)),"Missing Service Type Setup",IF($J17&lt;$G17,"Odometer Conflict","OK"))))))))</f>
        <v/>
      </c>
      <c r="P17" s="31">
        <f>IF($A17="","",IF($O17&lt;&gt;"OK","Review",IF(OR(AND($H17&gt;0,$M17&lt;0),AND($I17&gt;0,$N17&lt;0)),"Overdue",IF(OR(AND($H17&gt;0,$M17&lt;='Settings'!$B$5),AND($I17&gt;0,$N17&lt;='Settings'!$B$6)),"Due Soon","Up to Date"))))</f>
        <v/>
      </c>
      <c r="Q17" s="52">
        <f>IF($A17="","",IFERROR(VLOOKUP($E17,'Settings'!$A$11:$D$110,4,FALSE),0))</f>
        <v/>
      </c>
      <c r="R17" s="27" t="n"/>
      <c r="S17" s="25" t="n"/>
      <c r="T17" s="27" t="n"/>
    </row>
    <row r="18">
      <c r="A18" s="25" t="n"/>
      <c r="B18" s="25" t="n"/>
      <c r="C18" s="30">
        <f>IF($A18="","",IFERROR(VLOOKUP($B18,'Vehicles'!$A$5:$J$504,2,FALSE)&amp;" "&amp;VLOOKUP($B18,'Vehicles'!$A$5:$J$504,3,FALSE)&amp;" "&amp;VLOOKUP($B18,'Vehicles'!$A$5:$J$504,4,FALSE),"Unit not found"))</f>
        <v/>
      </c>
      <c r="D18" s="31">
        <f>IF($A18="","",IFERROR(VLOOKUP($B18,'Vehicles'!$A$5:$J$504,10,FALSE),"Missing Unit"))</f>
        <v/>
      </c>
      <c r="E18" s="27" t="n"/>
      <c r="F18" s="49" t="n"/>
      <c r="G18" s="48" t="n"/>
      <c r="H18" s="50">
        <f>IF($A18="","",IFERROR(VLOOKUP($E18,'Settings'!$A$11:$D$110,2,FALSE),""))</f>
        <v/>
      </c>
      <c r="I18" s="33">
        <f>IF($A18="","",IFERROR(VLOOKUP($E18,'Settings'!$A$11:$D$110,3,FALSE),""))</f>
        <v/>
      </c>
      <c r="J18" s="50">
        <f>IF($A18="","",IFERROR(VLOOKUP($B18,'Vehicles'!$A$5:$J$504,8,FALSE),""))</f>
        <v/>
      </c>
      <c r="K18" s="50">
        <f>IF($A18="","",IFERROR(IF(OR($H18&lt;=0,$G18=""),"",$G18+$H18),""))</f>
        <v/>
      </c>
      <c r="L18" s="51">
        <f>IF($A18="","",IFERROR(IF(OR($I18&lt;=0,$F18=""),"",EDATE($F18,$I18)),""))</f>
        <v/>
      </c>
      <c r="M18" s="50">
        <f>IF($A18="","",IFERROR(IF(OR($K18="",$J18=""),"",$K18-$J18),""))</f>
        <v/>
      </c>
      <c r="N18" s="33">
        <f>IF($A18="","",IFERROR(IF($L18="","",$L18-'Settings'!$B$4),""))</f>
        <v/>
      </c>
      <c r="O18" s="30">
        <f>IF($A18="","",IF($D18="Missing Unit","Missing Unit",IF(OR($D18="Out of Service",$D18="Sold"),"Inactive Vehicle",IF($J18="","Missing Current Odometer",IF(OR($F18="",$G18=""),"Missing Service Baseline",IF($F18&gt;'Settings'!$B$4,"Last Service Date After Report Date",IF(AND(OR($H18="",$H18=0),OR($I18="",$I18=0)),"Missing Service Type Setup",IF($J18&lt;$G18,"Odometer Conflict","OK"))))))))</f>
        <v/>
      </c>
      <c r="P18" s="31">
        <f>IF($A18="","",IF($O18&lt;&gt;"OK","Review",IF(OR(AND($H18&gt;0,$M18&lt;0),AND($I18&gt;0,$N18&lt;0)),"Overdue",IF(OR(AND($H18&gt;0,$M18&lt;='Settings'!$B$5),AND($I18&gt;0,$N18&lt;='Settings'!$B$6)),"Due Soon","Up to Date"))))</f>
        <v/>
      </c>
      <c r="Q18" s="52">
        <f>IF($A18="","",IFERROR(VLOOKUP($E18,'Settings'!$A$11:$D$110,4,FALSE),0))</f>
        <v/>
      </c>
      <c r="R18" s="27" t="n"/>
      <c r="S18" s="25" t="n"/>
      <c r="T18" s="27" t="n"/>
    </row>
    <row r="19">
      <c r="A19" s="25" t="n"/>
      <c r="B19" s="25" t="n"/>
      <c r="C19" s="30">
        <f>IF($A19="","",IFERROR(VLOOKUP($B19,'Vehicles'!$A$5:$J$504,2,FALSE)&amp;" "&amp;VLOOKUP($B19,'Vehicles'!$A$5:$J$504,3,FALSE)&amp;" "&amp;VLOOKUP($B19,'Vehicles'!$A$5:$J$504,4,FALSE),"Unit not found"))</f>
        <v/>
      </c>
      <c r="D19" s="31">
        <f>IF($A19="","",IFERROR(VLOOKUP($B19,'Vehicles'!$A$5:$J$504,10,FALSE),"Missing Unit"))</f>
        <v/>
      </c>
      <c r="E19" s="27" t="n"/>
      <c r="F19" s="49" t="n"/>
      <c r="G19" s="48" t="n"/>
      <c r="H19" s="50">
        <f>IF($A19="","",IFERROR(VLOOKUP($E19,'Settings'!$A$11:$D$110,2,FALSE),""))</f>
        <v/>
      </c>
      <c r="I19" s="33">
        <f>IF($A19="","",IFERROR(VLOOKUP($E19,'Settings'!$A$11:$D$110,3,FALSE),""))</f>
        <v/>
      </c>
      <c r="J19" s="50">
        <f>IF($A19="","",IFERROR(VLOOKUP($B19,'Vehicles'!$A$5:$J$504,8,FALSE),""))</f>
        <v/>
      </c>
      <c r="K19" s="50">
        <f>IF($A19="","",IFERROR(IF(OR($H19&lt;=0,$G19=""),"",$G19+$H19),""))</f>
        <v/>
      </c>
      <c r="L19" s="51">
        <f>IF($A19="","",IFERROR(IF(OR($I19&lt;=0,$F19=""),"",EDATE($F19,$I19)),""))</f>
        <v/>
      </c>
      <c r="M19" s="50">
        <f>IF($A19="","",IFERROR(IF(OR($K19="",$J19=""),"",$K19-$J19),""))</f>
        <v/>
      </c>
      <c r="N19" s="33">
        <f>IF($A19="","",IFERROR(IF($L19="","",$L19-'Settings'!$B$4),""))</f>
        <v/>
      </c>
      <c r="O19" s="30">
        <f>IF($A19="","",IF($D19="Missing Unit","Missing Unit",IF(OR($D19="Out of Service",$D19="Sold"),"Inactive Vehicle",IF($J19="","Missing Current Odometer",IF(OR($F19="",$G19=""),"Missing Service Baseline",IF($F19&gt;'Settings'!$B$4,"Last Service Date After Report Date",IF(AND(OR($H19="",$H19=0),OR($I19="",$I19=0)),"Missing Service Type Setup",IF($J19&lt;$G19,"Odometer Conflict","OK"))))))))</f>
        <v/>
      </c>
      <c r="P19" s="31">
        <f>IF($A19="","",IF($O19&lt;&gt;"OK","Review",IF(OR(AND($H19&gt;0,$M19&lt;0),AND($I19&gt;0,$N19&lt;0)),"Overdue",IF(OR(AND($H19&gt;0,$M19&lt;='Settings'!$B$5),AND($I19&gt;0,$N19&lt;='Settings'!$B$6)),"Due Soon","Up to Date"))))</f>
        <v/>
      </c>
      <c r="Q19" s="52">
        <f>IF($A19="","",IFERROR(VLOOKUP($E19,'Settings'!$A$11:$D$110,4,FALSE),0))</f>
        <v/>
      </c>
      <c r="R19" s="27" t="n"/>
      <c r="S19" s="25" t="n"/>
      <c r="T19" s="27" t="n"/>
    </row>
    <row r="20">
      <c r="A20" s="25" t="n"/>
      <c r="B20" s="25" t="n"/>
      <c r="C20" s="30">
        <f>IF($A20="","",IFERROR(VLOOKUP($B20,'Vehicles'!$A$5:$J$504,2,FALSE)&amp;" "&amp;VLOOKUP($B20,'Vehicles'!$A$5:$J$504,3,FALSE)&amp;" "&amp;VLOOKUP($B20,'Vehicles'!$A$5:$J$504,4,FALSE),"Unit not found"))</f>
        <v/>
      </c>
      <c r="D20" s="31">
        <f>IF($A20="","",IFERROR(VLOOKUP($B20,'Vehicles'!$A$5:$J$504,10,FALSE),"Missing Unit"))</f>
        <v/>
      </c>
      <c r="E20" s="27" t="n"/>
      <c r="F20" s="49" t="n"/>
      <c r="G20" s="48" t="n"/>
      <c r="H20" s="50">
        <f>IF($A20="","",IFERROR(VLOOKUP($E20,'Settings'!$A$11:$D$110,2,FALSE),""))</f>
        <v/>
      </c>
      <c r="I20" s="33">
        <f>IF($A20="","",IFERROR(VLOOKUP($E20,'Settings'!$A$11:$D$110,3,FALSE),""))</f>
        <v/>
      </c>
      <c r="J20" s="50">
        <f>IF($A20="","",IFERROR(VLOOKUP($B20,'Vehicles'!$A$5:$J$504,8,FALSE),""))</f>
        <v/>
      </c>
      <c r="K20" s="50">
        <f>IF($A20="","",IFERROR(IF(OR($H20&lt;=0,$G20=""),"",$G20+$H20),""))</f>
        <v/>
      </c>
      <c r="L20" s="51">
        <f>IF($A20="","",IFERROR(IF(OR($I20&lt;=0,$F20=""),"",EDATE($F20,$I20)),""))</f>
        <v/>
      </c>
      <c r="M20" s="50">
        <f>IF($A20="","",IFERROR(IF(OR($K20="",$J20=""),"",$K20-$J20),""))</f>
        <v/>
      </c>
      <c r="N20" s="33">
        <f>IF($A20="","",IFERROR(IF($L20="","",$L20-'Settings'!$B$4),""))</f>
        <v/>
      </c>
      <c r="O20" s="30">
        <f>IF($A20="","",IF($D20="Missing Unit","Missing Unit",IF(OR($D20="Out of Service",$D20="Sold"),"Inactive Vehicle",IF($J20="","Missing Current Odometer",IF(OR($F20="",$G20=""),"Missing Service Baseline",IF($F20&gt;'Settings'!$B$4,"Last Service Date After Report Date",IF(AND(OR($H20="",$H20=0),OR($I20="",$I20=0)),"Missing Service Type Setup",IF($J20&lt;$G20,"Odometer Conflict","OK"))))))))</f>
        <v/>
      </c>
      <c r="P20" s="31">
        <f>IF($A20="","",IF($O20&lt;&gt;"OK","Review",IF(OR(AND($H20&gt;0,$M20&lt;0),AND($I20&gt;0,$N20&lt;0)),"Overdue",IF(OR(AND($H20&gt;0,$M20&lt;='Settings'!$B$5),AND($I20&gt;0,$N20&lt;='Settings'!$B$6)),"Due Soon","Up to Date"))))</f>
        <v/>
      </c>
      <c r="Q20" s="52">
        <f>IF($A20="","",IFERROR(VLOOKUP($E20,'Settings'!$A$11:$D$110,4,FALSE),0))</f>
        <v/>
      </c>
      <c r="R20" s="27" t="n"/>
      <c r="S20" s="25" t="n"/>
      <c r="T20" s="27" t="n"/>
    </row>
    <row r="21">
      <c r="A21" s="25" t="n"/>
      <c r="B21" s="25" t="n"/>
      <c r="C21" s="30">
        <f>IF($A21="","",IFERROR(VLOOKUP($B21,'Vehicles'!$A$5:$J$504,2,FALSE)&amp;" "&amp;VLOOKUP($B21,'Vehicles'!$A$5:$J$504,3,FALSE)&amp;" "&amp;VLOOKUP($B21,'Vehicles'!$A$5:$J$504,4,FALSE),"Unit not found"))</f>
        <v/>
      </c>
      <c r="D21" s="31">
        <f>IF($A21="","",IFERROR(VLOOKUP($B21,'Vehicles'!$A$5:$J$504,10,FALSE),"Missing Unit"))</f>
        <v/>
      </c>
      <c r="E21" s="27" t="n"/>
      <c r="F21" s="49" t="n"/>
      <c r="G21" s="48" t="n"/>
      <c r="H21" s="50">
        <f>IF($A21="","",IFERROR(VLOOKUP($E21,'Settings'!$A$11:$D$110,2,FALSE),""))</f>
        <v/>
      </c>
      <c r="I21" s="33">
        <f>IF($A21="","",IFERROR(VLOOKUP($E21,'Settings'!$A$11:$D$110,3,FALSE),""))</f>
        <v/>
      </c>
      <c r="J21" s="50">
        <f>IF($A21="","",IFERROR(VLOOKUP($B21,'Vehicles'!$A$5:$J$504,8,FALSE),""))</f>
        <v/>
      </c>
      <c r="K21" s="50">
        <f>IF($A21="","",IFERROR(IF(OR($H21&lt;=0,$G21=""),"",$G21+$H21),""))</f>
        <v/>
      </c>
      <c r="L21" s="51">
        <f>IF($A21="","",IFERROR(IF(OR($I21&lt;=0,$F21=""),"",EDATE($F21,$I21)),""))</f>
        <v/>
      </c>
      <c r="M21" s="50">
        <f>IF($A21="","",IFERROR(IF(OR($K21="",$J21=""),"",$K21-$J21),""))</f>
        <v/>
      </c>
      <c r="N21" s="33">
        <f>IF($A21="","",IFERROR(IF($L21="","",$L21-'Settings'!$B$4),""))</f>
        <v/>
      </c>
      <c r="O21" s="30">
        <f>IF($A21="","",IF($D21="Missing Unit","Missing Unit",IF(OR($D21="Out of Service",$D21="Sold"),"Inactive Vehicle",IF($J21="","Missing Current Odometer",IF(OR($F21="",$G21=""),"Missing Service Baseline",IF($F21&gt;'Settings'!$B$4,"Last Service Date After Report Date",IF(AND(OR($H21="",$H21=0),OR($I21="",$I21=0)),"Missing Service Type Setup",IF($J21&lt;$G21,"Odometer Conflict","OK"))))))))</f>
        <v/>
      </c>
      <c r="P21" s="31">
        <f>IF($A21="","",IF($O21&lt;&gt;"OK","Review",IF(OR(AND($H21&gt;0,$M21&lt;0),AND($I21&gt;0,$N21&lt;0)),"Overdue",IF(OR(AND($H21&gt;0,$M21&lt;='Settings'!$B$5),AND($I21&gt;0,$N21&lt;='Settings'!$B$6)),"Due Soon","Up to Date"))))</f>
        <v/>
      </c>
      <c r="Q21" s="52">
        <f>IF($A21="","",IFERROR(VLOOKUP($E21,'Settings'!$A$11:$D$110,4,FALSE),0))</f>
        <v/>
      </c>
      <c r="R21" s="27" t="n"/>
      <c r="S21" s="25" t="n"/>
      <c r="T21" s="27" t="n"/>
    </row>
    <row r="22">
      <c r="A22" s="25" t="n"/>
      <c r="B22" s="25" t="n"/>
      <c r="C22" s="30">
        <f>IF($A22="","",IFERROR(VLOOKUP($B22,'Vehicles'!$A$5:$J$504,2,FALSE)&amp;" "&amp;VLOOKUP($B22,'Vehicles'!$A$5:$J$504,3,FALSE)&amp;" "&amp;VLOOKUP($B22,'Vehicles'!$A$5:$J$504,4,FALSE),"Unit not found"))</f>
        <v/>
      </c>
      <c r="D22" s="31">
        <f>IF($A22="","",IFERROR(VLOOKUP($B22,'Vehicles'!$A$5:$J$504,10,FALSE),"Missing Unit"))</f>
        <v/>
      </c>
      <c r="E22" s="27" t="n"/>
      <c r="F22" s="49" t="n"/>
      <c r="G22" s="48" t="n"/>
      <c r="H22" s="50">
        <f>IF($A22="","",IFERROR(VLOOKUP($E22,'Settings'!$A$11:$D$110,2,FALSE),""))</f>
        <v/>
      </c>
      <c r="I22" s="33">
        <f>IF($A22="","",IFERROR(VLOOKUP($E22,'Settings'!$A$11:$D$110,3,FALSE),""))</f>
        <v/>
      </c>
      <c r="J22" s="50">
        <f>IF($A22="","",IFERROR(VLOOKUP($B22,'Vehicles'!$A$5:$J$504,8,FALSE),""))</f>
        <v/>
      </c>
      <c r="K22" s="50">
        <f>IF($A22="","",IFERROR(IF(OR($H22&lt;=0,$G22=""),"",$G22+$H22),""))</f>
        <v/>
      </c>
      <c r="L22" s="51">
        <f>IF($A22="","",IFERROR(IF(OR($I22&lt;=0,$F22=""),"",EDATE($F22,$I22)),""))</f>
        <v/>
      </c>
      <c r="M22" s="50">
        <f>IF($A22="","",IFERROR(IF(OR($K22="",$J22=""),"",$K22-$J22),""))</f>
        <v/>
      </c>
      <c r="N22" s="33">
        <f>IF($A22="","",IFERROR(IF($L22="","",$L22-'Settings'!$B$4),""))</f>
        <v/>
      </c>
      <c r="O22" s="30">
        <f>IF($A22="","",IF($D22="Missing Unit","Missing Unit",IF(OR($D22="Out of Service",$D22="Sold"),"Inactive Vehicle",IF($J22="","Missing Current Odometer",IF(OR($F22="",$G22=""),"Missing Service Baseline",IF($F22&gt;'Settings'!$B$4,"Last Service Date After Report Date",IF(AND(OR($H22="",$H22=0),OR($I22="",$I22=0)),"Missing Service Type Setup",IF($J22&lt;$G22,"Odometer Conflict","OK"))))))))</f>
        <v/>
      </c>
      <c r="P22" s="31">
        <f>IF($A22="","",IF($O22&lt;&gt;"OK","Review",IF(OR(AND($H22&gt;0,$M22&lt;0),AND($I22&gt;0,$N22&lt;0)),"Overdue",IF(OR(AND($H22&gt;0,$M22&lt;='Settings'!$B$5),AND($I22&gt;0,$N22&lt;='Settings'!$B$6)),"Due Soon","Up to Date"))))</f>
        <v/>
      </c>
      <c r="Q22" s="52">
        <f>IF($A22="","",IFERROR(VLOOKUP($E22,'Settings'!$A$11:$D$110,4,FALSE),0))</f>
        <v/>
      </c>
      <c r="R22" s="27" t="n"/>
      <c r="S22" s="25" t="n"/>
      <c r="T22" s="27" t="n"/>
    </row>
    <row r="23">
      <c r="A23" s="25" t="n"/>
      <c r="B23" s="25" t="n"/>
      <c r="C23" s="30">
        <f>IF($A23="","",IFERROR(VLOOKUP($B23,'Vehicles'!$A$5:$J$504,2,FALSE)&amp;" "&amp;VLOOKUP($B23,'Vehicles'!$A$5:$J$504,3,FALSE)&amp;" "&amp;VLOOKUP($B23,'Vehicles'!$A$5:$J$504,4,FALSE),"Unit not found"))</f>
        <v/>
      </c>
      <c r="D23" s="31">
        <f>IF($A23="","",IFERROR(VLOOKUP($B23,'Vehicles'!$A$5:$J$504,10,FALSE),"Missing Unit"))</f>
        <v/>
      </c>
      <c r="E23" s="27" t="n"/>
      <c r="F23" s="49" t="n"/>
      <c r="G23" s="48" t="n"/>
      <c r="H23" s="50">
        <f>IF($A23="","",IFERROR(VLOOKUP($E23,'Settings'!$A$11:$D$110,2,FALSE),""))</f>
        <v/>
      </c>
      <c r="I23" s="33">
        <f>IF($A23="","",IFERROR(VLOOKUP($E23,'Settings'!$A$11:$D$110,3,FALSE),""))</f>
        <v/>
      </c>
      <c r="J23" s="50">
        <f>IF($A23="","",IFERROR(VLOOKUP($B23,'Vehicles'!$A$5:$J$504,8,FALSE),""))</f>
        <v/>
      </c>
      <c r="K23" s="50">
        <f>IF($A23="","",IFERROR(IF(OR($H23&lt;=0,$G23=""),"",$G23+$H23),""))</f>
        <v/>
      </c>
      <c r="L23" s="51">
        <f>IF($A23="","",IFERROR(IF(OR($I23&lt;=0,$F23=""),"",EDATE($F23,$I23)),""))</f>
        <v/>
      </c>
      <c r="M23" s="50">
        <f>IF($A23="","",IFERROR(IF(OR($K23="",$J23=""),"",$K23-$J23),""))</f>
        <v/>
      </c>
      <c r="N23" s="33">
        <f>IF($A23="","",IFERROR(IF($L23="","",$L23-'Settings'!$B$4),""))</f>
        <v/>
      </c>
      <c r="O23" s="30">
        <f>IF($A23="","",IF($D23="Missing Unit","Missing Unit",IF(OR($D23="Out of Service",$D23="Sold"),"Inactive Vehicle",IF($J23="","Missing Current Odometer",IF(OR($F23="",$G23=""),"Missing Service Baseline",IF($F23&gt;'Settings'!$B$4,"Last Service Date After Report Date",IF(AND(OR($H23="",$H23=0),OR($I23="",$I23=0)),"Missing Service Type Setup",IF($J23&lt;$G23,"Odometer Conflict","OK"))))))))</f>
        <v/>
      </c>
      <c r="P23" s="31">
        <f>IF($A23="","",IF($O23&lt;&gt;"OK","Review",IF(OR(AND($H23&gt;0,$M23&lt;0),AND($I23&gt;0,$N23&lt;0)),"Overdue",IF(OR(AND($H23&gt;0,$M23&lt;='Settings'!$B$5),AND($I23&gt;0,$N23&lt;='Settings'!$B$6)),"Due Soon","Up to Date"))))</f>
        <v/>
      </c>
      <c r="Q23" s="52">
        <f>IF($A23="","",IFERROR(VLOOKUP($E23,'Settings'!$A$11:$D$110,4,FALSE),0))</f>
        <v/>
      </c>
      <c r="R23" s="27" t="n"/>
      <c r="S23" s="25" t="n"/>
      <c r="T23" s="27" t="n"/>
    </row>
    <row r="24">
      <c r="A24" s="25" t="n"/>
      <c r="B24" s="25" t="n"/>
      <c r="C24" s="30">
        <f>IF($A24="","",IFERROR(VLOOKUP($B24,'Vehicles'!$A$5:$J$504,2,FALSE)&amp;" "&amp;VLOOKUP($B24,'Vehicles'!$A$5:$J$504,3,FALSE)&amp;" "&amp;VLOOKUP($B24,'Vehicles'!$A$5:$J$504,4,FALSE),"Unit not found"))</f>
        <v/>
      </c>
      <c r="D24" s="31">
        <f>IF($A24="","",IFERROR(VLOOKUP($B24,'Vehicles'!$A$5:$J$504,10,FALSE),"Missing Unit"))</f>
        <v/>
      </c>
      <c r="E24" s="27" t="n"/>
      <c r="F24" s="49" t="n"/>
      <c r="G24" s="48" t="n"/>
      <c r="H24" s="50">
        <f>IF($A24="","",IFERROR(VLOOKUP($E24,'Settings'!$A$11:$D$110,2,FALSE),""))</f>
        <v/>
      </c>
      <c r="I24" s="33">
        <f>IF($A24="","",IFERROR(VLOOKUP($E24,'Settings'!$A$11:$D$110,3,FALSE),""))</f>
        <v/>
      </c>
      <c r="J24" s="50">
        <f>IF($A24="","",IFERROR(VLOOKUP($B24,'Vehicles'!$A$5:$J$504,8,FALSE),""))</f>
        <v/>
      </c>
      <c r="K24" s="50">
        <f>IF($A24="","",IFERROR(IF(OR($H24&lt;=0,$G24=""),"",$G24+$H24),""))</f>
        <v/>
      </c>
      <c r="L24" s="51">
        <f>IF($A24="","",IFERROR(IF(OR($I24&lt;=0,$F24=""),"",EDATE($F24,$I24)),""))</f>
        <v/>
      </c>
      <c r="M24" s="50">
        <f>IF($A24="","",IFERROR(IF(OR($K24="",$J24=""),"",$K24-$J24),""))</f>
        <v/>
      </c>
      <c r="N24" s="33">
        <f>IF($A24="","",IFERROR(IF($L24="","",$L24-'Settings'!$B$4),""))</f>
        <v/>
      </c>
      <c r="O24" s="30">
        <f>IF($A24="","",IF($D24="Missing Unit","Missing Unit",IF(OR($D24="Out of Service",$D24="Sold"),"Inactive Vehicle",IF($J24="","Missing Current Odometer",IF(OR($F24="",$G24=""),"Missing Service Baseline",IF($F24&gt;'Settings'!$B$4,"Last Service Date After Report Date",IF(AND(OR($H24="",$H24=0),OR($I24="",$I24=0)),"Missing Service Type Setup",IF($J24&lt;$G24,"Odometer Conflict","OK"))))))))</f>
        <v/>
      </c>
      <c r="P24" s="31">
        <f>IF($A24="","",IF($O24&lt;&gt;"OK","Review",IF(OR(AND($H24&gt;0,$M24&lt;0),AND($I24&gt;0,$N24&lt;0)),"Overdue",IF(OR(AND($H24&gt;0,$M24&lt;='Settings'!$B$5),AND($I24&gt;0,$N24&lt;='Settings'!$B$6)),"Due Soon","Up to Date"))))</f>
        <v/>
      </c>
      <c r="Q24" s="52">
        <f>IF($A24="","",IFERROR(VLOOKUP($E24,'Settings'!$A$11:$D$110,4,FALSE),0))</f>
        <v/>
      </c>
      <c r="R24" s="27" t="n"/>
      <c r="S24" s="25" t="n"/>
      <c r="T24" s="27" t="n"/>
    </row>
    <row r="25">
      <c r="A25" s="25" t="n"/>
      <c r="B25" s="25" t="n"/>
      <c r="C25" s="30">
        <f>IF($A25="","",IFERROR(VLOOKUP($B25,'Vehicles'!$A$5:$J$504,2,FALSE)&amp;" "&amp;VLOOKUP($B25,'Vehicles'!$A$5:$J$504,3,FALSE)&amp;" "&amp;VLOOKUP($B25,'Vehicles'!$A$5:$J$504,4,FALSE),"Unit not found"))</f>
        <v/>
      </c>
      <c r="D25" s="31">
        <f>IF($A25="","",IFERROR(VLOOKUP($B25,'Vehicles'!$A$5:$J$504,10,FALSE),"Missing Unit"))</f>
        <v/>
      </c>
      <c r="E25" s="27" t="n"/>
      <c r="F25" s="49" t="n"/>
      <c r="G25" s="48" t="n"/>
      <c r="H25" s="50">
        <f>IF($A25="","",IFERROR(VLOOKUP($E25,'Settings'!$A$11:$D$110,2,FALSE),""))</f>
        <v/>
      </c>
      <c r="I25" s="33">
        <f>IF($A25="","",IFERROR(VLOOKUP($E25,'Settings'!$A$11:$D$110,3,FALSE),""))</f>
        <v/>
      </c>
      <c r="J25" s="50">
        <f>IF($A25="","",IFERROR(VLOOKUP($B25,'Vehicles'!$A$5:$J$504,8,FALSE),""))</f>
        <v/>
      </c>
      <c r="K25" s="50">
        <f>IF($A25="","",IFERROR(IF(OR($H25&lt;=0,$G25=""),"",$G25+$H25),""))</f>
        <v/>
      </c>
      <c r="L25" s="51">
        <f>IF($A25="","",IFERROR(IF(OR($I25&lt;=0,$F25=""),"",EDATE($F25,$I25)),""))</f>
        <v/>
      </c>
      <c r="M25" s="50">
        <f>IF($A25="","",IFERROR(IF(OR($K25="",$J25=""),"",$K25-$J25),""))</f>
        <v/>
      </c>
      <c r="N25" s="33">
        <f>IF($A25="","",IFERROR(IF($L25="","",$L25-'Settings'!$B$4),""))</f>
        <v/>
      </c>
      <c r="O25" s="30">
        <f>IF($A25="","",IF($D25="Missing Unit","Missing Unit",IF(OR($D25="Out of Service",$D25="Sold"),"Inactive Vehicle",IF($J25="","Missing Current Odometer",IF(OR($F25="",$G25=""),"Missing Service Baseline",IF($F25&gt;'Settings'!$B$4,"Last Service Date After Report Date",IF(AND(OR($H25="",$H25=0),OR($I25="",$I25=0)),"Missing Service Type Setup",IF($J25&lt;$G25,"Odometer Conflict","OK"))))))))</f>
        <v/>
      </c>
      <c r="P25" s="31">
        <f>IF($A25="","",IF($O25&lt;&gt;"OK","Review",IF(OR(AND($H25&gt;0,$M25&lt;0),AND($I25&gt;0,$N25&lt;0)),"Overdue",IF(OR(AND($H25&gt;0,$M25&lt;='Settings'!$B$5),AND($I25&gt;0,$N25&lt;='Settings'!$B$6)),"Due Soon","Up to Date"))))</f>
        <v/>
      </c>
      <c r="Q25" s="52">
        <f>IF($A25="","",IFERROR(VLOOKUP($E25,'Settings'!$A$11:$D$110,4,FALSE),0))</f>
        <v/>
      </c>
      <c r="R25" s="27" t="n"/>
      <c r="S25" s="25" t="n"/>
      <c r="T25" s="27" t="n"/>
    </row>
    <row r="26">
      <c r="A26" s="25" t="n"/>
      <c r="B26" s="25" t="n"/>
      <c r="C26" s="30">
        <f>IF($A26="","",IFERROR(VLOOKUP($B26,'Vehicles'!$A$5:$J$504,2,FALSE)&amp;" "&amp;VLOOKUP($B26,'Vehicles'!$A$5:$J$504,3,FALSE)&amp;" "&amp;VLOOKUP($B26,'Vehicles'!$A$5:$J$504,4,FALSE),"Unit not found"))</f>
        <v/>
      </c>
      <c r="D26" s="31">
        <f>IF($A26="","",IFERROR(VLOOKUP($B26,'Vehicles'!$A$5:$J$504,10,FALSE),"Missing Unit"))</f>
        <v/>
      </c>
      <c r="E26" s="27" t="n"/>
      <c r="F26" s="49" t="n"/>
      <c r="G26" s="48" t="n"/>
      <c r="H26" s="50">
        <f>IF($A26="","",IFERROR(VLOOKUP($E26,'Settings'!$A$11:$D$110,2,FALSE),""))</f>
        <v/>
      </c>
      <c r="I26" s="33">
        <f>IF($A26="","",IFERROR(VLOOKUP($E26,'Settings'!$A$11:$D$110,3,FALSE),""))</f>
        <v/>
      </c>
      <c r="J26" s="50">
        <f>IF($A26="","",IFERROR(VLOOKUP($B26,'Vehicles'!$A$5:$J$504,8,FALSE),""))</f>
        <v/>
      </c>
      <c r="K26" s="50">
        <f>IF($A26="","",IFERROR(IF(OR($H26&lt;=0,$G26=""),"",$G26+$H26),""))</f>
        <v/>
      </c>
      <c r="L26" s="51">
        <f>IF($A26="","",IFERROR(IF(OR($I26&lt;=0,$F26=""),"",EDATE($F26,$I26)),""))</f>
        <v/>
      </c>
      <c r="M26" s="50">
        <f>IF($A26="","",IFERROR(IF(OR($K26="",$J26=""),"",$K26-$J26),""))</f>
        <v/>
      </c>
      <c r="N26" s="33">
        <f>IF($A26="","",IFERROR(IF($L26="","",$L26-'Settings'!$B$4),""))</f>
        <v/>
      </c>
      <c r="O26" s="30">
        <f>IF($A26="","",IF($D26="Missing Unit","Missing Unit",IF(OR($D26="Out of Service",$D26="Sold"),"Inactive Vehicle",IF($J26="","Missing Current Odometer",IF(OR($F26="",$G26=""),"Missing Service Baseline",IF($F26&gt;'Settings'!$B$4,"Last Service Date After Report Date",IF(AND(OR($H26="",$H26=0),OR($I26="",$I26=0)),"Missing Service Type Setup",IF($J26&lt;$G26,"Odometer Conflict","OK"))))))))</f>
        <v/>
      </c>
      <c r="P26" s="31">
        <f>IF($A26="","",IF($O26&lt;&gt;"OK","Review",IF(OR(AND($H26&gt;0,$M26&lt;0),AND($I26&gt;0,$N26&lt;0)),"Overdue",IF(OR(AND($H26&gt;0,$M26&lt;='Settings'!$B$5),AND($I26&gt;0,$N26&lt;='Settings'!$B$6)),"Due Soon","Up to Date"))))</f>
        <v/>
      </c>
      <c r="Q26" s="52">
        <f>IF($A26="","",IFERROR(VLOOKUP($E26,'Settings'!$A$11:$D$110,4,FALSE),0))</f>
        <v/>
      </c>
      <c r="R26" s="27" t="n"/>
      <c r="S26" s="25" t="n"/>
      <c r="T26" s="27" t="n"/>
    </row>
    <row r="27">
      <c r="A27" s="25" t="n"/>
      <c r="B27" s="25" t="n"/>
      <c r="C27" s="30">
        <f>IF($A27="","",IFERROR(VLOOKUP($B27,'Vehicles'!$A$5:$J$504,2,FALSE)&amp;" "&amp;VLOOKUP($B27,'Vehicles'!$A$5:$J$504,3,FALSE)&amp;" "&amp;VLOOKUP($B27,'Vehicles'!$A$5:$J$504,4,FALSE),"Unit not found"))</f>
        <v/>
      </c>
      <c r="D27" s="31">
        <f>IF($A27="","",IFERROR(VLOOKUP($B27,'Vehicles'!$A$5:$J$504,10,FALSE),"Missing Unit"))</f>
        <v/>
      </c>
      <c r="E27" s="27" t="n"/>
      <c r="F27" s="49" t="n"/>
      <c r="G27" s="48" t="n"/>
      <c r="H27" s="50">
        <f>IF($A27="","",IFERROR(VLOOKUP($E27,'Settings'!$A$11:$D$110,2,FALSE),""))</f>
        <v/>
      </c>
      <c r="I27" s="33">
        <f>IF($A27="","",IFERROR(VLOOKUP($E27,'Settings'!$A$11:$D$110,3,FALSE),""))</f>
        <v/>
      </c>
      <c r="J27" s="50">
        <f>IF($A27="","",IFERROR(VLOOKUP($B27,'Vehicles'!$A$5:$J$504,8,FALSE),""))</f>
        <v/>
      </c>
      <c r="K27" s="50">
        <f>IF($A27="","",IFERROR(IF(OR($H27&lt;=0,$G27=""),"",$G27+$H27),""))</f>
        <v/>
      </c>
      <c r="L27" s="51">
        <f>IF($A27="","",IFERROR(IF(OR($I27&lt;=0,$F27=""),"",EDATE($F27,$I27)),""))</f>
        <v/>
      </c>
      <c r="M27" s="50">
        <f>IF($A27="","",IFERROR(IF(OR($K27="",$J27=""),"",$K27-$J27),""))</f>
        <v/>
      </c>
      <c r="N27" s="33">
        <f>IF($A27="","",IFERROR(IF($L27="","",$L27-'Settings'!$B$4),""))</f>
        <v/>
      </c>
      <c r="O27" s="30">
        <f>IF($A27="","",IF($D27="Missing Unit","Missing Unit",IF(OR($D27="Out of Service",$D27="Sold"),"Inactive Vehicle",IF($J27="","Missing Current Odometer",IF(OR($F27="",$G27=""),"Missing Service Baseline",IF($F27&gt;'Settings'!$B$4,"Last Service Date After Report Date",IF(AND(OR($H27="",$H27=0),OR($I27="",$I27=0)),"Missing Service Type Setup",IF($J27&lt;$G27,"Odometer Conflict","OK"))))))))</f>
        <v/>
      </c>
      <c r="P27" s="31">
        <f>IF($A27="","",IF($O27&lt;&gt;"OK","Review",IF(OR(AND($H27&gt;0,$M27&lt;0),AND($I27&gt;0,$N27&lt;0)),"Overdue",IF(OR(AND($H27&gt;0,$M27&lt;='Settings'!$B$5),AND($I27&gt;0,$N27&lt;='Settings'!$B$6)),"Due Soon","Up to Date"))))</f>
        <v/>
      </c>
      <c r="Q27" s="52">
        <f>IF($A27="","",IFERROR(VLOOKUP($E27,'Settings'!$A$11:$D$110,4,FALSE),0))</f>
        <v/>
      </c>
      <c r="R27" s="27" t="n"/>
      <c r="S27" s="25" t="n"/>
      <c r="T27" s="27" t="n"/>
    </row>
    <row r="28">
      <c r="A28" s="25" t="n"/>
      <c r="B28" s="25" t="n"/>
      <c r="C28" s="30">
        <f>IF($A28="","",IFERROR(VLOOKUP($B28,'Vehicles'!$A$5:$J$504,2,FALSE)&amp;" "&amp;VLOOKUP($B28,'Vehicles'!$A$5:$J$504,3,FALSE)&amp;" "&amp;VLOOKUP($B28,'Vehicles'!$A$5:$J$504,4,FALSE),"Unit not found"))</f>
        <v/>
      </c>
      <c r="D28" s="31">
        <f>IF($A28="","",IFERROR(VLOOKUP($B28,'Vehicles'!$A$5:$J$504,10,FALSE),"Missing Unit"))</f>
        <v/>
      </c>
      <c r="E28" s="27" t="n"/>
      <c r="F28" s="49" t="n"/>
      <c r="G28" s="48" t="n"/>
      <c r="H28" s="50">
        <f>IF($A28="","",IFERROR(VLOOKUP($E28,'Settings'!$A$11:$D$110,2,FALSE),""))</f>
        <v/>
      </c>
      <c r="I28" s="33">
        <f>IF($A28="","",IFERROR(VLOOKUP($E28,'Settings'!$A$11:$D$110,3,FALSE),""))</f>
        <v/>
      </c>
      <c r="J28" s="50">
        <f>IF($A28="","",IFERROR(VLOOKUP($B28,'Vehicles'!$A$5:$J$504,8,FALSE),""))</f>
        <v/>
      </c>
      <c r="K28" s="50">
        <f>IF($A28="","",IFERROR(IF(OR($H28&lt;=0,$G28=""),"",$G28+$H28),""))</f>
        <v/>
      </c>
      <c r="L28" s="51">
        <f>IF($A28="","",IFERROR(IF(OR($I28&lt;=0,$F28=""),"",EDATE($F28,$I28)),""))</f>
        <v/>
      </c>
      <c r="M28" s="50">
        <f>IF($A28="","",IFERROR(IF(OR($K28="",$J28=""),"",$K28-$J28),""))</f>
        <v/>
      </c>
      <c r="N28" s="33">
        <f>IF($A28="","",IFERROR(IF($L28="","",$L28-'Settings'!$B$4),""))</f>
        <v/>
      </c>
      <c r="O28" s="30">
        <f>IF($A28="","",IF($D28="Missing Unit","Missing Unit",IF(OR($D28="Out of Service",$D28="Sold"),"Inactive Vehicle",IF($J28="","Missing Current Odometer",IF(OR($F28="",$G28=""),"Missing Service Baseline",IF($F28&gt;'Settings'!$B$4,"Last Service Date After Report Date",IF(AND(OR($H28="",$H28=0),OR($I28="",$I28=0)),"Missing Service Type Setup",IF($J28&lt;$G28,"Odometer Conflict","OK"))))))))</f>
        <v/>
      </c>
      <c r="P28" s="31">
        <f>IF($A28="","",IF($O28&lt;&gt;"OK","Review",IF(OR(AND($H28&gt;0,$M28&lt;0),AND($I28&gt;0,$N28&lt;0)),"Overdue",IF(OR(AND($H28&gt;0,$M28&lt;='Settings'!$B$5),AND($I28&gt;0,$N28&lt;='Settings'!$B$6)),"Due Soon","Up to Date"))))</f>
        <v/>
      </c>
      <c r="Q28" s="52">
        <f>IF($A28="","",IFERROR(VLOOKUP($E28,'Settings'!$A$11:$D$110,4,FALSE),0))</f>
        <v/>
      </c>
      <c r="R28" s="27" t="n"/>
      <c r="S28" s="25" t="n"/>
      <c r="T28" s="27" t="n"/>
    </row>
    <row r="29">
      <c r="A29" s="25" t="n"/>
      <c r="B29" s="25" t="n"/>
      <c r="C29" s="30">
        <f>IF($A29="","",IFERROR(VLOOKUP($B29,'Vehicles'!$A$5:$J$504,2,FALSE)&amp;" "&amp;VLOOKUP($B29,'Vehicles'!$A$5:$J$504,3,FALSE)&amp;" "&amp;VLOOKUP($B29,'Vehicles'!$A$5:$J$504,4,FALSE),"Unit not found"))</f>
        <v/>
      </c>
      <c r="D29" s="31">
        <f>IF($A29="","",IFERROR(VLOOKUP($B29,'Vehicles'!$A$5:$J$504,10,FALSE),"Missing Unit"))</f>
        <v/>
      </c>
      <c r="E29" s="27" t="n"/>
      <c r="F29" s="49" t="n"/>
      <c r="G29" s="48" t="n"/>
      <c r="H29" s="50">
        <f>IF($A29="","",IFERROR(VLOOKUP($E29,'Settings'!$A$11:$D$110,2,FALSE),""))</f>
        <v/>
      </c>
      <c r="I29" s="33">
        <f>IF($A29="","",IFERROR(VLOOKUP($E29,'Settings'!$A$11:$D$110,3,FALSE),""))</f>
        <v/>
      </c>
      <c r="J29" s="50">
        <f>IF($A29="","",IFERROR(VLOOKUP($B29,'Vehicles'!$A$5:$J$504,8,FALSE),""))</f>
        <v/>
      </c>
      <c r="K29" s="50">
        <f>IF($A29="","",IFERROR(IF(OR($H29&lt;=0,$G29=""),"",$G29+$H29),""))</f>
        <v/>
      </c>
      <c r="L29" s="51">
        <f>IF($A29="","",IFERROR(IF(OR($I29&lt;=0,$F29=""),"",EDATE($F29,$I29)),""))</f>
        <v/>
      </c>
      <c r="M29" s="50">
        <f>IF($A29="","",IFERROR(IF(OR($K29="",$J29=""),"",$K29-$J29),""))</f>
        <v/>
      </c>
      <c r="N29" s="33">
        <f>IF($A29="","",IFERROR(IF($L29="","",$L29-'Settings'!$B$4),""))</f>
        <v/>
      </c>
      <c r="O29" s="30">
        <f>IF($A29="","",IF($D29="Missing Unit","Missing Unit",IF(OR($D29="Out of Service",$D29="Sold"),"Inactive Vehicle",IF($J29="","Missing Current Odometer",IF(OR($F29="",$G29=""),"Missing Service Baseline",IF($F29&gt;'Settings'!$B$4,"Last Service Date After Report Date",IF(AND(OR($H29="",$H29=0),OR($I29="",$I29=0)),"Missing Service Type Setup",IF($J29&lt;$G29,"Odometer Conflict","OK"))))))))</f>
        <v/>
      </c>
      <c r="P29" s="31">
        <f>IF($A29="","",IF($O29&lt;&gt;"OK","Review",IF(OR(AND($H29&gt;0,$M29&lt;0),AND($I29&gt;0,$N29&lt;0)),"Overdue",IF(OR(AND($H29&gt;0,$M29&lt;='Settings'!$B$5),AND($I29&gt;0,$N29&lt;='Settings'!$B$6)),"Due Soon","Up to Date"))))</f>
        <v/>
      </c>
      <c r="Q29" s="52">
        <f>IF($A29="","",IFERROR(VLOOKUP($E29,'Settings'!$A$11:$D$110,4,FALSE),0))</f>
        <v/>
      </c>
      <c r="R29" s="27" t="n"/>
      <c r="S29" s="25" t="n"/>
      <c r="T29" s="27" t="n"/>
    </row>
    <row r="30">
      <c r="A30" s="25" t="n"/>
      <c r="B30" s="25" t="n"/>
      <c r="C30" s="30">
        <f>IF($A30="","",IFERROR(VLOOKUP($B30,'Vehicles'!$A$5:$J$504,2,FALSE)&amp;" "&amp;VLOOKUP($B30,'Vehicles'!$A$5:$J$504,3,FALSE)&amp;" "&amp;VLOOKUP($B30,'Vehicles'!$A$5:$J$504,4,FALSE),"Unit not found"))</f>
        <v/>
      </c>
      <c r="D30" s="31">
        <f>IF($A30="","",IFERROR(VLOOKUP($B30,'Vehicles'!$A$5:$J$504,10,FALSE),"Missing Unit"))</f>
        <v/>
      </c>
      <c r="E30" s="27" t="n"/>
      <c r="F30" s="49" t="n"/>
      <c r="G30" s="48" t="n"/>
      <c r="H30" s="50">
        <f>IF($A30="","",IFERROR(VLOOKUP($E30,'Settings'!$A$11:$D$110,2,FALSE),""))</f>
        <v/>
      </c>
      <c r="I30" s="33">
        <f>IF($A30="","",IFERROR(VLOOKUP($E30,'Settings'!$A$11:$D$110,3,FALSE),""))</f>
        <v/>
      </c>
      <c r="J30" s="50">
        <f>IF($A30="","",IFERROR(VLOOKUP($B30,'Vehicles'!$A$5:$J$504,8,FALSE),""))</f>
        <v/>
      </c>
      <c r="K30" s="50">
        <f>IF($A30="","",IFERROR(IF(OR($H30&lt;=0,$G30=""),"",$G30+$H30),""))</f>
        <v/>
      </c>
      <c r="L30" s="51">
        <f>IF($A30="","",IFERROR(IF(OR($I30&lt;=0,$F30=""),"",EDATE($F30,$I30)),""))</f>
        <v/>
      </c>
      <c r="M30" s="50">
        <f>IF($A30="","",IFERROR(IF(OR($K30="",$J30=""),"",$K30-$J30),""))</f>
        <v/>
      </c>
      <c r="N30" s="33">
        <f>IF($A30="","",IFERROR(IF($L30="","",$L30-'Settings'!$B$4),""))</f>
        <v/>
      </c>
      <c r="O30" s="30">
        <f>IF($A30="","",IF($D30="Missing Unit","Missing Unit",IF(OR($D30="Out of Service",$D30="Sold"),"Inactive Vehicle",IF($J30="","Missing Current Odometer",IF(OR($F30="",$G30=""),"Missing Service Baseline",IF($F30&gt;'Settings'!$B$4,"Last Service Date After Report Date",IF(AND(OR($H30="",$H30=0),OR($I30="",$I30=0)),"Missing Service Type Setup",IF($J30&lt;$G30,"Odometer Conflict","OK"))))))))</f>
        <v/>
      </c>
      <c r="P30" s="31">
        <f>IF($A30="","",IF($O30&lt;&gt;"OK","Review",IF(OR(AND($H30&gt;0,$M30&lt;0),AND($I30&gt;0,$N30&lt;0)),"Overdue",IF(OR(AND($H30&gt;0,$M30&lt;='Settings'!$B$5),AND($I30&gt;0,$N30&lt;='Settings'!$B$6)),"Due Soon","Up to Date"))))</f>
        <v/>
      </c>
      <c r="Q30" s="52">
        <f>IF($A30="","",IFERROR(VLOOKUP($E30,'Settings'!$A$11:$D$110,4,FALSE),0))</f>
        <v/>
      </c>
      <c r="R30" s="27" t="n"/>
      <c r="S30" s="25" t="n"/>
      <c r="T30" s="27" t="n"/>
    </row>
    <row r="31">
      <c r="A31" s="25" t="n"/>
      <c r="B31" s="25" t="n"/>
      <c r="C31" s="30">
        <f>IF($A31="","",IFERROR(VLOOKUP($B31,'Vehicles'!$A$5:$J$504,2,FALSE)&amp;" "&amp;VLOOKUP($B31,'Vehicles'!$A$5:$J$504,3,FALSE)&amp;" "&amp;VLOOKUP($B31,'Vehicles'!$A$5:$J$504,4,FALSE),"Unit not found"))</f>
        <v/>
      </c>
      <c r="D31" s="31">
        <f>IF($A31="","",IFERROR(VLOOKUP($B31,'Vehicles'!$A$5:$J$504,10,FALSE),"Missing Unit"))</f>
        <v/>
      </c>
      <c r="E31" s="27" t="n"/>
      <c r="F31" s="49" t="n"/>
      <c r="G31" s="48" t="n"/>
      <c r="H31" s="50">
        <f>IF($A31="","",IFERROR(VLOOKUP($E31,'Settings'!$A$11:$D$110,2,FALSE),""))</f>
        <v/>
      </c>
      <c r="I31" s="33">
        <f>IF($A31="","",IFERROR(VLOOKUP($E31,'Settings'!$A$11:$D$110,3,FALSE),""))</f>
        <v/>
      </c>
      <c r="J31" s="50">
        <f>IF($A31="","",IFERROR(VLOOKUP($B31,'Vehicles'!$A$5:$J$504,8,FALSE),""))</f>
        <v/>
      </c>
      <c r="K31" s="50">
        <f>IF($A31="","",IFERROR(IF(OR($H31&lt;=0,$G31=""),"",$G31+$H31),""))</f>
        <v/>
      </c>
      <c r="L31" s="51">
        <f>IF($A31="","",IFERROR(IF(OR($I31&lt;=0,$F31=""),"",EDATE($F31,$I31)),""))</f>
        <v/>
      </c>
      <c r="M31" s="50">
        <f>IF($A31="","",IFERROR(IF(OR($K31="",$J31=""),"",$K31-$J31),""))</f>
        <v/>
      </c>
      <c r="N31" s="33">
        <f>IF($A31="","",IFERROR(IF($L31="","",$L31-'Settings'!$B$4),""))</f>
        <v/>
      </c>
      <c r="O31" s="30">
        <f>IF($A31="","",IF($D31="Missing Unit","Missing Unit",IF(OR($D31="Out of Service",$D31="Sold"),"Inactive Vehicle",IF($J31="","Missing Current Odometer",IF(OR($F31="",$G31=""),"Missing Service Baseline",IF($F31&gt;'Settings'!$B$4,"Last Service Date After Report Date",IF(AND(OR($H31="",$H31=0),OR($I31="",$I31=0)),"Missing Service Type Setup",IF($J31&lt;$G31,"Odometer Conflict","OK"))))))))</f>
        <v/>
      </c>
      <c r="P31" s="31">
        <f>IF($A31="","",IF($O31&lt;&gt;"OK","Review",IF(OR(AND($H31&gt;0,$M31&lt;0),AND($I31&gt;0,$N31&lt;0)),"Overdue",IF(OR(AND($H31&gt;0,$M31&lt;='Settings'!$B$5),AND($I31&gt;0,$N31&lt;='Settings'!$B$6)),"Due Soon","Up to Date"))))</f>
        <v/>
      </c>
      <c r="Q31" s="52">
        <f>IF($A31="","",IFERROR(VLOOKUP($E31,'Settings'!$A$11:$D$110,4,FALSE),0))</f>
        <v/>
      </c>
      <c r="R31" s="27" t="n"/>
      <c r="S31" s="25" t="n"/>
      <c r="T31" s="27" t="n"/>
    </row>
    <row r="32">
      <c r="A32" s="25" t="n"/>
      <c r="B32" s="25" t="n"/>
      <c r="C32" s="30">
        <f>IF($A32="","",IFERROR(VLOOKUP($B32,'Vehicles'!$A$5:$J$504,2,FALSE)&amp;" "&amp;VLOOKUP($B32,'Vehicles'!$A$5:$J$504,3,FALSE)&amp;" "&amp;VLOOKUP($B32,'Vehicles'!$A$5:$J$504,4,FALSE),"Unit not found"))</f>
        <v/>
      </c>
      <c r="D32" s="31">
        <f>IF($A32="","",IFERROR(VLOOKUP($B32,'Vehicles'!$A$5:$J$504,10,FALSE),"Missing Unit"))</f>
        <v/>
      </c>
      <c r="E32" s="27" t="n"/>
      <c r="F32" s="49" t="n"/>
      <c r="G32" s="48" t="n"/>
      <c r="H32" s="50">
        <f>IF($A32="","",IFERROR(VLOOKUP($E32,'Settings'!$A$11:$D$110,2,FALSE),""))</f>
        <v/>
      </c>
      <c r="I32" s="33">
        <f>IF($A32="","",IFERROR(VLOOKUP($E32,'Settings'!$A$11:$D$110,3,FALSE),""))</f>
        <v/>
      </c>
      <c r="J32" s="50">
        <f>IF($A32="","",IFERROR(VLOOKUP($B32,'Vehicles'!$A$5:$J$504,8,FALSE),""))</f>
        <v/>
      </c>
      <c r="K32" s="50">
        <f>IF($A32="","",IFERROR(IF(OR($H32&lt;=0,$G32=""),"",$G32+$H32),""))</f>
        <v/>
      </c>
      <c r="L32" s="51">
        <f>IF($A32="","",IFERROR(IF(OR($I32&lt;=0,$F32=""),"",EDATE($F32,$I32)),""))</f>
        <v/>
      </c>
      <c r="M32" s="50">
        <f>IF($A32="","",IFERROR(IF(OR($K32="",$J32=""),"",$K32-$J32),""))</f>
        <v/>
      </c>
      <c r="N32" s="33">
        <f>IF($A32="","",IFERROR(IF($L32="","",$L32-'Settings'!$B$4),""))</f>
        <v/>
      </c>
      <c r="O32" s="30">
        <f>IF($A32="","",IF($D32="Missing Unit","Missing Unit",IF(OR($D32="Out of Service",$D32="Sold"),"Inactive Vehicle",IF($J32="","Missing Current Odometer",IF(OR($F32="",$G32=""),"Missing Service Baseline",IF($F32&gt;'Settings'!$B$4,"Last Service Date After Report Date",IF(AND(OR($H32="",$H32=0),OR($I32="",$I32=0)),"Missing Service Type Setup",IF($J32&lt;$G32,"Odometer Conflict","OK"))))))))</f>
        <v/>
      </c>
      <c r="P32" s="31">
        <f>IF($A32="","",IF($O32&lt;&gt;"OK","Review",IF(OR(AND($H32&gt;0,$M32&lt;0),AND($I32&gt;0,$N32&lt;0)),"Overdue",IF(OR(AND($H32&gt;0,$M32&lt;='Settings'!$B$5),AND($I32&gt;0,$N32&lt;='Settings'!$B$6)),"Due Soon","Up to Date"))))</f>
        <v/>
      </c>
      <c r="Q32" s="52">
        <f>IF($A32="","",IFERROR(VLOOKUP($E32,'Settings'!$A$11:$D$110,4,FALSE),0))</f>
        <v/>
      </c>
      <c r="R32" s="27" t="n"/>
      <c r="S32" s="25" t="n"/>
      <c r="T32" s="27" t="n"/>
    </row>
    <row r="33">
      <c r="A33" s="25" t="n"/>
      <c r="B33" s="25" t="n"/>
      <c r="C33" s="30">
        <f>IF($A33="","",IFERROR(VLOOKUP($B33,'Vehicles'!$A$5:$J$504,2,FALSE)&amp;" "&amp;VLOOKUP($B33,'Vehicles'!$A$5:$J$504,3,FALSE)&amp;" "&amp;VLOOKUP($B33,'Vehicles'!$A$5:$J$504,4,FALSE),"Unit not found"))</f>
        <v/>
      </c>
      <c r="D33" s="31">
        <f>IF($A33="","",IFERROR(VLOOKUP($B33,'Vehicles'!$A$5:$J$504,10,FALSE),"Missing Unit"))</f>
        <v/>
      </c>
      <c r="E33" s="27" t="n"/>
      <c r="F33" s="49" t="n"/>
      <c r="G33" s="48" t="n"/>
      <c r="H33" s="50">
        <f>IF($A33="","",IFERROR(VLOOKUP($E33,'Settings'!$A$11:$D$110,2,FALSE),""))</f>
        <v/>
      </c>
      <c r="I33" s="33">
        <f>IF($A33="","",IFERROR(VLOOKUP($E33,'Settings'!$A$11:$D$110,3,FALSE),""))</f>
        <v/>
      </c>
      <c r="J33" s="50">
        <f>IF($A33="","",IFERROR(VLOOKUP($B33,'Vehicles'!$A$5:$J$504,8,FALSE),""))</f>
        <v/>
      </c>
      <c r="K33" s="50">
        <f>IF($A33="","",IFERROR(IF(OR($H33&lt;=0,$G33=""),"",$G33+$H33),""))</f>
        <v/>
      </c>
      <c r="L33" s="51">
        <f>IF($A33="","",IFERROR(IF(OR($I33&lt;=0,$F33=""),"",EDATE($F33,$I33)),""))</f>
        <v/>
      </c>
      <c r="M33" s="50">
        <f>IF($A33="","",IFERROR(IF(OR($K33="",$J33=""),"",$K33-$J33),""))</f>
        <v/>
      </c>
      <c r="N33" s="33">
        <f>IF($A33="","",IFERROR(IF($L33="","",$L33-'Settings'!$B$4),""))</f>
        <v/>
      </c>
      <c r="O33" s="30">
        <f>IF($A33="","",IF($D33="Missing Unit","Missing Unit",IF(OR($D33="Out of Service",$D33="Sold"),"Inactive Vehicle",IF($J33="","Missing Current Odometer",IF(OR($F33="",$G33=""),"Missing Service Baseline",IF($F33&gt;'Settings'!$B$4,"Last Service Date After Report Date",IF(AND(OR($H33="",$H33=0),OR($I33="",$I33=0)),"Missing Service Type Setup",IF($J33&lt;$G33,"Odometer Conflict","OK"))))))))</f>
        <v/>
      </c>
      <c r="P33" s="31">
        <f>IF($A33="","",IF($O33&lt;&gt;"OK","Review",IF(OR(AND($H33&gt;0,$M33&lt;0),AND($I33&gt;0,$N33&lt;0)),"Overdue",IF(OR(AND($H33&gt;0,$M33&lt;='Settings'!$B$5),AND($I33&gt;0,$N33&lt;='Settings'!$B$6)),"Due Soon","Up to Date"))))</f>
        <v/>
      </c>
      <c r="Q33" s="52">
        <f>IF($A33="","",IFERROR(VLOOKUP($E33,'Settings'!$A$11:$D$110,4,FALSE),0))</f>
        <v/>
      </c>
      <c r="R33" s="27" t="n"/>
      <c r="S33" s="25" t="n"/>
      <c r="T33" s="27" t="n"/>
    </row>
    <row r="34">
      <c r="A34" s="25" t="n"/>
      <c r="B34" s="25" t="n"/>
      <c r="C34" s="30">
        <f>IF($A34="","",IFERROR(VLOOKUP($B34,'Vehicles'!$A$5:$J$504,2,FALSE)&amp;" "&amp;VLOOKUP($B34,'Vehicles'!$A$5:$J$504,3,FALSE)&amp;" "&amp;VLOOKUP($B34,'Vehicles'!$A$5:$J$504,4,FALSE),"Unit not found"))</f>
        <v/>
      </c>
      <c r="D34" s="31">
        <f>IF($A34="","",IFERROR(VLOOKUP($B34,'Vehicles'!$A$5:$J$504,10,FALSE),"Missing Unit"))</f>
        <v/>
      </c>
      <c r="E34" s="27" t="n"/>
      <c r="F34" s="49" t="n"/>
      <c r="G34" s="48" t="n"/>
      <c r="H34" s="50">
        <f>IF($A34="","",IFERROR(VLOOKUP($E34,'Settings'!$A$11:$D$110,2,FALSE),""))</f>
        <v/>
      </c>
      <c r="I34" s="33">
        <f>IF($A34="","",IFERROR(VLOOKUP($E34,'Settings'!$A$11:$D$110,3,FALSE),""))</f>
        <v/>
      </c>
      <c r="J34" s="50">
        <f>IF($A34="","",IFERROR(VLOOKUP($B34,'Vehicles'!$A$5:$J$504,8,FALSE),""))</f>
        <v/>
      </c>
      <c r="K34" s="50">
        <f>IF($A34="","",IFERROR(IF(OR($H34&lt;=0,$G34=""),"",$G34+$H34),""))</f>
        <v/>
      </c>
      <c r="L34" s="51">
        <f>IF($A34="","",IFERROR(IF(OR($I34&lt;=0,$F34=""),"",EDATE($F34,$I34)),""))</f>
        <v/>
      </c>
      <c r="M34" s="50">
        <f>IF($A34="","",IFERROR(IF(OR($K34="",$J34=""),"",$K34-$J34),""))</f>
        <v/>
      </c>
      <c r="N34" s="33">
        <f>IF($A34="","",IFERROR(IF($L34="","",$L34-'Settings'!$B$4),""))</f>
        <v/>
      </c>
      <c r="O34" s="30">
        <f>IF($A34="","",IF($D34="Missing Unit","Missing Unit",IF(OR($D34="Out of Service",$D34="Sold"),"Inactive Vehicle",IF($J34="","Missing Current Odometer",IF(OR($F34="",$G34=""),"Missing Service Baseline",IF($F34&gt;'Settings'!$B$4,"Last Service Date After Report Date",IF(AND(OR($H34="",$H34=0),OR($I34="",$I34=0)),"Missing Service Type Setup",IF($J34&lt;$G34,"Odometer Conflict","OK"))))))))</f>
        <v/>
      </c>
      <c r="P34" s="31">
        <f>IF($A34="","",IF($O34&lt;&gt;"OK","Review",IF(OR(AND($H34&gt;0,$M34&lt;0),AND($I34&gt;0,$N34&lt;0)),"Overdue",IF(OR(AND($H34&gt;0,$M34&lt;='Settings'!$B$5),AND($I34&gt;0,$N34&lt;='Settings'!$B$6)),"Due Soon","Up to Date"))))</f>
        <v/>
      </c>
      <c r="Q34" s="52">
        <f>IF($A34="","",IFERROR(VLOOKUP($E34,'Settings'!$A$11:$D$110,4,FALSE),0))</f>
        <v/>
      </c>
      <c r="R34" s="27" t="n"/>
      <c r="S34" s="25" t="n"/>
      <c r="T34" s="27" t="n"/>
    </row>
    <row r="35">
      <c r="A35" s="25" t="n"/>
      <c r="B35" s="25" t="n"/>
      <c r="C35" s="30">
        <f>IF($A35="","",IFERROR(VLOOKUP($B35,'Vehicles'!$A$5:$J$504,2,FALSE)&amp;" "&amp;VLOOKUP($B35,'Vehicles'!$A$5:$J$504,3,FALSE)&amp;" "&amp;VLOOKUP($B35,'Vehicles'!$A$5:$J$504,4,FALSE),"Unit not found"))</f>
        <v/>
      </c>
      <c r="D35" s="31">
        <f>IF($A35="","",IFERROR(VLOOKUP($B35,'Vehicles'!$A$5:$J$504,10,FALSE),"Missing Unit"))</f>
        <v/>
      </c>
      <c r="E35" s="27" t="n"/>
      <c r="F35" s="49" t="n"/>
      <c r="G35" s="48" t="n"/>
      <c r="H35" s="50">
        <f>IF($A35="","",IFERROR(VLOOKUP($E35,'Settings'!$A$11:$D$110,2,FALSE),""))</f>
        <v/>
      </c>
      <c r="I35" s="33">
        <f>IF($A35="","",IFERROR(VLOOKUP($E35,'Settings'!$A$11:$D$110,3,FALSE),""))</f>
        <v/>
      </c>
      <c r="J35" s="50">
        <f>IF($A35="","",IFERROR(VLOOKUP($B35,'Vehicles'!$A$5:$J$504,8,FALSE),""))</f>
        <v/>
      </c>
      <c r="K35" s="50">
        <f>IF($A35="","",IFERROR(IF(OR($H35&lt;=0,$G35=""),"",$G35+$H35),""))</f>
        <v/>
      </c>
      <c r="L35" s="51">
        <f>IF($A35="","",IFERROR(IF(OR($I35&lt;=0,$F35=""),"",EDATE($F35,$I35)),""))</f>
        <v/>
      </c>
      <c r="M35" s="50">
        <f>IF($A35="","",IFERROR(IF(OR($K35="",$J35=""),"",$K35-$J35),""))</f>
        <v/>
      </c>
      <c r="N35" s="33">
        <f>IF($A35="","",IFERROR(IF($L35="","",$L35-'Settings'!$B$4),""))</f>
        <v/>
      </c>
      <c r="O35" s="30">
        <f>IF($A35="","",IF($D35="Missing Unit","Missing Unit",IF(OR($D35="Out of Service",$D35="Sold"),"Inactive Vehicle",IF($J35="","Missing Current Odometer",IF(OR($F35="",$G35=""),"Missing Service Baseline",IF($F35&gt;'Settings'!$B$4,"Last Service Date After Report Date",IF(AND(OR($H35="",$H35=0),OR($I35="",$I35=0)),"Missing Service Type Setup",IF($J35&lt;$G35,"Odometer Conflict","OK"))))))))</f>
        <v/>
      </c>
      <c r="P35" s="31">
        <f>IF($A35="","",IF($O35&lt;&gt;"OK","Review",IF(OR(AND($H35&gt;0,$M35&lt;0),AND($I35&gt;0,$N35&lt;0)),"Overdue",IF(OR(AND($H35&gt;0,$M35&lt;='Settings'!$B$5),AND($I35&gt;0,$N35&lt;='Settings'!$B$6)),"Due Soon","Up to Date"))))</f>
        <v/>
      </c>
      <c r="Q35" s="52">
        <f>IF($A35="","",IFERROR(VLOOKUP($E35,'Settings'!$A$11:$D$110,4,FALSE),0))</f>
        <v/>
      </c>
      <c r="R35" s="27" t="n"/>
      <c r="S35" s="25" t="n"/>
      <c r="T35" s="27" t="n"/>
    </row>
    <row r="36">
      <c r="A36" s="25" t="n"/>
      <c r="B36" s="25" t="n"/>
      <c r="C36" s="30">
        <f>IF($A36="","",IFERROR(VLOOKUP($B36,'Vehicles'!$A$5:$J$504,2,FALSE)&amp;" "&amp;VLOOKUP($B36,'Vehicles'!$A$5:$J$504,3,FALSE)&amp;" "&amp;VLOOKUP($B36,'Vehicles'!$A$5:$J$504,4,FALSE),"Unit not found"))</f>
        <v/>
      </c>
      <c r="D36" s="31">
        <f>IF($A36="","",IFERROR(VLOOKUP($B36,'Vehicles'!$A$5:$J$504,10,FALSE),"Missing Unit"))</f>
        <v/>
      </c>
      <c r="E36" s="27" t="n"/>
      <c r="F36" s="49" t="n"/>
      <c r="G36" s="48" t="n"/>
      <c r="H36" s="50">
        <f>IF($A36="","",IFERROR(VLOOKUP($E36,'Settings'!$A$11:$D$110,2,FALSE),""))</f>
        <v/>
      </c>
      <c r="I36" s="33">
        <f>IF($A36="","",IFERROR(VLOOKUP($E36,'Settings'!$A$11:$D$110,3,FALSE),""))</f>
        <v/>
      </c>
      <c r="J36" s="50">
        <f>IF($A36="","",IFERROR(VLOOKUP($B36,'Vehicles'!$A$5:$J$504,8,FALSE),""))</f>
        <v/>
      </c>
      <c r="K36" s="50">
        <f>IF($A36="","",IFERROR(IF(OR($H36&lt;=0,$G36=""),"",$G36+$H36),""))</f>
        <v/>
      </c>
      <c r="L36" s="51">
        <f>IF($A36="","",IFERROR(IF(OR($I36&lt;=0,$F36=""),"",EDATE($F36,$I36)),""))</f>
        <v/>
      </c>
      <c r="M36" s="50">
        <f>IF($A36="","",IFERROR(IF(OR($K36="",$J36=""),"",$K36-$J36),""))</f>
        <v/>
      </c>
      <c r="N36" s="33">
        <f>IF($A36="","",IFERROR(IF($L36="","",$L36-'Settings'!$B$4),""))</f>
        <v/>
      </c>
      <c r="O36" s="30">
        <f>IF($A36="","",IF($D36="Missing Unit","Missing Unit",IF(OR($D36="Out of Service",$D36="Sold"),"Inactive Vehicle",IF($J36="","Missing Current Odometer",IF(OR($F36="",$G36=""),"Missing Service Baseline",IF($F36&gt;'Settings'!$B$4,"Last Service Date After Report Date",IF(AND(OR($H36="",$H36=0),OR($I36="",$I36=0)),"Missing Service Type Setup",IF($J36&lt;$G36,"Odometer Conflict","OK"))))))))</f>
        <v/>
      </c>
      <c r="P36" s="31">
        <f>IF($A36="","",IF($O36&lt;&gt;"OK","Review",IF(OR(AND($H36&gt;0,$M36&lt;0),AND($I36&gt;0,$N36&lt;0)),"Overdue",IF(OR(AND($H36&gt;0,$M36&lt;='Settings'!$B$5),AND($I36&gt;0,$N36&lt;='Settings'!$B$6)),"Due Soon","Up to Date"))))</f>
        <v/>
      </c>
      <c r="Q36" s="52">
        <f>IF($A36="","",IFERROR(VLOOKUP($E36,'Settings'!$A$11:$D$110,4,FALSE),0))</f>
        <v/>
      </c>
      <c r="R36" s="27" t="n"/>
      <c r="S36" s="25" t="n"/>
      <c r="T36" s="27" t="n"/>
    </row>
    <row r="37">
      <c r="A37" s="25" t="n"/>
      <c r="B37" s="25" t="n"/>
      <c r="C37" s="30">
        <f>IF($A37="","",IFERROR(VLOOKUP($B37,'Vehicles'!$A$5:$J$504,2,FALSE)&amp;" "&amp;VLOOKUP($B37,'Vehicles'!$A$5:$J$504,3,FALSE)&amp;" "&amp;VLOOKUP($B37,'Vehicles'!$A$5:$J$504,4,FALSE),"Unit not found"))</f>
        <v/>
      </c>
      <c r="D37" s="31">
        <f>IF($A37="","",IFERROR(VLOOKUP($B37,'Vehicles'!$A$5:$J$504,10,FALSE),"Missing Unit"))</f>
        <v/>
      </c>
      <c r="E37" s="27" t="n"/>
      <c r="F37" s="49" t="n"/>
      <c r="G37" s="48" t="n"/>
      <c r="H37" s="50">
        <f>IF($A37="","",IFERROR(VLOOKUP($E37,'Settings'!$A$11:$D$110,2,FALSE),""))</f>
        <v/>
      </c>
      <c r="I37" s="33">
        <f>IF($A37="","",IFERROR(VLOOKUP($E37,'Settings'!$A$11:$D$110,3,FALSE),""))</f>
        <v/>
      </c>
      <c r="J37" s="50">
        <f>IF($A37="","",IFERROR(VLOOKUP($B37,'Vehicles'!$A$5:$J$504,8,FALSE),""))</f>
        <v/>
      </c>
      <c r="K37" s="50">
        <f>IF($A37="","",IFERROR(IF(OR($H37&lt;=0,$G37=""),"",$G37+$H37),""))</f>
        <v/>
      </c>
      <c r="L37" s="51">
        <f>IF($A37="","",IFERROR(IF(OR($I37&lt;=0,$F37=""),"",EDATE($F37,$I37)),""))</f>
        <v/>
      </c>
      <c r="M37" s="50">
        <f>IF($A37="","",IFERROR(IF(OR($K37="",$J37=""),"",$K37-$J37),""))</f>
        <v/>
      </c>
      <c r="N37" s="33">
        <f>IF($A37="","",IFERROR(IF($L37="","",$L37-'Settings'!$B$4),""))</f>
        <v/>
      </c>
      <c r="O37" s="30">
        <f>IF($A37="","",IF($D37="Missing Unit","Missing Unit",IF(OR($D37="Out of Service",$D37="Sold"),"Inactive Vehicle",IF($J37="","Missing Current Odometer",IF(OR($F37="",$G37=""),"Missing Service Baseline",IF($F37&gt;'Settings'!$B$4,"Last Service Date After Report Date",IF(AND(OR($H37="",$H37=0),OR($I37="",$I37=0)),"Missing Service Type Setup",IF($J37&lt;$G37,"Odometer Conflict","OK"))))))))</f>
        <v/>
      </c>
      <c r="P37" s="31">
        <f>IF($A37="","",IF($O37&lt;&gt;"OK","Review",IF(OR(AND($H37&gt;0,$M37&lt;0),AND($I37&gt;0,$N37&lt;0)),"Overdue",IF(OR(AND($H37&gt;0,$M37&lt;='Settings'!$B$5),AND($I37&gt;0,$N37&lt;='Settings'!$B$6)),"Due Soon","Up to Date"))))</f>
        <v/>
      </c>
      <c r="Q37" s="52">
        <f>IF($A37="","",IFERROR(VLOOKUP($E37,'Settings'!$A$11:$D$110,4,FALSE),0))</f>
        <v/>
      </c>
      <c r="R37" s="27" t="n"/>
      <c r="S37" s="25" t="n"/>
      <c r="T37" s="27" t="n"/>
    </row>
    <row r="38">
      <c r="A38" s="25" t="n"/>
      <c r="B38" s="25" t="n"/>
      <c r="C38" s="30">
        <f>IF($A38="","",IFERROR(VLOOKUP($B38,'Vehicles'!$A$5:$J$504,2,FALSE)&amp;" "&amp;VLOOKUP($B38,'Vehicles'!$A$5:$J$504,3,FALSE)&amp;" "&amp;VLOOKUP($B38,'Vehicles'!$A$5:$J$504,4,FALSE),"Unit not found"))</f>
        <v/>
      </c>
      <c r="D38" s="31">
        <f>IF($A38="","",IFERROR(VLOOKUP($B38,'Vehicles'!$A$5:$J$504,10,FALSE),"Missing Unit"))</f>
        <v/>
      </c>
      <c r="E38" s="27" t="n"/>
      <c r="F38" s="49" t="n"/>
      <c r="G38" s="48" t="n"/>
      <c r="H38" s="50">
        <f>IF($A38="","",IFERROR(VLOOKUP($E38,'Settings'!$A$11:$D$110,2,FALSE),""))</f>
        <v/>
      </c>
      <c r="I38" s="33">
        <f>IF($A38="","",IFERROR(VLOOKUP($E38,'Settings'!$A$11:$D$110,3,FALSE),""))</f>
        <v/>
      </c>
      <c r="J38" s="50">
        <f>IF($A38="","",IFERROR(VLOOKUP($B38,'Vehicles'!$A$5:$J$504,8,FALSE),""))</f>
        <v/>
      </c>
      <c r="K38" s="50">
        <f>IF($A38="","",IFERROR(IF(OR($H38&lt;=0,$G38=""),"",$G38+$H38),""))</f>
        <v/>
      </c>
      <c r="L38" s="51">
        <f>IF($A38="","",IFERROR(IF(OR($I38&lt;=0,$F38=""),"",EDATE($F38,$I38)),""))</f>
        <v/>
      </c>
      <c r="M38" s="50">
        <f>IF($A38="","",IFERROR(IF(OR($K38="",$J38=""),"",$K38-$J38),""))</f>
        <v/>
      </c>
      <c r="N38" s="33">
        <f>IF($A38="","",IFERROR(IF($L38="","",$L38-'Settings'!$B$4),""))</f>
        <v/>
      </c>
      <c r="O38" s="30">
        <f>IF($A38="","",IF($D38="Missing Unit","Missing Unit",IF(OR($D38="Out of Service",$D38="Sold"),"Inactive Vehicle",IF($J38="","Missing Current Odometer",IF(OR($F38="",$G38=""),"Missing Service Baseline",IF($F38&gt;'Settings'!$B$4,"Last Service Date After Report Date",IF(AND(OR($H38="",$H38=0),OR($I38="",$I38=0)),"Missing Service Type Setup",IF($J38&lt;$G38,"Odometer Conflict","OK"))))))))</f>
        <v/>
      </c>
      <c r="P38" s="31">
        <f>IF($A38="","",IF($O38&lt;&gt;"OK","Review",IF(OR(AND($H38&gt;0,$M38&lt;0),AND($I38&gt;0,$N38&lt;0)),"Overdue",IF(OR(AND($H38&gt;0,$M38&lt;='Settings'!$B$5),AND($I38&gt;0,$N38&lt;='Settings'!$B$6)),"Due Soon","Up to Date"))))</f>
        <v/>
      </c>
      <c r="Q38" s="52">
        <f>IF($A38="","",IFERROR(VLOOKUP($E38,'Settings'!$A$11:$D$110,4,FALSE),0))</f>
        <v/>
      </c>
      <c r="R38" s="27" t="n"/>
      <c r="S38" s="25" t="n"/>
      <c r="T38" s="27" t="n"/>
    </row>
    <row r="39">
      <c r="A39" s="25" t="n"/>
      <c r="B39" s="25" t="n"/>
      <c r="C39" s="30">
        <f>IF($A39="","",IFERROR(VLOOKUP($B39,'Vehicles'!$A$5:$J$504,2,FALSE)&amp;" "&amp;VLOOKUP($B39,'Vehicles'!$A$5:$J$504,3,FALSE)&amp;" "&amp;VLOOKUP($B39,'Vehicles'!$A$5:$J$504,4,FALSE),"Unit not found"))</f>
        <v/>
      </c>
      <c r="D39" s="31">
        <f>IF($A39="","",IFERROR(VLOOKUP($B39,'Vehicles'!$A$5:$J$504,10,FALSE),"Missing Unit"))</f>
        <v/>
      </c>
      <c r="E39" s="27" t="n"/>
      <c r="F39" s="49" t="n"/>
      <c r="G39" s="48" t="n"/>
      <c r="H39" s="50">
        <f>IF($A39="","",IFERROR(VLOOKUP($E39,'Settings'!$A$11:$D$110,2,FALSE),""))</f>
        <v/>
      </c>
      <c r="I39" s="33">
        <f>IF($A39="","",IFERROR(VLOOKUP($E39,'Settings'!$A$11:$D$110,3,FALSE),""))</f>
        <v/>
      </c>
      <c r="J39" s="50">
        <f>IF($A39="","",IFERROR(VLOOKUP($B39,'Vehicles'!$A$5:$J$504,8,FALSE),""))</f>
        <v/>
      </c>
      <c r="K39" s="50">
        <f>IF($A39="","",IFERROR(IF(OR($H39&lt;=0,$G39=""),"",$G39+$H39),""))</f>
        <v/>
      </c>
      <c r="L39" s="51">
        <f>IF($A39="","",IFERROR(IF(OR($I39&lt;=0,$F39=""),"",EDATE($F39,$I39)),""))</f>
        <v/>
      </c>
      <c r="M39" s="50">
        <f>IF($A39="","",IFERROR(IF(OR($K39="",$J39=""),"",$K39-$J39),""))</f>
        <v/>
      </c>
      <c r="N39" s="33">
        <f>IF($A39="","",IFERROR(IF($L39="","",$L39-'Settings'!$B$4),""))</f>
        <v/>
      </c>
      <c r="O39" s="30">
        <f>IF($A39="","",IF($D39="Missing Unit","Missing Unit",IF(OR($D39="Out of Service",$D39="Sold"),"Inactive Vehicle",IF($J39="","Missing Current Odometer",IF(OR($F39="",$G39=""),"Missing Service Baseline",IF($F39&gt;'Settings'!$B$4,"Last Service Date After Report Date",IF(AND(OR($H39="",$H39=0),OR($I39="",$I39=0)),"Missing Service Type Setup",IF($J39&lt;$G39,"Odometer Conflict","OK"))))))))</f>
        <v/>
      </c>
      <c r="P39" s="31">
        <f>IF($A39="","",IF($O39&lt;&gt;"OK","Review",IF(OR(AND($H39&gt;0,$M39&lt;0),AND($I39&gt;0,$N39&lt;0)),"Overdue",IF(OR(AND($H39&gt;0,$M39&lt;='Settings'!$B$5),AND($I39&gt;0,$N39&lt;='Settings'!$B$6)),"Due Soon","Up to Date"))))</f>
        <v/>
      </c>
      <c r="Q39" s="52">
        <f>IF($A39="","",IFERROR(VLOOKUP($E39,'Settings'!$A$11:$D$110,4,FALSE),0))</f>
        <v/>
      </c>
      <c r="R39" s="27" t="n"/>
      <c r="S39" s="25" t="n"/>
      <c r="T39" s="27" t="n"/>
    </row>
    <row r="40">
      <c r="A40" s="25" t="n"/>
      <c r="B40" s="25" t="n"/>
      <c r="C40" s="30">
        <f>IF($A40="","",IFERROR(VLOOKUP($B40,'Vehicles'!$A$5:$J$504,2,FALSE)&amp;" "&amp;VLOOKUP($B40,'Vehicles'!$A$5:$J$504,3,FALSE)&amp;" "&amp;VLOOKUP($B40,'Vehicles'!$A$5:$J$504,4,FALSE),"Unit not found"))</f>
        <v/>
      </c>
      <c r="D40" s="31">
        <f>IF($A40="","",IFERROR(VLOOKUP($B40,'Vehicles'!$A$5:$J$504,10,FALSE),"Missing Unit"))</f>
        <v/>
      </c>
      <c r="E40" s="27" t="n"/>
      <c r="F40" s="49" t="n"/>
      <c r="G40" s="48" t="n"/>
      <c r="H40" s="50">
        <f>IF($A40="","",IFERROR(VLOOKUP($E40,'Settings'!$A$11:$D$110,2,FALSE),""))</f>
        <v/>
      </c>
      <c r="I40" s="33">
        <f>IF($A40="","",IFERROR(VLOOKUP($E40,'Settings'!$A$11:$D$110,3,FALSE),""))</f>
        <v/>
      </c>
      <c r="J40" s="50">
        <f>IF($A40="","",IFERROR(VLOOKUP($B40,'Vehicles'!$A$5:$J$504,8,FALSE),""))</f>
        <v/>
      </c>
      <c r="K40" s="50">
        <f>IF($A40="","",IFERROR(IF(OR($H40&lt;=0,$G40=""),"",$G40+$H40),""))</f>
        <v/>
      </c>
      <c r="L40" s="51">
        <f>IF($A40="","",IFERROR(IF(OR($I40&lt;=0,$F40=""),"",EDATE($F40,$I40)),""))</f>
        <v/>
      </c>
      <c r="M40" s="50">
        <f>IF($A40="","",IFERROR(IF(OR($K40="",$J40=""),"",$K40-$J40),""))</f>
        <v/>
      </c>
      <c r="N40" s="33">
        <f>IF($A40="","",IFERROR(IF($L40="","",$L40-'Settings'!$B$4),""))</f>
        <v/>
      </c>
      <c r="O40" s="30">
        <f>IF($A40="","",IF($D40="Missing Unit","Missing Unit",IF(OR($D40="Out of Service",$D40="Sold"),"Inactive Vehicle",IF($J40="","Missing Current Odometer",IF(OR($F40="",$G40=""),"Missing Service Baseline",IF($F40&gt;'Settings'!$B$4,"Last Service Date After Report Date",IF(AND(OR($H40="",$H40=0),OR($I40="",$I40=0)),"Missing Service Type Setup",IF($J40&lt;$G40,"Odometer Conflict","OK"))))))))</f>
        <v/>
      </c>
      <c r="P40" s="31">
        <f>IF($A40="","",IF($O40&lt;&gt;"OK","Review",IF(OR(AND($H40&gt;0,$M40&lt;0),AND($I40&gt;0,$N40&lt;0)),"Overdue",IF(OR(AND($H40&gt;0,$M40&lt;='Settings'!$B$5),AND($I40&gt;0,$N40&lt;='Settings'!$B$6)),"Due Soon","Up to Date"))))</f>
        <v/>
      </c>
      <c r="Q40" s="52">
        <f>IF($A40="","",IFERROR(VLOOKUP($E40,'Settings'!$A$11:$D$110,4,FALSE),0))</f>
        <v/>
      </c>
      <c r="R40" s="27" t="n"/>
      <c r="S40" s="25" t="n"/>
      <c r="T40" s="27" t="n"/>
    </row>
    <row r="41">
      <c r="A41" s="25" t="n"/>
      <c r="B41" s="25" t="n"/>
      <c r="C41" s="30">
        <f>IF($A41="","",IFERROR(VLOOKUP($B41,'Vehicles'!$A$5:$J$504,2,FALSE)&amp;" "&amp;VLOOKUP($B41,'Vehicles'!$A$5:$J$504,3,FALSE)&amp;" "&amp;VLOOKUP($B41,'Vehicles'!$A$5:$J$504,4,FALSE),"Unit not found"))</f>
        <v/>
      </c>
      <c r="D41" s="31">
        <f>IF($A41="","",IFERROR(VLOOKUP($B41,'Vehicles'!$A$5:$J$504,10,FALSE),"Missing Unit"))</f>
        <v/>
      </c>
      <c r="E41" s="27" t="n"/>
      <c r="F41" s="49" t="n"/>
      <c r="G41" s="48" t="n"/>
      <c r="H41" s="50">
        <f>IF($A41="","",IFERROR(VLOOKUP($E41,'Settings'!$A$11:$D$110,2,FALSE),""))</f>
        <v/>
      </c>
      <c r="I41" s="33">
        <f>IF($A41="","",IFERROR(VLOOKUP($E41,'Settings'!$A$11:$D$110,3,FALSE),""))</f>
        <v/>
      </c>
      <c r="J41" s="50">
        <f>IF($A41="","",IFERROR(VLOOKUP($B41,'Vehicles'!$A$5:$J$504,8,FALSE),""))</f>
        <v/>
      </c>
      <c r="K41" s="50">
        <f>IF($A41="","",IFERROR(IF(OR($H41&lt;=0,$G41=""),"",$G41+$H41),""))</f>
        <v/>
      </c>
      <c r="L41" s="51">
        <f>IF($A41="","",IFERROR(IF(OR($I41&lt;=0,$F41=""),"",EDATE($F41,$I41)),""))</f>
        <v/>
      </c>
      <c r="M41" s="50">
        <f>IF($A41="","",IFERROR(IF(OR($K41="",$J41=""),"",$K41-$J41),""))</f>
        <v/>
      </c>
      <c r="N41" s="33">
        <f>IF($A41="","",IFERROR(IF($L41="","",$L41-'Settings'!$B$4),""))</f>
        <v/>
      </c>
      <c r="O41" s="30">
        <f>IF($A41="","",IF($D41="Missing Unit","Missing Unit",IF(OR($D41="Out of Service",$D41="Sold"),"Inactive Vehicle",IF($J41="","Missing Current Odometer",IF(OR($F41="",$G41=""),"Missing Service Baseline",IF($F41&gt;'Settings'!$B$4,"Last Service Date After Report Date",IF(AND(OR($H41="",$H41=0),OR($I41="",$I41=0)),"Missing Service Type Setup",IF($J41&lt;$G41,"Odometer Conflict","OK"))))))))</f>
        <v/>
      </c>
      <c r="P41" s="31">
        <f>IF($A41="","",IF($O41&lt;&gt;"OK","Review",IF(OR(AND($H41&gt;0,$M41&lt;0),AND($I41&gt;0,$N41&lt;0)),"Overdue",IF(OR(AND($H41&gt;0,$M41&lt;='Settings'!$B$5),AND($I41&gt;0,$N41&lt;='Settings'!$B$6)),"Due Soon","Up to Date"))))</f>
        <v/>
      </c>
      <c r="Q41" s="52">
        <f>IF($A41="","",IFERROR(VLOOKUP($E41,'Settings'!$A$11:$D$110,4,FALSE),0))</f>
        <v/>
      </c>
      <c r="R41" s="27" t="n"/>
      <c r="S41" s="25" t="n"/>
      <c r="T41" s="27" t="n"/>
    </row>
    <row r="42">
      <c r="A42" s="25" t="n"/>
      <c r="B42" s="25" t="n"/>
      <c r="C42" s="30">
        <f>IF($A42="","",IFERROR(VLOOKUP($B42,'Vehicles'!$A$5:$J$504,2,FALSE)&amp;" "&amp;VLOOKUP($B42,'Vehicles'!$A$5:$J$504,3,FALSE)&amp;" "&amp;VLOOKUP($B42,'Vehicles'!$A$5:$J$504,4,FALSE),"Unit not found"))</f>
        <v/>
      </c>
      <c r="D42" s="31">
        <f>IF($A42="","",IFERROR(VLOOKUP($B42,'Vehicles'!$A$5:$J$504,10,FALSE),"Missing Unit"))</f>
        <v/>
      </c>
      <c r="E42" s="27" t="n"/>
      <c r="F42" s="49" t="n"/>
      <c r="G42" s="48" t="n"/>
      <c r="H42" s="50">
        <f>IF($A42="","",IFERROR(VLOOKUP($E42,'Settings'!$A$11:$D$110,2,FALSE),""))</f>
        <v/>
      </c>
      <c r="I42" s="33">
        <f>IF($A42="","",IFERROR(VLOOKUP($E42,'Settings'!$A$11:$D$110,3,FALSE),""))</f>
        <v/>
      </c>
      <c r="J42" s="50">
        <f>IF($A42="","",IFERROR(VLOOKUP($B42,'Vehicles'!$A$5:$J$504,8,FALSE),""))</f>
        <v/>
      </c>
      <c r="K42" s="50">
        <f>IF($A42="","",IFERROR(IF(OR($H42&lt;=0,$G42=""),"",$G42+$H42),""))</f>
        <v/>
      </c>
      <c r="L42" s="51">
        <f>IF($A42="","",IFERROR(IF(OR($I42&lt;=0,$F42=""),"",EDATE($F42,$I42)),""))</f>
        <v/>
      </c>
      <c r="M42" s="50">
        <f>IF($A42="","",IFERROR(IF(OR($K42="",$J42=""),"",$K42-$J42),""))</f>
        <v/>
      </c>
      <c r="N42" s="33">
        <f>IF($A42="","",IFERROR(IF($L42="","",$L42-'Settings'!$B$4),""))</f>
        <v/>
      </c>
      <c r="O42" s="30">
        <f>IF($A42="","",IF($D42="Missing Unit","Missing Unit",IF(OR($D42="Out of Service",$D42="Sold"),"Inactive Vehicle",IF($J42="","Missing Current Odometer",IF(OR($F42="",$G42=""),"Missing Service Baseline",IF($F42&gt;'Settings'!$B$4,"Last Service Date After Report Date",IF(AND(OR($H42="",$H42=0),OR($I42="",$I42=0)),"Missing Service Type Setup",IF($J42&lt;$G42,"Odometer Conflict","OK"))))))))</f>
        <v/>
      </c>
      <c r="P42" s="31">
        <f>IF($A42="","",IF($O42&lt;&gt;"OK","Review",IF(OR(AND($H42&gt;0,$M42&lt;0),AND($I42&gt;0,$N42&lt;0)),"Overdue",IF(OR(AND($H42&gt;0,$M42&lt;='Settings'!$B$5),AND($I42&gt;0,$N42&lt;='Settings'!$B$6)),"Due Soon","Up to Date"))))</f>
        <v/>
      </c>
      <c r="Q42" s="52">
        <f>IF($A42="","",IFERROR(VLOOKUP($E42,'Settings'!$A$11:$D$110,4,FALSE),0))</f>
        <v/>
      </c>
      <c r="R42" s="27" t="n"/>
      <c r="S42" s="25" t="n"/>
      <c r="T42" s="27" t="n"/>
    </row>
    <row r="43">
      <c r="A43" s="25" t="n"/>
      <c r="B43" s="25" t="n"/>
      <c r="C43" s="30">
        <f>IF($A43="","",IFERROR(VLOOKUP($B43,'Vehicles'!$A$5:$J$504,2,FALSE)&amp;" "&amp;VLOOKUP($B43,'Vehicles'!$A$5:$J$504,3,FALSE)&amp;" "&amp;VLOOKUP($B43,'Vehicles'!$A$5:$J$504,4,FALSE),"Unit not found"))</f>
        <v/>
      </c>
      <c r="D43" s="31">
        <f>IF($A43="","",IFERROR(VLOOKUP($B43,'Vehicles'!$A$5:$J$504,10,FALSE),"Missing Unit"))</f>
        <v/>
      </c>
      <c r="E43" s="27" t="n"/>
      <c r="F43" s="49" t="n"/>
      <c r="G43" s="48" t="n"/>
      <c r="H43" s="50">
        <f>IF($A43="","",IFERROR(VLOOKUP($E43,'Settings'!$A$11:$D$110,2,FALSE),""))</f>
        <v/>
      </c>
      <c r="I43" s="33">
        <f>IF($A43="","",IFERROR(VLOOKUP($E43,'Settings'!$A$11:$D$110,3,FALSE),""))</f>
        <v/>
      </c>
      <c r="J43" s="50">
        <f>IF($A43="","",IFERROR(VLOOKUP($B43,'Vehicles'!$A$5:$J$504,8,FALSE),""))</f>
        <v/>
      </c>
      <c r="K43" s="50">
        <f>IF($A43="","",IFERROR(IF(OR($H43&lt;=0,$G43=""),"",$G43+$H43),""))</f>
        <v/>
      </c>
      <c r="L43" s="51">
        <f>IF($A43="","",IFERROR(IF(OR($I43&lt;=0,$F43=""),"",EDATE($F43,$I43)),""))</f>
        <v/>
      </c>
      <c r="M43" s="50">
        <f>IF($A43="","",IFERROR(IF(OR($K43="",$J43=""),"",$K43-$J43),""))</f>
        <v/>
      </c>
      <c r="N43" s="33">
        <f>IF($A43="","",IFERROR(IF($L43="","",$L43-'Settings'!$B$4),""))</f>
        <v/>
      </c>
      <c r="O43" s="30">
        <f>IF($A43="","",IF($D43="Missing Unit","Missing Unit",IF(OR($D43="Out of Service",$D43="Sold"),"Inactive Vehicle",IF($J43="","Missing Current Odometer",IF(OR($F43="",$G43=""),"Missing Service Baseline",IF($F43&gt;'Settings'!$B$4,"Last Service Date After Report Date",IF(AND(OR($H43="",$H43=0),OR($I43="",$I43=0)),"Missing Service Type Setup",IF($J43&lt;$G43,"Odometer Conflict","OK"))))))))</f>
        <v/>
      </c>
      <c r="P43" s="31">
        <f>IF($A43="","",IF($O43&lt;&gt;"OK","Review",IF(OR(AND($H43&gt;0,$M43&lt;0),AND($I43&gt;0,$N43&lt;0)),"Overdue",IF(OR(AND($H43&gt;0,$M43&lt;='Settings'!$B$5),AND($I43&gt;0,$N43&lt;='Settings'!$B$6)),"Due Soon","Up to Date"))))</f>
        <v/>
      </c>
      <c r="Q43" s="52">
        <f>IF($A43="","",IFERROR(VLOOKUP($E43,'Settings'!$A$11:$D$110,4,FALSE),0))</f>
        <v/>
      </c>
      <c r="R43" s="27" t="n"/>
      <c r="S43" s="25" t="n"/>
      <c r="T43" s="27" t="n"/>
    </row>
    <row r="44">
      <c r="A44" s="25" t="n"/>
      <c r="B44" s="25" t="n"/>
      <c r="C44" s="30">
        <f>IF($A44="","",IFERROR(VLOOKUP($B44,'Vehicles'!$A$5:$J$504,2,FALSE)&amp;" "&amp;VLOOKUP($B44,'Vehicles'!$A$5:$J$504,3,FALSE)&amp;" "&amp;VLOOKUP($B44,'Vehicles'!$A$5:$J$504,4,FALSE),"Unit not found"))</f>
        <v/>
      </c>
      <c r="D44" s="31">
        <f>IF($A44="","",IFERROR(VLOOKUP($B44,'Vehicles'!$A$5:$J$504,10,FALSE),"Missing Unit"))</f>
        <v/>
      </c>
      <c r="E44" s="27" t="n"/>
      <c r="F44" s="49" t="n"/>
      <c r="G44" s="48" t="n"/>
      <c r="H44" s="50">
        <f>IF($A44="","",IFERROR(VLOOKUP($E44,'Settings'!$A$11:$D$110,2,FALSE),""))</f>
        <v/>
      </c>
      <c r="I44" s="33">
        <f>IF($A44="","",IFERROR(VLOOKUP($E44,'Settings'!$A$11:$D$110,3,FALSE),""))</f>
        <v/>
      </c>
      <c r="J44" s="50">
        <f>IF($A44="","",IFERROR(VLOOKUP($B44,'Vehicles'!$A$5:$J$504,8,FALSE),""))</f>
        <v/>
      </c>
      <c r="K44" s="50">
        <f>IF($A44="","",IFERROR(IF(OR($H44&lt;=0,$G44=""),"",$G44+$H44),""))</f>
        <v/>
      </c>
      <c r="L44" s="51">
        <f>IF($A44="","",IFERROR(IF(OR($I44&lt;=0,$F44=""),"",EDATE($F44,$I44)),""))</f>
        <v/>
      </c>
      <c r="M44" s="50">
        <f>IF($A44="","",IFERROR(IF(OR($K44="",$J44=""),"",$K44-$J44),""))</f>
        <v/>
      </c>
      <c r="N44" s="33">
        <f>IF($A44="","",IFERROR(IF($L44="","",$L44-'Settings'!$B$4),""))</f>
        <v/>
      </c>
      <c r="O44" s="30">
        <f>IF($A44="","",IF($D44="Missing Unit","Missing Unit",IF(OR($D44="Out of Service",$D44="Sold"),"Inactive Vehicle",IF($J44="","Missing Current Odometer",IF(OR($F44="",$G44=""),"Missing Service Baseline",IF($F44&gt;'Settings'!$B$4,"Last Service Date After Report Date",IF(AND(OR($H44="",$H44=0),OR($I44="",$I44=0)),"Missing Service Type Setup",IF($J44&lt;$G44,"Odometer Conflict","OK"))))))))</f>
        <v/>
      </c>
      <c r="P44" s="31">
        <f>IF($A44="","",IF($O44&lt;&gt;"OK","Review",IF(OR(AND($H44&gt;0,$M44&lt;0),AND($I44&gt;0,$N44&lt;0)),"Overdue",IF(OR(AND($H44&gt;0,$M44&lt;='Settings'!$B$5),AND($I44&gt;0,$N44&lt;='Settings'!$B$6)),"Due Soon","Up to Date"))))</f>
        <v/>
      </c>
      <c r="Q44" s="52">
        <f>IF($A44="","",IFERROR(VLOOKUP($E44,'Settings'!$A$11:$D$110,4,FALSE),0))</f>
        <v/>
      </c>
      <c r="R44" s="27" t="n"/>
      <c r="S44" s="25" t="n"/>
      <c r="T44" s="27" t="n"/>
    </row>
    <row r="45">
      <c r="A45" s="25" t="n"/>
      <c r="B45" s="25" t="n"/>
      <c r="C45" s="30">
        <f>IF($A45="","",IFERROR(VLOOKUP($B45,'Vehicles'!$A$5:$J$504,2,FALSE)&amp;" "&amp;VLOOKUP($B45,'Vehicles'!$A$5:$J$504,3,FALSE)&amp;" "&amp;VLOOKUP($B45,'Vehicles'!$A$5:$J$504,4,FALSE),"Unit not found"))</f>
        <v/>
      </c>
      <c r="D45" s="31">
        <f>IF($A45="","",IFERROR(VLOOKUP($B45,'Vehicles'!$A$5:$J$504,10,FALSE),"Missing Unit"))</f>
        <v/>
      </c>
      <c r="E45" s="27" t="n"/>
      <c r="F45" s="49" t="n"/>
      <c r="G45" s="48" t="n"/>
      <c r="H45" s="50">
        <f>IF($A45="","",IFERROR(VLOOKUP($E45,'Settings'!$A$11:$D$110,2,FALSE),""))</f>
        <v/>
      </c>
      <c r="I45" s="33">
        <f>IF($A45="","",IFERROR(VLOOKUP($E45,'Settings'!$A$11:$D$110,3,FALSE),""))</f>
        <v/>
      </c>
      <c r="J45" s="50">
        <f>IF($A45="","",IFERROR(VLOOKUP($B45,'Vehicles'!$A$5:$J$504,8,FALSE),""))</f>
        <v/>
      </c>
      <c r="K45" s="50">
        <f>IF($A45="","",IFERROR(IF(OR($H45&lt;=0,$G45=""),"",$G45+$H45),""))</f>
        <v/>
      </c>
      <c r="L45" s="51">
        <f>IF($A45="","",IFERROR(IF(OR($I45&lt;=0,$F45=""),"",EDATE($F45,$I45)),""))</f>
        <v/>
      </c>
      <c r="M45" s="50">
        <f>IF($A45="","",IFERROR(IF(OR($K45="",$J45=""),"",$K45-$J45),""))</f>
        <v/>
      </c>
      <c r="N45" s="33">
        <f>IF($A45="","",IFERROR(IF($L45="","",$L45-'Settings'!$B$4),""))</f>
        <v/>
      </c>
      <c r="O45" s="30">
        <f>IF($A45="","",IF($D45="Missing Unit","Missing Unit",IF(OR($D45="Out of Service",$D45="Sold"),"Inactive Vehicle",IF($J45="","Missing Current Odometer",IF(OR($F45="",$G45=""),"Missing Service Baseline",IF($F45&gt;'Settings'!$B$4,"Last Service Date After Report Date",IF(AND(OR($H45="",$H45=0),OR($I45="",$I45=0)),"Missing Service Type Setup",IF($J45&lt;$G45,"Odometer Conflict","OK"))))))))</f>
        <v/>
      </c>
      <c r="P45" s="31">
        <f>IF($A45="","",IF($O45&lt;&gt;"OK","Review",IF(OR(AND($H45&gt;0,$M45&lt;0),AND($I45&gt;0,$N45&lt;0)),"Overdue",IF(OR(AND($H45&gt;0,$M45&lt;='Settings'!$B$5),AND($I45&gt;0,$N45&lt;='Settings'!$B$6)),"Due Soon","Up to Date"))))</f>
        <v/>
      </c>
      <c r="Q45" s="52">
        <f>IF($A45="","",IFERROR(VLOOKUP($E45,'Settings'!$A$11:$D$110,4,FALSE),0))</f>
        <v/>
      </c>
      <c r="R45" s="27" t="n"/>
      <c r="S45" s="25" t="n"/>
      <c r="T45" s="27" t="n"/>
    </row>
    <row r="46">
      <c r="A46" s="25" t="n"/>
      <c r="B46" s="25" t="n"/>
      <c r="C46" s="30">
        <f>IF($A46="","",IFERROR(VLOOKUP($B46,'Vehicles'!$A$5:$J$504,2,FALSE)&amp;" "&amp;VLOOKUP($B46,'Vehicles'!$A$5:$J$504,3,FALSE)&amp;" "&amp;VLOOKUP($B46,'Vehicles'!$A$5:$J$504,4,FALSE),"Unit not found"))</f>
        <v/>
      </c>
      <c r="D46" s="31">
        <f>IF($A46="","",IFERROR(VLOOKUP($B46,'Vehicles'!$A$5:$J$504,10,FALSE),"Missing Unit"))</f>
        <v/>
      </c>
      <c r="E46" s="27" t="n"/>
      <c r="F46" s="49" t="n"/>
      <c r="G46" s="48" t="n"/>
      <c r="H46" s="50">
        <f>IF($A46="","",IFERROR(VLOOKUP($E46,'Settings'!$A$11:$D$110,2,FALSE),""))</f>
        <v/>
      </c>
      <c r="I46" s="33">
        <f>IF($A46="","",IFERROR(VLOOKUP($E46,'Settings'!$A$11:$D$110,3,FALSE),""))</f>
        <v/>
      </c>
      <c r="J46" s="50">
        <f>IF($A46="","",IFERROR(VLOOKUP($B46,'Vehicles'!$A$5:$J$504,8,FALSE),""))</f>
        <v/>
      </c>
      <c r="K46" s="50">
        <f>IF($A46="","",IFERROR(IF(OR($H46&lt;=0,$G46=""),"",$G46+$H46),""))</f>
        <v/>
      </c>
      <c r="L46" s="51">
        <f>IF($A46="","",IFERROR(IF(OR($I46&lt;=0,$F46=""),"",EDATE($F46,$I46)),""))</f>
        <v/>
      </c>
      <c r="M46" s="50">
        <f>IF($A46="","",IFERROR(IF(OR($K46="",$J46=""),"",$K46-$J46),""))</f>
        <v/>
      </c>
      <c r="N46" s="33">
        <f>IF($A46="","",IFERROR(IF($L46="","",$L46-'Settings'!$B$4),""))</f>
        <v/>
      </c>
      <c r="O46" s="30">
        <f>IF($A46="","",IF($D46="Missing Unit","Missing Unit",IF(OR($D46="Out of Service",$D46="Sold"),"Inactive Vehicle",IF($J46="","Missing Current Odometer",IF(OR($F46="",$G46=""),"Missing Service Baseline",IF($F46&gt;'Settings'!$B$4,"Last Service Date After Report Date",IF(AND(OR($H46="",$H46=0),OR($I46="",$I46=0)),"Missing Service Type Setup",IF($J46&lt;$G46,"Odometer Conflict","OK"))))))))</f>
        <v/>
      </c>
      <c r="P46" s="31">
        <f>IF($A46="","",IF($O46&lt;&gt;"OK","Review",IF(OR(AND($H46&gt;0,$M46&lt;0),AND($I46&gt;0,$N46&lt;0)),"Overdue",IF(OR(AND($H46&gt;0,$M46&lt;='Settings'!$B$5),AND($I46&gt;0,$N46&lt;='Settings'!$B$6)),"Due Soon","Up to Date"))))</f>
        <v/>
      </c>
      <c r="Q46" s="52">
        <f>IF($A46="","",IFERROR(VLOOKUP($E46,'Settings'!$A$11:$D$110,4,FALSE),0))</f>
        <v/>
      </c>
      <c r="R46" s="27" t="n"/>
      <c r="S46" s="25" t="n"/>
      <c r="T46" s="27" t="n"/>
    </row>
    <row r="47">
      <c r="A47" s="25" t="n"/>
      <c r="B47" s="25" t="n"/>
      <c r="C47" s="30">
        <f>IF($A47="","",IFERROR(VLOOKUP($B47,'Vehicles'!$A$5:$J$504,2,FALSE)&amp;" "&amp;VLOOKUP($B47,'Vehicles'!$A$5:$J$504,3,FALSE)&amp;" "&amp;VLOOKUP($B47,'Vehicles'!$A$5:$J$504,4,FALSE),"Unit not found"))</f>
        <v/>
      </c>
      <c r="D47" s="31">
        <f>IF($A47="","",IFERROR(VLOOKUP($B47,'Vehicles'!$A$5:$J$504,10,FALSE),"Missing Unit"))</f>
        <v/>
      </c>
      <c r="E47" s="27" t="n"/>
      <c r="F47" s="49" t="n"/>
      <c r="G47" s="48" t="n"/>
      <c r="H47" s="50">
        <f>IF($A47="","",IFERROR(VLOOKUP($E47,'Settings'!$A$11:$D$110,2,FALSE),""))</f>
        <v/>
      </c>
      <c r="I47" s="33">
        <f>IF($A47="","",IFERROR(VLOOKUP($E47,'Settings'!$A$11:$D$110,3,FALSE),""))</f>
        <v/>
      </c>
      <c r="J47" s="50">
        <f>IF($A47="","",IFERROR(VLOOKUP($B47,'Vehicles'!$A$5:$J$504,8,FALSE),""))</f>
        <v/>
      </c>
      <c r="K47" s="50">
        <f>IF($A47="","",IFERROR(IF(OR($H47&lt;=0,$G47=""),"",$G47+$H47),""))</f>
        <v/>
      </c>
      <c r="L47" s="51">
        <f>IF($A47="","",IFERROR(IF(OR($I47&lt;=0,$F47=""),"",EDATE($F47,$I47)),""))</f>
        <v/>
      </c>
      <c r="M47" s="50">
        <f>IF($A47="","",IFERROR(IF(OR($K47="",$J47=""),"",$K47-$J47),""))</f>
        <v/>
      </c>
      <c r="N47" s="33">
        <f>IF($A47="","",IFERROR(IF($L47="","",$L47-'Settings'!$B$4),""))</f>
        <v/>
      </c>
      <c r="O47" s="30">
        <f>IF($A47="","",IF($D47="Missing Unit","Missing Unit",IF(OR($D47="Out of Service",$D47="Sold"),"Inactive Vehicle",IF($J47="","Missing Current Odometer",IF(OR($F47="",$G47=""),"Missing Service Baseline",IF($F47&gt;'Settings'!$B$4,"Last Service Date After Report Date",IF(AND(OR($H47="",$H47=0),OR($I47="",$I47=0)),"Missing Service Type Setup",IF($J47&lt;$G47,"Odometer Conflict","OK"))))))))</f>
        <v/>
      </c>
      <c r="P47" s="31">
        <f>IF($A47="","",IF($O47&lt;&gt;"OK","Review",IF(OR(AND($H47&gt;0,$M47&lt;0),AND($I47&gt;0,$N47&lt;0)),"Overdue",IF(OR(AND($H47&gt;0,$M47&lt;='Settings'!$B$5),AND($I47&gt;0,$N47&lt;='Settings'!$B$6)),"Due Soon","Up to Date"))))</f>
        <v/>
      </c>
      <c r="Q47" s="52">
        <f>IF($A47="","",IFERROR(VLOOKUP($E47,'Settings'!$A$11:$D$110,4,FALSE),0))</f>
        <v/>
      </c>
      <c r="R47" s="27" t="n"/>
      <c r="S47" s="25" t="n"/>
      <c r="T47" s="27" t="n"/>
    </row>
    <row r="48">
      <c r="A48" s="25" t="n"/>
      <c r="B48" s="25" t="n"/>
      <c r="C48" s="30">
        <f>IF($A48="","",IFERROR(VLOOKUP($B48,'Vehicles'!$A$5:$J$504,2,FALSE)&amp;" "&amp;VLOOKUP($B48,'Vehicles'!$A$5:$J$504,3,FALSE)&amp;" "&amp;VLOOKUP($B48,'Vehicles'!$A$5:$J$504,4,FALSE),"Unit not found"))</f>
        <v/>
      </c>
      <c r="D48" s="31">
        <f>IF($A48="","",IFERROR(VLOOKUP($B48,'Vehicles'!$A$5:$J$504,10,FALSE),"Missing Unit"))</f>
        <v/>
      </c>
      <c r="E48" s="27" t="n"/>
      <c r="F48" s="49" t="n"/>
      <c r="G48" s="48" t="n"/>
      <c r="H48" s="50">
        <f>IF($A48="","",IFERROR(VLOOKUP($E48,'Settings'!$A$11:$D$110,2,FALSE),""))</f>
        <v/>
      </c>
      <c r="I48" s="33">
        <f>IF($A48="","",IFERROR(VLOOKUP($E48,'Settings'!$A$11:$D$110,3,FALSE),""))</f>
        <v/>
      </c>
      <c r="J48" s="50">
        <f>IF($A48="","",IFERROR(VLOOKUP($B48,'Vehicles'!$A$5:$J$504,8,FALSE),""))</f>
        <v/>
      </c>
      <c r="K48" s="50">
        <f>IF($A48="","",IFERROR(IF(OR($H48&lt;=0,$G48=""),"",$G48+$H48),""))</f>
        <v/>
      </c>
      <c r="L48" s="51">
        <f>IF($A48="","",IFERROR(IF(OR($I48&lt;=0,$F48=""),"",EDATE($F48,$I48)),""))</f>
        <v/>
      </c>
      <c r="M48" s="50">
        <f>IF($A48="","",IFERROR(IF(OR($K48="",$J48=""),"",$K48-$J48),""))</f>
        <v/>
      </c>
      <c r="N48" s="33">
        <f>IF($A48="","",IFERROR(IF($L48="","",$L48-'Settings'!$B$4),""))</f>
        <v/>
      </c>
      <c r="O48" s="30">
        <f>IF($A48="","",IF($D48="Missing Unit","Missing Unit",IF(OR($D48="Out of Service",$D48="Sold"),"Inactive Vehicle",IF($J48="","Missing Current Odometer",IF(OR($F48="",$G48=""),"Missing Service Baseline",IF($F48&gt;'Settings'!$B$4,"Last Service Date After Report Date",IF(AND(OR($H48="",$H48=0),OR($I48="",$I48=0)),"Missing Service Type Setup",IF($J48&lt;$G48,"Odometer Conflict","OK"))))))))</f>
        <v/>
      </c>
      <c r="P48" s="31">
        <f>IF($A48="","",IF($O48&lt;&gt;"OK","Review",IF(OR(AND($H48&gt;0,$M48&lt;0),AND($I48&gt;0,$N48&lt;0)),"Overdue",IF(OR(AND($H48&gt;0,$M48&lt;='Settings'!$B$5),AND($I48&gt;0,$N48&lt;='Settings'!$B$6)),"Due Soon","Up to Date"))))</f>
        <v/>
      </c>
      <c r="Q48" s="52">
        <f>IF($A48="","",IFERROR(VLOOKUP($E48,'Settings'!$A$11:$D$110,4,FALSE),0))</f>
        <v/>
      </c>
      <c r="R48" s="27" t="n"/>
      <c r="S48" s="25" t="n"/>
      <c r="T48" s="27" t="n"/>
    </row>
    <row r="49">
      <c r="A49" s="25" t="n"/>
      <c r="B49" s="25" t="n"/>
      <c r="C49" s="30">
        <f>IF($A49="","",IFERROR(VLOOKUP($B49,'Vehicles'!$A$5:$J$504,2,FALSE)&amp;" "&amp;VLOOKUP($B49,'Vehicles'!$A$5:$J$504,3,FALSE)&amp;" "&amp;VLOOKUP($B49,'Vehicles'!$A$5:$J$504,4,FALSE),"Unit not found"))</f>
        <v/>
      </c>
      <c r="D49" s="31">
        <f>IF($A49="","",IFERROR(VLOOKUP($B49,'Vehicles'!$A$5:$J$504,10,FALSE),"Missing Unit"))</f>
        <v/>
      </c>
      <c r="E49" s="27" t="n"/>
      <c r="F49" s="49" t="n"/>
      <c r="G49" s="48" t="n"/>
      <c r="H49" s="50">
        <f>IF($A49="","",IFERROR(VLOOKUP($E49,'Settings'!$A$11:$D$110,2,FALSE),""))</f>
        <v/>
      </c>
      <c r="I49" s="33">
        <f>IF($A49="","",IFERROR(VLOOKUP($E49,'Settings'!$A$11:$D$110,3,FALSE),""))</f>
        <v/>
      </c>
      <c r="J49" s="50">
        <f>IF($A49="","",IFERROR(VLOOKUP($B49,'Vehicles'!$A$5:$J$504,8,FALSE),""))</f>
        <v/>
      </c>
      <c r="K49" s="50">
        <f>IF($A49="","",IFERROR(IF(OR($H49&lt;=0,$G49=""),"",$G49+$H49),""))</f>
        <v/>
      </c>
      <c r="L49" s="51">
        <f>IF($A49="","",IFERROR(IF(OR($I49&lt;=0,$F49=""),"",EDATE($F49,$I49)),""))</f>
        <v/>
      </c>
      <c r="M49" s="50">
        <f>IF($A49="","",IFERROR(IF(OR($K49="",$J49=""),"",$K49-$J49),""))</f>
        <v/>
      </c>
      <c r="N49" s="33">
        <f>IF($A49="","",IFERROR(IF($L49="","",$L49-'Settings'!$B$4),""))</f>
        <v/>
      </c>
      <c r="O49" s="30">
        <f>IF($A49="","",IF($D49="Missing Unit","Missing Unit",IF(OR($D49="Out of Service",$D49="Sold"),"Inactive Vehicle",IF($J49="","Missing Current Odometer",IF(OR($F49="",$G49=""),"Missing Service Baseline",IF($F49&gt;'Settings'!$B$4,"Last Service Date After Report Date",IF(AND(OR($H49="",$H49=0),OR($I49="",$I49=0)),"Missing Service Type Setup",IF($J49&lt;$G49,"Odometer Conflict","OK"))))))))</f>
        <v/>
      </c>
      <c r="P49" s="31">
        <f>IF($A49="","",IF($O49&lt;&gt;"OK","Review",IF(OR(AND($H49&gt;0,$M49&lt;0),AND($I49&gt;0,$N49&lt;0)),"Overdue",IF(OR(AND($H49&gt;0,$M49&lt;='Settings'!$B$5),AND($I49&gt;0,$N49&lt;='Settings'!$B$6)),"Due Soon","Up to Date"))))</f>
        <v/>
      </c>
      <c r="Q49" s="52">
        <f>IF($A49="","",IFERROR(VLOOKUP($E49,'Settings'!$A$11:$D$110,4,FALSE),0))</f>
        <v/>
      </c>
      <c r="R49" s="27" t="n"/>
      <c r="S49" s="25" t="n"/>
      <c r="T49" s="27" t="n"/>
    </row>
    <row r="50">
      <c r="A50" s="25" t="n"/>
      <c r="B50" s="25" t="n"/>
      <c r="C50" s="30">
        <f>IF($A50="","",IFERROR(VLOOKUP($B50,'Vehicles'!$A$5:$J$504,2,FALSE)&amp;" "&amp;VLOOKUP($B50,'Vehicles'!$A$5:$J$504,3,FALSE)&amp;" "&amp;VLOOKUP($B50,'Vehicles'!$A$5:$J$504,4,FALSE),"Unit not found"))</f>
        <v/>
      </c>
      <c r="D50" s="31">
        <f>IF($A50="","",IFERROR(VLOOKUP($B50,'Vehicles'!$A$5:$J$504,10,FALSE),"Missing Unit"))</f>
        <v/>
      </c>
      <c r="E50" s="27" t="n"/>
      <c r="F50" s="49" t="n"/>
      <c r="G50" s="48" t="n"/>
      <c r="H50" s="50">
        <f>IF($A50="","",IFERROR(VLOOKUP($E50,'Settings'!$A$11:$D$110,2,FALSE),""))</f>
        <v/>
      </c>
      <c r="I50" s="33">
        <f>IF($A50="","",IFERROR(VLOOKUP($E50,'Settings'!$A$11:$D$110,3,FALSE),""))</f>
        <v/>
      </c>
      <c r="J50" s="50">
        <f>IF($A50="","",IFERROR(VLOOKUP($B50,'Vehicles'!$A$5:$J$504,8,FALSE),""))</f>
        <v/>
      </c>
      <c r="K50" s="50">
        <f>IF($A50="","",IFERROR(IF(OR($H50&lt;=0,$G50=""),"",$G50+$H50),""))</f>
        <v/>
      </c>
      <c r="L50" s="51">
        <f>IF($A50="","",IFERROR(IF(OR($I50&lt;=0,$F50=""),"",EDATE($F50,$I50)),""))</f>
        <v/>
      </c>
      <c r="M50" s="50">
        <f>IF($A50="","",IFERROR(IF(OR($K50="",$J50=""),"",$K50-$J50),""))</f>
        <v/>
      </c>
      <c r="N50" s="33">
        <f>IF($A50="","",IFERROR(IF($L50="","",$L50-'Settings'!$B$4),""))</f>
        <v/>
      </c>
      <c r="O50" s="30">
        <f>IF($A50="","",IF($D50="Missing Unit","Missing Unit",IF(OR($D50="Out of Service",$D50="Sold"),"Inactive Vehicle",IF($J50="","Missing Current Odometer",IF(OR($F50="",$G50=""),"Missing Service Baseline",IF($F50&gt;'Settings'!$B$4,"Last Service Date After Report Date",IF(AND(OR($H50="",$H50=0),OR($I50="",$I50=0)),"Missing Service Type Setup",IF($J50&lt;$G50,"Odometer Conflict","OK"))))))))</f>
        <v/>
      </c>
      <c r="P50" s="31">
        <f>IF($A50="","",IF($O50&lt;&gt;"OK","Review",IF(OR(AND($H50&gt;0,$M50&lt;0),AND($I50&gt;0,$N50&lt;0)),"Overdue",IF(OR(AND($H50&gt;0,$M50&lt;='Settings'!$B$5),AND($I50&gt;0,$N50&lt;='Settings'!$B$6)),"Due Soon","Up to Date"))))</f>
        <v/>
      </c>
      <c r="Q50" s="52">
        <f>IF($A50="","",IFERROR(VLOOKUP($E50,'Settings'!$A$11:$D$110,4,FALSE),0))</f>
        <v/>
      </c>
      <c r="R50" s="27" t="n"/>
      <c r="S50" s="25" t="n"/>
      <c r="T50" s="27" t="n"/>
    </row>
    <row r="51">
      <c r="A51" s="25" t="n"/>
      <c r="B51" s="25" t="n"/>
      <c r="C51" s="30">
        <f>IF($A51="","",IFERROR(VLOOKUP($B51,'Vehicles'!$A$5:$J$504,2,FALSE)&amp;" "&amp;VLOOKUP($B51,'Vehicles'!$A$5:$J$504,3,FALSE)&amp;" "&amp;VLOOKUP($B51,'Vehicles'!$A$5:$J$504,4,FALSE),"Unit not found"))</f>
        <v/>
      </c>
      <c r="D51" s="31">
        <f>IF($A51="","",IFERROR(VLOOKUP($B51,'Vehicles'!$A$5:$J$504,10,FALSE),"Missing Unit"))</f>
        <v/>
      </c>
      <c r="E51" s="27" t="n"/>
      <c r="F51" s="49" t="n"/>
      <c r="G51" s="48" t="n"/>
      <c r="H51" s="50">
        <f>IF($A51="","",IFERROR(VLOOKUP($E51,'Settings'!$A$11:$D$110,2,FALSE),""))</f>
        <v/>
      </c>
      <c r="I51" s="33">
        <f>IF($A51="","",IFERROR(VLOOKUP($E51,'Settings'!$A$11:$D$110,3,FALSE),""))</f>
        <v/>
      </c>
      <c r="J51" s="50">
        <f>IF($A51="","",IFERROR(VLOOKUP($B51,'Vehicles'!$A$5:$J$504,8,FALSE),""))</f>
        <v/>
      </c>
      <c r="K51" s="50">
        <f>IF($A51="","",IFERROR(IF(OR($H51&lt;=0,$G51=""),"",$G51+$H51),""))</f>
        <v/>
      </c>
      <c r="L51" s="51">
        <f>IF($A51="","",IFERROR(IF(OR($I51&lt;=0,$F51=""),"",EDATE($F51,$I51)),""))</f>
        <v/>
      </c>
      <c r="M51" s="50">
        <f>IF($A51="","",IFERROR(IF(OR($K51="",$J51=""),"",$K51-$J51),""))</f>
        <v/>
      </c>
      <c r="N51" s="33">
        <f>IF($A51="","",IFERROR(IF($L51="","",$L51-'Settings'!$B$4),""))</f>
        <v/>
      </c>
      <c r="O51" s="30">
        <f>IF($A51="","",IF($D51="Missing Unit","Missing Unit",IF(OR($D51="Out of Service",$D51="Sold"),"Inactive Vehicle",IF($J51="","Missing Current Odometer",IF(OR($F51="",$G51=""),"Missing Service Baseline",IF($F51&gt;'Settings'!$B$4,"Last Service Date After Report Date",IF(AND(OR($H51="",$H51=0),OR($I51="",$I51=0)),"Missing Service Type Setup",IF($J51&lt;$G51,"Odometer Conflict","OK"))))))))</f>
        <v/>
      </c>
      <c r="P51" s="31">
        <f>IF($A51="","",IF($O51&lt;&gt;"OK","Review",IF(OR(AND($H51&gt;0,$M51&lt;0),AND($I51&gt;0,$N51&lt;0)),"Overdue",IF(OR(AND($H51&gt;0,$M51&lt;='Settings'!$B$5),AND($I51&gt;0,$N51&lt;='Settings'!$B$6)),"Due Soon","Up to Date"))))</f>
        <v/>
      </c>
      <c r="Q51" s="52">
        <f>IF($A51="","",IFERROR(VLOOKUP($E51,'Settings'!$A$11:$D$110,4,FALSE),0))</f>
        <v/>
      </c>
      <c r="R51" s="27" t="n"/>
      <c r="S51" s="25" t="n"/>
      <c r="T51" s="27" t="n"/>
    </row>
    <row r="52">
      <c r="A52" s="25" t="n"/>
      <c r="B52" s="25" t="n"/>
      <c r="C52" s="30">
        <f>IF($A52="","",IFERROR(VLOOKUP($B52,'Vehicles'!$A$5:$J$504,2,FALSE)&amp;" "&amp;VLOOKUP($B52,'Vehicles'!$A$5:$J$504,3,FALSE)&amp;" "&amp;VLOOKUP($B52,'Vehicles'!$A$5:$J$504,4,FALSE),"Unit not found"))</f>
        <v/>
      </c>
      <c r="D52" s="31">
        <f>IF($A52="","",IFERROR(VLOOKUP($B52,'Vehicles'!$A$5:$J$504,10,FALSE),"Missing Unit"))</f>
        <v/>
      </c>
      <c r="E52" s="27" t="n"/>
      <c r="F52" s="49" t="n"/>
      <c r="G52" s="48" t="n"/>
      <c r="H52" s="50">
        <f>IF($A52="","",IFERROR(VLOOKUP($E52,'Settings'!$A$11:$D$110,2,FALSE),""))</f>
        <v/>
      </c>
      <c r="I52" s="33">
        <f>IF($A52="","",IFERROR(VLOOKUP($E52,'Settings'!$A$11:$D$110,3,FALSE),""))</f>
        <v/>
      </c>
      <c r="J52" s="50">
        <f>IF($A52="","",IFERROR(VLOOKUP($B52,'Vehicles'!$A$5:$J$504,8,FALSE),""))</f>
        <v/>
      </c>
      <c r="K52" s="50">
        <f>IF($A52="","",IFERROR(IF(OR($H52&lt;=0,$G52=""),"",$G52+$H52),""))</f>
        <v/>
      </c>
      <c r="L52" s="51">
        <f>IF($A52="","",IFERROR(IF(OR($I52&lt;=0,$F52=""),"",EDATE($F52,$I52)),""))</f>
        <v/>
      </c>
      <c r="M52" s="50">
        <f>IF($A52="","",IFERROR(IF(OR($K52="",$J52=""),"",$K52-$J52),""))</f>
        <v/>
      </c>
      <c r="N52" s="33">
        <f>IF($A52="","",IFERROR(IF($L52="","",$L52-'Settings'!$B$4),""))</f>
        <v/>
      </c>
      <c r="O52" s="30">
        <f>IF($A52="","",IF($D52="Missing Unit","Missing Unit",IF(OR($D52="Out of Service",$D52="Sold"),"Inactive Vehicle",IF($J52="","Missing Current Odometer",IF(OR($F52="",$G52=""),"Missing Service Baseline",IF($F52&gt;'Settings'!$B$4,"Last Service Date After Report Date",IF(AND(OR($H52="",$H52=0),OR($I52="",$I52=0)),"Missing Service Type Setup",IF($J52&lt;$G52,"Odometer Conflict","OK"))))))))</f>
        <v/>
      </c>
      <c r="P52" s="31">
        <f>IF($A52="","",IF($O52&lt;&gt;"OK","Review",IF(OR(AND($H52&gt;0,$M52&lt;0),AND($I52&gt;0,$N52&lt;0)),"Overdue",IF(OR(AND($H52&gt;0,$M52&lt;='Settings'!$B$5),AND($I52&gt;0,$N52&lt;='Settings'!$B$6)),"Due Soon","Up to Date"))))</f>
        <v/>
      </c>
      <c r="Q52" s="52">
        <f>IF($A52="","",IFERROR(VLOOKUP($E52,'Settings'!$A$11:$D$110,4,FALSE),0))</f>
        <v/>
      </c>
      <c r="R52" s="27" t="n"/>
      <c r="S52" s="25" t="n"/>
      <c r="T52" s="27" t="n"/>
    </row>
    <row r="53">
      <c r="A53" s="25" t="n"/>
      <c r="B53" s="25" t="n"/>
      <c r="C53" s="30">
        <f>IF($A53="","",IFERROR(VLOOKUP($B53,'Vehicles'!$A$5:$J$504,2,FALSE)&amp;" "&amp;VLOOKUP($B53,'Vehicles'!$A$5:$J$504,3,FALSE)&amp;" "&amp;VLOOKUP($B53,'Vehicles'!$A$5:$J$504,4,FALSE),"Unit not found"))</f>
        <v/>
      </c>
      <c r="D53" s="31">
        <f>IF($A53="","",IFERROR(VLOOKUP($B53,'Vehicles'!$A$5:$J$504,10,FALSE),"Missing Unit"))</f>
        <v/>
      </c>
      <c r="E53" s="27" t="n"/>
      <c r="F53" s="49" t="n"/>
      <c r="G53" s="48" t="n"/>
      <c r="H53" s="50">
        <f>IF($A53="","",IFERROR(VLOOKUP($E53,'Settings'!$A$11:$D$110,2,FALSE),""))</f>
        <v/>
      </c>
      <c r="I53" s="33">
        <f>IF($A53="","",IFERROR(VLOOKUP($E53,'Settings'!$A$11:$D$110,3,FALSE),""))</f>
        <v/>
      </c>
      <c r="J53" s="50">
        <f>IF($A53="","",IFERROR(VLOOKUP($B53,'Vehicles'!$A$5:$J$504,8,FALSE),""))</f>
        <v/>
      </c>
      <c r="K53" s="50">
        <f>IF($A53="","",IFERROR(IF(OR($H53&lt;=0,$G53=""),"",$G53+$H53),""))</f>
        <v/>
      </c>
      <c r="L53" s="51">
        <f>IF($A53="","",IFERROR(IF(OR($I53&lt;=0,$F53=""),"",EDATE($F53,$I53)),""))</f>
        <v/>
      </c>
      <c r="M53" s="50">
        <f>IF($A53="","",IFERROR(IF(OR($K53="",$J53=""),"",$K53-$J53),""))</f>
        <v/>
      </c>
      <c r="N53" s="33">
        <f>IF($A53="","",IFERROR(IF($L53="","",$L53-'Settings'!$B$4),""))</f>
        <v/>
      </c>
      <c r="O53" s="30">
        <f>IF($A53="","",IF($D53="Missing Unit","Missing Unit",IF(OR($D53="Out of Service",$D53="Sold"),"Inactive Vehicle",IF($J53="","Missing Current Odometer",IF(OR($F53="",$G53=""),"Missing Service Baseline",IF($F53&gt;'Settings'!$B$4,"Last Service Date After Report Date",IF(AND(OR($H53="",$H53=0),OR($I53="",$I53=0)),"Missing Service Type Setup",IF($J53&lt;$G53,"Odometer Conflict","OK"))))))))</f>
        <v/>
      </c>
      <c r="P53" s="31">
        <f>IF($A53="","",IF($O53&lt;&gt;"OK","Review",IF(OR(AND($H53&gt;0,$M53&lt;0),AND($I53&gt;0,$N53&lt;0)),"Overdue",IF(OR(AND($H53&gt;0,$M53&lt;='Settings'!$B$5),AND($I53&gt;0,$N53&lt;='Settings'!$B$6)),"Due Soon","Up to Date"))))</f>
        <v/>
      </c>
      <c r="Q53" s="52">
        <f>IF($A53="","",IFERROR(VLOOKUP($E53,'Settings'!$A$11:$D$110,4,FALSE),0))</f>
        <v/>
      </c>
      <c r="R53" s="27" t="n"/>
      <c r="S53" s="25" t="n"/>
      <c r="T53" s="27" t="n"/>
    </row>
    <row r="54">
      <c r="A54" s="25" t="n"/>
      <c r="B54" s="25" t="n"/>
      <c r="C54" s="30">
        <f>IF($A54="","",IFERROR(VLOOKUP($B54,'Vehicles'!$A$5:$J$504,2,FALSE)&amp;" "&amp;VLOOKUP($B54,'Vehicles'!$A$5:$J$504,3,FALSE)&amp;" "&amp;VLOOKUP($B54,'Vehicles'!$A$5:$J$504,4,FALSE),"Unit not found"))</f>
        <v/>
      </c>
      <c r="D54" s="31">
        <f>IF($A54="","",IFERROR(VLOOKUP($B54,'Vehicles'!$A$5:$J$504,10,FALSE),"Missing Unit"))</f>
        <v/>
      </c>
      <c r="E54" s="27" t="n"/>
      <c r="F54" s="49" t="n"/>
      <c r="G54" s="48" t="n"/>
      <c r="H54" s="50">
        <f>IF($A54="","",IFERROR(VLOOKUP($E54,'Settings'!$A$11:$D$110,2,FALSE),""))</f>
        <v/>
      </c>
      <c r="I54" s="33">
        <f>IF($A54="","",IFERROR(VLOOKUP($E54,'Settings'!$A$11:$D$110,3,FALSE),""))</f>
        <v/>
      </c>
      <c r="J54" s="50">
        <f>IF($A54="","",IFERROR(VLOOKUP($B54,'Vehicles'!$A$5:$J$504,8,FALSE),""))</f>
        <v/>
      </c>
      <c r="K54" s="50">
        <f>IF($A54="","",IFERROR(IF(OR($H54&lt;=0,$G54=""),"",$G54+$H54),""))</f>
        <v/>
      </c>
      <c r="L54" s="51">
        <f>IF($A54="","",IFERROR(IF(OR($I54&lt;=0,$F54=""),"",EDATE($F54,$I54)),""))</f>
        <v/>
      </c>
      <c r="M54" s="50">
        <f>IF($A54="","",IFERROR(IF(OR($K54="",$J54=""),"",$K54-$J54),""))</f>
        <v/>
      </c>
      <c r="N54" s="33">
        <f>IF($A54="","",IFERROR(IF($L54="","",$L54-'Settings'!$B$4),""))</f>
        <v/>
      </c>
      <c r="O54" s="30">
        <f>IF($A54="","",IF($D54="Missing Unit","Missing Unit",IF(OR($D54="Out of Service",$D54="Sold"),"Inactive Vehicle",IF($J54="","Missing Current Odometer",IF(OR($F54="",$G54=""),"Missing Service Baseline",IF($F54&gt;'Settings'!$B$4,"Last Service Date After Report Date",IF(AND(OR($H54="",$H54=0),OR($I54="",$I54=0)),"Missing Service Type Setup",IF($J54&lt;$G54,"Odometer Conflict","OK"))))))))</f>
        <v/>
      </c>
      <c r="P54" s="31">
        <f>IF($A54="","",IF($O54&lt;&gt;"OK","Review",IF(OR(AND($H54&gt;0,$M54&lt;0),AND($I54&gt;0,$N54&lt;0)),"Overdue",IF(OR(AND($H54&gt;0,$M54&lt;='Settings'!$B$5),AND($I54&gt;0,$N54&lt;='Settings'!$B$6)),"Due Soon","Up to Date"))))</f>
        <v/>
      </c>
      <c r="Q54" s="52">
        <f>IF($A54="","",IFERROR(VLOOKUP($E54,'Settings'!$A$11:$D$110,4,FALSE),0))</f>
        <v/>
      </c>
      <c r="R54" s="27" t="n"/>
      <c r="S54" s="25" t="n"/>
      <c r="T54" s="27" t="n"/>
    </row>
    <row r="55">
      <c r="A55" s="25" t="n"/>
      <c r="B55" s="25" t="n"/>
      <c r="C55" s="30">
        <f>IF($A55="","",IFERROR(VLOOKUP($B55,'Vehicles'!$A$5:$J$504,2,FALSE)&amp;" "&amp;VLOOKUP($B55,'Vehicles'!$A$5:$J$504,3,FALSE)&amp;" "&amp;VLOOKUP($B55,'Vehicles'!$A$5:$J$504,4,FALSE),"Unit not found"))</f>
        <v/>
      </c>
      <c r="D55" s="31">
        <f>IF($A55="","",IFERROR(VLOOKUP($B55,'Vehicles'!$A$5:$J$504,10,FALSE),"Missing Unit"))</f>
        <v/>
      </c>
      <c r="E55" s="27" t="n"/>
      <c r="F55" s="49" t="n"/>
      <c r="G55" s="48" t="n"/>
      <c r="H55" s="50">
        <f>IF($A55="","",IFERROR(VLOOKUP($E55,'Settings'!$A$11:$D$110,2,FALSE),""))</f>
        <v/>
      </c>
      <c r="I55" s="33">
        <f>IF($A55="","",IFERROR(VLOOKUP($E55,'Settings'!$A$11:$D$110,3,FALSE),""))</f>
        <v/>
      </c>
      <c r="J55" s="50">
        <f>IF($A55="","",IFERROR(VLOOKUP($B55,'Vehicles'!$A$5:$J$504,8,FALSE),""))</f>
        <v/>
      </c>
      <c r="K55" s="50">
        <f>IF($A55="","",IFERROR(IF(OR($H55&lt;=0,$G55=""),"",$G55+$H55),""))</f>
        <v/>
      </c>
      <c r="L55" s="51">
        <f>IF($A55="","",IFERROR(IF(OR($I55&lt;=0,$F55=""),"",EDATE($F55,$I55)),""))</f>
        <v/>
      </c>
      <c r="M55" s="50">
        <f>IF($A55="","",IFERROR(IF(OR($K55="",$J55=""),"",$K55-$J55),""))</f>
        <v/>
      </c>
      <c r="N55" s="33">
        <f>IF($A55="","",IFERROR(IF($L55="","",$L55-'Settings'!$B$4),""))</f>
        <v/>
      </c>
      <c r="O55" s="30">
        <f>IF($A55="","",IF($D55="Missing Unit","Missing Unit",IF(OR($D55="Out of Service",$D55="Sold"),"Inactive Vehicle",IF($J55="","Missing Current Odometer",IF(OR($F55="",$G55=""),"Missing Service Baseline",IF($F55&gt;'Settings'!$B$4,"Last Service Date After Report Date",IF(AND(OR($H55="",$H55=0),OR($I55="",$I55=0)),"Missing Service Type Setup",IF($J55&lt;$G55,"Odometer Conflict","OK"))))))))</f>
        <v/>
      </c>
      <c r="P55" s="31">
        <f>IF($A55="","",IF($O55&lt;&gt;"OK","Review",IF(OR(AND($H55&gt;0,$M55&lt;0),AND($I55&gt;0,$N55&lt;0)),"Overdue",IF(OR(AND($H55&gt;0,$M55&lt;='Settings'!$B$5),AND($I55&gt;0,$N55&lt;='Settings'!$B$6)),"Due Soon","Up to Date"))))</f>
        <v/>
      </c>
      <c r="Q55" s="52">
        <f>IF($A55="","",IFERROR(VLOOKUP($E55,'Settings'!$A$11:$D$110,4,FALSE),0))</f>
        <v/>
      </c>
      <c r="R55" s="27" t="n"/>
      <c r="S55" s="25" t="n"/>
      <c r="T55" s="27" t="n"/>
    </row>
    <row r="56">
      <c r="A56" s="25" t="n"/>
      <c r="B56" s="25" t="n"/>
      <c r="C56" s="30">
        <f>IF($A56="","",IFERROR(VLOOKUP($B56,'Vehicles'!$A$5:$J$504,2,FALSE)&amp;" "&amp;VLOOKUP($B56,'Vehicles'!$A$5:$J$504,3,FALSE)&amp;" "&amp;VLOOKUP($B56,'Vehicles'!$A$5:$J$504,4,FALSE),"Unit not found"))</f>
        <v/>
      </c>
      <c r="D56" s="31">
        <f>IF($A56="","",IFERROR(VLOOKUP($B56,'Vehicles'!$A$5:$J$504,10,FALSE),"Missing Unit"))</f>
        <v/>
      </c>
      <c r="E56" s="27" t="n"/>
      <c r="F56" s="49" t="n"/>
      <c r="G56" s="48" t="n"/>
      <c r="H56" s="50">
        <f>IF($A56="","",IFERROR(VLOOKUP($E56,'Settings'!$A$11:$D$110,2,FALSE),""))</f>
        <v/>
      </c>
      <c r="I56" s="33">
        <f>IF($A56="","",IFERROR(VLOOKUP($E56,'Settings'!$A$11:$D$110,3,FALSE),""))</f>
        <v/>
      </c>
      <c r="J56" s="50">
        <f>IF($A56="","",IFERROR(VLOOKUP($B56,'Vehicles'!$A$5:$J$504,8,FALSE),""))</f>
        <v/>
      </c>
      <c r="K56" s="50">
        <f>IF($A56="","",IFERROR(IF(OR($H56&lt;=0,$G56=""),"",$G56+$H56),""))</f>
        <v/>
      </c>
      <c r="L56" s="51">
        <f>IF($A56="","",IFERROR(IF(OR($I56&lt;=0,$F56=""),"",EDATE($F56,$I56)),""))</f>
        <v/>
      </c>
      <c r="M56" s="50">
        <f>IF($A56="","",IFERROR(IF(OR($K56="",$J56=""),"",$K56-$J56),""))</f>
        <v/>
      </c>
      <c r="N56" s="33">
        <f>IF($A56="","",IFERROR(IF($L56="","",$L56-'Settings'!$B$4),""))</f>
        <v/>
      </c>
      <c r="O56" s="30">
        <f>IF($A56="","",IF($D56="Missing Unit","Missing Unit",IF(OR($D56="Out of Service",$D56="Sold"),"Inactive Vehicle",IF($J56="","Missing Current Odometer",IF(OR($F56="",$G56=""),"Missing Service Baseline",IF($F56&gt;'Settings'!$B$4,"Last Service Date After Report Date",IF(AND(OR($H56="",$H56=0),OR($I56="",$I56=0)),"Missing Service Type Setup",IF($J56&lt;$G56,"Odometer Conflict","OK"))))))))</f>
        <v/>
      </c>
      <c r="P56" s="31">
        <f>IF($A56="","",IF($O56&lt;&gt;"OK","Review",IF(OR(AND($H56&gt;0,$M56&lt;0),AND($I56&gt;0,$N56&lt;0)),"Overdue",IF(OR(AND($H56&gt;0,$M56&lt;='Settings'!$B$5),AND($I56&gt;0,$N56&lt;='Settings'!$B$6)),"Due Soon","Up to Date"))))</f>
        <v/>
      </c>
      <c r="Q56" s="52">
        <f>IF($A56="","",IFERROR(VLOOKUP($E56,'Settings'!$A$11:$D$110,4,FALSE),0))</f>
        <v/>
      </c>
      <c r="R56" s="27" t="n"/>
      <c r="S56" s="25" t="n"/>
      <c r="T56" s="27" t="n"/>
    </row>
    <row r="57">
      <c r="A57" s="25" t="n"/>
      <c r="B57" s="25" t="n"/>
      <c r="C57" s="30">
        <f>IF($A57="","",IFERROR(VLOOKUP($B57,'Vehicles'!$A$5:$J$504,2,FALSE)&amp;" "&amp;VLOOKUP($B57,'Vehicles'!$A$5:$J$504,3,FALSE)&amp;" "&amp;VLOOKUP($B57,'Vehicles'!$A$5:$J$504,4,FALSE),"Unit not found"))</f>
        <v/>
      </c>
      <c r="D57" s="31">
        <f>IF($A57="","",IFERROR(VLOOKUP($B57,'Vehicles'!$A$5:$J$504,10,FALSE),"Missing Unit"))</f>
        <v/>
      </c>
      <c r="E57" s="27" t="n"/>
      <c r="F57" s="49" t="n"/>
      <c r="G57" s="48" t="n"/>
      <c r="H57" s="50">
        <f>IF($A57="","",IFERROR(VLOOKUP($E57,'Settings'!$A$11:$D$110,2,FALSE),""))</f>
        <v/>
      </c>
      <c r="I57" s="33">
        <f>IF($A57="","",IFERROR(VLOOKUP($E57,'Settings'!$A$11:$D$110,3,FALSE),""))</f>
        <v/>
      </c>
      <c r="J57" s="50">
        <f>IF($A57="","",IFERROR(VLOOKUP($B57,'Vehicles'!$A$5:$J$504,8,FALSE),""))</f>
        <v/>
      </c>
      <c r="K57" s="50">
        <f>IF($A57="","",IFERROR(IF(OR($H57&lt;=0,$G57=""),"",$G57+$H57),""))</f>
        <v/>
      </c>
      <c r="L57" s="51">
        <f>IF($A57="","",IFERROR(IF(OR($I57&lt;=0,$F57=""),"",EDATE($F57,$I57)),""))</f>
        <v/>
      </c>
      <c r="M57" s="50">
        <f>IF($A57="","",IFERROR(IF(OR($K57="",$J57=""),"",$K57-$J57),""))</f>
        <v/>
      </c>
      <c r="N57" s="33">
        <f>IF($A57="","",IFERROR(IF($L57="","",$L57-'Settings'!$B$4),""))</f>
        <v/>
      </c>
      <c r="O57" s="30">
        <f>IF($A57="","",IF($D57="Missing Unit","Missing Unit",IF(OR($D57="Out of Service",$D57="Sold"),"Inactive Vehicle",IF($J57="","Missing Current Odometer",IF(OR($F57="",$G57=""),"Missing Service Baseline",IF($F57&gt;'Settings'!$B$4,"Last Service Date After Report Date",IF(AND(OR($H57="",$H57=0),OR($I57="",$I57=0)),"Missing Service Type Setup",IF($J57&lt;$G57,"Odometer Conflict","OK"))))))))</f>
        <v/>
      </c>
      <c r="P57" s="31">
        <f>IF($A57="","",IF($O57&lt;&gt;"OK","Review",IF(OR(AND($H57&gt;0,$M57&lt;0),AND($I57&gt;0,$N57&lt;0)),"Overdue",IF(OR(AND($H57&gt;0,$M57&lt;='Settings'!$B$5),AND($I57&gt;0,$N57&lt;='Settings'!$B$6)),"Due Soon","Up to Date"))))</f>
        <v/>
      </c>
      <c r="Q57" s="52">
        <f>IF($A57="","",IFERROR(VLOOKUP($E57,'Settings'!$A$11:$D$110,4,FALSE),0))</f>
        <v/>
      </c>
      <c r="R57" s="27" t="n"/>
      <c r="S57" s="25" t="n"/>
      <c r="T57" s="27" t="n"/>
    </row>
    <row r="58">
      <c r="A58" s="25" t="n"/>
      <c r="B58" s="25" t="n"/>
      <c r="C58" s="30">
        <f>IF($A58="","",IFERROR(VLOOKUP($B58,'Vehicles'!$A$5:$J$504,2,FALSE)&amp;" "&amp;VLOOKUP($B58,'Vehicles'!$A$5:$J$504,3,FALSE)&amp;" "&amp;VLOOKUP($B58,'Vehicles'!$A$5:$J$504,4,FALSE),"Unit not found"))</f>
        <v/>
      </c>
      <c r="D58" s="31">
        <f>IF($A58="","",IFERROR(VLOOKUP($B58,'Vehicles'!$A$5:$J$504,10,FALSE),"Missing Unit"))</f>
        <v/>
      </c>
      <c r="E58" s="27" t="n"/>
      <c r="F58" s="49" t="n"/>
      <c r="G58" s="48" t="n"/>
      <c r="H58" s="50">
        <f>IF($A58="","",IFERROR(VLOOKUP($E58,'Settings'!$A$11:$D$110,2,FALSE),""))</f>
        <v/>
      </c>
      <c r="I58" s="33">
        <f>IF($A58="","",IFERROR(VLOOKUP($E58,'Settings'!$A$11:$D$110,3,FALSE),""))</f>
        <v/>
      </c>
      <c r="J58" s="50">
        <f>IF($A58="","",IFERROR(VLOOKUP($B58,'Vehicles'!$A$5:$J$504,8,FALSE),""))</f>
        <v/>
      </c>
      <c r="K58" s="50">
        <f>IF($A58="","",IFERROR(IF(OR($H58&lt;=0,$G58=""),"",$G58+$H58),""))</f>
        <v/>
      </c>
      <c r="L58" s="51">
        <f>IF($A58="","",IFERROR(IF(OR($I58&lt;=0,$F58=""),"",EDATE($F58,$I58)),""))</f>
        <v/>
      </c>
      <c r="M58" s="50">
        <f>IF($A58="","",IFERROR(IF(OR($K58="",$J58=""),"",$K58-$J58),""))</f>
        <v/>
      </c>
      <c r="N58" s="33">
        <f>IF($A58="","",IFERROR(IF($L58="","",$L58-'Settings'!$B$4),""))</f>
        <v/>
      </c>
      <c r="O58" s="30">
        <f>IF($A58="","",IF($D58="Missing Unit","Missing Unit",IF(OR($D58="Out of Service",$D58="Sold"),"Inactive Vehicle",IF($J58="","Missing Current Odometer",IF(OR($F58="",$G58=""),"Missing Service Baseline",IF($F58&gt;'Settings'!$B$4,"Last Service Date After Report Date",IF(AND(OR($H58="",$H58=0),OR($I58="",$I58=0)),"Missing Service Type Setup",IF($J58&lt;$G58,"Odometer Conflict","OK"))))))))</f>
        <v/>
      </c>
      <c r="P58" s="31">
        <f>IF($A58="","",IF($O58&lt;&gt;"OK","Review",IF(OR(AND($H58&gt;0,$M58&lt;0),AND($I58&gt;0,$N58&lt;0)),"Overdue",IF(OR(AND($H58&gt;0,$M58&lt;='Settings'!$B$5),AND($I58&gt;0,$N58&lt;='Settings'!$B$6)),"Due Soon","Up to Date"))))</f>
        <v/>
      </c>
      <c r="Q58" s="52">
        <f>IF($A58="","",IFERROR(VLOOKUP($E58,'Settings'!$A$11:$D$110,4,FALSE),0))</f>
        <v/>
      </c>
      <c r="R58" s="27" t="n"/>
      <c r="S58" s="25" t="n"/>
      <c r="T58" s="27" t="n"/>
    </row>
    <row r="59">
      <c r="A59" s="25" t="n"/>
      <c r="B59" s="25" t="n"/>
      <c r="C59" s="30">
        <f>IF($A59="","",IFERROR(VLOOKUP($B59,'Vehicles'!$A$5:$J$504,2,FALSE)&amp;" "&amp;VLOOKUP($B59,'Vehicles'!$A$5:$J$504,3,FALSE)&amp;" "&amp;VLOOKUP($B59,'Vehicles'!$A$5:$J$504,4,FALSE),"Unit not found"))</f>
        <v/>
      </c>
      <c r="D59" s="31">
        <f>IF($A59="","",IFERROR(VLOOKUP($B59,'Vehicles'!$A$5:$J$504,10,FALSE),"Missing Unit"))</f>
        <v/>
      </c>
      <c r="E59" s="27" t="n"/>
      <c r="F59" s="49" t="n"/>
      <c r="G59" s="48" t="n"/>
      <c r="H59" s="50">
        <f>IF($A59="","",IFERROR(VLOOKUP($E59,'Settings'!$A$11:$D$110,2,FALSE),""))</f>
        <v/>
      </c>
      <c r="I59" s="33">
        <f>IF($A59="","",IFERROR(VLOOKUP($E59,'Settings'!$A$11:$D$110,3,FALSE),""))</f>
        <v/>
      </c>
      <c r="J59" s="50">
        <f>IF($A59="","",IFERROR(VLOOKUP($B59,'Vehicles'!$A$5:$J$504,8,FALSE),""))</f>
        <v/>
      </c>
      <c r="K59" s="50">
        <f>IF($A59="","",IFERROR(IF(OR($H59&lt;=0,$G59=""),"",$G59+$H59),""))</f>
        <v/>
      </c>
      <c r="L59" s="51">
        <f>IF($A59="","",IFERROR(IF(OR($I59&lt;=0,$F59=""),"",EDATE($F59,$I59)),""))</f>
        <v/>
      </c>
      <c r="M59" s="50">
        <f>IF($A59="","",IFERROR(IF(OR($K59="",$J59=""),"",$K59-$J59),""))</f>
        <v/>
      </c>
      <c r="N59" s="33">
        <f>IF($A59="","",IFERROR(IF($L59="","",$L59-'Settings'!$B$4),""))</f>
        <v/>
      </c>
      <c r="O59" s="30">
        <f>IF($A59="","",IF($D59="Missing Unit","Missing Unit",IF(OR($D59="Out of Service",$D59="Sold"),"Inactive Vehicle",IF($J59="","Missing Current Odometer",IF(OR($F59="",$G59=""),"Missing Service Baseline",IF($F59&gt;'Settings'!$B$4,"Last Service Date After Report Date",IF(AND(OR($H59="",$H59=0),OR($I59="",$I59=0)),"Missing Service Type Setup",IF($J59&lt;$G59,"Odometer Conflict","OK"))))))))</f>
        <v/>
      </c>
      <c r="P59" s="31">
        <f>IF($A59="","",IF($O59&lt;&gt;"OK","Review",IF(OR(AND($H59&gt;0,$M59&lt;0),AND($I59&gt;0,$N59&lt;0)),"Overdue",IF(OR(AND($H59&gt;0,$M59&lt;='Settings'!$B$5),AND($I59&gt;0,$N59&lt;='Settings'!$B$6)),"Due Soon","Up to Date"))))</f>
        <v/>
      </c>
      <c r="Q59" s="52">
        <f>IF($A59="","",IFERROR(VLOOKUP($E59,'Settings'!$A$11:$D$110,4,FALSE),0))</f>
        <v/>
      </c>
      <c r="R59" s="27" t="n"/>
      <c r="S59" s="25" t="n"/>
      <c r="T59" s="27" t="n"/>
    </row>
    <row r="60">
      <c r="A60" s="25" t="n"/>
      <c r="B60" s="25" t="n"/>
      <c r="C60" s="30">
        <f>IF($A60="","",IFERROR(VLOOKUP($B60,'Vehicles'!$A$5:$J$504,2,FALSE)&amp;" "&amp;VLOOKUP($B60,'Vehicles'!$A$5:$J$504,3,FALSE)&amp;" "&amp;VLOOKUP($B60,'Vehicles'!$A$5:$J$504,4,FALSE),"Unit not found"))</f>
        <v/>
      </c>
      <c r="D60" s="31">
        <f>IF($A60="","",IFERROR(VLOOKUP($B60,'Vehicles'!$A$5:$J$504,10,FALSE),"Missing Unit"))</f>
        <v/>
      </c>
      <c r="E60" s="27" t="n"/>
      <c r="F60" s="49" t="n"/>
      <c r="G60" s="48" t="n"/>
      <c r="H60" s="50">
        <f>IF($A60="","",IFERROR(VLOOKUP($E60,'Settings'!$A$11:$D$110,2,FALSE),""))</f>
        <v/>
      </c>
      <c r="I60" s="33">
        <f>IF($A60="","",IFERROR(VLOOKUP($E60,'Settings'!$A$11:$D$110,3,FALSE),""))</f>
        <v/>
      </c>
      <c r="J60" s="50">
        <f>IF($A60="","",IFERROR(VLOOKUP($B60,'Vehicles'!$A$5:$J$504,8,FALSE),""))</f>
        <v/>
      </c>
      <c r="K60" s="50">
        <f>IF($A60="","",IFERROR(IF(OR($H60&lt;=0,$G60=""),"",$G60+$H60),""))</f>
        <v/>
      </c>
      <c r="L60" s="51">
        <f>IF($A60="","",IFERROR(IF(OR($I60&lt;=0,$F60=""),"",EDATE($F60,$I60)),""))</f>
        <v/>
      </c>
      <c r="M60" s="50">
        <f>IF($A60="","",IFERROR(IF(OR($K60="",$J60=""),"",$K60-$J60),""))</f>
        <v/>
      </c>
      <c r="N60" s="33">
        <f>IF($A60="","",IFERROR(IF($L60="","",$L60-'Settings'!$B$4),""))</f>
        <v/>
      </c>
      <c r="O60" s="30">
        <f>IF($A60="","",IF($D60="Missing Unit","Missing Unit",IF(OR($D60="Out of Service",$D60="Sold"),"Inactive Vehicle",IF($J60="","Missing Current Odometer",IF(OR($F60="",$G60=""),"Missing Service Baseline",IF($F60&gt;'Settings'!$B$4,"Last Service Date After Report Date",IF(AND(OR($H60="",$H60=0),OR($I60="",$I60=0)),"Missing Service Type Setup",IF($J60&lt;$G60,"Odometer Conflict","OK"))))))))</f>
        <v/>
      </c>
      <c r="P60" s="31">
        <f>IF($A60="","",IF($O60&lt;&gt;"OK","Review",IF(OR(AND($H60&gt;0,$M60&lt;0),AND($I60&gt;0,$N60&lt;0)),"Overdue",IF(OR(AND($H60&gt;0,$M60&lt;='Settings'!$B$5),AND($I60&gt;0,$N60&lt;='Settings'!$B$6)),"Due Soon","Up to Date"))))</f>
        <v/>
      </c>
      <c r="Q60" s="52">
        <f>IF($A60="","",IFERROR(VLOOKUP($E60,'Settings'!$A$11:$D$110,4,FALSE),0))</f>
        <v/>
      </c>
      <c r="R60" s="27" t="n"/>
      <c r="S60" s="25" t="n"/>
      <c r="T60" s="27" t="n"/>
    </row>
    <row r="61">
      <c r="A61" s="25" t="n"/>
      <c r="B61" s="25" t="n"/>
      <c r="C61" s="30">
        <f>IF($A61="","",IFERROR(VLOOKUP($B61,'Vehicles'!$A$5:$J$504,2,FALSE)&amp;" "&amp;VLOOKUP($B61,'Vehicles'!$A$5:$J$504,3,FALSE)&amp;" "&amp;VLOOKUP($B61,'Vehicles'!$A$5:$J$504,4,FALSE),"Unit not found"))</f>
        <v/>
      </c>
      <c r="D61" s="31">
        <f>IF($A61="","",IFERROR(VLOOKUP($B61,'Vehicles'!$A$5:$J$504,10,FALSE),"Missing Unit"))</f>
        <v/>
      </c>
      <c r="E61" s="27" t="n"/>
      <c r="F61" s="49" t="n"/>
      <c r="G61" s="48" t="n"/>
      <c r="H61" s="50">
        <f>IF($A61="","",IFERROR(VLOOKUP($E61,'Settings'!$A$11:$D$110,2,FALSE),""))</f>
        <v/>
      </c>
      <c r="I61" s="33">
        <f>IF($A61="","",IFERROR(VLOOKUP($E61,'Settings'!$A$11:$D$110,3,FALSE),""))</f>
        <v/>
      </c>
      <c r="J61" s="50">
        <f>IF($A61="","",IFERROR(VLOOKUP($B61,'Vehicles'!$A$5:$J$504,8,FALSE),""))</f>
        <v/>
      </c>
      <c r="K61" s="50">
        <f>IF($A61="","",IFERROR(IF(OR($H61&lt;=0,$G61=""),"",$G61+$H61),""))</f>
        <v/>
      </c>
      <c r="L61" s="51">
        <f>IF($A61="","",IFERROR(IF(OR($I61&lt;=0,$F61=""),"",EDATE($F61,$I61)),""))</f>
        <v/>
      </c>
      <c r="M61" s="50">
        <f>IF($A61="","",IFERROR(IF(OR($K61="",$J61=""),"",$K61-$J61),""))</f>
        <v/>
      </c>
      <c r="N61" s="33">
        <f>IF($A61="","",IFERROR(IF($L61="","",$L61-'Settings'!$B$4),""))</f>
        <v/>
      </c>
      <c r="O61" s="30">
        <f>IF($A61="","",IF($D61="Missing Unit","Missing Unit",IF(OR($D61="Out of Service",$D61="Sold"),"Inactive Vehicle",IF($J61="","Missing Current Odometer",IF(OR($F61="",$G61=""),"Missing Service Baseline",IF($F61&gt;'Settings'!$B$4,"Last Service Date After Report Date",IF(AND(OR($H61="",$H61=0),OR($I61="",$I61=0)),"Missing Service Type Setup",IF($J61&lt;$G61,"Odometer Conflict","OK"))))))))</f>
        <v/>
      </c>
      <c r="P61" s="31">
        <f>IF($A61="","",IF($O61&lt;&gt;"OK","Review",IF(OR(AND($H61&gt;0,$M61&lt;0),AND($I61&gt;0,$N61&lt;0)),"Overdue",IF(OR(AND($H61&gt;0,$M61&lt;='Settings'!$B$5),AND($I61&gt;0,$N61&lt;='Settings'!$B$6)),"Due Soon","Up to Date"))))</f>
        <v/>
      </c>
      <c r="Q61" s="52">
        <f>IF($A61="","",IFERROR(VLOOKUP($E61,'Settings'!$A$11:$D$110,4,FALSE),0))</f>
        <v/>
      </c>
      <c r="R61" s="27" t="n"/>
      <c r="S61" s="25" t="n"/>
      <c r="T61" s="27" t="n"/>
    </row>
    <row r="62">
      <c r="A62" s="25" t="n"/>
      <c r="B62" s="25" t="n"/>
      <c r="C62" s="30">
        <f>IF($A62="","",IFERROR(VLOOKUP($B62,'Vehicles'!$A$5:$J$504,2,FALSE)&amp;" "&amp;VLOOKUP($B62,'Vehicles'!$A$5:$J$504,3,FALSE)&amp;" "&amp;VLOOKUP($B62,'Vehicles'!$A$5:$J$504,4,FALSE),"Unit not found"))</f>
        <v/>
      </c>
      <c r="D62" s="31">
        <f>IF($A62="","",IFERROR(VLOOKUP($B62,'Vehicles'!$A$5:$J$504,10,FALSE),"Missing Unit"))</f>
        <v/>
      </c>
      <c r="E62" s="27" t="n"/>
      <c r="F62" s="49" t="n"/>
      <c r="G62" s="48" t="n"/>
      <c r="H62" s="50">
        <f>IF($A62="","",IFERROR(VLOOKUP($E62,'Settings'!$A$11:$D$110,2,FALSE),""))</f>
        <v/>
      </c>
      <c r="I62" s="33">
        <f>IF($A62="","",IFERROR(VLOOKUP($E62,'Settings'!$A$11:$D$110,3,FALSE),""))</f>
        <v/>
      </c>
      <c r="J62" s="50">
        <f>IF($A62="","",IFERROR(VLOOKUP($B62,'Vehicles'!$A$5:$J$504,8,FALSE),""))</f>
        <v/>
      </c>
      <c r="K62" s="50">
        <f>IF($A62="","",IFERROR(IF(OR($H62&lt;=0,$G62=""),"",$G62+$H62),""))</f>
        <v/>
      </c>
      <c r="L62" s="51">
        <f>IF($A62="","",IFERROR(IF(OR($I62&lt;=0,$F62=""),"",EDATE($F62,$I62)),""))</f>
        <v/>
      </c>
      <c r="M62" s="50">
        <f>IF($A62="","",IFERROR(IF(OR($K62="",$J62=""),"",$K62-$J62),""))</f>
        <v/>
      </c>
      <c r="N62" s="33">
        <f>IF($A62="","",IFERROR(IF($L62="","",$L62-'Settings'!$B$4),""))</f>
        <v/>
      </c>
      <c r="O62" s="30">
        <f>IF($A62="","",IF($D62="Missing Unit","Missing Unit",IF(OR($D62="Out of Service",$D62="Sold"),"Inactive Vehicle",IF($J62="","Missing Current Odometer",IF(OR($F62="",$G62=""),"Missing Service Baseline",IF($F62&gt;'Settings'!$B$4,"Last Service Date After Report Date",IF(AND(OR($H62="",$H62=0),OR($I62="",$I62=0)),"Missing Service Type Setup",IF($J62&lt;$G62,"Odometer Conflict","OK"))))))))</f>
        <v/>
      </c>
      <c r="P62" s="31">
        <f>IF($A62="","",IF($O62&lt;&gt;"OK","Review",IF(OR(AND($H62&gt;0,$M62&lt;0),AND($I62&gt;0,$N62&lt;0)),"Overdue",IF(OR(AND($H62&gt;0,$M62&lt;='Settings'!$B$5),AND($I62&gt;0,$N62&lt;='Settings'!$B$6)),"Due Soon","Up to Date"))))</f>
        <v/>
      </c>
      <c r="Q62" s="52">
        <f>IF($A62="","",IFERROR(VLOOKUP($E62,'Settings'!$A$11:$D$110,4,FALSE),0))</f>
        <v/>
      </c>
      <c r="R62" s="27" t="n"/>
      <c r="S62" s="25" t="n"/>
      <c r="T62" s="27" t="n"/>
    </row>
    <row r="63">
      <c r="A63" s="25" t="n"/>
      <c r="B63" s="25" t="n"/>
      <c r="C63" s="30">
        <f>IF($A63="","",IFERROR(VLOOKUP($B63,'Vehicles'!$A$5:$J$504,2,FALSE)&amp;" "&amp;VLOOKUP($B63,'Vehicles'!$A$5:$J$504,3,FALSE)&amp;" "&amp;VLOOKUP($B63,'Vehicles'!$A$5:$J$504,4,FALSE),"Unit not found"))</f>
        <v/>
      </c>
      <c r="D63" s="31">
        <f>IF($A63="","",IFERROR(VLOOKUP($B63,'Vehicles'!$A$5:$J$504,10,FALSE),"Missing Unit"))</f>
        <v/>
      </c>
      <c r="E63" s="27" t="n"/>
      <c r="F63" s="49" t="n"/>
      <c r="G63" s="48" t="n"/>
      <c r="H63" s="50">
        <f>IF($A63="","",IFERROR(VLOOKUP($E63,'Settings'!$A$11:$D$110,2,FALSE),""))</f>
        <v/>
      </c>
      <c r="I63" s="33">
        <f>IF($A63="","",IFERROR(VLOOKUP($E63,'Settings'!$A$11:$D$110,3,FALSE),""))</f>
        <v/>
      </c>
      <c r="J63" s="50">
        <f>IF($A63="","",IFERROR(VLOOKUP($B63,'Vehicles'!$A$5:$J$504,8,FALSE),""))</f>
        <v/>
      </c>
      <c r="K63" s="50">
        <f>IF($A63="","",IFERROR(IF(OR($H63&lt;=0,$G63=""),"",$G63+$H63),""))</f>
        <v/>
      </c>
      <c r="L63" s="51">
        <f>IF($A63="","",IFERROR(IF(OR($I63&lt;=0,$F63=""),"",EDATE($F63,$I63)),""))</f>
        <v/>
      </c>
      <c r="M63" s="50">
        <f>IF($A63="","",IFERROR(IF(OR($K63="",$J63=""),"",$K63-$J63),""))</f>
        <v/>
      </c>
      <c r="N63" s="33">
        <f>IF($A63="","",IFERROR(IF($L63="","",$L63-'Settings'!$B$4),""))</f>
        <v/>
      </c>
      <c r="O63" s="30">
        <f>IF($A63="","",IF($D63="Missing Unit","Missing Unit",IF(OR($D63="Out of Service",$D63="Sold"),"Inactive Vehicle",IF($J63="","Missing Current Odometer",IF(OR($F63="",$G63=""),"Missing Service Baseline",IF($F63&gt;'Settings'!$B$4,"Last Service Date After Report Date",IF(AND(OR($H63="",$H63=0),OR($I63="",$I63=0)),"Missing Service Type Setup",IF($J63&lt;$G63,"Odometer Conflict","OK"))))))))</f>
        <v/>
      </c>
      <c r="P63" s="31">
        <f>IF($A63="","",IF($O63&lt;&gt;"OK","Review",IF(OR(AND($H63&gt;0,$M63&lt;0),AND($I63&gt;0,$N63&lt;0)),"Overdue",IF(OR(AND($H63&gt;0,$M63&lt;='Settings'!$B$5),AND($I63&gt;0,$N63&lt;='Settings'!$B$6)),"Due Soon","Up to Date"))))</f>
        <v/>
      </c>
      <c r="Q63" s="52">
        <f>IF($A63="","",IFERROR(VLOOKUP($E63,'Settings'!$A$11:$D$110,4,FALSE),0))</f>
        <v/>
      </c>
      <c r="R63" s="27" t="n"/>
      <c r="S63" s="25" t="n"/>
      <c r="T63" s="27" t="n"/>
    </row>
    <row r="64">
      <c r="A64" s="25" t="n"/>
      <c r="B64" s="25" t="n"/>
      <c r="C64" s="30">
        <f>IF($A64="","",IFERROR(VLOOKUP($B64,'Vehicles'!$A$5:$J$504,2,FALSE)&amp;" "&amp;VLOOKUP($B64,'Vehicles'!$A$5:$J$504,3,FALSE)&amp;" "&amp;VLOOKUP($B64,'Vehicles'!$A$5:$J$504,4,FALSE),"Unit not found"))</f>
        <v/>
      </c>
      <c r="D64" s="31">
        <f>IF($A64="","",IFERROR(VLOOKUP($B64,'Vehicles'!$A$5:$J$504,10,FALSE),"Missing Unit"))</f>
        <v/>
      </c>
      <c r="E64" s="27" t="n"/>
      <c r="F64" s="49" t="n"/>
      <c r="G64" s="48" t="n"/>
      <c r="H64" s="50">
        <f>IF($A64="","",IFERROR(VLOOKUP($E64,'Settings'!$A$11:$D$110,2,FALSE),""))</f>
        <v/>
      </c>
      <c r="I64" s="33">
        <f>IF($A64="","",IFERROR(VLOOKUP($E64,'Settings'!$A$11:$D$110,3,FALSE),""))</f>
        <v/>
      </c>
      <c r="J64" s="50">
        <f>IF($A64="","",IFERROR(VLOOKUP($B64,'Vehicles'!$A$5:$J$504,8,FALSE),""))</f>
        <v/>
      </c>
      <c r="K64" s="50">
        <f>IF($A64="","",IFERROR(IF(OR($H64&lt;=0,$G64=""),"",$G64+$H64),""))</f>
        <v/>
      </c>
      <c r="L64" s="51">
        <f>IF($A64="","",IFERROR(IF(OR($I64&lt;=0,$F64=""),"",EDATE($F64,$I64)),""))</f>
        <v/>
      </c>
      <c r="M64" s="50">
        <f>IF($A64="","",IFERROR(IF(OR($K64="",$J64=""),"",$K64-$J64),""))</f>
        <v/>
      </c>
      <c r="N64" s="33">
        <f>IF($A64="","",IFERROR(IF($L64="","",$L64-'Settings'!$B$4),""))</f>
        <v/>
      </c>
      <c r="O64" s="30">
        <f>IF($A64="","",IF($D64="Missing Unit","Missing Unit",IF(OR($D64="Out of Service",$D64="Sold"),"Inactive Vehicle",IF($J64="","Missing Current Odometer",IF(OR($F64="",$G64=""),"Missing Service Baseline",IF($F64&gt;'Settings'!$B$4,"Last Service Date After Report Date",IF(AND(OR($H64="",$H64=0),OR($I64="",$I64=0)),"Missing Service Type Setup",IF($J64&lt;$G64,"Odometer Conflict","OK"))))))))</f>
        <v/>
      </c>
      <c r="P64" s="31">
        <f>IF($A64="","",IF($O64&lt;&gt;"OK","Review",IF(OR(AND($H64&gt;0,$M64&lt;0),AND($I64&gt;0,$N64&lt;0)),"Overdue",IF(OR(AND($H64&gt;0,$M64&lt;='Settings'!$B$5),AND($I64&gt;0,$N64&lt;='Settings'!$B$6)),"Due Soon","Up to Date"))))</f>
        <v/>
      </c>
      <c r="Q64" s="52">
        <f>IF($A64="","",IFERROR(VLOOKUP($E64,'Settings'!$A$11:$D$110,4,FALSE),0))</f>
        <v/>
      </c>
      <c r="R64" s="27" t="n"/>
      <c r="S64" s="25" t="n"/>
      <c r="T64" s="27" t="n"/>
    </row>
    <row r="65">
      <c r="A65" s="25" t="n"/>
      <c r="B65" s="25" t="n"/>
      <c r="C65" s="30">
        <f>IF($A65="","",IFERROR(VLOOKUP($B65,'Vehicles'!$A$5:$J$504,2,FALSE)&amp;" "&amp;VLOOKUP($B65,'Vehicles'!$A$5:$J$504,3,FALSE)&amp;" "&amp;VLOOKUP($B65,'Vehicles'!$A$5:$J$504,4,FALSE),"Unit not found"))</f>
        <v/>
      </c>
      <c r="D65" s="31">
        <f>IF($A65="","",IFERROR(VLOOKUP($B65,'Vehicles'!$A$5:$J$504,10,FALSE),"Missing Unit"))</f>
        <v/>
      </c>
      <c r="E65" s="27" t="n"/>
      <c r="F65" s="49" t="n"/>
      <c r="G65" s="48" t="n"/>
      <c r="H65" s="50">
        <f>IF($A65="","",IFERROR(VLOOKUP($E65,'Settings'!$A$11:$D$110,2,FALSE),""))</f>
        <v/>
      </c>
      <c r="I65" s="33">
        <f>IF($A65="","",IFERROR(VLOOKUP($E65,'Settings'!$A$11:$D$110,3,FALSE),""))</f>
        <v/>
      </c>
      <c r="J65" s="50">
        <f>IF($A65="","",IFERROR(VLOOKUP($B65,'Vehicles'!$A$5:$J$504,8,FALSE),""))</f>
        <v/>
      </c>
      <c r="K65" s="50">
        <f>IF($A65="","",IFERROR(IF(OR($H65&lt;=0,$G65=""),"",$G65+$H65),""))</f>
        <v/>
      </c>
      <c r="L65" s="51">
        <f>IF($A65="","",IFERROR(IF(OR($I65&lt;=0,$F65=""),"",EDATE($F65,$I65)),""))</f>
        <v/>
      </c>
      <c r="M65" s="50">
        <f>IF($A65="","",IFERROR(IF(OR($K65="",$J65=""),"",$K65-$J65),""))</f>
        <v/>
      </c>
      <c r="N65" s="33">
        <f>IF($A65="","",IFERROR(IF($L65="","",$L65-'Settings'!$B$4),""))</f>
        <v/>
      </c>
      <c r="O65" s="30">
        <f>IF($A65="","",IF($D65="Missing Unit","Missing Unit",IF(OR($D65="Out of Service",$D65="Sold"),"Inactive Vehicle",IF($J65="","Missing Current Odometer",IF(OR($F65="",$G65=""),"Missing Service Baseline",IF($F65&gt;'Settings'!$B$4,"Last Service Date After Report Date",IF(AND(OR($H65="",$H65=0),OR($I65="",$I65=0)),"Missing Service Type Setup",IF($J65&lt;$G65,"Odometer Conflict","OK"))))))))</f>
        <v/>
      </c>
      <c r="P65" s="31">
        <f>IF($A65="","",IF($O65&lt;&gt;"OK","Review",IF(OR(AND($H65&gt;0,$M65&lt;0),AND($I65&gt;0,$N65&lt;0)),"Overdue",IF(OR(AND($H65&gt;0,$M65&lt;='Settings'!$B$5),AND($I65&gt;0,$N65&lt;='Settings'!$B$6)),"Due Soon","Up to Date"))))</f>
        <v/>
      </c>
      <c r="Q65" s="52">
        <f>IF($A65="","",IFERROR(VLOOKUP($E65,'Settings'!$A$11:$D$110,4,FALSE),0))</f>
        <v/>
      </c>
      <c r="R65" s="27" t="n"/>
      <c r="S65" s="25" t="n"/>
      <c r="T65" s="27" t="n"/>
    </row>
    <row r="66">
      <c r="A66" s="25" t="n"/>
      <c r="B66" s="25" t="n"/>
      <c r="C66" s="30">
        <f>IF($A66="","",IFERROR(VLOOKUP($B66,'Vehicles'!$A$5:$J$504,2,FALSE)&amp;" "&amp;VLOOKUP($B66,'Vehicles'!$A$5:$J$504,3,FALSE)&amp;" "&amp;VLOOKUP($B66,'Vehicles'!$A$5:$J$504,4,FALSE),"Unit not found"))</f>
        <v/>
      </c>
      <c r="D66" s="31">
        <f>IF($A66="","",IFERROR(VLOOKUP($B66,'Vehicles'!$A$5:$J$504,10,FALSE),"Missing Unit"))</f>
        <v/>
      </c>
      <c r="E66" s="27" t="n"/>
      <c r="F66" s="49" t="n"/>
      <c r="G66" s="48" t="n"/>
      <c r="H66" s="50">
        <f>IF($A66="","",IFERROR(VLOOKUP($E66,'Settings'!$A$11:$D$110,2,FALSE),""))</f>
        <v/>
      </c>
      <c r="I66" s="33">
        <f>IF($A66="","",IFERROR(VLOOKUP($E66,'Settings'!$A$11:$D$110,3,FALSE),""))</f>
        <v/>
      </c>
      <c r="J66" s="50">
        <f>IF($A66="","",IFERROR(VLOOKUP($B66,'Vehicles'!$A$5:$J$504,8,FALSE),""))</f>
        <v/>
      </c>
      <c r="K66" s="50">
        <f>IF($A66="","",IFERROR(IF(OR($H66&lt;=0,$G66=""),"",$G66+$H66),""))</f>
        <v/>
      </c>
      <c r="L66" s="51">
        <f>IF($A66="","",IFERROR(IF(OR($I66&lt;=0,$F66=""),"",EDATE($F66,$I66)),""))</f>
        <v/>
      </c>
      <c r="M66" s="50">
        <f>IF($A66="","",IFERROR(IF(OR($K66="",$J66=""),"",$K66-$J66),""))</f>
        <v/>
      </c>
      <c r="N66" s="33">
        <f>IF($A66="","",IFERROR(IF($L66="","",$L66-'Settings'!$B$4),""))</f>
        <v/>
      </c>
      <c r="O66" s="30">
        <f>IF($A66="","",IF($D66="Missing Unit","Missing Unit",IF(OR($D66="Out of Service",$D66="Sold"),"Inactive Vehicle",IF($J66="","Missing Current Odometer",IF(OR($F66="",$G66=""),"Missing Service Baseline",IF($F66&gt;'Settings'!$B$4,"Last Service Date After Report Date",IF(AND(OR($H66="",$H66=0),OR($I66="",$I66=0)),"Missing Service Type Setup",IF($J66&lt;$G66,"Odometer Conflict","OK"))))))))</f>
        <v/>
      </c>
      <c r="P66" s="31">
        <f>IF($A66="","",IF($O66&lt;&gt;"OK","Review",IF(OR(AND($H66&gt;0,$M66&lt;0),AND($I66&gt;0,$N66&lt;0)),"Overdue",IF(OR(AND($H66&gt;0,$M66&lt;='Settings'!$B$5),AND($I66&gt;0,$N66&lt;='Settings'!$B$6)),"Due Soon","Up to Date"))))</f>
        <v/>
      </c>
      <c r="Q66" s="52">
        <f>IF($A66="","",IFERROR(VLOOKUP($E66,'Settings'!$A$11:$D$110,4,FALSE),0))</f>
        <v/>
      </c>
      <c r="R66" s="27" t="n"/>
      <c r="S66" s="25" t="n"/>
      <c r="T66" s="27" t="n"/>
    </row>
    <row r="67">
      <c r="A67" s="25" t="n"/>
      <c r="B67" s="25" t="n"/>
      <c r="C67" s="30">
        <f>IF($A67="","",IFERROR(VLOOKUP($B67,'Vehicles'!$A$5:$J$504,2,FALSE)&amp;" "&amp;VLOOKUP($B67,'Vehicles'!$A$5:$J$504,3,FALSE)&amp;" "&amp;VLOOKUP($B67,'Vehicles'!$A$5:$J$504,4,FALSE),"Unit not found"))</f>
        <v/>
      </c>
      <c r="D67" s="31">
        <f>IF($A67="","",IFERROR(VLOOKUP($B67,'Vehicles'!$A$5:$J$504,10,FALSE),"Missing Unit"))</f>
        <v/>
      </c>
      <c r="E67" s="27" t="n"/>
      <c r="F67" s="49" t="n"/>
      <c r="G67" s="48" t="n"/>
      <c r="H67" s="50">
        <f>IF($A67="","",IFERROR(VLOOKUP($E67,'Settings'!$A$11:$D$110,2,FALSE),""))</f>
        <v/>
      </c>
      <c r="I67" s="33">
        <f>IF($A67="","",IFERROR(VLOOKUP($E67,'Settings'!$A$11:$D$110,3,FALSE),""))</f>
        <v/>
      </c>
      <c r="J67" s="50">
        <f>IF($A67="","",IFERROR(VLOOKUP($B67,'Vehicles'!$A$5:$J$504,8,FALSE),""))</f>
        <v/>
      </c>
      <c r="K67" s="50">
        <f>IF($A67="","",IFERROR(IF(OR($H67&lt;=0,$G67=""),"",$G67+$H67),""))</f>
        <v/>
      </c>
      <c r="L67" s="51">
        <f>IF($A67="","",IFERROR(IF(OR($I67&lt;=0,$F67=""),"",EDATE($F67,$I67)),""))</f>
        <v/>
      </c>
      <c r="M67" s="50">
        <f>IF($A67="","",IFERROR(IF(OR($K67="",$J67=""),"",$K67-$J67),""))</f>
        <v/>
      </c>
      <c r="N67" s="33">
        <f>IF($A67="","",IFERROR(IF($L67="","",$L67-'Settings'!$B$4),""))</f>
        <v/>
      </c>
      <c r="O67" s="30">
        <f>IF($A67="","",IF($D67="Missing Unit","Missing Unit",IF(OR($D67="Out of Service",$D67="Sold"),"Inactive Vehicle",IF($J67="","Missing Current Odometer",IF(OR($F67="",$G67=""),"Missing Service Baseline",IF($F67&gt;'Settings'!$B$4,"Last Service Date After Report Date",IF(AND(OR($H67="",$H67=0),OR($I67="",$I67=0)),"Missing Service Type Setup",IF($J67&lt;$G67,"Odometer Conflict","OK"))))))))</f>
        <v/>
      </c>
      <c r="P67" s="31">
        <f>IF($A67="","",IF($O67&lt;&gt;"OK","Review",IF(OR(AND($H67&gt;0,$M67&lt;0),AND($I67&gt;0,$N67&lt;0)),"Overdue",IF(OR(AND($H67&gt;0,$M67&lt;='Settings'!$B$5),AND($I67&gt;0,$N67&lt;='Settings'!$B$6)),"Due Soon","Up to Date"))))</f>
        <v/>
      </c>
      <c r="Q67" s="52">
        <f>IF($A67="","",IFERROR(VLOOKUP($E67,'Settings'!$A$11:$D$110,4,FALSE),0))</f>
        <v/>
      </c>
      <c r="R67" s="27" t="n"/>
      <c r="S67" s="25" t="n"/>
      <c r="T67" s="27" t="n"/>
    </row>
    <row r="68">
      <c r="A68" s="25" t="n"/>
      <c r="B68" s="25" t="n"/>
      <c r="C68" s="30">
        <f>IF($A68="","",IFERROR(VLOOKUP($B68,'Vehicles'!$A$5:$J$504,2,FALSE)&amp;" "&amp;VLOOKUP($B68,'Vehicles'!$A$5:$J$504,3,FALSE)&amp;" "&amp;VLOOKUP($B68,'Vehicles'!$A$5:$J$504,4,FALSE),"Unit not found"))</f>
        <v/>
      </c>
      <c r="D68" s="31">
        <f>IF($A68="","",IFERROR(VLOOKUP($B68,'Vehicles'!$A$5:$J$504,10,FALSE),"Missing Unit"))</f>
        <v/>
      </c>
      <c r="E68" s="27" t="n"/>
      <c r="F68" s="49" t="n"/>
      <c r="G68" s="48" t="n"/>
      <c r="H68" s="50">
        <f>IF($A68="","",IFERROR(VLOOKUP($E68,'Settings'!$A$11:$D$110,2,FALSE),""))</f>
        <v/>
      </c>
      <c r="I68" s="33">
        <f>IF($A68="","",IFERROR(VLOOKUP($E68,'Settings'!$A$11:$D$110,3,FALSE),""))</f>
        <v/>
      </c>
      <c r="J68" s="50">
        <f>IF($A68="","",IFERROR(VLOOKUP($B68,'Vehicles'!$A$5:$J$504,8,FALSE),""))</f>
        <v/>
      </c>
      <c r="K68" s="50">
        <f>IF($A68="","",IFERROR(IF(OR($H68&lt;=0,$G68=""),"",$G68+$H68),""))</f>
        <v/>
      </c>
      <c r="L68" s="51">
        <f>IF($A68="","",IFERROR(IF(OR($I68&lt;=0,$F68=""),"",EDATE($F68,$I68)),""))</f>
        <v/>
      </c>
      <c r="M68" s="50">
        <f>IF($A68="","",IFERROR(IF(OR($K68="",$J68=""),"",$K68-$J68),""))</f>
        <v/>
      </c>
      <c r="N68" s="33">
        <f>IF($A68="","",IFERROR(IF($L68="","",$L68-'Settings'!$B$4),""))</f>
        <v/>
      </c>
      <c r="O68" s="30">
        <f>IF($A68="","",IF($D68="Missing Unit","Missing Unit",IF(OR($D68="Out of Service",$D68="Sold"),"Inactive Vehicle",IF($J68="","Missing Current Odometer",IF(OR($F68="",$G68=""),"Missing Service Baseline",IF($F68&gt;'Settings'!$B$4,"Last Service Date After Report Date",IF(AND(OR($H68="",$H68=0),OR($I68="",$I68=0)),"Missing Service Type Setup",IF($J68&lt;$G68,"Odometer Conflict","OK"))))))))</f>
        <v/>
      </c>
      <c r="P68" s="31">
        <f>IF($A68="","",IF($O68&lt;&gt;"OK","Review",IF(OR(AND($H68&gt;0,$M68&lt;0),AND($I68&gt;0,$N68&lt;0)),"Overdue",IF(OR(AND($H68&gt;0,$M68&lt;='Settings'!$B$5),AND($I68&gt;0,$N68&lt;='Settings'!$B$6)),"Due Soon","Up to Date"))))</f>
        <v/>
      </c>
      <c r="Q68" s="52">
        <f>IF($A68="","",IFERROR(VLOOKUP($E68,'Settings'!$A$11:$D$110,4,FALSE),0))</f>
        <v/>
      </c>
      <c r="R68" s="27" t="n"/>
      <c r="S68" s="25" t="n"/>
      <c r="T68" s="27" t="n"/>
    </row>
    <row r="69">
      <c r="A69" s="25" t="n"/>
      <c r="B69" s="25" t="n"/>
      <c r="C69" s="30">
        <f>IF($A69="","",IFERROR(VLOOKUP($B69,'Vehicles'!$A$5:$J$504,2,FALSE)&amp;" "&amp;VLOOKUP($B69,'Vehicles'!$A$5:$J$504,3,FALSE)&amp;" "&amp;VLOOKUP($B69,'Vehicles'!$A$5:$J$504,4,FALSE),"Unit not found"))</f>
        <v/>
      </c>
      <c r="D69" s="31">
        <f>IF($A69="","",IFERROR(VLOOKUP($B69,'Vehicles'!$A$5:$J$504,10,FALSE),"Missing Unit"))</f>
        <v/>
      </c>
      <c r="E69" s="27" t="n"/>
      <c r="F69" s="49" t="n"/>
      <c r="G69" s="48" t="n"/>
      <c r="H69" s="50">
        <f>IF($A69="","",IFERROR(VLOOKUP($E69,'Settings'!$A$11:$D$110,2,FALSE),""))</f>
        <v/>
      </c>
      <c r="I69" s="33">
        <f>IF($A69="","",IFERROR(VLOOKUP($E69,'Settings'!$A$11:$D$110,3,FALSE),""))</f>
        <v/>
      </c>
      <c r="J69" s="50">
        <f>IF($A69="","",IFERROR(VLOOKUP($B69,'Vehicles'!$A$5:$J$504,8,FALSE),""))</f>
        <v/>
      </c>
      <c r="K69" s="50">
        <f>IF($A69="","",IFERROR(IF(OR($H69&lt;=0,$G69=""),"",$G69+$H69),""))</f>
        <v/>
      </c>
      <c r="L69" s="51">
        <f>IF($A69="","",IFERROR(IF(OR($I69&lt;=0,$F69=""),"",EDATE($F69,$I69)),""))</f>
        <v/>
      </c>
      <c r="M69" s="50">
        <f>IF($A69="","",IFERROR(IF(OR($K69="",$J69=""),"",$K69-$J69),""))</f>
        <v/>
      </c>
      <c r="N69" s="33">
        <f>IF($A69="","",IFERROR(IF($L69="","",$L69-'Settings'!$B$4),""))</f>
        <v/>
      </c>
      <c r="O69" s="30">
        <f>IF($A69="","",IF($D69="Missing Unit","Missing Unit",IF(OR($D69="Out of Service",$D69="Sold"),"Inactive Vehicle",IF($J69="","Missing Current Odometer",IF(OR($F69="",$G69=""),"Missing Service Baseline",IF($F69&gt;'Settings'!$B$4,"Last Service Date After Report Date",IF(AND(OR($H69="",$H69=0),OR($I69="",$I69=0)),"Missing Service Type Setup",IF($J69&lt;$G69,"Odometer Conflict","OK"))))))))</f>
        <v/>
      </c>
      <c r="P69" s="31">
        <f>IF($A69="","",IF($O69&lt;&gt;"OK","Review",IF(OR(AND($H69&gt;0,$M69&lt;0),AND($I69&gt;0,$N69&lt;0)),"Overdue",IF(OR(AND($H69&gt;0,$M69&lt;='Settings'!$B$5),AND($I69&gt;0,$N69&lt;='Settings'!$B$6)),"Due Soon","Up to Date"))))</f>
        <v/>
      </c>
      <c r="Q69" s="52">
        <f>IF($A69="","",IFERROR(VLOOKUP($E69,'Settings'!$A$11:$D$110,4,FALSE),0))</f>
        <v/>
      </c>
      <c r="R69" s="27" t="n"/>
      <c r="S69" s="25" t="n"/>
      <c r="T69" s="27" t="n"/>
    </row>
    <row r="70">
      <c r="A70" s="25" t="n"/>
      <c r="B70" s="25" t="n"/>
      <c r="C70" s="30">
        <f>IF($A70="","",IFERROR(VLOOKUP($B70,'Vehicles'!$A$5:$J$504,2,FALSE)&amp;" "&amp;VLOOKUP($B70,'Vehicles'!$A$5:$J$504,3,FALSE)&amp;" "&amp;VLOOKUP($B70,'Vehicles'!$A$5:$J$504,4,FALSE),"Unit not found"))</f>
        <v/>
      </c>
      <c r="D70" s="31">
        <f>IF($A70="","",IFERROR(VLOOKUP($B70,'Vehicles'!$A$5:$J$504,10,FALSE),"Missing Unit"))</f>
        <v/>
      </c>
      <c r="E70" s="27" t="n"/>
      <c r="F70" s="49" t="n"/>
      <c r="G70" s="48" t="n"/>
      <c r="H70" s="50">
        <f>IF($A70="","",IFERROR(VLOOKUP($E70,'Settings'!$A$11:$D$110,2,FALSE),""))</f>
        <v/>
      </c>
      <c r="I70" s="33">
        <f>IF($A70="","",IFERROR(VLOOKUP($E70,'Settings'!$A$11:$D$110,3,FALSE),""))</f>
        <v/>
      </c>
      <c r="J70" s="50">
        <f>IF($A70="","",IFERROR(VLOOKUP($B70,'Vehicles'!$A$5:$J$504,8,FALSE),""))</f>
        <v/>
      </c>
      <c r="K70" s="50">
        <f>IF($A70="","",IFERROR(IF(OR($H70&lt;=0,$G70=""),"",$G70+$H70),""))</f>
        <v/>
      </c>
      <c r="L70" s="51">
        <f>IF($A70="","",IFERROR(IF(OR($I70&lt;=0,$F70=""),"",EDATE($F70,$I70)),""))</f>
        <v/>
      </c>
      <c r="M70" s="50">
        <f>IF($A70="","",IFERROR(IF(OR($K70="",$J70=""),"",$K70-$J70),""))</f>
        <v/>
      </c>
      <c r="N70" s="33">
        <f>IF($A70="","",IFERROR(IF($L70="","",$L70-'Settings'!$B$4),""))</f>
        <v/>
      </c>
      <c r="O70" s="30">
        <f>IF($A70="","",IF($D70="Missing Unit","Missing Unit",IF(OR($D70="Out of Service",$D70="Sold"),"Inactive Vehicle",IF($J70="","Missing Current Odometer",IF(OR($F70="",$G70=""),"Missing Service Baseline",IF($F70&gt;'Settings'!$B$4,"Last Service Date After Report Date",IF(AND(OR($H70="",$H70=0),OR($I70="",$I70=0)),"Missing Service Type Setup",IF($J70&lt;$G70,"Odometer Conflict","OK"))))))))</f>
        <v/>
      </c>
      <c r="P70" s="31">
        <f>IF($A70="","",IF($O70&lt;&gt;"OK","Review",IF(OR(AND($H70&gt;0,$M70&lt;0),AND($I70&gt;0,$N70&lt;0)),"Overdue",IF(OR(AND($H70&gt;0,$M70&lt;='Settings'!$B$5),AND($I70&gt;0,$N70&lt;='Settings'!$B$6)),"Due Soon","Up to Date"))))</f>
        <v/>
      </c>
      <c r="Q70" s="52">
        <f>IF($A70="","",IFERROR(VLOOKUP($E70,'Settings'!$A$11:$D$110,4,FALSE),0))</f>
        <v/>
      </c>
      <c r="R70" s="27" t="n"/>
      <c r="S70" s="25" t="n"/>
      <c r="T70" s="27" t="n"/>
    </row>
    <row r="71">
      <c r="A71" s="25" t="n"/>
      <c r="B71" s="25" t="n"/>
      <c r="C71" s="30">
        <f>IF($A71="","",IFERROR(VLOOKUP($B71,'Vehicles'!$A$5:$J$504,2,FALSE)&amp;" "&amp;VLOOKUP($B71,'Vehicles'!$A$5:$J$504,3,FALSE)&amp;" "&amp;VLOOKUP($B71,'Vehicles'!$A$5:$J$504,4,FALSE),"Unit not found"))</f>
        <v/>
      </c>
      <c r="D71" s="31">
        <f>IF($A71="","",IFERROR(VLOOKUP($B71,'Vehicles'!$A$5:$J$504,10,FALSE),"Missing Unit"))</f>
        <v/>
      </c>
      <c r="E71" s="27" t="n"/>
      <c r="F71" s="49" t="n"/>
      <c r="G71" s="48" t="n"/>
      <c r="H71" s="50">
        <f>IF($A71="","",IFERROR(VLOOKUP($E71,'Settings'!$A$11:$D$110,2,FALSE),""))</f>
        <v/>
      </c>
      <c r="I71" s="33">
        <f>IF($A71="","",IFERROR(VLOOKUP($E71,'Settings'!$A$11:$D$110,3,FALSE),""))</f>
        <v/>
      </c>
      <c r="J71" s="50">
        <f>IF($A71="","",IFERROR(VLOOKUP($B71,'Vehicles'!$A$5:$J$504,8,FALSE),""))</f>
        <v/>
      </c>
      <c r="K71" s="50">
        <f>IF($A71="","",IFERROR(IF(OR($H71&lt;=0,$G71=""),"",$G71+$H71),""))</f>
        <v/>
      </c>
      <c r="L71" s="51">
        <f>IF($A71="","",IFERROR(IF(OR($I71&lt;=0,$F71=""),"",EDATE($F71,$I71)),""))</f>
        <v/>
      </c>
      <c r="M71" s="50">
        <f>IF($A71="","",IFERROR(IF(OR($K71="",$J71=""),"",$K71-$J71),""))</f>
        <v/>
      </c>
      <c r="N71" s="33">
        <f>IF($A71="","",IFERROR(IF($L71="","",$L71-'Settings'!$B$4),""))</f>
        <v/>
      </c>
      <c r="O71" s="30">
        <f>IF($A71="","",IF($D71="Missing Unit","Missing Unit",IF(OR($D71="Out of Service",$D71="Sold"),"Inactive Vehicle",IF($J71="","Missing Current Odometer",IF(OR($F71="",$G71=""),"Missing Service Baseline",IF($F71&gt;'Settings'!$B$4,"Last Service Date After Report Date",IF(AND(OR($H71="",$H71=0),OR($I71="",$I71=0)),"Missing Service Type Setup",IF($J71&lt;$G71,"Odometer Conflict","OK"))))))))</f>
        <v/>
      </c>
      <c r="P71" s="31">
        <f>IF($A71="","",IF($O71&lt;&gt;"OK","Review",IF(OR(AND($H71&gt;0,$M71&lt;0),AND($I71&gt;0,$N71&lt;0)),"Overdue",IF(OR(AND($H71&gt;0,$M71&lt;='Settings'!$B$5),AND($I71&gt;0,$N71&lt;='Settings'!$B$6)),"Due Soon","Up to Date"))))</f>
        <v/>
      </c>
      <c r="Q71" s="52">
        <f>IF($A71="","",IFERROR(VLOOKUP($E71,'Settings'!$A$11:$D$110,4,FALSE),0))</f>
        <v/>
      </c>
      <c r="R71" s="27" t="n"/>
      <c r="S71" s="25" t="n"/>
      <c r="T71" s="27" t="n"/>
    </row>
    <row r="72">
      <c r="A72" s="25" t="n"/>
      <c r="B72" s="25" t="n"/>
      <c r="C72" s="30">
        <f>IF($A72="","",IFERROR(VLOOKUP($B72,'Vehicles'!$A$5:$J$504,2,FALSE)&amp;" "&amp;VLOOKUP($B72,'Vehicles'!$A$5:$J$504,3,FALSE)&amp;" "&amp;VLOOKUP($B72,'Vehicles'!$A$5:$J$504,4,FALSE),"Unit not found"))</f>
        <v/>
      </c>
      <c r="D72" s="31">
        <f>IF($A72="","",IFERROR(VLOOKUP($B72,'Vehicles'!$A$5:$J$504,10,FALSE),"Missing Unit"))</f>
        <v/>
      </c>
      <c r="E72" s="27" t="n"/>
      <c r="F72" s="49" t="n"/>
      <c r="G72" s="48" t="n"/>
      <c r="H72" s="50">
        <f>IF($A72="","",IFERROR(VLOOKUP($E72,'Settings'!$A$11:$D$110,2,FALSE),""))</f>
        <v/>
      </c>
      <c r="I72" s="33">
        <f>IF($A72="","",IFERROR(VLOOKUP($E72,'Settings'!$A$11:$D$110,3,FALSE),""))</f>
        <v/>
      </c>
      <c r="J72" s="50">
        <f>IF($A72="","",IFERROR(VLOOKUP($B72,'Vehicles'!$A$5:$J$504,8,FALSE),""))</f>
        <v/>
      </c>
      <c r="K72" s="50">
        <f>IF($A72="","",IFERROR(IF(OR($H72&lt;=0,$G72=""),"",$G72+$H72),""))</f>
        <v/>
      </c>
      <c r="L72" s="51">
        <f>IF($A72="","",IFERROR(IF(OR($I72&lt;=0,$F72=""),"",EDATE($F72,$I72)),""))</f>
        <v/>
      </c>
      <c r="M72" s="50">
        <f>IF($A72="","",IFERROR(IF(OR($K72="",$J72=""),"",$K72-$J72),""))</f>
        <v/>
      </c>
      <c r="N72" s="33">
        <f>IF($A72="","",IFERROR(IF($L72="","",$L72-'Settings'!$B$4),""))</f>
        <v/>
      </c>
      <c r="O72" s="30">
        <f>IF($A72="","",IF($D72="Missing Unit","Missing Unit",IF(OR($D72="Out of Service",$D72="Sold"),"Inactive Vehicle",IF($J72="","Missing Current Odometer",IF(OR($F72="",$G72=""),"Missing Service Baseline",IF($F72&gt;'Settings'!$B$4,"Last Service Date After Report Date",IF(AND(OR($H72="",$H72=0),OR($I72="",$I72=0)),"Missing Service Type Setup",IF($J72&lt;$G72,"Odometer Conflict","OK"))))))))</f>
        <v/>
      </c>
      <c r="P72" s="31">
        <f>IF($A72="","",IF($O72&lt;&gt;"OK","Review",IF(OR(AND($H72&gt;0,$M72&lt;0),AND($I72&gt;0,$N72&lt;0)),"Overdue",IF(OR(AND($H72&gt;0,$M72&lt;='Settings'!$B$5),AND($I72&gt;0,$N72&lt;='Settings'!$B$6)),"Due Soon","Up to Date"))))</f>
        <v/>
      </c>
      <c r="Q72" s="52">
        <f>IF($A72="","",IFERROR(VLOOKUP($E72,'Settings'!$A$11:$D$110,4,FALSE),0))</f>
        <v/>
      </c>
      <c r="R72" s="27" t="n"/>
      <c r="S72" s="25" t="n"/>
      <c r="T72" s="27" t="n"/>
    </row>
    <row r="73">
      <c r="A73" s="25" t="n"/>
      <c r="B73" s="25" t="n"/>
      <c r="C73" s="30">
        <f>IF($A73="","",IFERROR(VLOOKUP($B73,'Vehicles'!$A$5:$J$504,2,FALSE)&amp;" "&amp;VLOOKUP($B73,'Vehicles'!$A$5:$J$504,3,FALSE)&amp;" "&amp;VLOOKUP($B73,'Vehicles'!$A$5:$J$504,4,FALSE),"Unit not found"))</f>
        <v/>
      </c>
      <c r="D73" s="31">
        <f>IF($A73="","",IFERROR(VLOOKUP($B73,'Vehicles'!$A$5:$J$504,10,FALSE),"Missing Unit"))</f>
        <v/>
      </c>
      <c r="E73" s="27" t="n"/>
      <c r="F73" s="49" t="n"/>
      <c r="G73" s="48" t="n"/>
      <c r="H73" s="50">
        <f>IF($A73="","",IFERROR(VLOOKUP($E73,'Settings'!$A$11:$D$110,2,FALSE),""))</f>
        <v/>
      </c>
      <c r="I73" s="33">
        <f>IF($A73="","",IFERROR(VLOOKUP($E73,'Settings'!$A$11:$D$110,3,FALSE),""))</f>
        <v/>
      </c>
      <c r="J73" s="50">
        <f>IF($A73="","",IFERROR(VLOOKUP($B73,'Vehicles'!$A$5:$J$504,8,FALSE),""))</f>
        <v/>
      </c>
      <c r="K73" s="50">
        <f>IF($A73="","",IFERROR(IF(OR($H73&lt;=0,$G73=""),"",$G73+$H73),""))</f>
        <v/>
      </c>
      <c r="L73" s="51">
        <f>IF($A73="","",IFERROR(IF(OR($I73&lt;=0,$F73=""),"",EDATE($F73,$I73)),""))</f>
        <v/>
      </c>
      <c r="M73" s="50">
        <f>IF($A73="","",IFERROR(IF(OR($K73="",$J73=""),"",$K73-$J73),""))</f>
        <v/>
      </c>
      <c r="N73" s="33">
        <f>IF($A73="","",IFERROR(IF($L73="","",$L73-'Settings'!$B$4),""))</f>
        <v/>
      </c>
      <c r="O73" s="30">
        <f>IF($A73="","",IF($D73="Missing Unit","Missing Unit",IF(OR($D73="Out of Service",$D73="Sold"),"Inactive Vehicle",IF($J73="","Missing Current Odometer",IF(OR($F73="",$G73=""),"Missing Service Baseline",IF($F73&gt;'Settings'!$B$4,"Last Service Date After Report Date",IF(AND(OR($H73="",$H73=0),OR($I73="",$I73=0)),"Missing Service Type Setup",IF($J73&lt;$G73,"Odometer Conflict","OK"))))))))</f>
        <v/>
      </c>
      <c r="P73" s="31">
        <f>IF($A73="","",IF($O73&lt;&gt;"OK","Review",IF(OR(AND($H73&gt;0,$M73&lt;0),AND($I73&gt;0,$N73&lt;0)),"Overdue",IF(OR(AND($H73&gt;0,$M73&lt;='Settings'!$B$5),AND($I73&gt;0,$N73&lt;='Settings'!$B$6)),"Due Soon","Up to Date"))))</f>
        <v/>
      </c>
      <c r="Q73" s="52">
        <f>IF($A73="","",IFERROR(VLOOKUP($E73,'Settings'!$A$11:$D$110,4,FALSE),0))</f>
        <v/>
      </c>
      <c r="R73" s="27" t="n"/>
      <c r="S73" s="25" t="n"/>
      <c r="T73" s="27" t="n"/>
    </row>
    <row r="74">
      <c r="A74" s="25" t="n"/>
      <c r="B74" s="25" t="n"/>
      <c r="C74" s="30">
        <f>IF($A74="","",IFERROR(VLOOKUP($B74,'Vehicles'!$A$5:$J$504,2,FALSE)&amp;" "&amp;VLOOKUP($B74,'Vehicles'!$A$5:$J$504,3,FALSE)&amp;" "&amp;VLOOKUP($B74,'Vehicles'!$A$5:$J$504,4,FALSE),"Unit not found"))</f>
        <v/>
      </c>
      <c r="D74" s="31">
        <f>IF($A74="","",IFERROR(VLOOKUP($B74,'Vehicles'!$A$5:$J$504,10,FALSE),"Missing Unit"))</f>
        <v/>
      </c>
      <c r="E74" s="27" t="n"/>
      <c r="F74" s="49" t="n"/>
      <c r="G74" s="48" t="n"/>
      <c r="H74" s="50">
        <f>IF($A74="","",IFERROR(VLOOKUP($E74,'Settings'!$A$11:$D$110,2,FALSE),""))</f>
        <v/>
      </c>
      <c r="I74" s="33">
        <f>IF($A74="","",IFERROR(VLOOKUP($E74,'Settings'!$A$11:$D$110,3,FALSE),""))</f>
        <v/>
      </c>
      <c r="J74" s="50">
        <f>IF($A74="","",IFERROR(VLOOKUP($B74,'Vehicles'!$A$5:$J$504,8,FALSE),""))</f>
        <v/>
      </c>
      <c r="K74" s="50">
        <f>IF($A74="","",IFERROR(IF(OR($H74&lt;=0,$G74=""),"",$G74+$H74),""))</f>
        <v/>
      </c>
      <c r="L74" s="51">
        <f>IF($A74="","",IFERROR(IF(OR($I74&lt;=0,$F74=""),"",EDATE($F74,$I74)),""))</f>
        <v/>
      </c>
      <c r="M74" s="50">
        <f>IF($A74="","",IFERROR(IF(OR($K74="",$J74=""),"",$K74-$J74),""))</f>
        <v/>
      </c>
      <c r="N74" s="33">
        <f>IF($A74="","",IFERROR(IF($L74="","",$L74-'Settings'!$B$4),""))</f>
        <v/>
      </c>
      <c r="O74" s="30">
        <f>IF($A74="","",IF($D74="Missing Unit","Missing Unit",IF(OR($D74="Out of Service",$D74="Sold"),"Inactive Vehicle",IF($J74="","Missing Current Odometer",IF(OR($F74="",$G74=""),"Missing Service Baseline",IF($F74&gt;'Settings'!$B$4,"Last Service Date After Report Date",IF(AND(OR($H74="",$H74=0),OR($I74="",$I74=0)),"Missing Service Type Setup",IF($J74&lt;$G74,"Odometer Conflict","OK"))))))))</f>
        <v/>
      </c>
      <c r="P74" s="31">
        <f>IF($A74="","",IF($O74&lt;&gt;"OK","Review",IF(OR(AND($H74&gt;0,$M74&lt;0),AND($I74&gt;0,$N74&lt;0)),"Overdue",IF(OR(AND($H74&gt;0,$M74&lt;='Settings'!$B$5),AND($I74&gt;0,$N74&lt;='Settings'!$B$6)),"Due Soon","Up to Date"))))</f>
        <v/>
      </c>
      <c r="Q74" s="52">
        <f>IF($A74="","",IFERROR(VLOOKUP($E74,'Settings'!$A$11:$D$110,4,FALSE),0))</f>
        <v/>
      </c>
      <c r="R74" s="27" t="n"/>
      <c r="S74" s="25" t="n"/>
      <c r="T74" s="27" t="n"/>
    </row>
    <row r="75">
      <c r="A75" s="25" t="n"/>
      <c r="B75" s="25" t="n"/>
      <c r="C75" s="30">
        <f>IF($A75="","",IFERROR(VLOOKUP($B75,'Vehicles'!$A$5:$J$504,2,FALSE)&amp;" "&amp;VLOOKUP($B75,'Vehicles'!$A$5:$J$504,3,FALSE)&amp;" "&amp;VLOOKUP($B75,'Vehicles'!$A$5:$J$504,4,FALSE),"Unit not found"))</f>
        <v/>
      </c>
      <c r="D75" s="31">
        <f>IF($A75="","",IFERROR(VLOOKUP($B75,'Vehicles'!$A$5:$J$504,10,FALSE),"Missing Unit"))</f>
        <v/>
      </c>
      <c r="E75" s="27" t="n"/>
      <c r="F75" s="49" t="n"/>
      <c r="G75" s="48" t="n"/>
      <c r="H75" s="50">
        <f>IF($A75="","",IFERROR(VLOOKUP($E75,'Settings'!$A$11:$D$110,2,FALSE),""))</f>
        <v/>
      </c>
      <c r="I75" s="33">
        <f>IF($A75="","",IFERROR(VLOOKUP($E75,'Settings'!$A$11:$D$110,3,FALSE),""))</f>
        <v/>
      </c>
      <c r="J75" s="50">
        <f>IF($A75="","",IFERROR(VLOOKUP($B75,'Vehicles'!$A$5:$J$504,8,FALSE),""))</f>
        <v/>
      </c>
      <c r="K75" s="50">
        <f>IF($A75="","",IFERROR(IF(OR($H75&lt;=0,$G75=""),"",$G75+$H75),""))</f>
        <v/>
      </c>
      <c r="L75" s="51">
        <f>IF($A75="","",IFERROR(IF(OR($I75&lt;=0,$F75=""),"",EDATE($F75,$I75)),""))</f>
        <v/>
      </c>
      <c r="M75" s="50">
        <f>IF($A75="","",IFERROR(IF(OR($K75="",$J75=""),"",$K75-$J75),""))</f>
        <v/>
      </c>
      <c r="N75" s="33">
        <f>IF($A75="","",IFERROR(IF($L75="","",$L75-'Settings'!$B$4),""))</f>
        <v/>
      </c>
      <c r="O75" s="30">
        <f>IF($A75="","",IF($D75="Missing Unit","Missing Unit",IF(OR($D75="Out of Service",$D75="Sold"),"Inactive Vehicle",IF($J75="","Missing Current Odometer",IF(OR($F75="",$G75=""),"Missing Service Baseline",IF($F75&gt;'Settings'!$B$4,"Last Service Date After Report Date",IF(AND(OR($H75="",$H75=0),OR($I75="",$I75=0)),"Missing Service Type Setup",IF($J75&lt;$G75,"Odometer Conflict","OK"))))))))</f>
        <v/>
      </c>
      <c r="P75" s="31">
        <f>IF($A75="","",IF($O75&lt;&gt;"OK","Review",IF(OR(AND($H75&gt;0,$M75&lt;0),AND($I75&gt;0,$N75&lt;0)),"Overdue",IF(OR(AND($H75&gt;0,$M75&lt;='Settings'!$B$5),AND($I75&gt;0,$N75&lt;='Settings'!$B$6)),"Due Soon","Up to Date"))))</f>
        <v/>
      </c>
      <c r="Q75" s="52">
        <f>IF($A75="","",IFERROR(VLOOKUP($E75,'Settings'!$A$11:$D$110,4,FALSE),0))</f>
        <v/>
      </c>
      <c r="R75" s="27" t="n"/>
      <c r="S75" s="25" t="n"/>
      <c r="T75" s="27" t="n"/>
    </row>
    <row r="76">
      <c r="A76" s="25" t="n"/>
      <c r="B76" s="25" t="n"/>
      <c r="C76" s="30">
        <f>IF($A76="","",IFERROR(VLOOKUP($B76,'Vehicles'!$A$5:$J$504,2,FALSE)&amp;" "&amp;VLOOKUP($B76,'Vehicles'!$A$5:$J$504,3,FALSE)&amp;" "&amp;VLOOKUP($B76,'Vehicles'!$A$5:$J$504,4,FALSE),"Unit not found"))</f>
        <v/>
      </c>
      <c r="D76" s="31">
        <f>IF($A76="","",IFERROR(VLOOKUP($B76,'Vehicles'!$A$5:$J$504,10,FALSE),"Missing Unit"))</f>
        <v/>
      </c>
      <c r="E76" s="27" t="n"/>
      <c r="F76" s="49" t="n"/>
      <c r="G76" s="48" t="n"/>
      <c r="H76" s="50">
        <f>IF($A76="","",IFERROR(VLOOKUP($E76,'Settings'!$A$11:$D$110,2,FALSE),""))</f>
        <v/>
      </c>
      <c r="I76" s="33">
        <f>IF($A76="","",IFERROR(VLOOKUP($E76,'Settings'!$A$11:$D$110,3,FALSE),""))</f>
        <v/>
      </c>
      <c r="J76" s="50">
        <f>IF($A76="","",IFERROR(VLOOKUP($B76,'Vehicles'!$A$5:$J$504,8,FALSE),""))</f>
        <v/>
      </c>
      <c r="K76" s="50">
        <f>IF($A76="","",IFERROR(IF(OR($H76&lt;=0,$G76=""),"",$G76+$H76),""))</f>
        <v/>
      </c>
      <c r="L76" s="51">
        <f>IF($A76="","",IFERROR(IF(OR($I76&lt;=0,$F76=""),"",EDATE($F76,$I76)),""))</f>
        <v/>
      </c>
      <c r="M76" s="50">
        <f>IF($A76="","",IFERROR(IF(OR($K76="",$J76=""),"",$K76-$J76),""))</f>
        <v/>
      </c>
      <c r="N76" s="33">
        <f>IF($A76="","",IFERROR(IF($L76="","",$L76-'Settings'!$B$4),""))</f>
        <v/>
      </c>
      <c r="O76" s="30">
        <f>IF($A76="","",IF($D76="Missing Unit","Missing Unit",IF(OR($D76="Out of Service",$D76="Sold"),"Inactive Vehicle",IF($J76="","Missing Current Odometer",IF(OR($F76="",$G76=""),"Missing Service Baseline",IF($F76&gt;'Settings'!$B$4,"Last Service Date After Report Date",IF(AND(OR($H76="",$H76=0),OR($I76="",$I76=0)),"Missing Service Type Setup",IF($J76&lt;$G76,"Odometer Conflict","OK"))))))))</f>
        <v/>
      </c>
      <c r="P76" s="31">
        <f>IF($A76="","",IF($O76&lt;&gt;"OK","Review",IF(OR(AND($H76&gt;0,$M76&lt;0),AND($I76&gt;0,$N76&lt;0)),"Overdue",IF(OR(AND($H76&gt;0,$M76&lt;='Settings'!$B$5),AND($I76&gt;0,$N76&lt;='Settings'!$B$6)),"Due Soon","Up to Date"))))</f>
        <v/>
      </c>
      <c r="Q76" s="52">
        <f>IF($A76="","",IFERROR(VLOOKUP($E76,'Settings'!$A$11:$D$110,4,FALSE),0))</f>
        <v/>
      </c>
      <c r="R76" s="27" t="n"/>
      <c r="S76" s="25" t="n"/>
      <c r="T76" s="27" t="n"/>
    </row>
    <row r="77">
      <c r="A77" s="25" t="n"/>
      <c r="B77" s="25" t="n"/>
      <c r="C77" s="30">
        <f>IF($A77="","",IFERROR(VLOOKUP($B77,'Vehicles'!$A$5:$J$504,2,FALSE)&amp;" "&amp;VLOOKUP($B77,'Vehicles'!$A$5:$J$504,3,FALSE)&amp;" "&amp;VLOOKUP($B77,'Vehicles'!$A$5:$J$504,4,FALSE),"Unit not found"))</f>
        <v/>
      </c>
      <c r="D77" s="31">
        <f>IF($A77="","",IFERROR(VLOOKUP($B77,'Vehicles'!$A$5:$J$504,10,FALSE),"Missing Unit"))</f>
        <v/>
      </c>
      <c r="E77" s="27" t="n"/>
      <c r="F77" s="49" t="n"/>
      <c r="G77" s="48" t="n"/>
      <c r="H77" s="50">
        <f>IF($A77="","",IFERROR(VLOOKUP($E77,'Settings'!$A$11:$D$110,2,FALSE),""))</f>
        <v/>
      </c>
      <c r="I77" s="33">
        <f>IF($A77="","",IFERROR(VLOOKUP($E77,'Settings'!$A$11:$D$110,3,FALSE),""))</f>
        <v/>
      </c>
      <c r="J77" s="50">
        <f>IF($A77="","",IFERROR(VLOOKUP($B77,'Vehicles'!$A$5:$J$504,8,FALSE),""))</f>
        <v/>
      </c>
      <c r="K77" s="50">
        <f>IF($A77="","",IFERROR(IF(OR($H77&lt;=0,$G77=""),"",$G77+$H77),""))</f>
        <v/>
      </c>
      <c r="L77" s="51">
        <f>IF($A77="","",IFERROR(IF(OR($I77&lt;=0,$F77=""),"",EDATE($F77,$I77)),""))</f>
        <v/>
      </c>
      <c r="M77" s="50">
        <f>IF($A77="","",IFERROR(IF(OR($K77="",$J77=""),"",$K77-$J77),""))</f>
        <v/>
      </c>
      <c r="N77" s="33">
        <f>IF($A77="","",IFERROR(IF($L77="","",$L77-'Settings'!$B$4),""))</f>
        <v/>
      </c>
      <c r="O77" s="30">
        <f>IF($A77="","",IF($D77="Missing Unit","Missing Unit",IF(OR($D77="Out of Service",$D77="Sold"),"Inactive Vehicle",IF($J77="","Missing Current Odometer",IF(OR($F77="",$G77=""),"Missing Service Baseline",IF($F77&gt;'Settings'!$B$4,"Last Service Date After Report Date",IF(AND(OR($H77="",$H77=0),OR($I77="",$I77=0)),"Missing Service Type Setup",IF($J77&lt;$G77,"Odometer Conflict","OK"))))))))</f>
        <v/>
      </c>
      <c r="P77" s="31">
        <f>IF($A77="","",IF($O77&lt;&gt;"OK","Review",IF(OR(AND($H77&gt;0,$M77&lt;0),AND($I77&gt;0,$N77&lt;0)),"Overdue",IF(OR(AND($H77&gt;0,$M77&lt;='Settings'!$B$5),AND($I77&gt;0,$N77&lt;='Settings'!$B$6)),"Due Soon","Up to Date"))))</f>
        <v/>
      </c>
      <c r="Q77" s="52">
        <f>IF($A77="","",IFERROR(VLOOKUP($E77,'Settings'!$A$11:$D$110,4,FALSE),0))</f>
        <v/>
      </c>
      <c r="R77" s="27" t="n"/>
      <c r="S77" s="25" t="n"/>
      <c r="T77" s="27" t="n"/>
    </row>
    <row r="78">
      <c r="A78" s="25" t="n"/>
      <c r="B78" s="25" t="n"/>
      <c r="C78" s="30">
        <f>IF($A78="","",IFERROR(VLOOKUP($B78,'Vehicles'!$A$5:$J$504,2,FALSE)&amp;" "&amp;VLOOKUP($B78,'Vehicles'!$A$5:$J$504,3,FALSE)&amp;" "&amp;VLOOKUP($B78,'Vehicles'!$A$5:$J$504,4,FALSE),"Unit not found"))</f>
        <v/>
      </c>
      <c r="D78" s="31">
        <f>IF($A78="","",IFERROR(VLOOKUP($B78,'Vehicles'!$A$5:$J$504,10,FALSE),"Missing Unit"))</f>
        <v/>
      </c>
      <c r="E78" s="27" t="n"/>
      <c r="F78" s="49" t="n"/>
      <c r="G78" s="48" t="n"/>
      <c r="H78" s="50">
        <f>IF($A78="","",IFERROR(VLOOKUP($E78,'Settings'!$A$11:$D$110,2,FALSE),""))</f>
        <v/>
      </c>
      <c r="I78" s="33">
        <f>IF($A78="","",IFERROR(VLOOKUP($E78,'Settings'!$A$11:$D$110,3,FALSE),""))</f>
        <v/>
      </c>
      <c r="J78" s="50">
        <f>IF($A78="","",IFERROR(VLOOKUP($B78,'Vehicles'!$A$5:$J$504,8,FALSE),""))</f>
        <v/>
      </c>
      <c r="K78" s="50">
        <f>IF($A78="","",IFERROR(IF(OR($H78&lt;=0,$G78=""),"",$G78+$H78),""))</f>
        <v/>
      </c>
      <c r="L78" s="51">
        <f>IF($A78="","",IFERROR(IF(OR($I78&lt;=0,$F78=""),"",EDATE($F78,$I78)),""))</f>
        <v/>
      </c>
      <c r="M78" s="50">
        <f>IF($A78="","",IFERROR(IF(OR($K78="",$J78=""),"",$K78-$J78),""))</f>
        <v/>
      </c>
      <c r="N78" s="33">
        <f>IF($A78="","",IFERROR(IF($L78="","",$L78-'Settings'!$B$4),""))</f>
        <v/>
      </c>
      <c r="O78" s="30">
        <f>IF($A78="","",IF($D78="Missing Unit","Missing Unit",IF(OR($D78="Out of Service",$D78="Sold"),"Inactive Vehicle",IF($J78="","Missing Current Odometer",IF(OR($F78="",$G78=""),"Missing Service Baseline",IF($F78&gt;'Settings'!$B$4,"Last Service Date After Report Date",IF(AND(OR($H78="",$H78=0),OR($I78="",$I78=0)),"Missing Service Type Setup",IF($J78&lt;$G78,"Odometer Conflict","OK"))))))))</f>
        <v/>
      </c>
      <c r="P78" s="31">
        <f>IF($A78="","",IF($O78&lt;&gt;"OK","Review",IF(OR(AND($H78&gt;0,$M78&lt;0),AND($I78&gt;0,$N78&lt;0)),"Overdue",IF(OR(AND($H78&gt;0,$M78&lt;='Settings'!$B$5),AND($I78&gt;0,$N78&lt;='Settings'!$B$6)),"Due Soon","Up to Date"))))</f>
        <v/>
      </c>
      <c r="Q78" s="52">
        <f>IF($A78="","",IFERROR(VLOOKUP($E78,'Settings'!$A$11:$D$110,4,FALSE),0))</f>
        <v/>
      </c>
      <c r="R78" s="27" t="n"/>
      <c r="S78" s="25" t="n"/>
      <c r="T78" s="27" t="n"/>
    </row>
    <row r="79">
      <c r="A79" s="25" t="n"/>
      <c r="B79" s="25" t="n"/>
      <c r="C79" s="30">
        <f>IF($A79="","",IFERROR(VLOOKUP($B79,'Vehicles'!$A$5:$J$504,2,FALSE)&amp;" "&amp;VLOOKUP($B79,'Vehicles'!$A$5:$J$504,3,FALSE)&amp;" "&amp;VLOOKUP($B79,'Vehicles'!$A$5:$J$504,4,FALSE),"Unit not found"))</f>
        <v/>
      </c>
      <c r="D79" s="31">
        <f>IF($A79="","",IFERROR(VLOOKUP($B79,'Vehicles'!$A$5:$J$504,10,FALSE),"Missing Unit"))</f>
        <v/>
      </c>
      <c r="E79" s="27" t="n"/>
      <c r="F79" s="49" t="n"/>
      <c r="G79" s="48" t="n"/>
      <c r="H79" s="50">
        <f>IF($A79="","",IFERROR(VLOOKUP($E79,'Settings'!$A$11:$D$110,2,FALSE),""))</f>
        <v/>
      </c>
      <c r="I79" s="33">
        <f>IF($A79="","",IFERROR(VLOOKUP($E79,'Settings'!$A$11:$D$110,3,FALSE),""))</f>
        <v/>
      </c>
      <c r="J79" s="50">
        <f>IF($A79="","",IFERROR(VLOOKUP($B79,'Vehicles'!$A$5:$J$504,8,FALSE),""))</f>
        <v/>
      </c>
      <c r="K79" s="50">
        <f>IF($A79="","",IFERROR(IF(OR($H79&lt;=0,$G79=""),"",$G79+$H79),""))</f>
        <v/>
      </c>
      <c r="L79" s="51">
        <f>IF($A79="","",IFERROR(IF(OR($I79&lt;=0,$F79=""),"",EDATE($F79,$I79)),""))</f>
        <v/>
      </c>
      <c r="M79" s="50">
        <f>IF($A79="","",IFERROR(IF(OR($K79="",$J79=""),"",$K79-$J79),""))</f>
        <v/>
      </c>
      <c r="N79" s="33">
        <f>IF($A79="","",IFERROR(IF($L79="","",$L79-'Settings'!$B$4),""))</f>
        <v/>
      </c>
      <c r="O79" s="30">
        <f>IF($A79="","",IF($D79="Missing Unit","Missing Unit",IF(OR($D79="Out of Service",$D79="Sold"),"Inactive Vehicle",IF($J79="","Missing Current Odometer",IF(OR($F79="",$G79=""),"Missing Service Baseline",IF($F79&gt;'Settings'!$B$4,"Last Service Date After Report Date",IF(AND(OR($H79="",$H79=0),OR($I79="",$I79=0)),"Missing Service Type Setup",IF($J79&lt;$G79,"Odometer Conflict","OK"))))))))</f>
        <v/>
      </c>
      <c r="P79" s="31">
        <f>IF($A79="","",IF($O79&lt;&gt;"OK","Review",IF(OR(AND($H79&gt;0,$M79&lt;0),AND($I79&gt;0,$N79&lt;0)),"Overdue",IF(OR(AND($H79&gt;0,$M79&lt;='Settings'!$B$5),AND($I79&gt;0,$N79&lt;='Settings'!$B$6)),"Due Soon","Up to Date"))))</f>
        <v/>
      </c>
      <c r="Q79" s="52">
        <f>IF($A79="","",IFERROR(VLOOKUP($E79,'Settings'!$A$11:$D$110,4,FALSE),0))</f>
        <v/>
      </c>
      <c r="R79" s="27" t="n"/>
      <c r="S79" s="25" t="n"/>
      <c r="T79" s="27" t="n"/>
    </row>
    <row r="80">
      <c r="A80" s="25" t="n"/>
      <c r="B80" s="25" t="n"/>
      <c r="C80" s="30">
        <f>IF($A80="","",IFERROR(VLOOKUP($B80,'Vehicles'!$A$5:$J$504,2,FALSE)&amp;" "&amp;VLOOKUP($B80,'Vehicles'!$A$5:$J$504,3,FALSE)&amp;" "&amp;VLOOKUP($B80,'Vehicles'!$A$5:$J$504,4,FALSE),"Unit not found"))</f>
        <v/>
      </c>
      <c r="D80" s="31">
        <f>IF($A80="","",IFERROR(VLOOKUP($B80,'Vehicles'!$A$5:$J$504,10,FALSE),"Missing Unit"))</f>
        <v/>
      </c>
      <c r="E80" s="27" t="n"/>
      <c r="F80" s="49" t="n"/>
      <c r="G80" s="48" t="n"/>
      <c r="H80" s="50">
        <f>IF($A80="","",IFERROR(VLOOKUP($E80,'Settings'!$A$11:$D$110,2,FALSE),""))</f>
        <v/>
      </c>
      <c r="I80" s="33">
        <f>IF($A80="","",IFERROR(VLOOKUP($E80,'Settings'!$A$11:$D$110,3,FALSE),""))</f>
        <v/>
      </c>
      <c r="J80" s="50">
        <f>IF($A80="","",IFERROR(VLOOKUP($B80,'Vehicles'!$A$5:$J$504,8,FALSE),""))</f>
        <v/>
      </c>
      <c r="K80" s="50">
        <f>IF($A80="","",IFERROR(IF(OR($H80&lt;=0,$G80=""),"",$G80+$H80),""))</f>
        <v/>
      </c>
      <c r="L80" s="51">
        <f>IF($A80="","",IFERROR(IF(OR($I80&lt;=0,$F80=""),"",EDATE($F80,$I80)),""))</f>
        <v/>
      </c>
      <c r="M80" s="50">
        <f>IF($A80="","",IFERROR(IF(OR($K80="",$J80=""),"",$K80-$J80),""))</f>
        <v/>
      </c>
      <c r="N80" s="33">
        <f>IF($A80="","",IFERROR(IF($L80="","",$L80-'Settings'!$B$4),""))</f>
        <v/>
      </c>
      <c r="O80" s="30">
        <f>IF($A80="","",IF($D80="Missing Unit","Missing Unit",IF(OR($D80="Out of Service",$D80="Sold"),"Inactive Vehicle",IF($J80="","Missing Current Odometer",IF(OR($F80="",$G80=""),"Missing Service Baseline",IF($F80&gt;'Settings'!$B$4,"Last Service Date After Report Date",IF(AND(OR($H80="",$H80=0),OR($I80="",$I80=0)),"Missing Service Type Setup",IF($J80&lt;$G80,"Odometer Conflict","OK"))))))))</f>
        <v/>
      </c>
      <c r="P80" s="31">
        <f>IF($A80="","",IF($O80&lt;&gt;"OK","Review",IF(OR(AND($H80&gt;0,$M80&lt;0),AND($I80&gt;0,$N80&lt;0)),"Overdue",IF(OR(AND($H80&gt;0,$M80&lt;='Settings'!$B$5),AND($I80&gt;0,$N80&lt;='Settings'!$B$6)),"Due Soon","Up to Date"))))</f>
        <v/>
      </c>
      <c r="Q80" s="52">
        <f>IF($A80="","",IFERROR(VLOOKUP($E80,'Settings'!$A$11:$D$110,4,FALSE),0))</f>
        <v/>
      </c>
      <c r="R80" s="27" t="n"/>
      <c r="S80" s="25" t="n"/>
      <c r="T80" s="27" t="n"/>
    </row>
    <row r="81">
      <c r="A81" s="25" t="n"/>
      <c r="B81" s="25" t="n"/>
      <c r="C81" s="30">
        <f>IF($A81="","",IFERROR(VLOOKUP($B81,'Vehicles'!$A$5:$J$504,2,FALSE)&amp;" "&amp;VLOOKUP($B81,'Vehicles'!$A$5:$J$504,3,FALSE)&amp;" "&amp;VLOOKUP($B81,'Vehicles'!$A$5:$J$504,4,FALSE),"Unit not found"))</f>
        <v/>
      </c>
      <c r="D81" s="31">
        <f>IF($A81="","",IFERROR(VLOOKUP($B81,'Vehicles'!$A$5:$J$504,10,FALSE),"Missing Unit"))</f>
        <v/>
      </c>
      <c r="E81" s="27" t="n"/>
      <c r="F81" s="49" t="n"/>
      <c r="G81" s="48" t="n"/>
      <c r="H81" s="50">
        <f>IF($A81="","",IFERROR(VLOOKUP($E81,'Settings'!$A$11:$D$110,2,FALSE),""))</f>
        <v/>
      </c>
      <c r="I81" s="33">
        <f>IF($A81="","",IFERROR(VLOOKUP($E81,'Settings'!$A$11:$D$110,3,FALSE),""))</f>
        <v/>
      </c>
      <c r="J81" s="50">
        <f>IF($A81="","",IFERROR(VLOOKUP($B81,'Vehicles'!$A$5:$J$504,8,FALSE),""))</f>
        <v/>
      </c>
      <c r="K81" s="50">
        <f>IF($A81="","",IFERROR(IF(OR($H81&lt;=0,$G81=""),"",$G81+$H81),""))</f>
        <v/>
      </c>
      <c r="L81" s="51">
        <f>IF($A81="","",IFERROR(IF(OR($I81&lt;=0,$F81=""),"",EDATE($F81,$I81)),""))</f>
        <v/>
      </c>
      <c r="M81" s="50">
        <f>IF($A81="","",IFERROR(IF(OR($K81="",$J81=""),"",$K81-$J81),""))</f>
        <v/>
      </c>
      <c r="N81" s="33">
        <f>IF($A81="","",IFERROR(IF($L81="","",$L81-'Settings'!$B$4),""))</f>
        <v/>
      </c>
      <c r="O81" s="30">
        <f>IF($A81="","",IF($D81="Missing Unit","Missing Unit",IF(OR($D81="Out of Service",$D81="Sold"),"Inactive Vehicle",IF($J81="","Missing Current Odometer",IF(OR($F81="",$G81=""),"Missing Service Baseline",IF($F81&gt;'Settings'!$B$4,"Last Service Date After Report Date",IF(AND(OR($H81="",$H81=0),OR($I81="",$I81=0)),"Missing Service Type Setup",IF($J81&lt;$G81,"Odometer Conflict","OK"))))))))</f>
        <v/>
      </c>
      <c r="P81" s="31">
        <f>IF($A81="","",IF($O81&lt;&gt;"OK","Review",IF(OR(AND($H81&gt;0,$M81&lt;0),AND($I81&gt;0,$N81&lt;0)),"Overdue",IF(OR(AND($H81&gt;0,$M81&lt;='Settings'!$B$5),AND($I81&gt;0,$N81&lt;='Settings'!$B$6)),"Due Soon","Up to Date"))))</f>
        <v/>
      </c>
      <c r="Q81" s="52">
        <f>IF($A81="","",IFERROR(VLOOKUP($E81,'Settings'!$A$11:$D$110,4,FALSE),0))</f>
        <v/>
      </c>
      <c r="R81" s="27" t="n"/>
      <c r="S81" s="25" t="n"/>
      <c r="T81" s="27" t="n"/>
    </row>
    <row r="82">
      <c r="A82" s="25" t="n"/>
      <c r="B82" s="25" t="n"/>
      <c r="C82" s="30">
        <f>IF($A82="","",IFERROR(VLOOKUP($B82,'Vehicles'!$A$5:$J$504,2,FALSE)&amp;" "&amp;VLOOKUP($B82,'Vehicles'!$A$5:$J$504,3,FALSE)&amp;" "&amp;VLOOKUP($B82,'Vehicles'!$A$5:$J$504,4,FALSE),"Unit not found"))</f>
        <v/>
      </c>
      <c r="D82" s="31">
        <f>IF($A82="","",IFERROR(VLOOKUP($B82,'Vehicles'!$A$5:$J$504,10,FALSE),"Missing Unit"))</f>
        <v/>
      </c>
      <c r="E82" s="27" t="n"/>
      <c r="F82" s="49" t="n"/>
      <c r="G82" s="48" t="n"/>
      <c r="H82" s="50">
        <f>IF($A82="","",IFERROR(VLOOKUP($E82,'Settings'!$A$11:$D$110,2,FALSE),""))</f>
        <v/>
      </c>
      <c r="I82" s="33">
        <f>IF($A82="","",IFERROR(VLOOKUP($E82,'Settings'!$A$11:$D$110,3,FALSE),""))</f>
        <v/>
      </c>
      <c r="J82" s="50">
        <f>IF($A82="","",IFERROR(VLOOKUP($B82,'Vehicles'!$A$5:$J$504,8,FALSE),""))</f>
        <v/>
      </c>
      <c r="K82" s="50">
        <f>IF($A82="","",IFERROR(IF(OR($H82&lt;=0,$G82=""),"",$G82+$H82),""))</f>
        <v/>
      </c>
      <c r="L82" s="51">
        <f>IF($A82="","",IFERROR(IF(OR($I82&lt;=0,$F82=""),"",EDATE($F82,$I82)),""))</f>
        <v/>
      </c>
      <c r="M82" s="50">
        <f>IF($A82="","",IFERROR(IF(OR($K82="",$J82=""),"",$K82-$J82),""))</f>
        <v/>
      </c>
      <c r="N82" s="33">
        <f>IF($A82="","",IFERROR(IF($L82="","",$L82-'Settings'!$B$4),""))</f>
        <v/>
      </c>
      <c r="O82" s="30">
        <f>IF($A82="","",IF($D82="Missing Unit","Missing Unit",IF(OR($D82="Out of Service",$D82="Sold"),"Inactive Vehicle",IF($J82="","Missing Current Odometer",IF(OR($F82="",$G82=""),"Missing Service Baseline",IF($F82&gt;'Settings'!$B$4,"Last Service Date After Report Date",IF(AND(OR($H82="",$H82=0),OR($I82="",$I82=0)),"Missing Service Type Setup",IF($J82&lt;$G82,"Odometer Conflict","OK"))))))))</f>
        <v/>
      </c>
      <c r="P82" s="31">
        <f>IF($A82="","",IF($O82&lt;&gt;"OK","Review",IF(OR(AND($H82&gt;0,$M82&lt;0),AND($I82&gt;0,$N82&lt;0)),"Overdue",IF(OR(AND($H82&gt;0,$M82&lt;='Settings'!$B$5),AND($I82&gt;0,$N82&lt;='Settings'!$B$6)),"Due Soon","Up to Date"))))</f>
        <v/>
      </c>
      <c r="Q82" s="52">
        <f>IF($A82="","",IFERROR(VLOOKUP($E82,'Settings'!$A$11:$D$110,4,FALSE),0))</f>
        <v/>
      </c>
      <c r="R82" s="27" t="n"/>
      <c r="S82" s="25" t="n"/>
      <c r="T82" s="27" t="n"/>
    </row>
    <row r="83">
      <c r="A83" s="25" t="n"/>
      <c r="B83" s="25" t="n"/>
      <c r="C83" s="30">
        <f>IF($A83="","",IFERROR(VLOOKUP($B83,'Vehicles'!$A$5:$J$504,2,FALSE)&amp;" "&amp;VLOOKUP($B83,'Vehicles'!$A$5:$J$504,3,FALSE)&amp;" "&amp;VLOOKUP($B83,'Vehicles'!$A$5:$J$504,4,FALSE),"Unit not found"))</f>
        <v/>
      </c>
      <c r="D83" s="31">
        <f>IF($A83="","",IFERROR(VLOOKUP($B83,'Vehicles'!$A$5:$J$504,10,FALSE),"Missing Unit"))</f>
        <v/>
      </c>
      <c r="E83" s="27" t="n"/>
      <c r="F83" s="49" t="n"/>
      <c r="G83" s="48" t="n"/>
      <c r="H83" s="50">
        <f>IF($A83="","",IFERROR(VLOOKUP($E83,'Settings'!$A$11:$D$110,2,FALSE),""))</f>
        <v/>
      </c>
      <c r="I83" s="33">
        <f>IF($A83="","",IFERROR(VLOOKUP($E83,'Settings'!$A$11:$D$110,3,FALSE),""))</f>
        <v/>
      </c>
      <c r="J83" s="50">
        <f>IF($A83="","",IFERROR(VLOOKUP($B83,'Vehicles'!$A$5:$J$504,8,FALSE),""))</f>
        <v/>
      </c>
      <c r="K83" s="50">
        <f>IF($A83="","",IFERROR(IF(OR($H83&lt;=0,$G83=""),"",$G83+$H83),""))</f>
        <v/>
      </c>
      <c r="L83" s="51">
        <f>IF($A83="","",IFERROR(IF(OR($I83&lt;=0,$F83=""),"",EDATE($F83,$I83)),""))</f>
        <v/>
      </c>
      <c r="M83" s="50">
        <f>IF($A83="","",IFERROR(IF(OR($K83="",$J83=""),"",$K83-$J83),""))</f>
        <v/>
      </c>
      <c r="N83" s="33">
        <f>IF($A83="","",IFERROR(IF($L83="","",$L83-'Settings'!$B$4),""))</f>
        <v/>
      </c>
      <c r="O83" s="30">
        <f>IF($A83="","",IF($D83="Missing Unit","Missing Unit",IF(OR($D83="Out of Service",$D83="Sold"),"Inactive Vehicle",IF($J83="","Missing Current Odometer",IF(OR($F83="",$G83=""),"Missing Service Baseline",IF($F83&gt;'Settings'!$B$4,"Last Service Date After Report Date",IF(AND(OR($H83="",$H83=0),OR($I83="",$I83=0)),"Missing Service Type Setup",IF($J83&lt;$G83,"Odometer Conflict","OK"))))))))</f>
        <v/>
      </c>
      <c r="P83" s="31">
        <f>IF($A83="","",IF($O83&lt;&gt;"OK","Review",IF(OR(AND($H83&gt;0,$M83&lt;0),AND($I83&gt;0,$N83&lt;0)),"Overdue",IF(OR(AND($H83&gt;0,$M83&lt;='Settings'!$B$5),AND($I83&gt;0,$N83&lt;='Settings'!$B$6)),"Due Soon","Up to Date"))))</f>
        <v/>
      </c>
      <c r="Q83" s="52">
        <f>IF($A83="","",IFERROR(VLOOKUP($E83,'Settings'!$A$11:$D$110,4,FALSE),0))</f>
        <v/>
      </c>
      <c r="R83" s="27" t="n"/>
      <c r="S83" s="25" t="n"/>
      <c r="T83" s="27" t="n"/>
    </row>
    <row r="84">
      <c r="A84" s="25" t="n"/>
      <c r="B84" s="25" t="n"/>
      <c r="C84" s="30">
        <f>IF($A84="","",IFERROR(VLOOKUP($B84,'Vehicles'!$A$5:$J$504,2,FALSE)&amp;" "&amp;VLOOKUP($B84,'Vehicles'!$A$5:$J$504,3,FALSE)&amp;" "&amp;VLOOKUP($B84,'Vehicles'!$A$5:$J$504,4,FALSE),"Unit not found"))</f>
        <v/>
      </c>
      <c r="D84" s="31">
        <f>IF($A84="","",IFERROR(VLOOKUP($B84,'Vehicles'!$A$5:$J$504,10,FALSE),"Missing Unit"))</f>
        <v/>
      </c>
      <c r="E84" s="27" t="n"/>
      <c r="F84" s="49" t="n"/>
      <c r="G84" s="48" t="n"/>
      <c r="H84" s="50">
        <f>IF($A84="","",IFERROR(VLOOKUP($E84,'Settings'!$A$11:$D$110,2,FALSE),""))</f>
        <v/>
      </c>
      <c r="I84" s="33">
        <f>IF($A84="","",IFERROR(VLOOKUP($E84,'Settings'!$A$11:$D$110,3,FALSE),""))</f>
        <v/>
      </c>
      <c r="J84" s="50">
        <f>IF($A84="","",IFERROR(VLOOKUP($B84,'Vehicles'!$A$5:$J$504,8,FALSE),""))</f>
        <v/>
      </c>
      <c r="K84" s="50">
        <f>IF($A84="","",IFERROR(IF(OR($H84&lt;=0,$G84=""),"",$G84+$H84),""))</f>
        <v/>
      </c>
      <c r="L84" s="51">
        <f>IF($A84="","",IFERROR(IF(OR($I84&lt;=0,$F84=""),"",EDATE($F84,$I84)),""))</f>
        <v/>
      </c>
      <c r="M84" s="50">
        <f>IF($A84="","",IFERROR(IF(OR($K84="",$J84=""),"",$K84-$J84),""))</f>
        <v/>
      </c>
      <c r="N84" s="33">
        <f>IF($A84="","",IFERROR(IF($L84="","",$L84-'Settings'!$B$4),""))</f>
        <v/>
      </c>
      <c r="O84" s="30">
        <f>IF($A84="","",IF($D84="Missing Unit","Missing Unit",IF(OR($D84="Out of Service",$D84="Sold"),"Inactive Vehicle",IF($J84="","Missing Current Odometer",IF(OR($F84="",$G84=""),"Missing Service Baseline",IF($F84&gt;'Settings'!$B$4,"Last Service Date After Report Date",IF(AND(OR($H84="",$H84=0),OR($I84="",$I84=0)),"Missing Service Type Setup",IF($J84&lt;$G84,"Odometer Conflict","OK"))))))))</f>
        <v/>
      </c>
      <c r="P84" s="31">
        <f>IF($A84="","",IF($O84&lt;&gt;"OK","Review",IF(OR(AND($H84&gt;0,$M84&lt;0),AND($I84&gt;0,$N84&lt;0)),"Overdue",IF(OR(AND($H84&gt;0,$M84&lt;='Settings'!$B$5),AND($I84&gt;0,$N84&lt;='Settings'!$B$6)),"Due Soon","Up to Date"))))</f>
        <v/>
      </c>
      <c r="Q84" s="52">
        <f>IF($A84="","",IFERROR(VLOOKUP($E84,'Settings'!$A$11:$D$110,4,FALSE),0))</f>
        <v/>
      </c>
      <c r="R84" s="27" t="n"/>
      <c r="S84" s="25" t="n"/>
      <c r="T84" s="27" t="n"/>
    </row>
    <row r="85">
      <c r="A85" s="25" t="n"/>
      <c r="B85" s="25" t="n"/>
      <c r="C85" s="30">
        <f>IF($A85="","",IFERROR(VLOOKUP($B85,'Vehicles'!$A$5:$J$504,2,FALSE)&amp;" "&amp;VLOOKUP($B85,'Vehicles'!$A$5:$J$504,3,FALSE)&amp;" "&amp;VLOOKUP($B85,'Vehicles'!$A$5:$J$504,4,FALSE),"Unit not found"))</f>
        <v/>
      </c>
      <c r="D85" s="31">
        <f>IF($A85="","",IFERROR(VLOOKUP($B85,'Vehicles'!$A$5:$J$504,10,FALSE),"Missing Unit"))</f>
        <v/>
      </c>
      <c r="E85" s="27" t="n"/>
      <c r="F85" s="49" t="n"/>
      <c r="G85" s="48" t="n"/>
      <c r="H85" s="50">
        <f>IF($A85="","",IFERROR(VLOOKUP($E85,'Settings'!$A$11:$D$110,2,FALSE),""))</f>
        <v/>
      </c>
      <c r="I85" s="33">
        <f>IF($A85="","",IFERROR(VLOOKUP($E85,'Settings'!$A$11:$D$110,3,FALSE),""))</f>
        <v/>
      </c>
      <c r="J85" s="50">
        <f>IF($A85="","",IFERROR(VLOOKUP($B85,'Vehicles'!$A$5:$J$504,8,FALSE),""))</f>
        <v/>
      </c>
      <c r="K85" s="50">
        <f>IF($A85="","",IFERROR(IF(OR($H85&lt;=0,$G85=""),"",$G85+$H85),""))</f>
        <v/>
      </c>
      <c r="L85" s="51">
        <f>IF($A85="","",IFERROR(IF(OR($I85&lt;=0,$F85=""),"",EDATE($F85,$I85)),""))</f>
        <v/>
      </c>
      <c r="M85" s="50">
        <f>IF($A85="","",IFERROR(IF(OR($K85="",$J85=""),"",$K85-$J85),""))</f>
        <v/>
      </c>
      <c r="N85" s="33">
        <f>IF($A85="","",IFERROR(IF($L85="","",$L85-'Settings'!$B$4),""))</f>
        <v/>
      </c>
      <c r="O85" s="30">
        <f>IF($A85="","",IF($D85="Missing Unit","Missing Unit",IF(OR($D85="Out of Service",$D85="Sold"),"Inactive Vehicle",IF($J85="","Missing Current Odometer",IF(OR($F85="",$G85=""),"Missing Service Baseline",IF($F85&gt;'Settings'!$B$4,"Last Service Date After Report Date",IF(AND(OR($H85="",$H85=0),OR($I85="",$I85=0)),"Missing Service Type Setup",IF($J85&lt;$G85,"Odometer Conflict","OK"))))))))</f>
        <v/>
      </c>
      <c r="P85" s="31">
        <f>IF($A85="","",IF($O85&lt;&gt;"OK","Review",IF(OR(AND($H85&gt;0,$M85&lt;0),AND($I85&gt;0,$N85&lt;0)),"Overdue",IF(OR(AND($H85&gt;0,$M85&lt;='Settings'!$B$5),AND($I85&gt;0,$N85&lt;='Settings'!$B$6)),"Due Soon","Up to Date"))))</f>
        <v/>
      </c>
      <c r="Q85" s="52">
        <f>IF($A85="","",IFERROR(VLOOKUP($E85,'Settings'!$A$11:$D$110,4,FALSE),0))</f>
        <v/>
      </c>
      <c r="R85" s="27" t="n"/>
      <c r="S85" s="25" t="n"/>
      <c r="T85" s="27" t="n"/>
    </row>
    <row r="86">
      <c r="A86" s="25" t="n"/>
      <c r="B86" s="25" t="n"/>
      <c r="C86" s="30">
        <f>IF($A86="","",IFERROR(VLOOKUP($B86,'Vehicles'!$A$5:$J$504,2,FALSE)&amp;" "&amp;VLOOKUP($B86,'Vehicles'!$A$5:$J$504,3,FALSE)&amp;" "&amp;VLOOKUP($B86,'Vehicles'!$A$5:$J$504,4,FALSE),"Unit not found"))</f>
        <v/>
      </c>
      <c r="D86" s="31">
        <f>IF($A86="","",IFERROR(VLOOKUP($B86,'Vehicles'!$A$5:$J$504,10,FALSE),"Missing Unit"))</f>
        <v/>
      </c>
      <c r="E86" s="27" t="n"/>
      <c r="F86" s="49" t="n"/>
      <c r="G86" s="48" t="n"/>
      <c r="H86" s="50">
        <f>IF($A86="","",IFERROR(VLOOKUP($E86,'Settings'!$A$11:$D$110,2,FALSE),""))</f>
        <v/>
      </c>
      <c r="I86" s="33">
        <f>IF($A86="","",IFERROR(VLOOKUP($E86,'Settings'!$A$11:$D$110,3,FALSE),""))</f>
        <v/>
      </c>
      <c r="J86" s="50">
        <f>IF($A86="","",IFERROR(VLOOKUP($B86,'Vehicles'!$A$5:$J$504,8,FALSE),""))</f>
        <v/>
      </c>
      <c r="K86" s="50">
        <f>IF($A86="","",IFERROR(IF(OR($H86&lt;=0,$G86=""),"",$G86+$H86),""))</f>
        <v/>
      </c>
      <c r="L86" s="51">
        <f>IF($A86="","",IFERROR(IF(OR($I86&lt;=0,$F86=""),"",EDATE($F86,$I86)),""))</f>
        <v/>
      </c>
      <c r="M86" s="50">
        <f>IF($A86="","",IFERROR(IF(OR($K86="",$J86=""),"",$K86-$J86),""))</f>
        <v/>
      </c>
      <c r="N86" s="33">
        <f>IF($A86="","",IFERROR(IF($L86="","",$L86-'Settings'!$B$4),""))</f>
        <v/>
      </c>
      <c r="O86" s="30">
        <f>IF($A86="","",IF($D86="Missing Unit","Missing Unit",IF(OR($D86="Out of Service",$D86="Sold"),"Inactive Vehicle",IF($J86="","Missing Current Odometer",IF(OR($F86="",$G86=""),"Missing Service Baseline",IF($F86&gt;'Settings'!$B$4,"Last Service Date After Report Date",IF(AND(OR($H86="",$H86=0),OR($I86="",$I86=0)),"Missing Service Type Setup",IF($J86&lt;$G86,"Odometer Conflict","OK"))))))))</f>
        <v/>
      </c>
      <c r="P86" s="31">
        <f>IF($A86="","",IF($O86&lt;&gt;"OK","Review",IF(OR(AND($H86&gt;0,$M86&lt;0),AND($I86&gt;0,$N86&lt;0)),"Overdue",IF(OR(AND($H86&gt;0,$M86&lt;='Settings'!$B$5),AND($I86&gt;0,$N86&lt;='Settings'!$B$6)),"Due Soon","Up to Date"))))</f>
        <v/>
      </c>
      <c r="Q86" s="52">
        <f>IF($A86="","",IFERROR(VLOOKUP($E86,'Settings'!$A$11:$D$110,4,FALSE),0))</f>
        <v/>
      </c>
      <c r="R86" s="27" t="n"/>
      <c r="S86" s="25" t="n"/>
      <c r="T86" s="27" t="n"/>
    </row>
    <row r="87">
      <c r="A87" s="25" t="n"/>
      <c r="B87" s="25" t="n"/>
      <c r="C87" s="30">
        <f>IF($A87="","",IFERROR(VLOOKUP($B87,'Vehicles'!$A$5:$J$504,2,FALSE)&amp;" "&amp;VLOOKUP($B87,'Vehicles'!$A$5:$J$504,3,FALSE)&amp;" "&amp;VLOOKUP($B87,'Vehicles'!$A$5:$J$504,4,FALSE),"Unit not found"))</f>
        <v/>
      </c>
      <c r="D87" s="31">
        <f>IF($A87="","",IFERROR(VLOOKUP($B87,'Vehicles'!$A$5:$J$504,10,FALSE),"Missing Unit"))</f>
        <v/>
      </c>
      <c r="E87" s="27" t="n"/>
      <c r="F87" s="49" t="n"/>
      <c r="G87" s="48" t="n"/>
      <c r="H87" s="50">
        <f>IF($A87="","",IFERROR(VLOOKUP($E87,'Settings'!$A$11:$D$110,2,FALSE),""))</f>
        <v/>
      </c>
      <c r="I87" s="33">
        <f>IF($A87="","",IFERROR(VLOOKUP($E87,'Settings'!$A$11:$D$110,3,FALSE),""))</f>
        <v/>
      </c>
      <c r="J87" s="50">
        <f>IF($A87="","",IFERROR(VLOOKUP($B87,'Vehicles'!$A$5:$J$504,8,FALSE),""))</f>
        <v/>
      </c>
      <c r="K87" s="50">
        <f>IF($A87="","",IFERROR(IF(OR($H87&lt;=0,$G87=""),"",$G87+$H87),""))</f>
        <v/>
      </c>
      <c r="L87" s="51">
        <f>IF($A87="","",IFERROR(IF(OR($I87&lt;=0,$F87=""),"",EDATE($F87,$I87)),""))</f>
        <v/>
      </c>
      <c r="M87" s="50">
        <f>IF($A87="","",IFERROR(IF(OR($K87="",$J87=""),"",$K87-$J87),""))</f>
        <v/>
      </c>
      <c r="N87" s="33">
        <f>IF($A87="","",IFERROR(IF($L87="","",$L87-'Settings'!$B$4),""))</f>
        <v/>
      </c>
      <c r="O87" s="30">
        <f>IF($A87="","",IF($D87="Missing Unit","Missing Unit",IF(OR($D87="Out of Service",$D87="Sold"),"Inactive Vehicle",IF($J87="","Missing Current Odometer",IF(OR($F87="",$G87=""),"Missing Service Baseline",IF($F87&gt;'Settings'!$B$4,"Last Service Date After Report Date",IF(AND(OR($H87="",$H87=0),OR($I87="",$I87=0)),"Missing Service Type Setup",IF($J87&lt;$G87,"Odometer Conflict","OK"))))))))</f>
        <v/>
      </c>
      <c r="P87" s="31">
        <f>IF($A87="","",IF($O87&lt;&gt;"OK","Review",IF(OR(AND($H87&gt;0,$M87&lt;0),AND($I87&gt;0,$N87&lt;0)),"Overdue",IF(OR(AND($H87&gt;0,$M87&lt;='Settings'!$B$5),AND($I87&gt;0,$N87&lt;='Settings'!$B$6)),"Due Soon","Up to Date"))))</f>
        <v/>
      </c>
      <c r="Q87" s="52">
        <f>IF($A87="","",IFERROR(VLOOKUP($E87,'Settings'!$A$11:$D$110,4,FALSE),0))</f>
        <v/>
      </c>
      <c r="R87" s="27" t="n"/>
      <c r="S87" s="25" t="n"/>
      <c r="T87" s="27" t="n"/>
    </row>
    <row r="88">
      <c r="A88" s="25" t="n"/>
      <c r="B88" s="25" t="n"/>
      <c r="C88" s="30">
        <f>IF($A88="","",IFERROR(VLOOKUP($B88,'Vehicles'!$A$5:$J$504,2,FALSE)&amp;" "&amp;VLOOKUP($B88,'Vehicles'!$A$5:$J$504,3,FALSE)&amp;" "&amp;VLOOKUP($B88,'Vehicles'!$A$5:$J$504,4,FALSE),"Unit not found"))</f>
        <v/>
      </c>
      <c r="D88" s="31">
        <f>IF($A88="","",IFERROR(VLOOKUP($B88,'Vehicles'!$A$5:$J$504,10,FALSE),"Missing Unit"))</f>
        <v/>
      </c>
      <c r="E88" s="27" t="n"/>
      <c r="F88" s="49" t="n"/>
      <c r="G88" s="48" t="n"/>
      <c r="H88" s="50">
        <f>IF($A88="","",IFERROR(VLOOKUP($E88,'Settings'!$A$11:$D$110,2,FALSE),""))</f>
        <v/>
      </c>
      <c r="I88" s="33">
        <f>IF($A88="","",IFERROR(VLOOKUP($E88,'Settings'!$A$11:$D$110,3,FALSE),""))</f>
        <v/>
      </c>
      <c r="J88" s="50">
        <f>IF($A88="","",IFERROR(VLOOKUP($B88,'Vehicles'!$A$5:$J$504,8,FALSE),""))</f>
        <v/>
      </c>
      <c r="K88" s="50">
        <f>IF($A88="","",IFERROR(IF(OR($H88&lt;=0,$G88=""),"",$G88+$H88),""))</f>
        <v/>
      </c>
      <c r="L88" s="51">
        <f>IF($A88="","",IFERROR(IF(OR($I88&lt;=0,$F88=""),"",EDATE($F88,$I88)),""))</f>
        <v/>
      </c>
      <c r="M88" s="50">
        <f>IF($A88="","",IFERROR(IF(OR($K88="",$J88=""),"",$K88-$J88),""))</f>
        <v/>
      </c>
      <c r="N88" s="33">
        <f>IF($A88="","",IFERROR(IF($L88="","",$L88-'Settings'!$B$4),""))</f>
        <v/>
      </c>
      <c r="O88" s="30">
        <f>IF($A88="","",IF($D88="Missing Unit","Missing Unit",IF(OR($D88="Out of Service",$D88="Sold"),"Inactive Vehicle",IF($J88="","Missing Current Odometer",IF(OR($F88="",$G88=""),"Missing Service Baseline",IF($F88&gt;'Settings'!$B$4,"Last Service Date After Report Date",IF(AND(OR($H88="",$H88=0),OR($I88="",$I88=0)),"Missing Service Type Setup",IF($J88&lt;$G88,"Odometer Conflict","OK"))))))))</f>
        <v/>
      </c>
      <c r="P88" s="31">
        <f>IF($A88="","",IF($O88&lt;&gt;"OK","Review",IF(OR(AND($H88&gt;0,$M88&lt;0),AND($I88&gt;0,$N88&lt;0)),"Overdue",IF(OR(AND($H88&gt;0,$M88&lt;='Settings'!$B$5),AND($I88&gt;0,$N88&lt;='Settings'!$B$6)),"Due Soon","Up to Date"))))</f>
        <v/>
      </c>
      <c r="Q88" s="52">
        <f>IF($A88="","",IFERROR(VLOOKUP($E88,'Settings'!$A$11:$D$110,4,FALSE),0))</f>
        <v/>
      </c>
      <c r="R88" s="27" t="n"/>
      <c r="S88" s="25" t="n"/>
      <c r="T88" s="27" t="n"/>
    </row>
    <row r="89">
      <c r="A89" s="25" t="n"/>
      <c r="B89" s="25" t="n"/>
      <c r="C89" s="30">
        <f>IF($A89="","",IFERROR(VLOOKUP($B89,'Vehicles'!$A$5:$J$504,2,FALSE)&amp;" "&amp;VLOOKUP($B89,'Vehicles'!$A$5:$J$504,3,FALSE)&amp;" "&amp;VLOOKUP($B89,'Vehicles'!$A$5:$J$504,4,FALSE),"Unit not found"))</f>
        <v/>
      </c>
      <c r="D89" s="31">
        <f>IF($A89="","",IFERROR(VLOOKUP($B89,'Vehicles'!$A$5:$J$504,10,FALSE),"Missing Unit"))</f>
        <v/>
      </c>
      <c r="E89" s="27" t="n"/>
      <c r="F89" s="49" t="n"/>
      <c r="G89" s="48" t="n"/>
      <c r="H89" s="50">
        <f>IF($A89="","",IFERROR(VLOOKUP($E89,'Settings'!$A$11:$D$110,2,FALSE),""))</f>
        <v/>
      </c>
      <c r="I89" s="33">
        <f>IF($A89="","",IFERROR(VLOOKUP($E89,'Settings'!$A$11:$D$110,3,FALSE),""))</f>
        <v/>
      </c>
      <c r="J89" s="50">
        <f>IF($A89="","",IFERROR(VLOOKUP($B89,'Vehicles'!$A$5:$J$504,8,FALSE),""))</f>
        <v/>
      </c>
      <c r="K89" s="50">
        <f>IF($A89="","",IFERROR(IF(OR($H89&lt;=0,$G89=""),"",$G89+$H89),""))</f>
        <v/>
      </c>
      <c r="L89" s="51">
        <f>IF($A89="","",IFERROR(IF(OR($I89&lt;=0,$F89=""),"",EDATE($F89,$I89)),""))</f>
        <v/>
      </c>
      <c r="M89" s="50">
        <f>IF($A89="","",IFERROR(IF(OR($K89="",$J89=""),"",$K89-$J89),""))</f>
        <v/>
      </c>
      <c r="N89" s="33">
        <f>IF($A89="","",IFERROR(IF($L89="","",$L89-'Settings'!$B$4),""))</f>
        <v/>
      </c>
      <c r="O89" s="30">
        <f>IF($A89="","",IF($D89="Missing Unit","Missing Unit",IF(OR($D89="Out of Service",$D89="Sold"),"Inactive Vehicle",IF($J89="","Missing Current Odometer",IF(OR($F89="",$G89=""),"Missing Service Baseline",IF($F89&gt;'Settings'!$B$4,"Last Service Date After Report Date",IF(AND(OR($H89="",$H89=0),OR($I89="",$I89=0)),"Missing Service Type Setup",IF($J89&lt;$G89,"Odometer Conflict","OK"))))))))</f>
        <v/>
      </c>
      <c r="P89" s="31">
        <f>IF($A89="","",IF($O89&lt;&gt;"OK","Review",IF(OR(AND($H89&gt;0,$M89&lt;0),AND($I89&gt;0,$N89&lt;0)),"Overdue",IF(OR(AND($H89&gt;0,$M89&lt;='Settings'!$B$5),AND($I89&gt;0,$N89&lt;='Settings'!$B$6)),"Due Soon","Up to Date"))))</f>
        <v/>
      </c>
      <c r="Q89" s="52">
        <f>IF($A89="","",IFERROR(VLOOKUP($E89,'Settings'!$A$11:$D$110,4,FALSE),0))</f>
        <v/>
      </c>
      <c r="R89" s="27" t="n"/>
      <c r="S89" s="25" t="n"/>
      <c r="T89" s="27" t="n"/>
    </row>
    <row r="90">
      <c r="A90" s="25" t="n"/>
      <c r="B90" s="25" t="n"/>
      <c r="C90" s="30">
        <f>IF($A90="","",IFERROR(VLOOKUP($B90,'Vehicles'!$A$5:$J$504,2,FALSE)&amp;" "&amp;VLOOKUP($B90,'Vehicles'!$A$5:$J$504,3,FALSE)&amp;" "&amp;VLOOKUP($B90,'Vehicles'!$A$5:$J$504,4,FALSE),"Unit not found"))</f>
        <v/>
      </c>
      <c r="D90" s="31">
        <f>IF($A90="","",IFERROR(VLOOKUP($B90,'Vehicles'!$A$5:$J$504,10,FALSE),"Missing Unit"))</f>
        <v/>
      </c>
      <c r="E90" s="27" t="n"/>
      <c r="F90" s="49" t="n"/>
      <c r="G90" s="48" t="n"/>
      <c r="H90" s="50">
        <f>IF($A90="","",IFERROR(VLOOKUP($E90,'Settings'!$A$11:$D$110,2,FALSE),""))</f>
        <v/>
      </c>
      <c r="I90" s="33">
        <f>IF($A90="","",IFERROR(VLOOKUP($E90,'Settings'!$A$11:$D$110,3,FALSE),""))</f>
        <v/>
      </c>
      <c r="J90" s="50">
        <f>IF($A90="","",IFERROR(VLOOKUP($B90,'Vehicles'!$A$5:$J$504,8,FALSE),""))</f>
        <v/>
      </c>
      <c r="K90" s="50">
        <f>IF($A90="","",IFERROR(IF(OR($H90&lt;=0,$G90=""),"",$G90+$H90),""))</f>
        <v/>
      </c>
      <c r="L90" s="51">
        <f>IF($A90="","",IFERROR(IF(OR($I90&lt;=0,$F90=""),"",EDATE($F90,$I90)),""))</f>
        <v/>
      </c>
      <c r="M90" s="50">
        <f>IF($A90="","",IFERROR(IF(OR($K90="",$J90=""),"",$K90-$J90),""))</f>
        <v/>
      </c>
      <c r="N90" s="33">
        <f>IF($A90="","",IFERROR(IF($L90="","",$L90-'Settings'!$B$4),""))</f>
        <v/>
      </c>
      <c r="O90" s="30">
        <f>IF($A90="","",IF($D90="Missing Unit","Missing Unit",IF(OR($D90="Out of Service",$D90="Sold"),"Inactive Vehicle",IF($J90="","Missing Current Odometer",IF(OR($F90="",$G90=""),"Missing Service Baseline",IF($F90&gt;'Settings'!$B$4,"Last Service Date After Report Date",IF(AND(OR($H90="",$H90=0),OR($I90="",$I90=0)),"Missing Service Type Setup",IF($J90&lt;$G90,"Odometer Conflict","OK"))))))))</f>
        <v/>
      </c>
      <c r="P90" s="31">
        <f>IF($A90="","",IF($O90&lt;&gt;"OK","Review",IF(OR(AND($H90&gt;0,$M90&lt;0),AND($I90&gt;0,$N90&lt;0)),"Overdue",IF(OR(AND($H90&gt;0,$M90&lt;='Settings'!$B$5),AND($I90&gt;0,$N90&lt;='Settings'!$B$6)),"Due Soon","Up to Date"))))</f>
        <v/>
      </c>
      <c r="Q90" s="52">
        <f>IF($A90="","",IFERROR(VLOOKUP($E90,'Settings'!$A$11:$D$110,4,FALSE),0))</f>
        <v/>
      </c>
      <c r="R90" s="27" t="n"/>
      <c r="S90" s="25" t="n"/>
      <c r="T90" s="27" t="n"/>
    </row>
    <row r="91">
      <c r="A91" s="25" t="n"/>
      <c r="B91" s="25" t="n"/>
      <c r="C91" s="30">
        <f>IF($A91="","",IFERROR(VLOOKUP($B91,'Vehicles'!$A$5:$J$504,2,FALSE)&amp;" "&amp;VLOOKUP($B91,'Vehicles'!$A$5:$J$504,3,FALSE)&amp;" "&amp;VLOOKUP($B91,'Vehicles'!$A$5:$J$504,4,FALSE),"Unit not found"))</f>
        <v/>
      </c>
      <c r="D91" s="31">
        <f>IF($A91="","",IFERROR(VLOOKUP($B91,'Vehicles'!$A$5:$J$504,10,FALSE),"Missing Unit"))</f>
        <v/>
      </c>
      <c r="E91" s="27" t="n"/>
      <c r="F91" s="49" t="n"/>
      <c r="G91" s="48" t="n"/>
      <c r="H91" s="50">
        <f>IF($A91="","",IFERROR(VLOOKUP($E91,'Settings'!$A$11:$D$110,2,FALSE),""))</f>
        <v/>
      </c>
      <c r="I91" s="33">
        <f>IF($A91="","",IFERROR(VLOOKUP($E91,'Settings'!$A$11:$D$110,3,FALSE),""))</f>
        <v/>
      </c>
      <c r="J91" s="50">
        <f>IF($A91="","",IFERROR(VLOOKUP($B91,'Vehicles'!$A$5:$J$504,8,FALSE),""))</f>
        <v/>
      </c>
      <c r="K91" s="50">
        <f>IF($A91="","",IFERROR(IF(OR($H91&lt;=0,$G91=""),"",$G91+$H91),""))</f>
        <v/>
      </c>
      <c r="L91" s="51">
        <f>IF($A91="","",IFERROR(IF(OR($I91&lt;=0,$F91=""),"",EDATE($F91,$I91)),""))</f>
        <v/>
      </c>
      <c r="M91" s="50">
        <f>IF($A91="","",IFERROR(IF(OR($K91="",$J91=""),"",$K91-$J91),""))</f>
        <v/>
      </c>
      <c r="N91" s="33">
        <f>IF($A91="","",IFERROR(IF($L91="","",$L91-'Settings'!$B$4),""))</f>
        <v/>
      </c>
      <c r="O91" s="30">
        <f>IF($A91="","",IF($D91="Missing Unit","Missing Unit",IF(OR($D91="Out of Service",$D91="Sold"),"Inactive Vehicle",IF($J91="","Missing Current Odometer",IF(OR($F91="",$G91=""),"Missing Service Baseline",IF($F91&gt;'Settings'!$B$4,"Last Service Date After Report Date",IF(AND(OR($H91="",$H91=0),OR($I91="",$I91=0)),"Missing Service Type Setup",IF($J91&lt;$G91,"Odometer Conflict","OK"))))))))</f>
        <v/>
      </c>
      <c r="P91" s="31">
        <f>IF($A91="","",IF($O91&lt;&gt;"OK","Review",IF(OR(AND($H91&gt;0,$M91&lt;0),AND($I91&gt;0,$N91&lt;0)),"Overdue",IF(OR(AND($H91&gt;0,$M91&lt;='Settings'!$B$5),AND($I91&gt;0,$N91&lt;='Settings'!$B$6)),"Due Soon","Up to Date"))))</f>
        <v/>
      </c>
      <c r="Q91" s="52">
        <f>IF($A91="","",IFERROR(VLOOKUP($E91,'Settings'!$A$11:$D$110,4,FALSE),0))</f>
        <v/>
      </c>
      <c r="R91" s="27" t="n"/>
      <c r="S91" s="25" t="n"/>
      <c r="T91" s="27" t="n"/>
    </row>
    <row r="92">
      <c r="A92" s="25" t="n"/>
      <c r="B92" s="25" t="n"/>
      <c r="C92" s="30">
        <f>IF($A92="","",IFERROR(VLOOKUP($B92,'Vehicles'!$A$5:$J$504,2,FALSE)&amp;" "&amp;VLOOKUP($B92,'Vehicles'!$A$5:$J$504,3,FALSE)&amp;" "&amp;VLOOKUP($B92,'Vehicles'!$A$5:$J$504,4,FALSE),"Unit not found"))</f>
        <v/>
      </c>
      <c r="D92" s="31">
        <f>IF($A92="","",IFERROR(VLOOKUP($B92,'Vehicles'!$A$5:$J$504,10,FALSE),"Missing Unit"))</f>
        <v/>
      </c>
      <c r="E92" s="27" t="n"/>
      <c r="F92" s="49" t="n"/>
      <c r="G92" s="48" t="n"/>
      <c r="H92" s="50">
        <f>IF($A92="","",IFERROR(VLOOKUP($E92,'Settings'!$A$11:$D$110,2,FALSE),""))</f>
        <v/>
      </c>
      <c r="I92" s="33">
        <f>IF($A92="","",IFERROR(VLOOKUP($E92,'Settings'!$A$11:$D$110,3,FALSE),""))</f>
        <v/>
      </c>
      <c r="J92" s="50">
        <f>IF($A92="","",IFERROR(VLOOKUP($B92,'Vehicles'!$A$5:$J$504,8,FALSE),""))</f>
        <v/>
      </c>
      <c r="K92" s="50">
        <f>IF($A92="","",IFERROR(IF(OR($H92&lt;=0,$G92=""),"",$G92+$H92),""))</f>
        <v/>
      </c>
      <c r="L92" s="51">
        <f>IF($A92="","",IFERROR(IF(OR($I92&lt;=0,$F92=""),"",EDATE($F92,$I92)),""))</f>
        <v/>
      </c>
      <c r="M92" s="50">
        <f>IF($A92="","",IFERROR(IF(OR($K92="",$J92=""),"",$K92-$J92),""))</f>
        <v/>
      </c>
      <c r="N92" s="33">
        <f>IF($A92="","",IFERROR(IF($L92="","",$L92-'Settings'!$B$4),""))</f>
        <v/>
      </c>
      <c r="O92" s="30">
        <f>IF($A92="","",IF($D92="Missing Unit","Missing Unit",IF(OR($D92="Out of Service",$D92="Sold"),"Inactive Vehicle",IF($J92="","Missing Current Odometer",IF(OR($F92="",$G92=""),"Missing Service Baseline",IF($F92&gt;'Settings'!$B$4,"Last Service Date After Report Date",IF(AND(OR($H92="",$H92=0),OR($I92="",$I92=0)),"Missing Service Type Setup",IF($J92&lt;$G92,"Odometer Conflict","OK"))))))))</f>
        <v/>
      </c>
      <c r="P92" s="31">
        <f>IF($A92="","",IF($O92&lt;&gt;"OK","Review",IF(OR(AND($H92&gt;0,$M92&lt;0),AND($I92&gt;0,$N92&lt;0)),"Overdue",IF(OR(AND($H92&gt;0,$M92&lt;='Settings'!$B$5),AND($I92&gt;0,$N92&lt;='Settings'!$B$6)),"Due Soon","Up to Date"))))</f>
        <v/>
      </c>
      <c r="Q92" s="52">
        <f>IF($A92="","",IFERROR(VLOOKUP($E92,'Settings'!$A$11:$D$110,4,FALSE),0))</f>
        <v/>
      </c>
      <c r="R92" s="27" t="n"/>
      <c r="S92" s="25" t="n"/>
      <c r="T92" s="27" t="n"/>
    </row>
    <row r="93">
      <c r="A93" s="25" t="n"/>
      <c r="B93" s="25" t="n"/>
      <c r="C93" s="30">
        <f>IF($A93="","",IFERROR(VLOOKUP($B93,'Vehicles'!$A$5:$J$504,2,FALSE)&amp;" "&amp;VLOOKUP($B93,'Vehicles'!$A$5:$J$504,3,FALSE)&amp;" "&amp;VLOOKUP($B93,'Vehicles'!$A$5:$J$504,4,FALSE),"Unit not found"))</f>
        <v/>
      </c>
      <c r="D93" s="31">
        <f>IF($A93="","",IFERROR(VLOOKUP($B93,'Vehicles'!$A$5:$J$504,10,FALSE),"Missing Unit"))</f>
        <v/>
      </c>
      <c r="E93" s="27" t="n"/>
      <c r="F93" s="49" t="n"/>
      <c r="G93" s="48" t="n"/>
      <c r="H93" s="50">
        <f>IF($A93="","",IFERROR(VLOOKUP($E93,'Settings'!$A$11:$D$110,2,FALSE),""))</f>
        <v/>
      </c>
      <c r="I93" s="33">
        <f>IF($A93="","",IFERROR(VLOOKUP($E93,'Settings'!$A$11:$D$110,3,FALSE),""))</f>
        <v/>
      </c>
      <c r="J93" s="50">
        <f>IF($A93="","",IFERROR(VLOOKUP($B93,'Vehicles'!$A$5:$J$504,8,FALSE),""))</f>
        <v/>
      </c>
      <c r="K93" s="50">
        <f>IF($A93="","",IFERROR(IF(OR($H93&lt;=0,$G93=""),"",$G93+$H93),""))</f>
        <v/>
      </c>
      <c r="L93" s="51">
        <f>IF($A93="","",IFERROR(IF(OR($I93&lt;=0,$F93=""),"",EDATE($F93,$I93)),""))</f>
        <v/>
      </c>
      <c r="M93" s="50">
        <f>IF($A93="","",IFERROR(IF(OR($K93="",$J93=""),"",$K93-$J93),""))</f>
        <v/>
      </c>
      <c r="N93" s="33">
        <f>IF($A93="","",IFERROR(IF($L93="","",$L93-'Settings'!$B$4),""))</f>
        <v/>
      </c>
      <c r="O93" s="30">
        <f>IF($A93="","",IF($D93="Missing Unit","Missing Unit",IF(OR($D93="Out of Service",$D93="Sold"),"Inactive Vehicle",IF($J93="","Missing Current Odometer",IF(OR($F93="",$G93=""),"Missing Service Baseline",IF($F93&gt;'Settings'!$B$4,"Last Service Date After Report Date",IF(AND(OR($H93="",$H93=0),OR($I93="",$I93=0)),"Missing Service Type Setup",IF($J93&lt;$G93,"Odometer Conflict","OK"))))))))</f>
        <v/>
      </c>
      <c r="P93" s="31">
        <f>IF($A93="","",IF($O93&lt;&gt;"OK","Review",IF(OR(AND($H93&gt;0,$M93&lt;0),AND($I93&gt;0,$N93&lt;0)),"Overdue",IF(OR(AND($H93&gt;0,$M93&lt;='Settings'!$B$5),AND($I93&gt;0,$N93&lt;='Settings'!$B$6)),"Due Soon","Up to Date"))))</f>
        <v/>
      </c>
      <c r="Q93" s="52">
        <f>IF($A93="","",IFERROR(VLOOKUP($E93,'Settings'!$A$11:$D$110,4,FALSE),0))</f>
        <v/>
      </c>
      <c r="R93" s="27" t="n"/>
      <c r="S93" s="25" t="n"/>
      <c r="T93" s="27" t="n"/>
    </row>
    <row r="94">
      <c r="A94" s="25" t="n"/>
      <c r="B94" s="25" t="n"/>
      <c r="C94" s="30">
        <f>IF($A94="","",IFERROR(VLOOKUP($B94,'Vehicles'!$A$5:$J$504,2,FALSE)&amp;" "&amp;VLOOKUP($B94,'Vehicles'!$A$5:$J$504,3,FALSE)&amp;" "&amp;VLOOKUP($B94,'Vehicles'!$A$5:$J$504,4,FALSE),"Unit not found"))</f>
        <v/>
      </c>
      <c r="D94" s="31">
        <f>IF($A94="","",IFERROR(VLOOKUP($B94,'Vehicles'!$A$5:$J$504,10,FALSE),"Missing Unit"))</f>
        <v/>
      </c>
      <c r="E94" s="27" t="n"/>
      <c r="F94" s="49" t="n"/>
      <c r="G94" s="48" t="n"/>
      <c r="H94" s="50">
        <f>IF($A94="","",IFERROR(VLOOKUP($E94,'Settings'!$A$11:$D$110,2,FALSE),""))</f>
        <v/>
      </c>
      <c r="I94" s="33">
        <f>IF($A94="","",IFERROR(VLOOKUP($E94,'Settings'!$A$11:$D$110,3,FALSE),""))</f>
        <v/>
      </c>
      <c r="J94" s="50">
        <f>IF($A94="","",IFERROR(VLOOKUP($B94,'Vehicles'!$A$5:$J$504,8,FALSE),""))</f>
        <v/>
      </c>
      <c r="K94" s="50">
        <f>IF($A94="","",IFERROR(IF(OR($H94&lt;=0,$G94=""),"",$G94+$H94),""))</f>
        <v/>
      </c>
      <c r="L94" s="51">
        <f>IF($A94="","",IFERROR(IF(OR($I94&lt;=0,$F94=""),"",EDATE($F94,$I94)),""))</f>
        <v/>
      </c>
      <c r="M94" s="50">
        <f>IF($A94="","",IFERROR(IF(OR($K94="",$J94=""),"",$K94-$J94),""))</f>
        <v/>
      </c>
      <c r="N94" s="33">
        <f>IF($A94="","",IFERROR(IF($L94="","",$L94-'Settings'!$B$4),""))</f>
        <v/>
      </c>
      <c r="O94" s="30">
        <f>IF($A94="","",IF($D94="Missing Unit","Missing Unit",IF(OR($D94="Out of Service",$D94="Sold"),"Inactive Vehicle",IF($J94="","Missing Current Odometer",IF(OR($F94="",$G94=""),"Missing Service Baseline",IF($F94&gt;'Settings'!$B$4,"Last Service Date After Report Date",IF(AND(OR($H94="",$H94=0),OR($I94="",$I94=0)),"Missing Service Type Setup",IF($J94&lt;$G94,"Odometer Conflict","OK"))))))))</f>
        <v/>
      </c>
      <c r="P94" s="31">
        <f>IF($A94="","",IF($O94&lt;&gt;"OK","Review",IF(OR(AND($H94&gt;0,$M94&lt;0),AND($I94&gt;0,$N94&lt;0)),"Overdue",IF(OR(AND($H94&gt;0,$M94&lt;='Settings'!$B$5),AND($I94&gt;0,$N94&lt;='Settings'!$B$6)),"Due Soon","Up to Date"))))</f>
        <v/>
      </c>
      <c r="Q94" s="52">
        <f>IF($A94="","",IFERROR(VLOOKUP($E94,'Settings'!$A$11:$D$110,4,FALSE),0))</f>
        <v/>
      </c>
      <c r="R94" s="27" t="n"/>
      <c r="S94" s="25" t="n"/>
      <c r="T94" s="27" t="n"/>
    </row>
    <row r="95">
      <c r="A95" s="25" t="n"/>
      <c r="B95" s="25" t="n"/>
      <c r="C95" s="30">
        <f>IF($A95="","",IFERROR(VLOOKUP($B95,'Vehicles'!$A$5:$J$504,2,FALSE)&amp;" "&amp;VLOOKUP($B95,'Vehicles'!$A$5:$J$504,3,FALSE)&amp;" "&amp;VLOOKUP($B95,'Vehicles'!$A$5:$J$504,4,FALSE),"Unit not found"))</f>
        <v/>
      </c>
      <c r="D95" s="31">
        <f>IF($A95="","",IFERROR(VLOOKUP($B95,'Vehicles'!$A$5:$J$504,10,FALSE),"Missing Unit"))</f>
        <v/>
      </c>
      <c r="E95" s="27" t="n"/>
      <c r="F95" s="49" t="n"/>
      <c r="G95" s="48" t="n"/>
      <c r="H95" s="50">
        <f>IF($A95="","",IFERROR(VLOOKUP($E95,'Settings'!$A$11:$D$110,2,FALSE),""))</f>
        <v/>
      </c>
      <c r="I95" s="33">
        <f>IF($A95="","",IFERROR(VLOOKUP($E95,'Settings'!$A$11:$D$110,3,FALSE),""))</f>
        <v/>
      </c>
      <c r="J95" s="50">
        <f>IF($A95="","",IFERROR(VLOOKUP($B95,'Vehicles'!$A$5:$J$504,8,FALSE),""))</f>
        <v/>
      </c>
      <c r="K95" s="50">
        <f>IF($A95="","",IFERROR(IF(OR($H95&lt;=0,$G95=""),"",$G95+$H95),""))</f>
        <v/>
      </c>
      <c r="L95" s="51">
        <f>IF($A95="","",IFERROR(IF(OR($I95&lt;=0,$F95=""),"",EDATE($F95,$I95)),""))</f>
        <v/>
      </c>
      <c r="M95" s="50">
        <f>IF($A95="","",IFERROR(IF(OR($K95="",$J95=""),"",$K95-$J95),""))</f>
        <v/>
      </c>
      <c r="N95" s="33">
        <f>IF($A95="","",IFERROR(IF($L95="","",$L95-'Settings'!$B$4),""))</f>
        <v/>
      </c>
      <c r="O95" s="30">
        <f>IF($A95="","",IF($D95="Missing Unit","Missing Unit",IF(OR($D95="Out of Service",$D95="Sold"),"Inactive Vehicle",IF($J95="","Missing Current Odometer",IF(OR($F95="",$G95=""),"Missing Service Baseline",IF($F95&gt;'Settings'!$B$4,"Last Service Date After Report Date",IF(AND(OR($H95="",$H95=0),OR($I95="",$I95=0)),"Missing Service Type Setup",IF($J95&lt;$G95,"Odometer Conflict","OK"))))))))</f>
        <v/>
      </c>
      <c r="P95" s="31">
        <f>IF($A95="","",IF($O95&lt;&gt;"OK","Review",IF(OR(AND($H95&gt;0,$M95&lt;0),AND($I95&gt;0,$N95&lt;0)),"Overdue",IF(OR(AND($H95&gt;0,$M95&lt;='Settings'!$B$5),AND($I95&gt;0,$N95&lt;='Settings'!$B$6)),"Due Soon","Up to Date"))))</f>
        <v/>
      </c>
      <c r="Q95" s="52">
        <f>IF($A95="","",IFERROR(VLOOKUP($E95,'Settings'!$A$11:$D$110,4,FALSE),0))</f>
        <v/>
      </c>
      <c r="R95" s="27" t="n"/>
      <c r="S95" s="25" t="n"/>
      <c r="T95" s="27" t="n"/>
    </row>
    <row r="96">
      <c r="A96" s="25" t="n"/>
      <c r="B96" s="25" t="n"/>
      <c r="C96" s="30">
        <f>IF($A96="","",IFERROR(VLOOKUP($B96,'Vehicles'!$A$5:$J$504,2,FALSE)&amp;" "&amp;VLOOKUP($B96,'Vehicles'!$A$5:$J$504,3,FALSE)&amp;" "&amp;VLOOKUP($B96,'Vehicles'!$A$5:$J$504,4,FALSE),"Unit not found"))</f>
        <v/>
      </c>
      <c r="D96" s="31">
        <f>IF($A96="","",IFERROR(VLOOKUP($B96,'Vehicles'!$A$5:$J$504,10,FALSE),"Missing Unit"))</f>
        <v/>
      </c>
      <c r="E96" s="27" t="n"/>
      <c r="F96" s="49" t="n"/>
      <c r="G96" s="48" t="n"/>
      <c r="H96" s="50">
        <f>IF($A96="","",IFERROR(VLOOKUP($E96,'Settings'!$A$11:$D$110,2,FALSE),""))</f>
        <v/>
      </c>
      <c r="I96" s="33">
        <f>IF($A96="","",IFERROR(VLOOKUP($E96,'Settings'!$A$11:$D$110,3,FALSE),""))</f>
        <v/>
      </c>
      <c r="J96" s="50">
        <f>IF($A96="","",IFERROR(VLOOKUP($B96,'Vehicles'!$A$5:$J$504,8,FALSE),""))</f>
        <v/>
      </c>
      <c r="K96" s="50">
        <f>IF($A96="","",IFERROR(IF(OR($H96&lt;=0,$G96=""),"",$G96+$H96),""))</f>
        <v/>
      </c>
      <c r="L96" s="51">
        <f>IF($A96="","",IFERROR(IF(OR($I96&lt;=0,$F96=""),"",EDATE($F96,$I96)),""))</f>
        <v/>
      </c>
      <c r="M96" s="50">
        <f>IF($A96="","",IFERROR(IF(OR($K96="",$J96=""),"",$K96-$J96),""))</f>
        <v/>
      </c>
      <c r="N96" s="33">
        <f>IF($A96="","",IFERROR(IF($L96="","",$L96-'Settings'!$B$4),""))</f>
        <v/>
      </c>
      <c r="O96" s="30">
        <f>IF($A96="","",IF($D96="Missing Unit","Missing Unit",IF(OR($D96="Out of Service",$D96="Sold"),"Inactive Vehicle",IF($J96="","Missing Current Odometer",IF(OR($F96="",$G96=""),"Missing Service Baseline",IF($F96&gt;'Settings'!$B$4,"Last Service Date After Report Date",IF(AND(OR($H96="",$H96=0),OR($I96="",$I96=0)),"Missing Service Type Setup",IF($J96&lt;$G96,"Odometer Conflict","OK"))))))))</f>
        <v/>
      </c>
      <c r="P96" s="31">
        <f>IF($A96="","",IF($O96&lt;&gt;"OK","Review",IF(OR(AND($H96&gt;0,$M96&lt;0),AND($I96&gt;0,$N96&lt;0)),"Overdue",IF(OR(AND($H96&gt;0,$M96&lt;='Settings'!$B$5),AND($I96&gt;0,$N96&lt;='Settings'!$B$6)),"Due Soon","Up to Date"))))</f>
        <v/>
      </c>
      <c r="Q96" s="52">
        <f>IF($A96="","",IFERROR(VLOOKUP($E96,'Settings'!$A$11:$D$110,4,FALSE),0))</f>
        <v/>
      </c>
      <c r="R96" s="27" t="n"/>
      <c r="S96" s="25" t="n"/>
      <c r="T96" s="27" t="n"/>
    </row>
    <row r="97">
      <c r="A97" s="25" t="n"/>
      <c r="B97" s="25" t="n"/>
      <c r="C97" s="30">
        <f>IF($A97="","",IFERROR(VLOOKUP($B97,'Vehicles'!$A$5:$J$504,2,FALSE)&amp;" "&amp;VLOOKUP($B97,'Vehicles'!$A$5:$J$504,3,FALSE)&amp;" "&amp;VLOOKUP($B97,'Vehicles'!$A$5:$J$504,4,FALSE),"Unit not found"))</f>
        <v/>
      </c>
      <c r="D97" s="31">
        <f>IF($A97="","",IFERROR(VLOOKUP($B97,'Vehicles'!$A$5:$J$504,10,FALSE),"Missing Unit"))</f>
        <v/>
      </c>
      <c r="E97" s="27" t="n"/>
      <c r="F97" s="49" t="n"/>
      <c r="G97" s="48" t="n"/>
      <c r="H97" s="50">
        <f>IF($A97="","",IFERROR(VLOOKUP($E97,'Settings'!$A$11:$D$110,2,FALSE),""))</f>
        <v/>
      </c>
      <c r="I97" s="33">
        <f>IF($A97="","",IFERROR(VLOOKUP($E97,'Settings'!$A$11:$D$110,3,FALSE),""))</f>
        <v/>
      </c>
      <c r="J97" s="50">
        <f>IF($A97="","",IFERROR(VLOOKUP($B97,'Vehicles'!$A$5:$J$504,8,FALSE),""))</f>
        <v/>
      </c>
      <c r="K97" s="50">
        <f>IF($A97="","",IFERROR(IF(OR($H97&lt;=0,$G97=""),"",$G97+$H97),""))</f>
        <v/>
      </c>
      <c r="L97" s="51">
        <f>IF($A97="","",IFERROR(IF(OR($I97&lt;=0,$F97=""),"",EDATE($F97,$I97)),""))</f>
        <v/>
      </c>
      <c r="M97" s="50">
        <f>IF($A97="","",IFERROR(IF(OR($K97="",$J97=""),"",$K97-$J97),""))</f>
        <v/>
      </c>
      <c r="N97" s="33">
        <f>IF($A97="","",IFERROR(IF($L97="","",$L97-'Settings'!$B$4),""))</f>
        <v/>
      </c>
      <c r="O97" s="30">
        <f>IF($A97="","",IF($D97="Missing Unit","Missing Unit",IF(OR($D97="Out of Service",$D97="Sold"),"Inactive Vehicle",IF($J97="","Missing Current Odometer",IF(OR($F97="",$G97=""),"Missing Service Baseline",IF($F97&gt;'Settings'!$B$4,"Last Service Date After Report Date",IF(AND(OR($H97="",$H97=0),OR($I97="",$I97=0)),"Missing Service Type Setup",IF($J97&lt;$G97,"Odometer Conflict","OK"))))))))</f>
        <v/>
      </c>
      <c r="P97" s="31">
        <f>IF($A97="","",IF($O97&lt;&gt;"OK","Review",IF(OR(AND($H97&gt;0,$M97&lt;0),AND($I97&gt;0,$N97&lt;0)),"Overdue",IF(OR(AND($H97&gt;0,$M97&lt;='Settings'!$B$5),AND($I97&gt;0,$N97&lt;='Settings'!$B$6)),"Due Soon","Up to Date"))))</f>
        <v/>
      </c>
      <c r="Q97" s="52">
        <f>IF($A97="","",IFERROR(VLOOKUP($E97,'Settings'!$A$11:$D$110,4,FALSE),0))</f>
        <v/>
      </c>
      <c r="R97" s="27" t="n"/>
      <c r="S97" s="25" t="n"/>
      <c r="T97" s="27" t="n"/>
    </row>
    <row r="98">
      <c r="A98" s="25" t="n"/>
      <c r="B98" s="25" t="n"/>
      <c r="C98" s="30">
        <f>IF($A98="","",IFERROR(VLOOKUP($B98,'Vehicles'!$A$5:$J$504,2,FALSE)&amp;" "&amp;VLOOKUP($B98,'Vehicles'!$A$5:$J$504,3,FALSE)&amp;" "&amp;VLOOKUP($B98,'Vehicles'!$A$5:$J$504,4,FALSE),"Unit not found"))</f>
        <v/>
      </c>
      <c r="D98" s="31">
        <f>IF($A98="","",IFERROR(VLOOKUP($B98,'Vehicles'!$A$5:$J$504,10,FALSE),"Missing Unit"))</f>
        <v/>
      </c>
      <c r="E98" s="27" t="n"/>
      <c r="F98" s="49" t="n"/>
      <c r="G98" s="48" t="n"/>
      <c r="H98" s="50">
        <f>IF($A98="","",IFERROR(VLOOKUP($E98,'Settings'!$A$11:$D$110,2,FALSE),""))</f>
        <v/>
      </c>
      <c r="I98" s="33">
        <f>IF($A98="","",IFERROR(VLOOKUP($E98,'Settings'!$A$11:$D$110,3,FALSE),""))</f>
        <v/>
      </c>
      <c r="J98" s="50">
        <f>IF($A98="","",IFERROR(VLOOKUP($B98,'Vehicles'!$A$5:$J$504,8,FALSE),""))</f>
        <v/>
      </c>
      <c r="K98" s="50">
        <f>IF($A98="","",IFERROR(IF(OR($H98&lt;=0,$G98=""),"",$G98+$H98),""))</f>
        <v/>
      </c>
      <c r="L98" s="51">
        <f>IF($A98="","",IFERROR(IF(OR($I98&lt;=0,$F98=""),"",EDATE($F98,$I98)),""))</f>
        <v/>
      </c>
      <c r="M98" s="50">
        <f>IF($A98="","",IFERROR(IF(OR($K98="",$J98=""),"",$K98-$J98),""))</f>
        <v/>
      </c>
      <c r="N98" s="33">
        <f>IF($A98="","",IFERROR(IF($L98="","",$L98-'Settings'!$B$4),""))</f>
        <v/>
      </c>
      <c r="O98" s="30">
        <f>IF($A98="","",IF($D98="Missing Unit","Missing Unit",IF(OR($D98="Out of Service",$D98="Sold"),"Inactive Vehicle",IF($J98="","Missing Current Odometer",IF(OR($F98="",$G98=""),"Missing Service Baseline",IF($F98&gt;'Settings'!$B$4,"Last Service Date After Report Date",IF(AND(OR($H98="",$H98=0),OR($I98="",$I98=0)),"Missing Service Type Setup",IF($J98&lt;$G98,"Odometer Conflict","OK"))))))))</f>
        <v/>
      </c>
      <c r="P98" s="31">
        <f>IF($A98="","",IF($O98&lt;&gt;"OK","Review",IF(OR(AND($H98&gt;0,$M98&lt;0),AND($I98&gt;0,$N98&lt;0)),"Overdue",IF(OR(AND($H98&gt;0,$M98&lt;='Settings'!$B$5),AND($I98&gt;0,$N98&lt;='Settings'!$B$6)),"Due Soon","Up to Date"))))</f>
        <v/>
      </c>
      <c r="Q98" s="52">
        <f>IF($A98="","",IFERROR(VLOOKUP($E98,'Settings'!$A$11:$D$110,4,FALSE),0))</f>
        <v/>
      </c>
      <c r="R98" s="27" t="n"/>
      <c r="S98" s="25" t="n"/>
      <c r="T98" s="27" t="n"/>
    </row>
    <row r="99">
      <c r="A99" s="25" t="n"/>
      <c r="B99" s="25" t="n"/>
      <c r="C99" s="30">
        <f>IF($A99="","",IFERROR(VLOOKUP($B99,'Vehicles'!$A$5:$J$504,2,FALSE)&amp;" "&amp;VLOOKUP($B99,'Vehicles'!$A$5:$J$504,3,FALSE)&amp;" "&amp;VLOOKUP($B99,'Vehicles'!$A$5:$J$504,4,FALSE),"Unit not found"))</f>
        <v/>
      </c>
      <c r="D99" s="31">
        <f>IF($A99="","",IFERROR(VLOOKUP($B99,'Vehicles'!$A$5:$J$504,10,FALSE),"Missing Unit"))</f>
        <v/>
      </c>
      <c r="E99" s="27" t="n"/>
      <c r="F99" s="49" t="n"/>
      <c r="G99" s="48" t="n"/>
      <c r="H99" s="50">
        <f>IF($A99="","",IFERROR(VLOOKUP($E99,'Settings'!$A$11:$D$110,2,FALSE),""))</f>
        <v/>
      </c>
      <c r="I99" s="33">
        <f>IF($A99="","",IFERROR(VLOOKUP($E99,'Settings'!$A$11:$D$110,3,FALSE),""))</f>
        <v/>
      </c>
      <c r="J99" s="50">
        <f>IF($A99="","",IFERROR(VLOOKUP($B99,'Vehicles'!$A$5:$J$504,8,FALSE),""))</f>
        <v/>
      </c>
      <c r="K99" s="50">
        <f>IF($A99="","",IFERROR(IF(OR($H99&lt;=0,$G99=""),"",$G99+$H99),""))</f>
        <v/>
      </c>
      <c r="L99" s="51">
        <f>IF($A99="","",IFERROR(IF(OR($I99&lt;=0,$F99=""),"",EDATE($F99,$I99)),""))</f>
        <v/>
      </c>
      <c r="M99" s="50">
        <f>IF($A99="","",IFERROR(IF(OR($K99="",$J99=""),"",$K99-$J99),""))</f>
        <v/>
      </c>
      <c r="N99" s="33">
        <f>IF($A99="","",IFERROR(IF($L99="","",$L99-'Settings'!$B$4),""))</f>
        <v/>
      </c>
      <c r="O99" s="30">
        <f>IF($A99="","",IF($D99="Missing Unit","Missing Unit",IF(OR($D99="Out of Service",$D99="Sold"),"Inactive Vehicle",IF($J99="","Missing Current Odometer",IF(OR($F99="",$G99=""),"Missing Service Baseline",IF($F99&gt;'Settings'!$B$4,"Last Service Date After Report Date",IF(AND(OR($H99="",$H99=0),OR($I99="",$I99=0)),"Missing Service Type Setup",IF($J99&lt;$G99,"Odometer Conflict","OK"))))))))</f>
        <v/>
      </c>
      <c r="P99" s="31">
        <f>IF($A99="","",IF($O99&lt;&gt;"OK","Review",IF(OR(AND($H99&gt;0,$M99&lt;0),AND($I99&gt;0,$N99&lt;0)),"Overdue",IF(OR(AND($H99&gt;0,$M99&lt;='Settings'!$B$5),AND($I99&gt;0,$N99&lt;='Settings'!$B$6)),"Due Soon","Up to Date"))))</f>
        <v/>
      </c>
      <c r="Q99" s="52">
        <f>IF($A99="","",IFERROR(VLOOKUP($E99,'Settings'!$A$11:$D$110,4,FALSE),0))</f>
        <v/>
      </c>
      <c r="R99" s="27" t="n"/>
      <c r="S99" s="25" t="n"/>
      <c r="T99" s="27" t="n"/>
    </row>
    <row r="100">
      <c r="A100" s="25" t="n"/>
      <c r="B100" s="25" t="n"/>
      <c r="C100" s="30">
        <f>IF($A100="","",IFERROR(VLOOKUP($B100,'Vehicles'!$A$5:$J$504,2,FALSE)&amp;" "&amp;VLOOKUP($B100,'Vehicles'!$A$5:$J$504,3,FALSE)&amp;" "&amp;VLOOKUP($B100,'Vehicles'!$A$5:$J$504,4,FALSE),"Unit not found"))</f>
        <v/>
      </c>
      <c r="D100" s="31">
        <f>IF($A100="","",IFERROR(VLOOKUP($B100,'Vehicles'!$A$5:$J$504,10,FALSE),"Missing Unit"))</f>
        <v/>
      </c>
      <c r="E100" s="27" t="n"/>
      <c r="F100" s="49" t="n"/>
      <c r="G100" s="48" t="n"/>
      <c r="H100" s="50">
        <f>IF($A100="","",IFERROR(VLOOKUP($E100,'Settings'!$A$11:$D$110,2,FALSE),""))</f>
        <v/>
      </c>
      <c r="I100" s="33">
        <f>IF($A100="","",IFERROR(VLOOKUP($E100,'Settings'!$A$11:$D$110,3,FALSE),""))</f>
        <v/>
      </c>
      <c r="J100" s="50">
        <f>IF($A100="","",IFERROR(VLOOKUP($B100,'Vehicles'!$A$5:$J$504,8,FALSE),""))</f>
        <v/>
      </c>
      <c r="K100" s="50">
        <f>IF($A100="","",IFERROR(IF(OR($H100&lt;=0,$G100=""),"",$G100+$H100),""))</f>
        <v/>
      </c>
      <c r="L100" s="51">
        <f>IF($A100="","",IFERROR(IF(OR($I100&lt;=0,$F100=""),"",EDATE($F100,$I100)),""))</f>
        <v/>
      </c>
      <c r="M100" s="50">
        <f>IF($A100="","",IFERROR(IF(OR($K100="",$J100=""),"",$K100-$J100),""))</f>
        <v/>
      </c>
      <c r="N100" s="33">
        <f>IF($A100="","",IFERROR(IF($L100="","",$L100-'Settings'!$B$4),""))</f>
        <v/>
      </c>
      <c r="O100" s="30">
        <f>IF($A100="","",IF($D100="Missing Unit","Missing Unit",IF(OR($D100="Out of Service",$D100="Sold"),"Inactive Vehicle",IF($J100="","Missing Current Odometer",IF(OR($F100="",$G100=""),"Missing Service Baseline",IF($F100&gt;'Settings'!$B$4,"Last Service Date After Report Date",IF(AND(OR($H100="",$H100=0),OR($I100="",$I100=0)),"Missing Service Type Setup",IF($J100&lt;$G100,"Odometer Conflict","OK"))))))))</f>
        <v/>
      </c>
      <c r="P100" s="31">
        <f>IF($A100="","",IF($O100&lt;&gt;"OK","Review",IF(OR(AND($H100&gt;0,$M100&lt;0),AND($I100&gt;0,$N100&lt;0)),"Overdue",IF(OR(AND($H100&gt;0,$M100&lt;='Settings'!$B$5),AND($I100&gt;0,$N100&lt;='Settings'!$B$6)),"Due Soon","Up to Date"))))</f>
        <v/>
      </c>
      <c r="Q100" s="52">
        <f>IF($A100="","",IFERROR(VLOOKUP($E100,'Settings'!$A$11:$D$110,4,FALSE),0))</f>
        <v/>
      </c>
      <c r="R100" s="27" t="n"/>
      <c r="S100" s="25" t="n"/>
      <c r="T100" s="27" t="n"/>
    </row>
    <row r="101">
      <c r="A101" s="25" t="n"/>
      <c r="B101" s="25" t="n"/>
      <c r="C101" s="30">
        <f>IF($A101="","",IFERROR(VLOOKUP($B101,'Vehicles'!$A$5:$J$504,2,FALSE)&amp;" "&amp;VLOOKUP($B101,'Vehicles'!$A$5:$J$504,3,FALSE)&amp;" "&amp;VLOOKUP($B101,'Vehicles'!$A$5:$J$504,4,FALSE),"Unit not found"))</f>
        <v/>
      </c>
      <c r="D101" s="31">
        <f>IF($A101="","",IFERROR(VLOOKUP($B101,'Vehicles'!$A$5:$J$504,10,FALSE),"Missing Unit"))</f>
        <v/>
      </c>
      <c r="E101" s="27" t="n"/>
      <c r="F101" s="49" t="n"/>
      <c r="G101" s="48" t="n"/>
      <c r="H101" s="50">
        <f>IF($A101="","",IFERROR(VLOOKUP($E101,'Settings'!$A$11:$D$110,2,FALSE),""))</f>
        <v/>
      </c>
      <c r="I101" s="33">
        <f>IF($A101="","",IFERROR(VLOOKUP($E101,'Settings'!$A$11:$D$110,3,FALSE),""))</f>
        <v/>
      </c>
      <c r="J101" s="50">
        <f>IF($A101="","",IFERROR(VLOOKUP($B101,'Vehicles'!$A$5:$J$504,8,FALSE),""))</f>
        <v/>
      </c>
      <c r="K101" s="50">
        <f>IF($A101="","",IFERROR(IF(OR($H101&lt;=0,$G101=""),"",$G101+$H101),""))</f>
        <v/>
      </c>
      <c r="L101" s="51">
        <f>IF($A101="","",IFERROR(IF(OR($I101&lt;=0,$F101=""),"",EDATE($F101,$I101)),""))</f>
        <v/>
      </c>
      <c r="M101" s="50">
        <f>IF($A101="","",IFERROR(IF(OR($K101="",$J101=""),"",$K101-$J101),""))</f>
        <v/>
      </c>
      <c r="N101" s="33">
        <f>IF($A101="","",IFERROR(IF($L101="","",$L101-'Settings'!$B$4),""))</f>
        <v/>
      </c>
      <c r="O101" s="30">
        <f>IF($A101="","",IF($D101="Missing Unit","Missing Unit",IF(OR($D101="Out of Service",$D101="Sold"),"Inactive Vehicle",IF($J101="","Missing Current Odometer",IF(OR($F101="",$G101=""),"Missing Service Baseline",IF($F101&gt;'Settings'!$B$4,"Last Service Date After Report Date",IF(AND(OR($H101="",$H101=0),OR($I101="",$I101=0)),"Missing Service Type Setup",IF($J101&lt;$G101,"Odometer Conflict","OK"))))))))</f>
        <v/>
      </c>
      <c r="P101" s="31">
        <f>IF($A101="","",IF($O101&lt;&gt;"OK","Review",IF(OR(AND($H101&gt;0,$M101&lt;0),AND($I101&gt;0,$N101&lt;0)),"Overdue",IF(OR(AND($H101&gt;0,$M101&lt;='Settings'!$B$5),AND($I101&gt;0,$N101&lt;='Settings'!$B$6)),"Due Soon","Up to Date"))))</f>
        <v/>
      </c>
      <c r="Q101" s="52">
        <f>IF($A101="","",IFERROR(VLOOKUP($E101,'Settings'!$A$11:$D$110,4,FALSE),0))</f>
        <v/>
      </c>
      <c r="R101" s="27" t="n"/>
      <c r="S101" s="25" t="n"/>
      <c r="T101" s="27" t="n"/>
    </row>
    <row r="102">
      <c r="A102" s="25" t="n"/>
      <c r="B102" s="25" t="n"/>
      <c r="C102" s="30">
        <f>IF($A102="","",IFERROR(VLOOKUP($B102,'Vehicles'!$A$5:$J$504,2,FALSE)&amp;" "&amp;VLOOKUP($B102,'Vehicles'!$A$5:$J$504,3,FALSE)&amp;" "&amp;VLOOKUP($B102,'Vehicles'!$A$5:$J$504,4,FALSE),"Unit not found"))</f>
        <v/>
      </c>
      <c r="D102" s="31">
        <f>IF($A102="","",IFERROR(VLOOKUP($B102,'Vehicles'!$A$5:$J$504,10,FALSE),"Missing Unit"))</f>
        <v/>
      </c>
      <c r="E102" s="27" t="n"/>
      <c r="F102" s="49" t="n"/>
      <c r="G102" s="48" t="n"/>
      <c r="H102" s="50">
        <f>IF($A102="","",IFERROR(VLOOKUP($E102,'Settings'!$A$11:$D$110,2,FALSE),""))</f>
        <v/>
      </c>
      <c r="I102" s="33">
        <f>IF($A102="","",IFERROR(VLOOKUP($E102,'Settings'!$A$11:$D$110,3,FALSE),""))</f>
        <v/>
      </c>
      <c r="J102" s="50">
        <f>IF($A102="","",IFERROR(VLOOKUP($B102,'Vehicles'!$A$5:$J$504,8,FALSE),""))</f>
        <v/>
      </c>
      <c r="K102" s="50">
        <f>IF($A102="","",IFERROR(IF(OR($H102&lt;=0,$G102=""),"",$G102+$H102),""))</f>
        <v/>
      </c>
      <c r="L102" s="51">
        <f>IF($A102="","",IFERROR(IF(OR($I102&lt;=0,$F102=""),"",EDATE($F102,$I102)),""))</f>
        <v/>
      </c>
      <c r="M102" s="50">
        <f>IF($A102="","",IFERROR(IF(OR($K102="",$J102=""),"",$K102-$J102),""))</f>
        <v/>
      </c>
      <c r="N102" s="33">
        <f>IF($A102="","",IFERROR(IF($L102="","",$L102-'Settings'!$B$4),""))</f>
        <v/>
      </c>
      <c r="O102" s="30">
        <f>IF($A102="","",IF($D102="Missing Unit","Missing Unit",IF(OR($D102="Out of Service",$D102="Sold"),"Inactive Vehicle",IF($J102="","Missing Current Odometer",IF(OR($F102="",$G102=""),"Missing Service Baseline",IF($F102&gt;'Settings'!$B$4,"Last Service Date After Report Date",IF(AND(OR($H102="",$H102=0),OR($I102="",$I102=0)),"Missing Service Type Setup",IF($J102&lt;$G102,"Odometer Conflict","OK"))))))))</f>
        <v/>
      </c>
      <c r="P102" s="31">
        <f>IF($A102="","",IF($O102&lt;&gt;"OK","Review",IF(OR(AND($H102&gt;0,$M102&lt;0),AND($I102&gt;0,$N102&lt;0)),"Overdue",IF(OR(AND($H102&gt;0,$M102&lt;='Settings'!$B$5),AND($I102&gt;0,$N102&lt;='Settings'!$B$6)),"Due Soon","Up to Date"))))</f>
        <v/>
      </c>
      <c r="Q102" s="52">
        <f>IF($A102="","",IFERROR(VLOOKUP($E102,'Settings'!$A$11:$D$110,4,FALSE),0))</f>
        <v/>
      </c>
      <c r="R102" s="27" t="n"/>
      <c r="S102" s="25" t="n"/>
      <c r="T102" s="27" t="n"/>
    </row>
    <row r="103">
      <c r="A103" s="25" t="n"/>
      <c r="B103" s="25" t="n"/>
      <c r="C103" s="30">
        <f>IF($A103="","",IFERROR(VLOOKUP($B103,'Vehicles'!$A$5:$J$504,2,FALSE)&amp;" "&amp;VLOOKUP($B103,'Vehicles'!$A$5:$J$504,3,FALSE)&amp;" "&amp;VLOOKUP($B103,'Vehicles'!$A$5:$J$504,4,FALSE),"Unit not found"))</f>
        <v/>
      </c>
      <c r="D103" s="31">
        <f>IF($A103="","",IFERROR(VLOOKUP($B103,'Vehicles'!$A$5:$J$504,10,FALSE),"Missing Unit"))</f>
        <v/>
      </c>
      <c r="E103" s="27" t="n"/>
      <c r="F103" s="49" t="n"/>
      <c r="G103" s="48" t="n"/>
      <c r="H103" s="50">
        <f>IF($A103="","",IFERROR(VLOOKUP($E103,'Settings'!$A$11:$D$110,2,FALSE),""))</f>
        <v/>
      </c>
      <c r="I103" s="33">
        <f>IF($A103="","",IFERROR(VLOOKUP($E103,'Settings'!$A$11:$D$110,3,FALSE),""))</f>
        <v/>
      </c>
      <c r="J103" s="50">
        <f>IF($A103="","",IFERROR(VLOOKUP($B103,'Vehicles'!$A$5:$J$504,8,FALSE),""))</f>
        <v/>
      </c>
      <c r="K103" s="50">
        <f>IF($A103="","",IFERROR(IF(OR($H103&lt;=0,$G103=""),"",$G103+$H103),""))</f>
        <v/>
      </c>
      <c r="L103" s="51">
        <f>IF($A103="","",IFERROR(IF(OR($I103&lt;=0,$F103=""),"",EDATE($F103,$I103)),""))</f>
        <v/>
      </c>
      <c r="M103" s="50">
        <f>IF($A103="","",IFERROR(IF(OR($K103="",$J103=""),"",$K103-$J103),""))</f>
        <v/>
      </c>
      <c r="N103" s="33">
        <f>IF($A103="","",IFERROR(IF($L103="","",$L103-'Settings'!$B$4),""))</f>
        <v/>
      </c>
      <c r="O103" s="30">
        <f>IF($A103="","",IF($D103="Missing Unit","Missing Unit",IF(OR($D103="Out of Service",$D103="Sold"),"Inactive Vehicle",IF($J103="","Missing Current Odometer",IF(OR($F103="",$G103=""),"Missing Service Baseline",IF($F103&gt;'Settings'!$B$4,"Last Service Date After Report Date",IF(AND(OR($H103="",$H103=0),OR($I103="",$I103=0)),"Missing Service Type Setup",IF($J103&lt;$G103,"Odometer Conflict","OK"))))))))</f>
        <v/>
      </c>
      <c r="P103" s="31">
        <f>IF($A103="","",IF($O103&lt;&gt;"OK","Review",IF(OR(AND($H103&gt;0,$M103&lt;0),AND($I103&gt;0,$N103&lt;0)),"Overdue",IF(OR(AND($H103&gt;0,$M103&lt;='Settings'!$B$5),AND($I103&gt;0,$N103&lt;='Settings'!$B$6)),"Due Soon","Up to Date"))))</f>
        <v/>
      </c>
      <c r="Q103" s="52">
        <f>IF($A103="","",IFERROR(VLOOKUP($E103,'Settings'!$A$11:$D$110,4,FALSE),0))</f>
        <v/>
      </c>
      <c r="R103" s="27" t="n"/>
      <c r="S103" s="25" t="n"/>
      <c r="T103" s="27" t="n"/>
    </row>
    <row r="104">
      <c r="A104" s="25" t="n"/>
      <c r="B104" s="25" t="n"/>
      <c r="C104" s="30">
        <f>IF($A104="","",IFERROR(VLOOKUP($B104,'Vehicles'!$A$5:$J$504,2,FALSE)&amp;" "&amp;VLOOKUP($B104,'Vehicles'!$A$5:$J$504,3,FALSE)&amp;" "&amp;VLOOKUP($B104,'Vehicles'!$A$5:$J$504,4,FALSE),"Unit not found"))</f>
        <v/>
      </c>
      <c r="D104" s="31">
        <f>IF($A104="","",IFERROR(VLOOKUP($B104,'Vehicles'!$A$5:$J$504,10,FALSE),"Missing Unit"))</f>
        <v/>
      </c>
      <c r="E104" s="27" t="n"/>
      <c r="F104" s="49" t="n"/>
      <c r="G104" s="48" t="n"/>
      <c r="H104" s="50">
        <f>IF($A104="","",IFERROR(VLOOKUP($E104,'Settings'!$A$11:$D$110,2,FALSE),""))</f>
        <v/>
      </c>
      <c r="I104" s="33">
        <f>IF($A104="","",IFERROR(VLOOKUP($E104,'Settings'!$A$11:$D$110,3,FALSE),""))</f>
        <v/>
      </c>
      <c r="J104" s="50">
        <f>IF($A104="","",IFERROR(VLOOKUP($B104,'Vehicles'!$A$5:$J$504,8,FALSE),""))</f>
        <v/>
      </c>
      <c r="K104" s="50">
        <f>IF($A104="","",IFERROR(IF(OR($H104&lt;=0,$G104=""),"",$G104+$H104),""))</f>
        <v/>
      </c>
      <c r="L104" s="51">
        <f>IF($A104="","",IFERROR(IF(OR($I104&lt;=0,$F104=""),"",EDATE($F104,$I104)),""))</f>
        <v/>
      </c>
      <c r="M104" s="50">
        <f>IF($A104="","",IFERROR(IF(OR($K104="",$J104=""),"",$K104-$J104),""))</f>
        <v/>
      </c>
      <c r="N104" s="33">
        <f>IF($A104="","",IFERROR(IF($L104="","",$L104-'Settings'!$B$4),""))</f>
        <v/>
      </c>
      <c r="O104" s="30">
        <f>IF($A104="","",IF($D104="Missing Unit","Missing Unit",IF(OR($D104="Out of Service",$D104="Sold"),"Inactive Vehicle",IF($J104="","Missing Current Odometer",IF(OR($F104="",$G104=""),"Missing Service Baseline",IF($F104&gt;'Settings'!$B$4,"Last Service Date After Report Date",IF(AND(OR($H104="",$H104=0),OR($I104="",$I104=0)),"Missing Service Type Setup",IF($J104&lt;$G104,"Odometer Conflict","OK"))))))))</f>
        <v/>
      </c>
      <c r="P104" s="31">
        <f>IF($A104="","",IF($O104&lt;&gt;"OK","Review",IF(OR(AND($H104&gt;0,$M104&lt;0),AND($I104&gt;0,$N104&lt;0)),"Overdue",IF(OR(AND($H104&gt;0,$M104&lt;='Settings'!$B$5),AND($I104&gt;0,$N104&lt;='Settings'!$B$6)),"Due Soon","Up to Date"))))</f>
        <v/>
      </c>
      <c r="Q104" s="52">
        <f>IF($A104="","",IFERROR(VLOOKUP($E104,'Settings'!$A$11:$D$110,4,FALSE),0))</f>
        <v/>
      </c>
      <c r="R104" s="27" t="n"/>
      <c r="S104" s="25" t="n"/>
      <c r="T104" s="27" t="n"/>
    </row>
    <row r="105">
      <c r="A105" s="25" t="n"/>
      <c r="B105" s="25" t="n"/>
      <c r="C105" s="30">
        <f>IF($A105="","",IFERROR(VLOOKUP($B105,'Vehicles'!$A$5:$J$504,2,FALSE)&amp;" "&amp;VLOOKUP($B105,'Vehicles'!$A$5:$J$504,3,FALSE)&amp;" "&amp;VLOOKUP($B105,'Vehicles'!$A$5:$J$504,4,FALSE),"Unit not found"))</f>
        <v/>
      </c>
      <c r="D105" s="31">
        <f>IF($A105="","",IFERROR(VLOOKUP($B105,'Vehicles'!$A$5:$J$504,10,FALSE),"Missing Unit"))</f>
        <v/>
      </c>
      <c r="E105" s="27" t="n"/>
      <c r="F105" s="49" t="n"/>
      <c r="G105" s="48" t="n"/>
      <c r="H105" s="50">
        <f>IF($A105="","",IFERROR(VLOOKUP($E105,'Settings'!$A$11:$D$110,2,FALSE),""))</f>
        <v/>
      </c>
      <c r="I105" s="33">
        <f>IF($A105="","",IFERROR(VLOOKUP($E105,'Settings'!$A$11:$D$110,3,FALSE),""))</f>
        <v/>
      </c>
      <c r="J105" s="50">
        <f>IF($A105="","",IFERROR(VLOOKUP($B105,'Vehicles'!$A$5:$J$504,8,FALSE),""))</f>
        <v/>
      </c>
      <c r="K105" s="50">
        <f>IF($A105="","",IFERROR(IF(OR($H105&lt;=0,$G105=""),"",$G105+$H105),""))</f>
        <v/>
      </c>
      <c r="L105" s="51">
        <f>IF($A105="","",IFERROR(IF(OR($I105&lt;=0,$F105=""),"",EDATE($F105,$I105)),""))</f>
        <v/>
      </c>
      <c r="M105" s="50">
        <f>IF($A105="","",IFERROR(IF(OR($K105="",$J105=""),"",$K105-$J105),""))</f>
        <v/>
      </c>
      <c r="N105" s="33">
        <f>IF($A105="","",IFERROR(IF($L105="","",$L105-'Settings'!$B$4),""))</f>
        <v/>
      </c>
      <c r="O105" s="30">
        <f>IF($A105="","",IF($D105="Missing Unit","Missing Unit",IF(OR($D105="Out of Service",$D105="Sold"),"Inactive Vehicle",IF($J105="","Missing Current Odometer",IF(OR($F105="",$G105=""),"Missing Service Baseline",IF($F105&gt;'Settings'!$B$4,"Last Service Date After Report Date",IF(AND(OR($H105="",$H105=0),OR($I105="",$I105=0)),"Missing Service Type Setup",IF($J105&lt;$G105,"Odometer Conflict","OK"))))))))</f>
        <v/>
      </c>
      <c r="P105" s="31">
        <f>IF($A105="","",IF($O105&lt;&gt;"OK","Review",IF(OR(AND($H105&gt;0,$M105&lt;0),AND($I105&gt;0,$N105&lt;0)),"Overdue",IF(OR(AND($H105&gt;0,$M105&lt;='Settings'!$B$5),AND($I105&gt;0,$N105&lt;='Settings'!$B$6)),"Due Soon","Up to Date"))))</f>
        <v/>
      </c>
      <c r="Q105" s="52">
        <f>IF($A105="","",IFERROR(VLOOKUP($E105,'Settings'!$A$11:$D$110,4,FALSE),0))</f>
        <v/>
      </c>
      <c r="R105" s="27" t="n"/>
      <c r="S105" s="25" t="n"/>
      <c r="T105" s="27" t="n"/>
    </row>
    <row r="106">
      <c r="A106" s="25" t="n"/>
      <c r="B106" s="25" t="n"/>
      <c r="C106" s="30">
        <f>IF($A106="","",IFERROR(VLOOKUP($B106,'Vehicles'!$A$5:$J$504,2,FALSE)&amp;" "&amp;VLOOKUP($B106,'Vehicles'!$A$5:$J$504,3,FALSE)&amp;" "&amp;VLOOKUP($B106,'Vehicles'!$A$5:$J$504,4,FALSE),"Unit not found"))</f>
        <v/>
      </c>
      <c r="D106" s="31">
        <f>IF($A106="","",IFERROR(VLOOKUP($B106,'Vehicles'!$A$5:$J$504,10,FALSE),"Missing Unit"))</f>
        <v/>
      </c>
      <c r="E106" s="27" t="n"/>
      <c r="F106" s="49" t="n"/>
      <c r="G106" s="48" t="n"/>
      <c r="H106" s="50">
        <f>IF($A106="","",IFERROR(VLOOKUP($E106,'Settings'!$A$11:$D$110,2,FALSE),""))</f>
        <v/>
      </c>
      <c r="I106" s="33">
        <f>IF($A106="","",IFERROR(VLOOKUP($E106,'Settings'!$A$11:$D$110,3,FALSE),""))</f>
        <v/>
      </c>
      <c r="J106" s="50">
        <f>IF($A106="","",IFERROR(VLOOKUP($B106,'Vehicles'!$A$5:$J$504,8,FALSE),""))</f>
        <v/>
      </c>
      <c r="K106" s="50">
        <f>IF($A106="","",IFERROR(IF(OR($H106&lt;=0,$G106=""),"",$G106+$H106),""))</f>
        <v/>
      </c>
      <c r="L106" s="51">
        <f>IF($A106="","",IFERROR(IF(OR($I106&lt;=0,$F106=""),"",EDATE($F106,$I106)),""))</f>
        <v/>
      </c>
      <c r="M106" s="50">
        <f>IF($A106="","",IFERROR(IF(OR($K106="",$J106=""),"",$K106-$J106),""))</f>
        <v/>
      </c>
      <c r="N106" s="33">
        <f>IF($A106="","",IFERROR(IF($L106="","",$L106-'Settings'!$B$4),""))</f>
        <v/>
      </c>
      <c r="O106" s="30">
        <f>IF($A106="","",IF($D106="Missing Unit","Missing Unit",IF(OR($D106="Out of Service",$D106="Sold"),"Inactive Vehicle",IF($J106="","Missing Current Odometer",IF(OR($F106="",$G106=""),"Missing Service Baseline",IF($F106&gt;'Settings'!$B$4,"Last Service Date After Report Date",IF(AND(OR($H106="",$H106=0),OR($I106="",$I106=0)),"Missing Service Type Setup",IF($J106&lt;$G106,"Odometer Conflict","OK"))))))))</f>
        <v/>
      </c>
      <c r="P106" s="31">
        <f>IF($A106="","",IF($O106&lt;&gt;"OK","Review",IF(OR(AND($H106&gt;0,$M106&lt;0),AND($I106&gt;0,$N106&lt;0)),"Overdue",IF(OR(AND($H106&gt;0,$M106&lt;='Settings'!$B$5),AND($I106&gt;0,$N106&lt;='Settings'!$B$6)),"Due Soon","Up to Date"))))</f>
        <v/>
      </c>
      <c r="Q106" s="52">
        <f>IF($A106="","",IFERROR(VLOOKUP($E106,'Settings'!$A$11:$D$110,4,FALSE),0))</f>
        <v/>
      </c>
      <c r="R106" s="27" t="n"/>
      <c r="S106" s="25" t="n"/>
      <c r="T106" s="27" t="n"/>
    </row>
    <row r="107">
      <c r="A107" s="25" t="n"/>
      <c r="B107" s="25" t="n"/>
      <c r="C107" s="30">
        <f>IF($A107="","",IFERROR(VLOOKUP($B107,'Vehicles'!$A$5:$J$504,2,FALSE)&amp;" "&amp;VLOOKUP($B107,'Vehicles'!$A$5:$J$504,3,FALSE)&amp;" "&amp;VLOOKUP($B107,'Vehicles'!$A$5:$J$504,4,FALSE),"Unit not found"))</f>
        <v/>
      </c>
      <c r="D107" s="31">
        <f>IF($A107="","",IFERROR(VLOOKUP($B107,'Vehicles'!$A$5:$J$504,10,FALSE),"Missing Unit"))</f>
        <v/>
      </c>
      <c r="E107" s="27" t="n"/>
      <c r="F107" s="49" t="n"/>
      <c r="G107" s="48" t="n"/>
      <c r="H107" s="50">
        <f>IF($A107="","",IFERROR(VLOOKUP($E107,'Settings'!$A$11:$D$110,2,FALSE),""))</f>
        <v/>
      </c>
      <c r="I107" s="33">
        <f>IF($A107="","",IFERROR(VLOOKUP($E107,'Settings'!$A$11:$D$110,3,FALSE),""))</f>
        <v/>
      </c>
      <c r="J107" s="50">
        <f>IF($A107="","",IFERROR(VLOOKUP($B107,'Vehicles'!$A$5:$J$504,8,FALSE),""))</f>
        <v/>
      </c>
      <c r="K107" s="50">
        <f>IF($A107="","",IFERROR(IF(OR($H107&lt;=0,$G107=""),"",$G107+$H107),""))</f>
        <v/>
      </c>
      <c r="L107" s="51">
        <f>IF($A107="","",IFERROR(IF(OR($I107&lt;=0,$F107=""),"",EDATE($F107,$I107)),""))</f>
        <v/>
      </c>
      <c r="M107" s="50">
        <f>IF($A107="","",IFERROR(IF(OR($K107="",$J107=""),"",$K107-$J107),""))</f>
        <v/>
      </c>
      <c r="N107" s="33">
        <f>IF($A107="","",IFERROR(IF($L107="","",$L107-'Settings'!$B$4),""))</f>
        <v/>
      </c>
      <c r="O107" s="30">
        <f>IF($A107="","",IF($D107="Missing Unit","Missing Unit",IF(OR($D107="Out of Service",$D107="Sold"),"Inactive Vehicle",IF($J107="","Missing Current Odometer",IF(OR($F107="",$G107=""),"Missing Service Baseline",IF($F107&gt;'Settings'!$B$4,"Last Service Date After Report Date",IF(AND(OR($H107="",$H107=0),OR($I107="",$I107=0)),"Missing Service Type Setup",IF($J107&lt;$G107,"Odometer Conflict","OK"))))))))</f>
        <v/>
      </c>
      <c r="P107" s="31">
        <f>IF($A107="","",IF($O107&lt;&gt;"OK","Review",IF(OR(AND($H107&gt;0,$M107&lt;0),AND($I107&gt;0,$N107&lt;0)),"Overdue",IF(OR(AND($H107&gt;0,$M107&lt;='Settings'!$B$5),AND($I107&gt;0,$N107&lt;='Settings'!$B$6)),"Due Soon","Up to Date"))))</f>
        <v/>
      </c>
      <c r="Q107" s="52">
        <f>IF($A107="","",IFERROR(VLOOKUP($E107,'Settings'!$A$11:$D$110,4,FALSE),0))</f>
        <v/>
      </c>
      <c r="R107" s="27" t="n"/>
      <c r="S107" s="25" t="n"/>
      <c r="T107" s="27" t="n"/>
    </row>
    <row r="108">
      <c r="A108" s="25" t="n"/>
      <c r="B108" s="25" t="n"/>
      <c r="C108" s="30">
        <f>IF($A108="","",IFERROR(VLOOKUP($B108,'Vehicles'!$A$5:$J$504,2,FALSE)&amp;" "&amp;VLOOKUP($B108,'Vehicles'!$A$5:$J$504,3,FALSE)&amp;" "&amp;VLOOKUP($B108,'Vehicles'!$A$5:$J$504,4,FALSE),"Unit not found"))</f>
        <v/>
      </c>
      <c r="D108" s="31">
        <f>IF($A108="","",IFERROR(VLOOKUP($B108,'Vehicles'!$A$5:$J$504,10,FALSE),"Missing Unit"))</f>
        <v/>
      </c>
      <c r="E108" s="27" t="n"/>
      <c r="F108" s="49" t="n"/>
      <c r="G108" s="48" t="n"/>
      <c r="H108" s="50">
        <f>IF($A108="","",IFERROR(VLOOKUP($E108,'Settings'!$A$11:$D$110,2,FALSE),""))</f>
        <v/>
      </c>
      <c r="I108" s="33">
        <f>IF($A108="","",IFERROR(VLOOKUP($E108,'Settings'!$A$11:$D$110,3,FALSE),""))</f>
        <v/>
      </c>
      <c r="J108" s="50">
        <f>IF($A108="","",IFERROR(VLOOKUP($B108,'Vehicles'!$A$5:$J$504,8,FALSE),""))</f>
        <v/>
      </c>
      <c r="K108" s="50">
        <f>IF($A108="","",IFERROR(IF(OR($H108&lt;=0,$G108=""),"",$G108+$H108),""))</f>
        <v/>
      </c>
      <c r="L108" s="51">
        <f>IF($A108="","",IFERROR(IF(OR($I108&lt;=0,$F108=""),"",EDATE($F108,$I108)),""))</f>
        <v/>
      </c>
      <c r="M108" s="50">
        <f>IF($A108="","",IFERROR(IF(OR($K108="",$J108=""),"",$K108-$J108),""))</f>
        <v/>
      </c>
      <c r="N108" s="33">
        <f>IF($A108="","",IFERROR(IF($L108="","",$L108-'Settings'!$B$4),""))</f>
        <v/>
      </c>
      <c r="O108" s="30">
        <f>IF($A108="","",IF($D108="Missing Unit","Missing Unit",IF(OR($D108="Out of Service",$D108="Sold"),"Inactive Vehicle",IF($J108="","Missing Current Odometer",IF(OR($F108="",$G108=""),"Missing Service Baseline",IF($F108&gt;'Settings'!$B$4,"Last Service Date After Report Date",IF(AND(OR($H108="",$H108=0),OR($I108="",$I108=0)),"Missing Service Type Setup",IF($J108&lt;$G108,"Odometer Conflict","OK"))))))))</f>
        <v/>
      </c>
      <c r="P108" s="31">
        <f>IF($A108="","",IF($O108&lt;&gt;"OK","Review",IF(OR(AND($H108&gt;0,$M108&lt;0),AND($I108&gt;0,$N108&lt;0)),"Overdue",IF(OR(AND($H108&gt;0,$M108&lt;='Settings'!$B$5),AND($I108&gt;0,$N108&lt;='Settings'!$B$6)),"Due Soon","Up to Date"))))</f>
        <v/>
      </c>
      <c r="Q108" s="52">
        <f>IF($A108="","",IFERROR(VLOOKUP($E108,'Settings'!$A$11:$D$110,4,FALSE),0))</f>
        <v/>
      </c>
      <c r="R108" s="27" t="n"/>
      <c r="S108" s="25" t="n"/>
      <c r="T108" s="27" t="n"/>
    </row>
    <row r="109">
      <c r="A109" s="25" t="n"/>
      <c r="B109" s="25" t="n"/>
      <c r="C109" s="30">
        <f>IF($A109="","",IFERROR(VLOOKUP($B109,'Vehicles'!$A$5:$J$504,2,FALSE)&amp;" "&amp;VLOOKUP($B109,'Vehicles'!$A$5:$J$504,3,FALSE)&amp;" "&amp;VLOOKUP($B109,'Vehicles'!$A$5:$J$504,4,FALSE),"Unit not found"))</f>
        <v/>
      </c>
      <c r="D109" s="31">
        <f>IF($A109="","",IFERROR(VLOOKUP($B109,'Vehicles'!$A$5:$J$504,10,FALSE),"Missing Unit"))</f>
        <v/>
      </c>
      <c r="E109" s="27" t="n"/>
      <c r="F109" s="49" t="n"/>
      <c r="G109" s="48" t="n"/>
      <c r="H109" s="50">
        <f>IF($A109="","",IFERROR(VLOOKUP($E109,'Settings'!$A$11:$D$110,2,FALSE),""))</f>
        <v/>
      </c>
      <c r="I109" s="33">
        <f>IF($A109="","",IFERROR(VLOOKUP($E109,'Settings'!$A$11:$D$110,3,FALSE),""))</f>
        <v/>
      </c>
      <c r="J109" s="50">
        <f>IF($A109="","",IFERROR(VLOOKUP($B109,'Vehicles'!$A$5:$J$504,8,FALSE),""))</f>
        <v/>
      </c>
      <c r="K109" s="50">
        <f>IF($A109="","",IFERROR(IF(OR($H109&lt;=0,$G109=""),"",$G109+$H109),""))</f>
        <v/>
      </c>
      <c r="L109" s="51">
        <f>IF($A109="","",IFERROR(IF(OR($I109&lt;=0,$F109=""),"",EDATE($F109,$I109)),""))</f>
        <v/>
      </c>
      <c r="M109" s="50">
        <f>IF($A109="","",IFERROR(IF(OR($K109="",$J109=""),"",$K109-$J109),""))</f>
        <v/>
      </c>
      <c r="N109" s="33">
        <f>IF($A109="","",IFERROR(IF($L109="","",$L109-'Settings'!$B$4),""))</f>
        <v/>
      </c>
      <c r="O109" s="30">
        <f>IF($A109="","",IF($D109="Missing Unit","Missing Unit",IF(OR($D109="Out of Service",$D109="Sold"),"Inactive Vehicle",IF($J109="","Missing Current Odometer",IF(OR($F109="",$G109=""),"Missing Service Baseline",IF($F109&gt;'Settings'!$B$4,"Last Service Date After Report Date",IF(AND(OR($H109="",$H109=0),OR($I109="",$I109=0)),"Missing Service Type Setup",IF($J109&lt;$G109,"Odometer Conflict","OK"))))))))</f>
        <v/>
      </c>
      <c r="P109" s="31">
        <f>IF($A109="","",IF($O109&lt;&gt;"OK","Review",IF(OR(AND($H109&gt;0,$M109&lt;0),AND($I109&gt;0,$N109&lt;0)),"Overdue",IF(OR(AND($H109&gt;0,$M109&lt;='Settings'!$B$5),AND($I109&gt;0,$N109&lt;='Settings'!$B$6)),"Due Soon","Up to Date"))))</f>
        <v/>
      </c>
      <c r="Q109" s="52">
        <f>IF($A109="","",IFERROR(VLOOKUP($E109,'Settings'!$A$11:$D$110,4,FALSE),0))</f>
        <v/>
      </c>
      <c r="R109" s="27" t="n"/>
      <c r="S109" s="25" t="n"/>
      <c r="T109" s="27" t="n"/>
    </row>
    <row r="110">
      <c r="A110" s="25" t="n"/>
      <c r="B110" s="25" t="n"/>
      <c r="C110" s="30">
        <f>IF($A110="","",IFERROR(VLOOKUP($B110,'Vehicles'!$A$5:$J$504,2,FALSE)&amp;" "&amp;VLOOKUP($B110,'Vehicles'!$A$5:$J$504,3,FALSE)&amp;" "&amp;VLOOKUP($B110,'Vehicles'!$A$5:$J$504,4,FALSE),"Unit not found"))</f>
        <v/>
      </c>
      <c r="D110" s="31">
        <f>IF($A110="","",IFERROR(VLOOKUP($B110,'Vehicles'!$A$5:$J$504,10,FALSE),"Missing Unit"))</f>
        <v/>
      </c>
      <c r="E110" s="27" t="n"/>
      <c r="F110" s="49" t="n"/>
      <c r="G110" s="48" t="n"/>
      <c r="H110" s="50">
        <f>IF($A110="","",IFERROR(VLOOKUP($E110,'Settings'!$A$11:$D$110,2,FALSE),""))</f>
        <v/>
      </c>
      <c r="I110" s="33">
        <f>IF($A110="","",IFERROR(VLOOKUP($E110,'Settings'!$A$11:$D$110,3,FALSE),""))</f>
        <v/>
      </c>
      <c r="J110" s="50">
        <f>IF($A110="","",IFERROR(VLOOKUP($B110,'Vehicles'!$A$5:$J$504,8,FALSE),""))</f>
        <v/>
      </c>
      <c r="K110" s="50">
        <f>IF($A110="","",IFERROR(IF(OR($H110&lt;=0,$G110=""),"",$G110+$H110),""))</f>
        <v/>
      </c>
      <c r="L110" s="51">
        <f>IF($A110="","",IFERROR(IF(OR($I110&lt;=0,$F110=""),"",EDATE($F110,$I110)),""))</f>
        <v/>
      </c>
      <c r="M110" s="50">
        <f>IF($A110="","",IFERROR(IF(OR($K110="",$J110=""),"",$K110-$J110),""))</f>
        <v/>
      </c>
      <c r="N110" s="33">
        <f>IF($A110="","",IFERROR(IF($L110="","",$L110-'Settings'!$B$4),""))</f>
        <v/>
      </c>
      <c r="O110" s="30">
        <f>IF($A110="","",IF($D110="Missing Unit","Missing Unit",IF(OR($D110="Out of Service",$D110="Sold"),"Inactive Vehicle",IF($J110="","Missing Current Odometer",IF(OR($F110="",$G110=""),"Missing Service Baseline",IF($F110&gt;'Settings'!$B$4,"Last Service Date After Report Date",IF(AND(OR($H110="",$H110=0),OR($I110="",$I110=0)),"Missing Service Type Setup",IF($J110&lt;$G110,"Odometer Conflict","OK"))))))))</f>
        <v/>
      </c>
      <c r="P110" s="31">
        <f>IF($A110="","",IF($O110&lt;&gt;"OK","Review",IF(OR(AND($H110&gt;0,$M110&lt;0),AND($I110&gt;0,$N110&lt;0)),"Overdue",IF(OR(AND($H110&gt;0,$M110&lt;='Settings'!$B$5),AND($I110&gt;0,$N110&lt;='Settings'!$B$6)),"Due Soon","Up to Date"))))</f>
        <v/>
      </c>
      <c r="Q110" s="52">
        <f>IF($A110="","",IFERROR(VLOOKUP($E110,'Settings'!$A$11:$D$110,4,FALSE),0))</f>
        <v/>
      </c>
      <c r="R110" s="27" t="n"/>
      <c r="S110" s="25" t="n"/>
      <c r="T110" s="27" t="n"/>
    </row>
    <row r="111">
      <c r="A111" s="25" t="n"/>
      <c r="B111" s="25" t="n"/>
      <c r="C111" s="30">
        <f>IF($A111="","",IFERROR(VLOOKUP($B111,'Vehicles'!$A$5:$J$504,2,FALSE)&amp;" "&amp;VLOOKUP($B111,'Vehicles'!$A$5:$J$504,3,FALSE)&amp;" "&amp;VLOOKUP($B111,'Vehicles'!$A$5:$J$504,4,FALSE),"Unit not found"))</f>
        <v/>
      </c>
      <c r="D111" s="31">
        <f>IF($A111="","",IFERROR(VLOOKUP($B111,'Vehicles'!$A$5:$J$504,10,FALSE),"Missing Unit"))</f>
        <v/>
      </c>
      <c r="E111" s="27" t="n"/>
      <c r="F111" s="49" t="n"/>
      <c r="G111" s="48" t="n"/>
      <c r="H111" s="50">
        <f>IF($A111="","",IFERROR(VLOOKUP($E111,'Settings'!$A$11:$D$110,2,FALSE),""))</f>
        <v/>
      </c>
      <c r="I111" s="33">
        <f>IF($A111="","",IFERROR(VLOOKUP($E111,'Settings'!$A$11:$D$110,3,FALSE),""))</f>
        <v/>
      </c>
      <c r="J111" s="50">
        <f>IF($A111="","",IFERROR(VLOOKUP($B111,'Vehicles'!$A$5:$J$504,8,FALSE),""))</f>
        <v/>
      </c>
      <c r="K111" s="50">
        <f>IF($A111="","",IFERROR(IF(OR($H111&lt;=0,$G111=""),"",$G111+$H111),""))</f>
        <v/>
      </c>
      <c r="L111" s="51">
        <f>IF($A111="","",IFERROR(IF(OR($I111&lt;=0,$F111=""),"",EDATE($F111,$I111)),""))</f>
        <v/>
      </c>
      <c r="M111" s="50">
        <f>IF($A111="","",IFERROR(IF(OR($K111="",$J111=""),"",$K111-$J111),""))</f>
        <v/>
      </c>
      <c r="N111" s="33">
        <f>IF($A111="","",IFERROR(IF($L111="","",$L111-'Settings'!$B$4),""))</f>
        <v/>
      </c>
      <c r="O111" s="30">
        <f>IF($A111="","",IF($D111="Missing Unit","Missing Unit",IF(OR($D111="Out of Service",$D111="Sold"),"Inactive Vehicle",IF($J111="","Missing Current Odometer",IF(OR($F111="",$G111=""),"Missing Service Baseline",IF($F111&gt;'Settings'!$B$4,"Last Service Date After Report Date",IF(AND(OR($H111="",$H111=0),OR($I111="",$I111=0)),"Missing Service Type Setup",IF($J111&lt;$G111,"Odometer Conflict","OK"))))))))</f>
        <v/>
      </c>
      <c r="P111" s="31">
        <f>IF($A111="","",IF($O111&lt;&gt;"OK","Review",IF(OR(AND($H111&gt;0,$M111&lt;0),AND($I111&gt;0,$N111&lt;0)),"Overdue",IF(OR(AND($H111&gt;0,$M111&lt;='Settings'!$B$5),AND($I111&gt;0,$N111&lt;='Settings'!$B$6)),"Due Soon","Up to Date"))))</f>
        <v/>
      </c>
      <c r="Q111" s="52">
        <f>IF($A111="","",IFERROR(VLOOKUP($E111,'Settings'!$A$11:$D$110,4,FALSE),0))</f>
        <v/>
      </c>
      <c r="R111" s="27" t="n"/>
      <c r="S111" s="25" t="n"/>
      <c r="T111" s="27" t="n"/>
    </row>
    <row r="112">
      <c r="A112" s="25" t="n"/>
      <c r="B112" s="25" t="n"/>
      <c r="C112" s="30">
        <f>IF($A112="","",IFERROR(VLOOKUP($B112,'Vehicles'!$A$5:$J$504,2,FALSE)&amp;" "&amp;VLOOKUP($B112,'Vehicles'!$A$5:$J$504,3,FALSE)&amp;" "&amp;VLOOKUP($B112,'Vehicles'!$A$5:$J$504,4,FALSE),"Unit not found"))</f>
        <v/>
      </c>
      <c r="D112" s="31">
        <f>IF($A112="","",IFERROR(VLOOKUP($B112,'Vehicles'!$A$5:$J$504,10,FALSE),"Missing Unit"))</f>
        <v/>
      </c>
      <c r="E112" s="27" t="n"/>
      <c r="F112" s="49" t="n"/>
      <c r="G112" s="48" t="n"/>
      <c r="H112" s="50">
        <f>IF($A112="","",IFERROR(VLOOKUP($E112,'Settings'!$A$11:$D$110,2,FALSE),""))</f>
        <v/>
      </c>
      <c r="I112" s="33">
        <f>IF($A112="","",IFERROR(VLOOKUP($E112,'Settings'!$A$11:$D$110,3,FALSE),""))</f>
        <v/>
      </c>
      <c r="J112" s="50">
        <f>IF($A112="","",IFERROR(VLOOKUP($B112,'Vehicles'!$A$5:$J$504,8,FALSE),""))</f>
        <v/>
      </c>
      <c r="K112" s="50">
        <f>IF($A112="","",IFERROR(IF(OR($H112&lt;=0,$G112=""),"",$G112+$H112),""))</f>
        <v/>
      </c>
      <c r="L112" s="51">
        <f>IF($A112="","",IFERROR(IF(OR($I112&lt;=0,$F112=""),"",EDATE($F112,$I112)),""))</f>
        <v/>
      </c>
      <c r="M112" s="50">
        <f>IF($A112="","",IFERROR(IF(OR($K112="",$J112=""),"",$K112-$J112),""))</f>
        <v/>
      </c>
      <c r="N112" s="33">
        <f>IF($A112="","",IFERROR(IF($L112="","",$L112-'Settings'!$B$4),""))</f>
        <v/>
      </c>
      <c r="O112" s="30">
        <f>IF($A112="","",IF($D112="Missing Unit","Missing Unit",IF(OR($D112="Out of Service",$D112="Sold"),"Inactive Vehicle",IF($J112="","Missing Current Odometer",IF(OR($F112="",$G112=""),"Missing Service Baseline",IF($F112&gt;'Settings'!$B$4,"Last Service Date After Report Date",IF(AND(OR($H112="",$H112=0),OR($I112="",$I112=0)),"Missing Service Type Setup",IF($J112&lt;$G112,"Odometer Conflict","OK"))))))))</f>
        <v/>
      </c>
      <c r="P112" s="31">
        <f>IF($A112="","",IF($O112&lt;&gt;"OK","Review",IF(OR(AND($H112&gt;0,$M112&lt;0),AND($I112&gt;0,$N112&lt;0)),"Overdue",IF(OR(AND($H112&gt;0,$M112&lt;='Settings'!$B$5),AND($I112&gt;0,$N112&lt;='Settings'!$B$6)),"Due Soon","Up to Date"))))</f>
        <v/>
      </c>
      <c r="Q112" s="52">
        <f>IF($A112="","",IFERROR(VLOOKUP($E112,'Settings'!$A$11:$D$110,4,FALSE),0))</f>
        <v/>
      </c>
      <c r="R112" s="27" t="n"/>
      <c r="S112" s="25" t="n"/>
      <c r="T112" s="27" t="n"/>
    </row>
    <row r="113">
      <c r="A113" s="25" t="n"/>
      <c r="B113" s="25" t="n"/>
      <c r="C113" s="30">
        <f>IF($A113="","",IFERROR(VLOOKUP($B113,'Vehicles'!$A$5:$J$504,2,FALSE)&amp;" "&amp;VLOOKUP($B113,'Vehicles'!$A$5:$J$504,3,FALSE)&amp;" "&amp;VLOOKUP($B113,'Vehicles'!$A$5:$J$504,4,FALSE),"Unit not found"))</f>
        <v/>
      </c>
      <c r="D113" s="31">
        <f>IF($A113="","",IFERROR(VLOOKUP($B113,'Vehicles'!$A$5:$J$504,10,FALSE),"Missing Unit"))</f>
        <v/>
      </c>
      <c r="E113" s="27" t="n"/>
      <c r="F113" s="49" t="n"/>
      <c r="G113" s="48" t="n"/>
      <c r="H113" s="50">
        <f>IF($A113="","",IFERROR(VLOOKUP($E113,'Settings'!$A$11:$D$110,2,FALSE),""))</f>
        <v/>
      </c>
      <c r="I113" s="33">
        <f>IF($A113="","",IFERROR(VLOOKUP($E113,'Settings'!$A$11:$D$110,3,FALSE),""))</f>
        <v/>
      </c>
      <c r="J113" s="50">
        <f>IF($A113="","",IFERROR(VLOOKUP($B113,'Vehicles'!$A$5:$J$504,8,FALSE),""))</f>
        <v/>
      </c>
      <c r="K113" s="50">
        <f>IF($A113="","",IFERROR(IF(OR($H113&lt;=0,$G113=""),"",$G113+$H113),""))</f>
        <v/>
      </c>
      <c r="L113" s="51">
        <f>IF($A113="","",IFERROR(IF(OR($I113&lt;=0,$F113=""),"",EDATE($F113,$I113)),""))</f>
        <v/>
      </c>
      <c r="M113" s="50">
        <f>IF($A113="","",IFERROR(IF(OR($K113="",$J113=""),"",$K113-$J113),""))</f>
        <v/>
      </c>
      <c r="N113" s="33">
        <f>IF($A113="","",IFERROR(IF($L113="","",$L113-'Settings'!$B$4),""))</f>
        <v/>
      </c>
      <c r="O113" s="30">
        <f>IF($A113="","",IF($D113="Missing Unit","Missing Unit",IF(OR($D113="Out of Service",$D113="Sold"),"Inactive Vehicle",IF($J113="","Missing Current Odometer",IF(OR($F113="",$G113=""),"Missing Service Baseline",IF($F113&gt;'Settings'!$B$4,"Last Service Date After Report Date",IF(AND(OR($H113="",$H113=0),OR($I113="",$I113=0)),"Missing Service Type Setup",IF($J113&lt;$G113,"Odometer Conflict","OK"))))))))</f>
        <v/>
      </c>
      <c r="P113" s="31">
        <f>IF($A113="","",IF($O113&lt;&gt;"OK","Review",IF(OR(AND($H113&gt;0,$M113&lt;0),AND($I113&gt;0,$N113&lt;0)),"Overdue",IF(OR(AND($H113&gt;0,$M113&lt;='Settings'!$B$5),AND($I113&gt;0,$N113&lt;='Settings'!$B$6)),"Due Soon","Up to Date"))))</f>
        <v/>
      </c>
      <c r="Q113" s="52">
        <f>IF($A113="","",IFERROR(VLOOKUP($E113,'Settings'!$A$11:$D$110,4,FALSE),0))</f>
        <v/>
      </c>
      <c r="R113" s="27" t="n"/>
      <c r="S113" s="25" t="n"/>
      <c r="T113" s="27" t="n"/>
    </row>
    <row r="114">
      <c r="A114" s="25" t="n"/>
      <c r="B114" s="25" t="n"/>
      <c r="C114" s="30">
        <f>IF($A114="","",IFERROR(VLOOKUP($B114,'Vehicles'!$A$5:$J$504,2,FALSE)&amp;" "&amp;VLOOKUP($B114,'Vehicles'!$A$5:$J$504,3,FALSE)&amp;" "&amp;VLOOKUP($B114,'Vehicles'!$A$5:$J$504,4,FALSE),"Unit not found"))</f>
        <v/>
      </c>
      <c r="D114" s="31">
        <f>IF($A114="","",IFERROR(VLOOKUP($B114,'Vehicles'!$A$5:$J$504,10,FALSE),"Missing Unit"))</f>
        <v/>
      </c>
      <c r="E114" s="27" t="n"/>
      <c r="F114" s="49" t="n"/>
      <c r="G114" s="48" t="n"/>
      <c r="H114" s="50">
        <f>IF($A114="","",IFERROR(VLOOKUP($E114,'Settings'!$A$11:$D$110,2,FALSE),""))</f>
        <v/>
      </c>
      <c r="I114" s="33">
        <f>IF($A114="","",IFERROR(VLOOKUP($E114,'Settings'!$A$11:$D$110,3,FALSE),""))</f>
        <v/>
      </c>
      <c r="J114" s="50">
        <f>IF($A114="","",IFERROR(VLOOKUP($B114,'Vehicles'!$A$5:$J$504,8,FALSE),""))</f>
        <v/>
      </c>
      <c r="K114" s="50">
        <f>IF($A114="","",IFERROR(IF(OR($H114&lt;=0,$G114=""),"",$G114+$H114),""))</f>
        <v/>
      </c>
      <c r="L114" s="51">
        <f>IF($A114="","",IFERROR(IF(OR($I114&lt;=0,$F114=""),"",EDATE($F114,$I114)),""))</f>
        <v/>
      </c>
      <c r="M114" s="50">
        <f>IF($A114="","",IFERROR(IF(OR($K114="",$J114=""),"",$K114-$J114),""))</f>
        <v/>
      </c>
      <c r="N114" s="33">
        <f>IF($A114="","",IFERROR(IF($L114="","",$L114-'Settings'!$B$4),""))</f>
        <v/>
      </c>
      <c r="O114" s="30">
        <f>IF($A114="","",IF($D114="Missing Unit","Missing Unit",IF(OR($D114="Out of Service",$D114="Sold"),"Inactive Vehicle",IF($J114="","Missing Current Odometer",IF(OR($F114="",$G114=""),"Missing Service Baseline",IF($F114&gt;'Settings'!$B$4,"Last Service Date After Report Date",IF(AND(OR($H114="",$H114=0),OR($I114="",$I114=0)),"Missing Service Type Setup",IF($J114&lt;$G114,"Odometer Conflict","OK"))))))))</f>
        <v/>
      </c>
      <c r="P114" s="31">
        <f>IF($A114="","",IF($O114&lt;&gt;"OK","Review",IF(OR(AND($H114&gt;0,$M114&lt;0),AND($I114&gt;0,$N114&lt;0)),"Overdue",IF(OR(AND($H114&gt;0,$M114&lt;='Settings'!$B$5),AND($I114&gt;0,$N114&lt;='Settings'!$B$6)),"Due Soon","Up to Date"))))</f>
        <v/>
      </c>
      <c r="Q114" s="52">
        <f>IF($A114="","",IFERROR(VLOOKUP($E114,'Settings'!$A$11:$D$110,4,FALSE),0))</f>
        <v/>
      </c>
      <c r="R114" s="27" t="n"/>
      <c r="S114" s="25" t="n"/>
      <c r="T114" s="27" t="n"/>
    </row>
    <row r="115">
      <c r="A115" s="25" t="n"/>
      <c r="B115" s="25" t="n"/>
      <c r="C115" s="30">
        <f>IF($A115="","",IFERROR(VLOOKUP($B115,'Vehicles'!$A$5:$J$504,2,FALSE)&amp;" "&amp;VLOOKUP($B115,'Vehicles'!$A$5:$J$504,3,FALSE)&amp;" "&amp;VLOOKUP($B115,'Vehicles'!$A$5:$J$504,4,FALSE),"Unit not found"))</f>
        <v/>
      </c>
      <c r="D115" s="31">
        <f>IF($A115="","",IFERROR(VLOOKUP($B115,'Vehicles'!$A$5:$J$504,10,FALSE),"Missing Unit"))</f>
        <v/>
      </c>
      <c r="E115" s="27" t="n"/>
      <c r="F115" s="49" t="n"/>
      <c r="G115" s="48" t="n"/>
      <c r="H115" s="50">
        <f>IF($A115="","",IFERROR(VLOOKUP($E115,'Settings'!$A$11:$D$110,2,FALSE),""))</f>
        <v/>
      </c>
      <c r="I115" s="33">
        <f>IF($A115="","",IFERROR(VLOOKUP($E115,'Settings'!$A$11:$D$110,3,FALSE),""))</f>
        <v/>
      </c>
      <c r="J115" s="50">
        <f>IF($A115="","",IFERROR(VLOOKUP($B115,'Vehicles'!$A$5:$J$504,8,FALSE),""))</f>
        <v/>
      </c>
      <c r="K115" s="50">
        <f>IF($A115="","",IFERROR(IF(OR($H115&lt;=0,$G115=""),"",$G115+$H115),""))</f>
        <v/>
      </c>
      <c r="L115" s="51">
        <f>IF($A115="","",IFERROR(IF(OR($I115&lt;=0,$F115=""),"",EDATE($F115,$I115)),""))</f>
        <v/>
      </c>
      <c r="M115" s="50">
        <f>IF($A115="","",IFERROR(IF(OR($K115="",$J115=""),"",$K115-$J115),""))</f>
        <v/>
      </c>
      <c r="N115" s="33">
        <f>IF($A115="","",IFERROR(IF($L115="","",$L115-'Settings'!$B$4),""))</f>
        <v/>
      </c>
      <c r="O115" s="30">
        <f>IF($A115="","",IF($D115="Missing Unit","Missing Unit",IF(OR($D115="Out of Service",$D115="Sold"),"Inactive Vehicle",IF($J115="","Missing Current Odometer",IF(OR($F115="",$G115=""),"Missing Service Baseline",IF($F115&gt;'Settings'!$B$4,"Last Service Date After Report Date",IF(AND(OR($H115="",$H115=0),OR($I115="",$I115=0)),"Missing Service Type Setup",IF($J115&lt;$G115,"Odometer Conflict","OK"))))))))</f>
        <v/>
      </c>
      <c r="P115" s="31">
        <f>IF($A115="","",IF($O115&lt;&gt;"OK","Review",IF(OR(AND($H115&gt;0,$M115&lt;0),AND($I115&gt;0,$N115&lt;0)),"Overdue",IF(OR(AND($H115&gt;0,$M115&lt;='Settings'!$B$5),AND($I115&gt;0,$N115&lt;='Settings'!$B$6)),"Due Soon","Up to Date"))))</f>
        <v/>
      </c>
      <c r="Q115" s="52">
        <f>IF($A115="","",IFERROR(VLOOKUP($E115,'Settings'!$A$11:$D$110,4,FALSE),0))</f>
        <v/>
      </c>
      <c r="R115" s="27" t="n"/>
      <c r="S115" s="25" t="n"/>
      <c r="T115" s="27" t="n"/>
    </row>
    <row r="116">
      <c r="A116" s="25" t="n"/>
      <c r="B116" s="25" t="n"/>
      <c r="C116" s="30">
        <f>IF($A116="","",IFERROR(VLOOKUP($B116,'Vehicles'!$A$5:$J$504,2,FALSE)&amp;" "&amp;VLOOKUP($B116,'Vehicles'!$A$5:$J$504,3,FALSE)&amp;" "&amp;VLOOKUP($B116,'Vehicles'!$A$5:$J$504,4,FALSE),"Unit not found"))</f>
        <v/>
      </c>
      <c r="D116" s="31">
        <f>IF($A116="","",IFERROR(VLOOKUP($B116,'Vehicles'!$A$5:$J$504,10,FALSE),"Missing Unit"))</f>
        <v/>
      </c>
      <c r="E116" s="27" t="n"/>
      <c r="F116" s="49" t="n"/>
      <c r="G116" s="48" t="n"/>
      <c r="H116" s="50">
        <f>IF($A116="","",IFERROR(VLOOKUP($E116,'Settings'!$A$11:$D$110,2,FALSE),""))</f>
        <v/>
      </c>
      <c r="I116" s="33">
        <f>IF($A116="","",IFERROR(VLOOKUP($E116,'Settings'!$A$11:$D$110,3,FALSE),""))</f>
        <v/>
      </c>
      <c r="J116" s="50">
        <f>IF($A116="","",IFERROR(VLOOKUP($B116,'Vehicles'!$A$5:$J$504,8,FALSE),""))</f>
        <v/>
      </c>
      <c r="K116" s="50">
        <f>IF($A116="","",IFERROR(IF(OR($H116&lt;=0,$G116=""),"",$G116+$H116),""))</f>
        <v/>
      </c>
      <c r="L116" s="51">
        <f>IF($A116="","",IFERROR(IF(OR($I116&lt;=0,$F116=""),"",EDATE($F116,$I116)),""))</f>
        <v/>
      </c>
      <c r="M116" s="50">
        <f>IF($A116="","",IFERROR(IF(OR($K116="",$J116=""),"",$K116-$J116),""))</f>
        <v/>
      </c>
      <c r="N116" s="33">
        <f>IF($A116="","",IFERROR(IF($L116="","",$L116-'Settings'!$B$4),""))</f>
        <v/>
      </c>
      <c r="O116" s="30">
        <f>IF($A116="","",IF($D116="Missing Unit","Missing Unit",IF(OR($D116="Out of Service",$D116="Sold"),"Inactive Vehicle",IF($J116="","Missing Current Odometer",IF(OR($F116="",$G116=""),"Missing Service Baseline",IF($F116&gt;'Settings'!$B$4,"Last Service Date After Report Date",IF(AND(OR($H116="",$H116=0),OR($I116="",$I116=0)),"Missing Service Type Setup",IF($J116&lt;$G116,"Odometer Conflict","OK"))))))))</f>
        <v/>
      </c>
      <c r="P116" s="31">
        <f>IF($A116="","",IF($O116&lt;&gt;"OK","Review",IF(OR(AND($H116&gt;0,$M116&lt;0),AND($I116&gt;0,$N116&lt;0)),"Overdue",IF(OR(AND($H116&gt;0,$M116&lt;='Settings'!$B$5),AND($I116&gt;0,$N116&lt;='Settings'!$B$6)),"Due Soon","Up to Date"))))</f>
        <v/>
      </c>
      <c r="Q116" s="52">
        <f>IF($A116="","",IFERROR(VLOOKUP($E116,'Settings'!$A$11:$D$110,4,FALSE),0))</f>
        <v/>
      </c>
      <c r="R116" s="27" t="n"/>
      <c r="S116" s="25" t="n"/>
      <c r="T116" s="27" t="n"/>
    </row>
    <row r="117">
      <c r="A117" s="25" t="n"/>
      <c r="B117" s="25" t="n"/>
      <c r="C117" s="30">
        <f>IF($A117="","",IFERROR(VLOOKUP($B117,'Vehicles'!$A$5:$J$504,2,FALSE)&amp;" "&amp;VLOOKUP($B117,'Vehicles'!$A$5:$J$504,3,FALSE)&amp;" "&amp;VLOOKUP($B117,'Vehicles'!$A$5:$J$504,4,FALSE),"Unit not found"))</f>
        <v/>
      </c>
      <c r="D117" s="31">
        <f>IF($A117="","",IFERROR(VLOOKUP($B117,'Vehicles'!$A$5:$J$504,10,FALSE),"Missing Unit"))</f>
        <v/>
      </c>
      <c r="E117" s="27" t="n"/>
      <c r="F117" s="49" t="n"/>
      <c r="G117" s="48" t="n"/>
      <c r="H117" s="50">
        <f>IF($A117="","",IFERROR(VLOOKUP($E117,'Settings'!$A$11:$D$110,2,FALSE),""))</f>
        <v/>
      </c>
      <c r="I117" s="33">
        <f>IF($A117="","",IFERROR(VLOOKUP($E117,'Settings'!$A$11:$D$110,3,FALSE),""))</f>
        <v/>
      </c>
      <c r="J117" s="50">
        <f>IF($A117="","",IFERROR(VLOOKUP($B117,'Vehicles'!$A$5:$J$504,8,FALSE),""))</f>
        <v/>
      </c>
      <c r="K117" s="50">
        <f>IF($A117="","",IFERROR(IF(OR($H117&lt;=0,$G117=""),"",$G117+$H117),""))</f>
        <v/>
      </c>
      <c r="L117" s="51">
        <f>IF($A117="","",IFERROR(IF(OR($I117&lt;=0,$F117=""),"",EDATE($F117,$I117)),""))</f>
        <v/>
      </c>
      <c r="M117" s="50">
        <f>IF($A117="","",IFERROR(IF(OR($K117="",$J117=""),"",$K117-$J117),""))</f>
        <v/>
      </c>
      <c r="N117" s="33">
        <f>IF($A117="","",IFERROR(IF($L117="","",$L117-'Settings'!$B$4),""))</f>
        <v/>
      </c>
      <c r="O117" s="30">
        <f>IF($A117="","",IF($D117="Missing Unit","Missing Unit",IF(OR($D117="Out of Service",$D117="Sold"),"Inactive Vehicle",IF($J117="","Missing Current Odometer",IF(OR($F117="",$G117=""),"Missing Service Baseline",IF($F117&gt;'Settings'!$B$4,"Last Service Date After Report Date",IF(AND(OR($H117="",$H117=0),OR($I117="",$I117=0)),"Missing Service Type Setup",IF($J117&lt;$G117,"Odometer Conflict","OK"))))))))</f>
        <v/>
      </c>
      <c r="P117" s="31">
        <f>IF($A117="","",IF($O117&lt;&gt;"OK","Review",IF(OR(AND($H117&gt;0,$M117&lt;0),AND($I117&gt;0,$N117&lt;0)),"Overdue",IF(OR(AND($H117&gt;0,$M117&lt;='Settings'!$B$5),AND($I117&gt;0,$N117&lt;='Settings'!$B$6)),"Due Soon","Up to Date"))))</f>
        <v/>
      </c>
      <c r="Q117" s="52">
        <f>IF($A117="","",IFERROR(VLOOKUP($E117,'Settings'!$A$11:$D$110,4,FALSE),0))</f>
        <v/>
      </c>
      <c r="R117" s="27" t="n"/>
      <c r="S117" s="25" t="n"/>
      <c r="T117" s="27" t="n"/>
    </row>
    <row r="118">
      <c r="A118" s="25" t="n"/>
      <c r="B118" s="25" t="n"/>
      <c r="C118" s="30">
        <f>IF($A118="","",IFERROR(VLOOKUP($B118,'Vehicles'!$A$5:$J$504,2,FALSE)&amp;" "&amp;VLOOKUP($B118,'Vehicles'!$A$5:$J$504,3,FALSE)&amp;" "&amp;VLOOKUP($B118,'Vehicles'!$A$5:$J$504,4,FALSE),"Unit not found"))</f>
        <v/>
      </c>
      <c r="D118" s="31">
        <f>IF($A118="","",IFERROR(VLOOKUP($B118,'Vehicles'!$A$5:$J$504,10,FALSE),"Missing Unit"))</f>
        <v/>
      </c>
      <c r="E118" s="27" t="n"/>
      <c r="F118" s="49" t="n"/>
      <c r="G118" s="48" t="n"/>
      <c r="H118" s="50">
        <f>IF($A118="","",IFERROR(VLOOKUP($E118,'Settings'!$A$11:$D$110,2,FALSE),""))</f>
        <v/>
      </c>
      <c r="I118" s="33">
        <f>IF($A118="","",IFERROR(VLOOKUP($E118,'Settings'!$A$11:$D$110,3,FALSE),""))</f>
        <v/>
      </c>
      <c r="J118" s="50">
        <f>IF($A118="","",IFERROR(VLOOKUP($B118,'Vehicles'!$A$5:$J$504,8,FALSE),""))</f>
        <v/>
      </c>
      <c r="K118" s="50">
        <f>IF($A118="","",IFERROR(IF(OR($H118&lt;=0,$G118=""),"",$G118+$H118),""))</f>
        <v/>
      </c>
      <c r="L118" s="51">
        <f>IF($A118="","",IFERROR(IF(OR($I118&lt;=0,$F118=""),"",EDATE($F118,$I118)),""))</f>
        <v/>
      </c>
      <c r="M118" s="50">
        <f>IF($A118="","",IFERROR(IF(OR($K118="",$J118=""),"",$K118-$J118),""))</f>
        <v/>
      </c>
      <c r="N118" s="33">
        <f>IF($A118="","",IFERROR(IF($L118="","",$L118-'Settings'!$B$4),""))</f>
        <v/>
      </c>
      <c r="O118" s="30">
        <f>IF($A118="","",IF($D118="Missing Unit","Missing Unit",IF(OR($D118="Out of Service",$D118="Sold"),"Inactive Vehicle",IF($J118="","Missing Current Odometer",IF(OR($F118="",$G118=""),"Missing Service Baseline",IF($F118&gt;'Settings'!$B$4,"Last Service Date After Report Date",IF(AND(OR($H118="",$H118=0),OR($I118="",$I118=0)),"Missing Service Type Setup",IF($J118&lt;$G118,"Odometer Conflict","OK"))))))))</f>
        <v/>
      </c>
      <c r="P118" s="31">
        <f>IF($A118="","",IF($O118&lt;&gt;"OK","Review",IF(OR(AND($H118&gt;0,$M118&lt;0),AND($I118&gt;0,$N118&lt;0)),"Overdue",IF(OR(AND($H118&gt;0,$M118&lt;='Settings'!$B$5),AND($I118&gt;0,$N118&lt;='Settings'!$B$6)),"Due Soon","Up to Date"))))</f>
        <v/>
      </c>
      <c r="Q118" s="52">
        <f>IF($A118="","",IFERROR(VLOOKUP($E118,'Settings'!$A$11:$D$110,4,FALSE),0))</f>
        <v/>
      </c>
      <c r="R118" s="27" t="n"/>
      <c r="S118" s="25" t="n"/>
      <c r="T118" s="27" t="n"/>
    </row>
    <row r="119">
      <c r="A119" s="25" t="n"/>
      <c r="B119" s="25" t="n"/>
      <c r="C119" s="30">
        <f>IF($A119="","",IFERROR(VLOOKUP($B119,'Vehicles'!$A$5:$J$504,2,FALSE)&amp;" "&amp;VLOOKUP($B119,'Vehicles'!$A$5:$J$504,3,FALSE)&amp;" "&amp;VLOOKUP($B119,'Vehicles'!$A$5:$J$504,4,FALSE),"Unit not found"))</f>
        <v/>
      </c>
      <c r="D119" s="31">
        <f>IF($A119="","",IFERROR(VLOOKUP($B119,'Vehicles'!$A$5:$J$504,10,FALSE),"Missing Unit"))</f>
        <v/>
      </c>
      <c r="E119" s="27" t="n"/>
      <c r="F119" s="49" t="n"/>
      <c r="G119" s="48" t="n"/>
      <c r="H119" s="50">
        <f>IF($A119="","",IFERROR(VLOOKUP($E119,'Settings'!$A$11:$D$110,2,FALSE),""))</f>
        <v/>
      </c>
      <c r="I119" s="33">
        <f>IF($A119="","",IFERROR(VLOOKUP($E119,'Settings'!$A$11:$D$110,3,FALSE),""))</f>
        <v/>
      </c>
      <c r="J119" s="50">
        <f>IF($A119="","",IFERROR(VLOOKUP($B119,'Vehicles'!$A$5:$J$504,8,FALSE),""))</f>
        <v/>
      </c>
      <c r="K119" s="50">
        <f>IF($A119="","",IFERROR(IF(OR($H119&lt;=0,$G119=""),"",$G119+$H119),""))</f>
        <v/>
      </c>
      <c r="L119" s="51">
        <f>IF($A119="","",IFERROR(IF(OR($I119&lt;=0,$F119=""),"",EDATE($F119,$I119)),""))</f>
        <v/>
      </c>
      <c r="M119" s="50">
        <f>IF($A119="","",IFERROR(IF(OR($K119="",$J119=""),"",$K119-$J119),""))</f>
        <v/>
      </c>
      <c r="N119" s="33">
        <f>IF($A119="","",IFERROR(IF($L119="","",$L119-'Settings'!$B$4),""))</f>
        <v/>
      </c>
      <c r="O119" s="30">
        <f>IF($A119="","",IF($D119="Missing Unit","Missing Unit",IF(OR($D119="Out of Service",$D119="Sold"),"Inactive Vehicle",IF($J119="","Missing Current Odometer",IF(OR($F119="",$G119=""),"Missing Service Baseline",IF($F119&gt;'Settings'!$B$4,"Last Service Date After Report Date",IF(AND(OR($H119="",$H119=0),OR($I119="",$I119=0)),"Missing Service Type Setup",IF($J119&lt;$G119,"Odometer Conflict","OK"))))))))</f>
        <v/>
      </c>
      <c r="P119" s="31">
        <f>IF($A119="","",IF($O119&lt;&gt;"OK","Review",IF(OR(AND($H119&gt;0,$M119&lt;0),AND($I119&gt;0,$N119&lt;0)),"Overdue",IF(OR(AND($H119&gt;0,$M119&lt;='Settings'!$B$5),AND($I119&gt;0,$N119&lt;='Settings'!$B$6)),"Due Soon","Up to Date"))))</f>
        <v/>
      </c>
      <c r="Q119" s="52">
        <f>IF($A119="","",IFERROR(VLOOKUP($E119,'Settings'!$A$11:$D$110,4,FALSE),0))</f>
        <v/>
      </c>
      <c r="R119" s="27" t="n"/>
      <c r="S119" s="25" t="n"/>
      <c r="T119" s="27" t="n"/>
    </row>
    <row r="120">
      <c r="A120" s="25" t="n"/>
      <c r="B120" s="25" t="n"/>
      <c r="C120" s="30">
        <f>IF($A120="","",IFERROR(VLOOKUP($B120,'Vehicles'!$A$5:$J$504,2,FALSE)&amp;" "&amp;VLOOKUP($B120,'Vehicles'!$A$5:$J$504,3,FALSE)&amp;" "&amp;VLOOKUP($B120,'Vehicles'!$A$5:$J$504,4,FALSE),"Unit not found"))</f>
        <v/>
      </c>
      <c r="D120" s="31">
        <f>IF($A120="","",IFERROR(VLOOKUP($B120,'Vehicles'!$A$5:$J$504,10,FALSE),"Missing Unit"))</f>
        <v/>
      </c>
      <c r="E120" s="27" t="n"/>
      <c r="F120" s="49" t="n"/>
      <c r="G120" s="48" t="n"/>
      <c r="H120" s="50">
        <f>IF($A120="","",IFERROR(VLOOKUP($E120,'Settings'!$A$11:$D$110,2,FALSE),""))</f>
        <v/>
      </c>
      <c r="I120" s="33">
        <f>IF($A120="","",IFERROR(VLOOKUP($E120,'Settings'!$A$11:$D$110,3,FALSE),""))</f>
        <v/>
      </c>
      <c r="J120" s="50">
        <f>IF($A120="","",IFERROR(VLOOKUP($B120,'Vehicles'!$A$5:$J$504,8,FALSE),""))</f>
        <v/>
      </c>
      <c r="K120" s="50">
        <f>IF($A120="","",IFERROR(IF(OR($H120&lt;=0,$G120=""),"",$G120+$H120),""))</f>
        <v/>
      </c>
      <c r="L120" s="51">
        <f>IF($A120="","",IFERROR(IF(OR($I120&lt;=0,$F120=""),"",EDATE($F120,$I120)),""))</f>
        <v/>
      </c>
      <c r="M120" s="50">
        <f>IF($A120="","",IFERROR(IF(OR($K120="",$J120=""),"",$K120-$J120),""))</f>
        <v/>
      </c>
      <c r="N120" s="33">
        <f>IF($A120="","",IFERROR(IF($L120="","",$L120-'Settings'!$B$4),""))</f>
        <v/>
      </c>
      <c r="O120" s="30">
        <f>IF($A120="","",IF($D120="Missing Unit","Missing Unit",IF(OR($D120="Out of Service",$D120="Sold"),"Inactive Vehicle",IF($J120="","Missing Current Odometer",IF(OR($F120="",$G120=""),"Missing Service Baseline",IF($F120&gt;'Settings'!$B$4,"Last Service Date After Report Date",IF(AND(OR($H120="",$H120=0),OR($I120="",$I120=0)),"Missing Service Type Setup",IF($J120&lt;$G120,"Odometer Conflict","OK"))))))))</f>
        <v/>
      </c>
      <c r="P120" s="31">
        <f>IF($A120="","",IF($O120&lt;&gt;"OK","Review",IF(OR(AND($H120&gt;0,$M120&lt;0),AND($I120&gt;0,$N120&lt;0)),"Overdue",IF(OR(AND($H120&gt;0,$M120&lt;='Settings'!$B$5),AND($I120&gt;0,$N120&lt;='Settings'!$B$6)),"Due Soon","Up to Date"))))</f>
        <v/>
      </c>
      <c r="Q120" s="52">
        <f>IF($A120="","",IFERROR(VLOOKUP($E120,'Settings'!$A$11:$D$110,4,FALSE),0))</f>
        <v/>
      </c>
      <c r="R120" s="27" t="n"/>
      <c r="S120" s="25" t="n"/>
      <c r="T120" s="27" t="n"/>
    </row>
    <row r="121">
      <c r="A121" s="25" t="n"/>
      <c r="B121" s="25" t="n"/>
      <c r="C121" s="30">
        <f>IF($A121="","",IFERROR(VLOOKUP($B121,'Vehicles'!$A$5:$J$504,2,FALSE)&amp;" "&amp;VLOOKUP($B121,'Vehicles'!$A$5:$J$504,3,FALSE)&amp;" "&amp;VLOOKUP($B121,'Vehicles'!$A$5:$J$504,4,FALSE),"Unit not found"))</f>
        <v/>
      </c>
      <c r="D121" s="31">
        <f>IF($A121="","",IFERROR(VLOOKUP($B121,'Vehicles'!$A$5:$J$504,10,FALSE),"Missing Unit"))</f>
        <v/>
      </c>
      <c r="E121" s="27" t="n"/>
      <c r="F121" s="49" t="n"/>
      <c r="G121" s="48" t="n"/>
      <c r="H121" s="50">
        <f>IF($A121="","",IFERROR(VLOOKUP($E121,'Settings'!$A$11:$D$110,2,FALSE),""))</f>
        <v/>
      </c>
      <c r="I121" s="33">
        <f>IF($A121="","",IFERROR(VLOOKUP($E121,'Settings'!$A$11:$D$110,3,FALSE),""))</f>
        <v/>
      </c>
      <c r="J121" s="50">
        <f>IF($A121="","",IFERROR(VLOOKUP($B121,'Vehicles'!$A$5:$J$504,8,FALSE),""))</f>
        <v/>
      </c>
      <c r="K121" s="50">
        <f>IF($A121="","",IFERROR(IF(OR($H121&lt;=0,$G121=""),"",$G121+$H121),""))</f>
        <v/>
      </c>
      <c r="L121" s="51">
        <f>IF($A121="","",IFERROR(IF(OR($I121&lt;=0,$F121=""),"",EDATE($F121,$I121)),""))</f>
        <v/>
      </c>
      <c r="M121" s="50">
        <f>IF($A121="","",IFERROR(IF(OR($K121="",$J121=""),"",$K121-$J121),""))</f>
        <v/>
      </c>
      <c r="N121" s="33">
        <f>IF($A121="","",IFERROR(IF($L121="","",$L121-'Settings'!$B$4),""))</f>
        <v/>
      </c>
      <c r="O121" s="30">
        <f>IF($A121="","",IF($D121="Missing Unit","Missing Unit",IF(OR($D121="Out of Service",$D121="Sold"),"Inactive Vehicle",IF($J121="","Missing Current Odometer",IF(OR($F121="",$G121=""),"Missing Service Baseline",IF($F121&gt;'Settings'!$B$4,"Last Service Date After Report Date",IF(AND(OR($H121="",$H121=0),OR($I121="",$I121=0)),"Missing Service Type Setup",IF($J121&lt;$G121,"Odometer Conflict","OK"))))))))</f>
        <v/>
      </c>
      <c r="P121" s="31">
        <f>IF($A121="","",IF($O121&lt;&gt;"OK","Review",IF(OR(AND($H121&gt;0,$M121&lt;0),AND($I121&gt;0,$N121&lt;0)),"Overdue",IF(OR(AND($H121&gt;0,$M121&lt;='Settings'!$B$5),AND($I121&gt;0,$N121&lt;='Settings'!$B$6)),"Due Soon","Up to Date"))))</f>
        <v/>
      </c>
      <c r="Q121" s="52">
        <f>IF($A121="","",IFERROR(VLOOKUP($E121,'Settings'!$A$11:$D$110,4,FALSE),0))</f>
        <v/>
      </c>
      <c r="R121" s="27" t="n"/>
      <c r="S121" s="25" t="n"/>
      <c r="T121" s="27" t="n"/>
    </row>
    <row r="122">
      <c r="A122" s="25" t="n"/>
      <c r="B122" s="25" t="n"/>
      <c r="C122" s="30">
        <f>IF($A122="","",IFERROR(VLOOKUP($B122,'Vehicles'!$A$5:$J$504,2,FALSE)&amp;" "&amp;VLOOKUP($B122,'Vehicles'!$A$5:$J$504,3,FALSE)&amp;" "&amp;VLOOKUP($B122,'Vehicles'!$A$5:$J$504,4,FALSE),"Unit not found"))</f>
        <v/>
      </c>
      <c r="D122" s="31">
        <f>IF($A122="","",IFERROR(VLOOKUP($B122,'Vehicles'!$A$5:$J$504,10,FALSE),"Missing Unit"))</f>
        <v/>
      </c>
      <c r="E122" s="27" t="n"/>
      <c r="F122" s="49" t="n"/>
      <c r="G122" s="48" t="n"/>
      <c r="H122" s="50">
        <f>IF($A122="","",IFERROR(VLOOKUP($E122,'Settings'!$A$11:$D$110,2,FALSE),""))</f>
        <v/>
      </c>
      <c r="I122" s="33">
        <f>IF($A122="","",IFERROR(VLOOKUP($E122,'Settings'!$A$11:$D$110,3,FALSE),""))</f>
        <v/>
      </c>
      <c r="J122" s="50">
        <f>IF($A122="","",IFERROR(VLOOKUP($B122,'Vehicles'!$A$5:$J$504,8,FALSE),""))</f>
        <v/>
      </c>
      <c r="K122" s="50">
        <f>IF($A122="","",IFERROR(IF(OR($H122&lt;=0,$G122=""),"",$G122+$H122),""))</f>
        <v/>
      </c>
      <c r="L122" s="51">
        <f>IF($A122="","",IFERROR(IF(OR($I122&lt;=0,$F122=""),"",EDATE($F122,$I122)),""))</f>
        <v/>
      </c>
      <c r="M122" s="50">
        <f>IF($A122="","",IFERROR(IF(OR($K122="",$J122=""),"",$K122-$J122),""))</f>
        <v/>
      </c>
      <c r="N122" s="33">
        <f>IF($A122="","",IFERROR(IF($L122="","",$L122-'Settings'!$B$4),""))</f>
        <v/>
      </c>
      <c r="O122" s="30">
        <f>IF($A122="","",IF($D122="Missing Unit","Missing Unit",IF(OR($D122="Out of Service",$D122="Sold"),"Inactive Vehicle",IF($J122="","Missing Current Odometer",IF(OR($F122="",$G122=""),"Missing Service Baseline",IF($F122&gt;'Settings'!$B$4,"Last Service Date After Report Date",IF(AND(OR($H122="",$H122=0),OR($I122="",$I122=0)),"Missing Service Type Setup",IF($J122&lt;$G122,"Odometer Conflict","OK"))))))))</f>
        <v/>
      </c>
      <c r="P122" s="31">
        <f>IF($A122="","",IF($O122&lt;&gt;"OK","Review",IF(OR(AND($H122&gt;0,$M122&lt;0),AND($I122&gt;0,$N122&lt;0)),"Overdue",IF(OR(AND($H122&gt;0,$M122&lt;='Settings'!$B$5),AND($I122&gt;0,$N122&lt;='Settings'!$B$6)),"Due Soon","Up to Date"))))</f>
        <v/>
      </c>
      <c r="Q122" s="52">
        <f>IF($A122="","",IFERROR(VLOOKUP($E122,'Settings'!$A$11:$D$110,4,FALSE),0))</f>
        <v/>
      </c>
      <c r="R122" s="27" t="n"/>
      <c r="S122" s="25" t="n"/>
      <c r="T122" s="27" t="n"/>
    </row>
    <row r="123">
      <c r="A123" s="25" t="n"/>
      <c r="B123" s="25" t="n"/>
      <c r="C123" s="30">
        <f>IF($A123="","",IFERROR(VLOOKUP($B123,'Vehicles'!$A$5:$J$504,2,FALSE)&amp;" "&amp;VLOOKUP($B123,'Vehicles'!$A$5:$J$504,3,FALSE)&amp;" "&amp;VLOOKUP($B123,'Vehicles'!$A$5:$J$504,4,FALSE),"Unit not found"))</f>
        <v/>
      </c>
      <c r="D123" s="31">
        <f>IF($A123="","",IFERROR(VLOOKUP($B123,'Vehicles'!$A$5:$J$504,10,FALSE),"Missing Unit"))</f>
        <v/>
      </c>
      <c r="E123" s="27" t="n"/>
      <c r="F123" s="49" t="n"/>
      <c r="G123" s="48" t="n"/>
      <c r="H123" s="50">
        <f>IF($A123="","",IFERROR(VLOOKUP($E123,'Settings'!$A$11:$D$110,2,FALSE),""))</f>
        <v/>
      </c>
      <c r="I123" s="33">
        <f>IF($A123="","",IFERROR(VLOOKUP($E123,'Settings'!$A$11:$D$110,3,FALSE),""))</f>
        <v/>
      </c>
      <c r="J123" s="50">
        <f>IF($A123="","",IFERROR(VLOOKUP($B123,'Vehicles'!$A$5:$J$504,8,FALSE),""))</f>
        <v/>
      </c>
      <c r="K123" s="50">
        <f>IF($A123="","",IFERROR(IF(OR($H123&lt;=0,$G123=""),"",$G123+$H123),""))</f>
        <v/>
      </c>
      <c r="L123" s="51">
        <f>IF($A123="","",IFERROR(IF(OR($I123&lt;=0,$F123=""),"",EDATE($F123,$I123)),""))</f>
        <v/>
      </c>
      <c r="M123" s="50">
        <f>IF($A123="","",IFERROR(IF(OR($K123="",$J123=""),"",$K123-$J123),""))</f>
        <v/>
      </c>
      <c r="N123" s="33">
        <f>IF($A123="","",IFERROR(IF($L123="","",$L123-'Settings'!$B$4),""))</f>
        <v/>
      </c>
      <c r="O123" s="30">
        <f>IF($A123="","",IF($D123="Missing Unit","Missing Unit",IF(OR($D123="Out of Service",$D123="Sold"),"Inactive Vehicle",IF($J123="","Missing Current Odometer",IF(OR($F123="",$G123=""),"Missing Service Baseline",IF($F123&gt;'Settings'!$B$4,"Last Service Date After Report Date",IF(AND(OR($H123="",$H123=0),OR($I123="",$I123=0)),"Missing Service Type Setup",IF($J123&lt;$G123,"Odometer Conflict","OK"))))))))</f>
        <v/>
      </c>
      <c r="P123" s="31">
        <f>IF($A123="","",IF($O123&lt;&gt;"OK","Review",IF(OR(AND($H123&gt;0,$M123&lt;0),AND($I123&gt;0,$N123&lt;0)),"Overdue",IF(OR(AND($H123&gt;0,$M123&lt;='Settings'!$B$5),AND($I123&gt;0,$N123&lt;='Settings'!$B$6)),"Due Soon","Up to Date"))))</f>
        <v/>
      </c>
      <c r="Q123" s="52">
        <f>IF($A123="","",IFERROR(VLOOKUP($E123,'Settings'!$A$11:$D$110,4,FALSE),0))</f>
        <v/>
      </c>
      <c r="R123" s="27" t="n"/>
      <c r="S123" s="25" t="n"/>
      <c r="T123" s="27" t="n"/>
    </row>
    <row r="124">
      <c r="A124" s="25" t="n"/>
      <c r="B124" s="25" t="n"/>
      <c r="C124" s="30">
        <f>IF($A124="","",IFERROR(VLOOKUP($B124,'Vehicles'!$A$5:$J$504,2,FALSE)&amp;" "&amp;VLOOKUP($B124,'Vehicles'!$A$5:$J$504,3,FALSE)&amp;" "&amp;VLOOKUP($B124,'Vehicles'!$A$5:$J$504,4,FALSE),"Unit not found"))</f>
        <v/>
      </c>
      <c r="D124" s="31">
        <f>IF($A124="","",IFERROR(VLOOKUP($B124,'Vehicles'!$A$5:$J$504,10,FALSE),"Missing Unit"))</f>
        <v/>
      </c>
      <c r="E124" s="27" t="n"/>
      <c r="F124" s="49" t="n"/>
      <c r="G124" s="48" t="n"/>
      <c r="H124" s="50">
        <f>IF($A124="","",IFERROR(VLOOKUP($E124,'Settings'!$A$11:$D$110,2,FALSE),""))</f>
        <v/>
      </c>
      <c r="I124" s="33">
        <f>IF($A124="","",IFERROR(VLOOKUP($E124,'Settings'!$A$11:$D$110,3,FALSE),""))</f>
        <v/>
      </c>
      <c r="J124" s="50">
        <f>IF($A124="","",IFERROR(VLOOKUP($B124,'Vehicles'!$A$5:$J$504,8,FALSE),""))</f>
        <v/>
      </c>
      <c r="K124" s="50">
        <f>IF($A124="","",IFERROR(IF(OR($H124&lt;=0,$G124=""),"",$G124+$H124),""))</f>
        <v/>
      </c>
      <c r="L124" s="51">
        <f>IF($A124="","",IFERROR(IF(OR($I124&lt;=0,$F124=""),"",EDATE($F124,$I124)),""))</f>
        <v/>
      </c>
      <c r="M124" s="50">
        <f>IF($A124="","",IFERROR(IF(OR($K124="",$J124=""),"",$K124-$J124),""))</f>
        <v/>
      </c>
      <c r="N124" s="33">
        <f>IF($A124="","",IFERROR(IF($L124="","",$L124-'Settings'!$B$4),""))</f>
        <v/>
      </c>
      <c r="O124" s="30">
        <f>IF($A124="","",IF($D124="Missing Unit","Missing Unit",IF(OR($D124="Out of Service",$D124="Sold"),"Inactive Vehicle",IF($J124="","Missing Current Odometer",IF(OR($F124="",$G124=""),"Missing Service Baseline",IF($F124&gt;'Settings'!$B$4,"Last Service Date After Report Date",IF(AND(OR($H124="",$H124=0),OR($I124="",$I124=0)),"Missing Service Type Setup",IF($J124&lt;$G124,"Odometer Conflict","OK"))))))))</f>
        <v/>
      </c>
      <c r="P124" s="31">
        <f>IF($A124="","",IF($O124&lt;&gt;"OK","Review",IF(OR(AND($H124&gt;0,$M124&lt;0),AND($I124&gt;0,$N124&lt;0)),"Overdue",IF(OR(AND($H124&gt;0,$M124&lt;='Settings'!$B$5),AND($I124&gt;0,$N124&lt;='Settings'!$B$6)),"Due Soon","Up to Date"))))</f>
        <v/>
      </c>
      <c r="Q124" s="52">
        <f>IF($A124="","",IFERROR(VLOOKUP($E124,'Settings'!$A$11:$D$110,4,FALSE),0))</f>
        <v/>
      </c>
      <c r="R124" s="27" t="n"/>
      <c r="S124" s="25" t="n"/>
      <c r="T124" s="27" t="n"/>
    </row>
    <row r="125">
      <c r="A125" s="25" t="n"/>
      <c r="B125" s="25" t="n"/>
      <c r="C125" s="30">
        <f>IF($A125="","",IFERROR(VLOOKUP($B125,'Vehicles'!$A$5:$J$504,2,FALSE)&amp;" "&amp;VLOOKUP($B125,'Vehicles'!$A$5:$J$504,3,FALSE)&amp;" "&amp;VLOOKUP($B125,'Vehicles'!$A$5:$J$504,4,FALSE),"Unit not found"))</f>
        <v/>
      </c>
      <c r="D125" s="31">
        <f>IF($A125="","",IFERROR(VLOOKUP($B125,'Vehicles'!$A$5:$J$504,10,FALSE),"Missing Unit"))</f>
        <v/>
      </c>
      <c r="E125" s="27" t="n"/>
      <c r="F125" s="49" t="n"/>
      <c r="G125" s="48" t="n"/>
      <c r="H125" s="50">
        <f>IF($A125="","",IFERROR(VLOOKUP($E125,'Settings'!$A$11:$D$110,2,FALSE),""))</f>
        <v/>
      </c>
      <c r="I125" s="33">
        <f>IF($A125="","",IFERROR(VLOOKUP($E125,'Settings'!$A$11:$D$110,3,FALSE),""))</f>
        <v/>
      </c>
      <c r="J125" s="50">
        <f>IF($A125="","",IFERROR(VLOOKUP($B125,'Vehicles'!$A$5:$J$504,8,FALSE),""))</f>
        <v/>
      </c>
      <c r="K125" s="50">
        <f>IF($A125="","",IFERROR(IF(OR($H125&lt;=0,$G125=""),"",$G125+$H125),""))</f>
        <v/>
      </c>
      <c r="L125" s="51">
        <f>IF($A125="","",IFERROR(IF(OR($I125&lt;=0,$F125=""),"",EDATE($F125,$I125)),""))</f>
        <v/>
      </c>
      <c r="M125" s="50">
        <f>IF($A125="","",IFERROR(IF(OR($K125="",$J125=""),"",$K125-$J125),""))</f>
        <v/>
      </c>
      <c r="N125" s="33">
        <f>IF($A125="","",IFERROR(IF($L125="","",$L125-'Settings'!$B$4),""))</f>
        <v/>
      </c>
      <c r="O125" s="30">
        <f>IF($A125="","",IF($D125="Missing Unit","Missing Unit",IF(OR($D125="Out of Service",$D125="Sold"),"Inactive Vehicle",IF($J125="","Missing Current Odometer",IF(OR($F125="",$G125=""),"Missing Service Baseline",IF($F125&gt;'Settings'!$B$4,"Last Service Date After Report Date",IF(AND(OR($H125="",$H125=0),OR($I125="",$I125=0)),"Missing Service Type Setup",IF($J125&lt;$G125,"Odometer Conflict","OK"))))))))</f>
        <v/>
      </c>
      <c r="P125" s="31">
        <f>IF($A125="","",IF($O125&lt;&gt;"OK","Review",IF(OR(AND($H125&gt;0,$M125&lt;0),AND($I125&gt;0,$N125&lt;0)),"Overdue",IF(OR(AND($H125&gt;0,$M125&lt;='Settings'!$B$5),AND($I125&gt;0,$N125&lt;='Settings'!$B$6)),"Due Soon","Up to Date"))))</f>
        <v/>
      </c>
      <c r="Q125" s="52">
        <f>IF($A125="","",IFERROR(VLOOKUP($E125,'Settings'!$A$11:$D$110,4,FALSE),0))</f>
        <v/>
      </c>
      <c r="R125" s="27" t="n"/>
      <c r="S125" s="25" t="n"/>
      <c r="T125" s="27" t="n"/>
    </row>
    <row r="126">
      <c r="A126" s="25" t="n"/>
      <c r="B126" s="25" t="n"/>
      <c r="C126" s="30">
        <f>IF($A126="","",IFERROR(VLOOKUP($B126,'Vehicles'!$A$5:$J$504,2,FALSE)&amp;" "&amp;VLOOKUP($B126,'Vehicles'!$A$5:$J$504,3,FALSE)&amp;" "&amp;VLOOKUP($B126,'Vehicles'!$A$5:$J$504,4,FALSE),"Unit not found"))</f>
        <v/>
      </c>
      <c r="D126" s="31">
        <f>IF($A126="","",IFERROR(VLOOKUP($B126,'Vehicles'!$A$5:$J$504,10,FALSE),"Missing Unit"))</f>
        <v/>
      </c>
      <c r="E126" s="27" t="n"/>
      <c r="F126" s="49" t="n"/>
      <c r="G126" s="48" t="n"/>
      <c r="H126" s="50">
        <f>IF($A126="","",IFERROR(VLOOKUP($E126,'Settings'!$A$11:$D$110,2,FALSE),""))</f>
        <v/>
      </c>
      <c r="I126" s="33">
        <f>IF($A126="","",IFERROR(VLOOKUP($E126,'Settings'!$A$11:$D$110,3,FALSE),""))</f>
        <v/>
      </c>
      <c r="J126" s="50">
        <f>IF($A126="","",IFERROR(VLOOKUP($B126,'Vehicles'!$A$5:$J$504,8,FALSE),""))</f>
        <v/>
      </c>
      <c r="K126" s="50">
        <f>IF($A126="","",IFERROR(IF(OR($H126&lt;=0,$G126=""),"",$G126+$H126),""))</f>
        <v/>
      </c>
      <c r="L126" s="51">
        <f>IF($A126="","",IFERROR(IF(OR($I126&lt;=0,$F126=""),"",EDATE($F126,$I126)),""))</f>
        <v/>
      </c>
      <c r="M126" s="50">
        <f>IF($A126="","",IFERROR(IF(OR($K126="",$J126=""),"",$K126-$J126),""))</f>
        <v/>
      </c>
      <c r="N126" s="33">
        <f>IF($A126="","",IFERROR(IF($L126="","",$L126-'Settings'!$B$4),""))</f>
        <v/>
      </c>
      <c r="O126" s="30">
        <f>IF($A126="","",IF($D126="Missing Unit","Missing Unit",IF(OR($D126="Out of Service",$D126="Sold"),"Inactive Vehicle",IF($J126="","Missing Current Odometer",IF(OR($F126="",$G126=""),"Missing Service Baseline",IF($F126&gt;'Settings'!$B$4,"Last Service Date After Report Date",IF(AND(OR($H126="",$H126=0),OR($I126="",$I126=0)),"Missing Service Type Setup",IF($J126&lt;$G126,"Odometer Conflict","OK"))))))))</f>
        <v/>
      </c>
      <c r="P126" s="31">
        <f>IF($A126="","",IF($O126&lt;&gt;"OK","Review",IF(OR(AND($H126&gt;0,$M126&lt;0),AND($I126&gt;0,$N126&lt;0)),"Overdue",IF(OR(AND($H126&gt;0,$M126&lt;='Settings'!$B$5),AND($I126&gt;0,$N126&lt;='Settings'!$B$6)),"Due Soon","Up to Date"))))</f>
        <v/>
      </c>
      <c r="Q126" s="52">
        <f>IF($A126="","",IFERROR(VLOOKUP($E126,'Settings'!$A$11:$D$110,4,FALSE),0))</f>
        <v/>
      </c>
      <c r="R126" s="27" t="n"/>
      <c r="S126" s="25" t="n"/>
      <c r="T126" s="27" t="n"/>
    </row>
    <row r="127">
      <c r="A127" s="25" t="n"/>
      <c r="B127" s="25" t="n"/>
      <c r="C127" s="30">
        <f>IF($A127="","",IFERROR(VLOOKUP($B127,'Vehicles'!$A$5:$J$504,2,FALSE)&amp;" "&amp;VLOOKUP($B127,'Vehicles'!$A$5:$J$504,3,FALSE)&amp;" "&amp;VLOOKUP($B127,'Vehicles'!$A$5:$J$504,4,FALSE),"Unit not found"))</f>
        <v/>
      </c>
      <c r="D127" s="31">
        <f>IF($A127="","",IFERROR(VLOOKUP($B127,'Vehicles'!$A$5:$J$504,10,FALSE),"Missing Unit"))</f>
        <v/>
      </c>
      <c r="E127" s="27" t="n"/>
      <c r="F127" s="49" t="n"/>
      <c r="G127" s="48" t="n"/>
      <c r="H127" s="50">
        <f>IF($A127="","",IFERROR(VLOOKUP($E127,'Settings'!$A$11:$D$110,2,FALSE),""))</f>
        <v/>
      </c>
      <c r="I127" s="33">
        <f>IF($A127="","",IFERROR(VLOOKUP($E127,'Settings'!$A$11:$D$110,3,FALSE),""))</f>
        <v/>
      </c>
      <c r="J127" s="50">
        <f>IF($A127="","",IFERROR(VLOOKUP($B127,'Vehicles'!$A$5:$J$504,8,FALSE),""))</f>
        <v/>
      </c>
      <c r="K127" s="50">
        <f>IF($A127="","",IFERROR(IF(OR($H127&lt;=0,$G127=""),"",$G127+$H127),""))</f>
        <v/>
      </c>
      <c r="L127" s="51">
        <f>IF($A127="","",IFERROR(IF(OR($I127&lt;=0,$F127=""),"",EDATE($F127,$I127)),""))</f>
        <v/>
      </c>
      <c r="M127" s="50">
        <f>IF($A127="","",IFERROR(IF(OR($K127="",$J127=""),"",$K127-$J127),""))</f>
        <v/>
      </c>
      <c r="N127" s="33">
        <f>IF($A127="","",IFERROR(IF($L127="","",$L127-'Settings'!$B$4),""))</f>
        <v/>
      </c>
      <c r="O127" s="30">
        <f>IF($A127="","",IF($D127="Missing Unit","Missing Unit",IF(OR($D127="Out of Service",$D127="Sold"),"Inactive Vehicle",IF($J127="","Missing Current Odometer",IF(OR($F127="",$G127=""),"Missing Service Baseline",IF($F127&gt;'Settings'!$B$4,"Last Service Date After Report Date",IF(AND(OR($H127="",$H127=0),OR($I127="",$I127=0)),"Missing Service Type Setup",IF($J127&lt;$G127,"Odometer Conflict","OK"))))))))</f>
        <v/>
      </c>
      <c r="P127" s="31">
        <f>IF($A127="","",IF($O127&lt;&gt;"OK","Review",IF(OR(AND($H127&gt;0,$M127&lt;0),AND($I127&gt;0,$N127&lt;0)),"Overdue",IF(OR(AND($H127&gt;0,$M127&lt;='Settings'!$B$5),AND($I127&gt;0,$N127&lt;='Settings'!$B$6)),"Due Soon","Up to Date"))))</f>
        <v/>
      </c>
      <c r="Q127" s="52">
        <f>IF($A127="","",IFERROR(VLOOKUP($E127,'Settings'!$A$11:$D$110,4,FALSE),0))</f>
        <v/>
      </c>
      <c r="R127" s="27" t="n"/>
      <c r="S127" s="25" t="n"/>
      <c r="T127" s="27" t="n"/>
    </row>
    <row r="128">
      <c r="A128" s="25" t="n"/>
      <c r="B128" s="25" t="n"/>
      <c r="C128" s="30">
        <f>IF($A128="","",IFERROR(VLOOKUP($B128,'Vehicles'!$A$5:$J$504,2,FALSE)&amp;" "&amp;VLOOKUP($B128,'Vehicles'!$A$5:$J$504,3,FALSE)&amp;" "&amp;VLOOKUP($B128,'Vehicles'!$A$5:$J$504,4,FALSE),"Unit not found"))</f>
        <v/>
      </c>
      <c r="D128" s="31">
        <f>IF($A128="","",IFERROR(VLOOKUP($B128,'Vehicles'!$A$5:$J$504,10,FALSE),"Missing Unit"))</f>
        <v/>
      </c>
      <c r="E128" s="27" t="n"/>
      <c r="F128" s="49" t="n"/>
      <c r="G128" s="48" t="n"/>
      <c r="H128" s="50">
        <f>IF($A128="","",IFERROR(VLOOKUP($E128,'Settings'!$A$11:$D$110,2,FALSE),""))</f>
        <v/>
      </c>
      <c r="I128" s="33">
        <f>IF($A128="","",IFERROR(VLOOKUP($E128,'Settings'!$A$11:$D$110,3,FALSE),""))</f>
        <v/>
      </c>
      <c r="J128" s="50">
        <f>IF($A128="","",IFERROR(VLOOKUP($B128,'Vehicles'!$A$5:$J$504,8,FALSE),""))</f>
        <v/>
      </c>
      <c r="K128" s="50">
        <f>IF($A128="","",IFERROR(IF(OR($H128&lt;=0,$G128=""),"",$G128+$H128),""))</f>
        <v/>
      </c>
      <c r="L128" s="51">
        <f>IF($A128="","",IFERROR(IF(OR($I128&lt;=0,$F128=""),"",EDATE($F128,$I128)),""))</f>
        <v/>
      </c>
      <c r="M128" s="50">
        <f>IF($A128="","",IFERROR(IF(OR($K128="",$J128=""),"",$K128-$J128),""))</f>
        <v/>
      </c>
      <c r="N128" s="33">
        <f>IF($A128="","",IFERROR(IF($L128="","",$L128-'Settings'!$B$4),""))</f>
        <v/>
      </c>
      <c r="O128" s="30">
        <f>IF($A128="","",IF($D128="Missing Unit","Missing Unit",IF(OR($D128="Out of Service",$D128="Sold"),"Inactive Vehicle",IF($J128="","Missing Current Odometer",IF(OR($F128="",$G128=""),"Missing Service Baseline",IF($F128&gt;'Settings'!$B$4,"Last Service Date After Report Date",IF(AND(OR($H128="",$H128=0),OR($I128="",$I128=0)),"Missing Service Type Setup",IF($J128&lt;$G128,"Odometer Conflict","OK"))))))))</f>
        <v/>
      </c>
      <c r="P128" s="31">
        <f>IF($A128="","",IF($O128&lt;&gt;"OK","Review",IF(OR(AND($H128&gt;0,$M128&lt;0),AND($I128&gt;0,$N128&lt;0)),"Overdue",IF(OR(AND($H128&gt;0,$M128&lt;='Settings'!$B$5),AND($I128&gt;0,$N128&lt;='Settings'!$B$6)),"Due Soon","Up to Date"))))</f>
        <v/>
      </c>
      <c r="Q128" s="52">
        <f>IF($A128="","",IFERROR(VLOOKUP($E128,'Settings'!$A$11:$D$110,4,FALSE),0))</f>
        <v/>
      </c>
      <c r="R128" s="27" t="n"/>
      <c r="S128" s="25" t="n"/>
      <c r="T128" s="27" t="n"/>
    </row>
    <row r="129">
      <c r="A129" s="25" t="n"/>
      <c r="B129" s="25" t="n"/>
      <c r="C129" s="30">
        <f>IF($A129="","",IFERROR(VLOOKUP($B129,'Vehicles'!$A$5:$J$504,2,FALSE)&amp;" "&amp;VLOOKUP($B129,'Vehicles'!$A$5:$J$504,3,FALSE)&amp;" "&amp;VLOOKUP($B129,'Vehicles'!$A$5:$J$504,4,FALSE),"Unit not found"))</f>
        <v/>
      </c>
      <c r="D129" s="31">
        <f>IF($A129="","",IFERROR(VLOOKUP($B129,'Vehicles'!$A$5:$J$504,10,FALSE),"Missing Unit"))</f>
        <v/>
      </c>
      <c r="E129" s="27" t="n"/>
      <c r="F129" s="49" t="n"/>
      <c r="G129" s="48" t="n"/>
      <c r="H129" s="50">
        <f>IF($A129="","",IFERROR(VLOOKUP($E129,'Settings'!$A$11:$D$110,2,FALSE),""))</f>
        <v/>
      </c>
      <c r="I129" s="33">
        <f>IF($A129="","",IFERROR(VLOOKUP($E129,'Settings'!$A$11:$D$110,3,FALSE),""))</f>
        <v/>
      </c>
      <c r="J129" s="50">
        <f>IF($A129="","",IFERROR(VLOOKUP($B129,'Vehicles'!$A$5:$J$504,8,FALSE),""))</f>
        <v/>
      </c>
      <c r="K129" s="50">
        <f>IF($A129="","",IFERROR(IF(OR($H129&lt;=0,$G129=""),"",$G129+$H129),""))</f>
        <v/>
      </c>
      <c r="L129" s="51">
        <f>IF($A129="","",IFERROR(IF(OR($I129&lt;=0,$F129=""),"",EDATE($F129,$I129)),""))</f>
        <v/>
      </c>
      <c r="M129" s="50">
        <f>IF($A129="","",IFERROR(IF(OR($K129="",$J129=""),"",$K129-$J129),""))</f>
        <v/>
      </c>
      <c r="N129" s="33">
        <f>IF($A129="","",IFERROR(IF($L129="","",$L129-'Settings'!$B$4),""))</f>
        <v/>
      </c>
      <c r="O129" s="30">
        <f>IF($A129="","",IF($D129="Missing Unit","Missing Unit",IF(OR($D129="Out of Service",$D129="Sold"),"Inactive Vehicle",IF($J129="","Missing Current Odometer",IF(OR($F129="",$G129=""),"Missing Service Baseline",IF($F129&gt;'Settings'!$B$4,"Last Service Date After Report Date",IF(AND(OR($H129="",$H129=0),OR($I129="",$I129=0)),"Missing Service Type Setup",IF($J129&lt;$G129,"Odometer Conflict","OK"))))))))</f>
        <v/>
      </c>
      <c r="P129" s="31">
        <f>IF($A129="","",IF($O129&lt;&gt;"OK","Review",IF(OR(AND($H129&gt;0,$M129&lt;0),AND($I129&gt;0,$N129&lt;0)),"Overdue",IF(OR(AND($H129&gt;0,$M129&lt;='Settings'!$B$5),AND($I129&gt;0,$N129&lt;='Settings'!$B$6)),"Due Soon","Up to Date"))))</f>
        <v/>
      </c>
      <c r="Q129" s="52">
        <f>IF($A129="","",IFERROR(VLOOKUP($E129,'Settings'!$A$11:$D$110,4,FALSE),0))</f>
        <v/>
      </c>
      <c r="R129" s="27" t="n"/>
      <c r="S129" s="25" t="n"/>
      <c r="T129" s="27" t="n"/>
    </row>
    <row r="130">
      <c r="A130" s="25" t="n"/>
      <c r="B130" s="25" t="n"/>
      <c r="C130" s="30">
        <f>IF($A130="","",IFERROR(VLOOKUP($B130,'Vehicles'!$A$5:$J$504,2,FALSE)&amp;" "&amp;VLOOKUP($B130,'Vehicles'!$A$5:$J$504,3,FALSE)&amp;" "&amp;VLOOKUP($B130,'Vehicles'!$A$5:$J$504,4,FALSE),"Unit not found"))</f>
        <v/>
      </c>
      <c r="D130" s="31">
        <f>IF($A130="","",IFERROR(VLOOKUP($B130,'Vehicles'!$A$5:$J$504,10,FALSE),"Missing Unit"))</f>
        <v/>
      </c>
      <c r="E130" s="27" t="n"/>
      <c r="F130" s="49" t="n"/>
      <c r="G130" s="48" t="n"/>
      <c r="H130" s="50">
        <f>IF($A130="","",IFERROR(VLOOKUP($E130,'Settings'!$A$11:$D$110,2,FALSE),""))</f>
        <v/>
      </c>
      <c r="I130" s="33">
        <f>IF($A130="","",IFERROR(VLOOKUP($E130,'Settings'!$A$11:$D$110,3,FALSE),""))</f>
        <v/>
      </c>
      <c r="J130" s="50">
        <f>IF($A130="","",IFERROR(VLOOKUP($B130,'Vehicles'!$A$5:$J$504,8,FALSE),""))</f>
        <v/>
      </c>
      <c r="K130" s="50">
        <f>IF($A130="","",IFERROR(IF(OR($H130&lt;=0,$G130=""),"",$G130+$H130),""))</f>
        <v/>
      </c>
      <c r="L130" s="51">
        <f>IF($A130="","",IFERROR(IF(OR($I130&lt;=0,$F130=""),"",EDATE($F130,$I130)),""))</f>
        <v/>
      </c>
      <c r="M130" s="50">
        <f>IF($A130="","",IFERROR(IF(OR($K130="",$J130=""),"",$K130-$J130),""))</f>
        <v/>
      </c>
      <c r="N130" s="33">
        <f>IF($A130="","",IFERROR(IF($L130="","",$L130-'Settings'!$B$4),""))</f>
        <v/>
      </c>
      <c r="O130" s="30">
        <f>IF($A130="","",IF($D130="Missing Unit","Missing Unit",IF(OR($D130="Out of Service",$D130="Sold"),"Inactive Vehicle",IF($J130="","Missing Current Odometer",IF(OR($F130="",$G130=""),"Missing Service Baseline",IF($F130&gt;'Settings'!$B$4,"Last Service Date After Report Date",IF(AND(OR($H130="",$H130=0),OR($I130="",$I130=0)),"Missing Service Type Setup",IF($J130&lt;$G130,"Odometer Conflict","OK"))))))))</f>
        <v/>
      </c>
      <c r="P130" s="31">
        <f>IF($A130="","",IF($O130&lt;&gt;"OK","Review",IF(OR(AND($H130&gt;0,$M130&lt;0),AND($I130&gt;0,$N130&lt;0)),"Overdue",IF(OR(AND($H130&gt;0,$M130&lt;='Settings'!$B$5),AND($I130&gt;0,$N130&lt;='Settings'!$B$6)),"Due Soon","Up to Date"))))</f>
        <v/>
      </c>
      <c r="Q130" s="52">
        <f>IF($A130="","",IFERROR(VLOOKUP($E130,'Settings'!$A$11:$D$110,4,FALSE),0))</f>
        <v/>
      </c>
      <c r="R130" s="27" t="n"/>
      <c r="S130" s="25" t="n"/>
      <c r="T130" s="27" t="n"/>
    </row>
    <row r="131">
      <c r="A131" s="25" t="n"/>
      <c r="B131" s="25" t="n"/>
      <c r="C131" s="30">
        <f>IF($A131="","",IFERROR(VLOOKUP($B131,'Vehicles'!$A$5:$J$504,2,FALSE)&amp;" "&amp;VLOOKUP($B131,'Vehicles'!$A$5:$J$504,3,FALSE)&amp;" "&amp;VLOOKUP($B131,'Vehicles'!$A$5:$J$504,4,FALSE),"Unit not found"))</f>
        <v/>
      </c>
      <c r="D131" s="31">
        <f>IF($A131="","",IFERROR(VLOOKUP($B131,'Vehicles'!$A$5:$J$504,10,FALSE),"Missing Unit"))</f>
        <v/>
      </c>
      <c r="E131" s="27" t="n"/>
      <c r="F131" s="49" t="n"/>
      <c r="G131" s="48" t="n"/>
      <c r="H131" s="50">
        <f>IF($A131="","",IFERROR(VLOOKUP($E131,'Settings'!$A$11:$D$110,2,FALSE),""))</f>
        <v/>
      </c>
      <c r="I131" s="33">
        <f>IF($A131="","",IFERROR(VLOOKUP($E131,'Settings'!$A$11:$D$110,3,FALSE),""))</f>
        <v/>
      </c>
      <c r="J131" s="50">
        <f>IF($A131="","",IFERROR(VLOOKUP($B131,'Vehicles'!$A$5:$J$504,8,FALSE),""))</f>
        <v/>
      </c>
      <c r="K131" s="50">
        <f>IF($A131="","",IFERROR(IF(OR($H131&lt;=0,$G131=""),"",$G131+$H131),""))</f>
        <v/>
      </c>
      <c r="L131" s="51">
        <f>IF($A131="","",IFERROR(IF(OR($I131&lt;=0,$F131=""),"",EDATE($F131,$I131)),""))</f>
        <v/>
      </c>
      <c r="M131" s="50">
        <f>IF($A131="","",IFERROR(IF(OR($K131="",$J131=""),"",$K131-$J131),""))</f>
        <v/>
      </c>
      <c r="N131" s="33">
        <f>IF($A131="","",IFERROR(IF($L131="","",$L131-'Settings'!$B$4),""))</f>
        <v/>
      </c>
      <c r="O131" s="30">
        <f>IF($A131="","",IF($D131="Missing Unit","Missing Unit",IF(OR($D131="Out of Service",$D131="Sold"),"Inactive Vehicle",IF($J131="","Missing Current Odometer",IF(OR($F131="",$G131=""),"Missing Service Baseline",IF($F131&gt;'Settings'!$B$4,"Last Service Date After Report Date",IF(AND(OR($H131="",$H131=0),OR($I131="",$I131=0)),"Missing Service Type Setup",IF($J131&lt;$G131,"Odometer Conflict","OK"))))))))</f>
        <v/>
      </c>
      <c r="P131" s="31">
        <f>IF($A131="","",IF($O131&lt;&gt;"OK","Review",IF(OR(AND($H131&gt;0,$M131&lt;0),AND($I131&gt;0,$N131&lt;0)),"Overdue",IF(OR(AND($H131&gt;0,$M131&lt;='Settings'!$B$5),AND($I131&gt;0,$N131&lt;='Settings'!$B$6)),"Due Soon","Up to Date"))))</f>
        <v/>
      </c>
      <c r="Q131" s="52">
        <f>IF($A131="","",IFERROR(VLOOKUP($E131,'Settings'!$A$11:$D$110,4,FALSE),0))</f>
        <v/>
      </c>
      <c r="R131" s="27" t="n"/>
      <c r="S131" s="25" t="n"/>
      <c r="T131" s="27" t="n"/>
    </row>
    <row r="132">
      <c r="A132" s="25" t="n"/>
      <c r="B132" s="25" t="n"/>
      <c r="C132" s="30">
        <f>IF($A132="","",IFERROR(VLOOKUP($B132,'Vehicles'!$A$5:$J$504,2,FALSE)&amp;" "&amp;VLOOKUP($B132,'Vehicles'!$A$5:$J$504,3,FALSE)&amp;" "&amp;VLOOKUP($B132,'Vehicles'!$A$5:$J$504,4,FALSE),"Unit not found"))</f>
        <v/>
      </c>
      <c r="D132" s="31">
        <f>IF($A132="","",IFERROR(VLOOKUP($B132,'Vehicles'!$A$5:$J$504,10,FALSE),"Missing Unit"))</f>
        <v/>
      </c>
      <c r="E132" s="27" t="n"/>
      <c r="F132" s="49" t="n"/>
      <c r="G132" s="48" t="n"/>
      <c r="H132" s="50">
        <f>IF($A132="","",IFERROR(VLOOKUP($E132,'Settings'!$A$11:$D$110,2,FALSE),""))</f>
        <v/>
      </c>
      <c r="I132" s="33">
        <f>IF($A132="","",IFERROR(VLOOKUP($E132,'Settings'!$A$11:$D$110,3,FALSE),""))</f>
        <v/>
      </c>
      <c r="J132" s="50">
        <f>IF($A132="","",IFERROR(VLOOKUP($B132,'Vehicles'!$A$5:$J$504,8,FALSE),""))</f>
        <v/>
      </c>
      <c r="K132" s="50">
        <f>IF($A132="","",IFERROR(IF(OR($H132&lt;=0,$G132=""),"",$G132+$H132),""))</f>
        <v/>
      </c>
      <c r="L132" s="51">
        <f>IF($A132="","",IFERROR(IF(OR($I132&lt;=0,$F132=""),"",EDATE($F132,$I132)),""))</f>
        <v/>
      </c>
      <c r="M132" s="50">
        <f>IF($A132="","",IFERROR(IF(OR($K132="",$J132=""),"",$K132-$J132),""))</f>
        <v/>
      </c>
      <c r="N132" s="33">
        <f>IF($A132="","",IFERROR(IF($L132="","",$L132-'Settings'!$B$4),""))</f>
        <v/>
      </c>
      <c r="O132" s="30">
        <f>IF($A132="","",IF($D132="Missing Unit","Missing Unit",IF(OR($D132="Out of Service",$D132="Sold"),"Inactive Vehicle",IF($J132="","Missing Current Odometer",IF(OR($F132="",$G132=""),"Missing Service Baseline",IF($F132&gt;'Settings'!$B$4,"Last Service Date After Report Date",IF(AND(OR($H132="",$H132=0),OR($I132="",$I132=0)),"Missing Service Type Setup",IF($J132&lt;$G132,"Odometer Conflict","OK"))))))))</f>
        <v/>
      </c>
      <c r="P132" s="31">
        <f>IF($A132="","",IF($O132&lt;&gt;"OK","Review",IF(OR(AND($H132&gt;0,$M132&lt;0),AND($I132&gt;0,$N132&lt;0)),"Overdue",IF(OR(AND($H132&gt;0,$M132&lt;='Settings'!$B$5),AND($I132&gt;0,$N132&lt;='Settings'!$B$6)),"Due Soon","Up to Date"))))</f>
        <v/>
      </c>
      <c r="Q132" s="52">
        <f>IF($A132="","",IFERROR(VLOOKUP($E132,'Settings'!$A$11:$D$110,4,FALSE),0))</f>
        <v/>
      </c>
      <c r="R132" s="27" t="n"/>
      <c r="S132" s="25" t="n"/>
      <c r="T132" s="27" t="n"/>
    </row>
    <row r="133">
      <c r="A133" s="25" t="n"/>
      <c r="B133" s="25" t="n"/>
      <c r="C133" s="30">
        <f>IF($A133="","",IFERROR(VLOOKUP($B133,'Vehicles'!$A$5:$J$504,2,FALSE)&amp;" "&amp;VLOOKUP($B133,'Vehicles'!$A$5:$J$504,3,FALSE)&amp;" "&amp;VLOOKUP($B133,'Vehicles'!$A$5:$J$504,4,FALSE),"Unit not found"))</f>
        <v/>
      </c>
      <c r="D133" s="31">
        <f>IF($A133="","",IFERROR(VLOOKUP($B133,'Vehicles'!$A$5:$J$504,10,FALSE),"Missing Unit"))</f>
        <v/>
      </c>
      <c r="E133" s="27" t="n"/>
      <c r="F133" s="49" t="n"/>
      <c r="G133" s="48" t="n"/>
      <c r="H133" s="50">
        <f>IF($A133="","",IFERROR(VLOOKUP($E133,'Settings'!$A$11:$D$110,2,FALSE),""))</f>
        <v/>
      </c>
      <c r="I133" s="33">
        <f>IF($A133="","",IFERROR(VLOOKUP($E133,'Settings'!$A$11:$D$110,3,FALSE),""))</f>
        <v/>
      </c>
      <c r="J133" s="50">
        <f>IF($A133="","",IFERROR(VLOOKUP($B133,'Vehicles'!$A$5:$J$504,8,FALSE),""))</f>
        <v/>
      </c>
      <c r="K133" s="50">
        <f>IF($A133="","",IFERROR(IF(OR($H133&lt;=0,$G133=""),"",$G133+$H133),""))</f>
        <v/>
      </c>
      <c r="L133" s="51">
        <f>IF($A133="","",IFERROR(IF(OR($I133&lt;=0,$F133=""),"",EDATE($F133,$I133)),""))</f>
        <v/>
      </c>
      <c r="M133" s="50">
        <f>IF($A133="","",IFERROR(IF(OR($K133="",$J133=""),"",$K133-$J133),""))</f>
        <v/>
      </c>
      <c r="N133" s="33">
        <f>IF($A133="","",IFERROR(IF($L133="","",$L133-'Settings'!$B$4),""))</f>
        <v/>
      </c>
      <c r="O133" s="30">
        <f>IF($A133="","",IF($D133="Missing Unit","Missing Unit",IF(OR($D133="Out of Service",$D133="Sold"),"Inactive Vehicle",IF($J133="","Missing Current Odometer",IF(OR($F133="",$G133=""),"Missing Service Baseline",IF($F133&gt;'Settings'!$B$4,"Last Service Date After Report Date",IF(AND(OR($H133="",$H133=0),OR($I133="",$I133=0)),"Missing Service Type Setup",IF($J133&lt;$G133,"Odometer Conflict","OK"))))))))</f>
        <v/>
      </c>
      <c r="P133" s="31">
        <f>IF($A133="","",IF($O133&lt;&gt;"OK","Review",IF(OR(AND($H133&gt;0,$M133&lt;0),AND($I133&gt;0,$N133&lt;0)),"Overdue",IF(OR(AND($H133&gt;0,$M133&lt;='Settings'!$B$5),AND($I133&gt;0,$N133&lt;='Settings'!$B$6)),"Due Soon","Up to Date"))))</f>
        <v/>
      </c>
      <c r="Q133" s="52">
        <f>IF($A133="","",IFERROR(VLOOKUP($E133,'Settings'!$A$11:$D$110,4,FALSE),0))</f>
        <v/>
      </c>
      <c r="R133" s="27" t="n"/>
      <c r="S133" s="25" t="n"/>
      <c r="T133" s="27" t="n"/>
    </row>
    <row r="134">
      <c r="A134" s="25" t="n"/>
      <c r="B134" s="25" t="n"/>
      <c r="C134" s="30">
        <f>IF($A134="","",IFERROR(VLOOKUP($B134,'Vehicles'!$A$5:$J$504,2,FALSE)&amp;" "&amp;VLOOKUP($B134,'Vehicles'!$A$5:$J$504,3,FALSE)&amp;" "&amp;VLOOKUP($B134,'Vehicles'!$A$5:$J$504,4,FALSE),"Unit not found"))</f>
        <v/>
      </c>
      <c r="D134" s="31">
        <f>IF($A134="","",IFERROR(VLOOKUP($B134,'Vehicles'!$A$5:$J$504,10,FALSE),"Missing Unit"))</f>
        <v/>
      </c>
      <c r="E134" s="27" t="n"/>
      <c r="F134" s="49" t="n"/>
      <c r="G134" s="48" t="n"/>
      <c r="H134" s="50">
        <f>IF($A134="","",IFERROR(VLOOKUP($E134,'Settings'!$A$11:$D$110,2,FALSE),""))</f>
        <v/>
      </c>
      <c r="I134" s="33">
        <f>IF($A134="","",IFERROR(VLOOKUP($E134,'Settings'!$A$11:$D$110,3,FALSE),""))</f>
        <v/>
      </c>
      <c r="J134" s="50">
        <f>IF($A134="","",IFERROR(VLOOKUP($B134,'Vehicles'!$A$5:$J$504,8,FALSE),""))</f>
        <v/>
      </c>
      <c r="K134" s="50">
        <f>IF($A134="","",IFERROR(IF(OR($H134&lt;=0,$G134=""),"",$G134+$H134),""))</f>
        <v/>
      </c>
      <c r="L134" s="51">
        <f>IF($A134="","",IFERROR(IF(OR($I134&lt;=0,$F134=""),"",EDATE($F134,$I134)),""))</f>
        <v/>
      </c>
      <c r="M134" s="50">
        <f>IF($A134="","",IFERROR(IF(OR($K134="",$J134=""),"",$K134-$J134),""))</f>
        <v/>
      </c>
      <c r="N134" s="33">
        <f>IF($A134="","",IFERROR(IF($L134="","",$L134-'Settings'!$B$4),""))</f>
        <v/>
      </c>
      <c r="O134" s="30">
        <f>IF($A134="","",IF($D134="Missing Unit","Missing Unit",IF(OR($D134="Out of Service",$D134="Sold"),"Inactive Vehicle",IF($J134="","Missing Current Odometer",IF(OR($F134="",$G134=""),"Missing Service Baseline",IF($F134&gt;'Settings'!$B$4,"Last Service Date After Report Date",IF(AND(OR($H134="",$H134=0),OR($I134="",$I134=0)),"Missing Service Type Setup",IF($J134&lt;$G134,"Odometer Conflict","OK"))))))))</f>
        <v/>
      </c>
      <c r="P134" s="31">
        <f>IF($A134="","",IF($O134&lt;&gt;"OK","Review",IF(OR(AND($H134&gt;0,$M134&lt;0),AND($I134&gt;0,$N134&lt;0)),"Overdue",IF(OR(AND($H134&gt;0,$M134&lt;='Settings'!$B$5),AND($I134&gt;0,$N134&lt;='Settings'!$B$6)),"Due Soon","Up to Date"))))</f>
        <v/>
      </c>
      <c r="Q134" s="52">
        <f>IF($A134="","",IFERROR(VLOOKUP($E134,'Settings'!$A$11:$D$110,4,FALSE),0))</f>
        <v/>
      </c>
      <c r="R134" s="27" t="n"/>
      <c r="S134" s="25" t="n"/>
      <c r="T134" s="27" t="n"/>
    </row>
    <row r="135">
      <c r="A135" s="25" t="n"/>
      <c r="B135" s="25" t="n"/>
      <c r="C135" s="30">
        <f>IF($A135="","",IFERROR(VLOOKUP($B135,'Vehicles'!$A$5:$J$504,2,FALSE)&amp;" "&amp;VLOOKUP($B135,'Vehicles'!$A$5:$J$504,3,FALSE)&amp;" "&amp;VLOOKUP($B135,'Vehicles'!$A$5:$J$504,4,FALSE),"Unit not found"))</f>
        <v/>
      </c>
      <c r="D135" s="31">
        <f>IF($A135="","",IFERROR(VLOOKUP($B135,'Vehicles'!$A$5:$J$504,10,FALSE),"Missing Unit"))</f>
        <v/>
      </c>
      <c r="E135" s="27" t="n"/>
      <c r="F135" s="49" t="n"/>
      <c r="G135" s="48" t="n"/>
      <c r="H135" s="50">
        <f>IF($A135="","",IFERROR(VLOOKUP($E135,'Settings'!$A$11:$D$110,2,FALSE),""))</f>
        <v/>
      </c>
      <c r="I135" s="33">
        <f>IF($A135="","",IFERROR(VLOOKUP($E135,'Settings'!$A$11:$D$110,3,FALSE),""))</f>
        <v/>
      </c>
      <c r="J135" s="50">
        <f>IF($A135="","",IFERROR(VLOOKUP($B135,'Vehicles'!$A$5:$J$504,8,FALSE),""))</f>
        <v/>
      </c>
      <c r="K135" s="50">
        <f>IF($A135="","",IFERROR(IF(OR($H135&lt;=0,$G135=""),"",$G135+$H135),""))</f>
        <v/>
      </c>
      <c r="L135" s="51">
        <f>IF($A135="","",IFERROR(IF(OR($I135&lt;=0,$F135=""),"",EDATE($F135,$I135)),""))</f>
        <v/>
      </c>
      <c r="M135" s="50">
        <f>IF($A135="","",IFERROR(IF(OR($K135="",$J135=""),"",$K135-$J135),""))</f>
        <v/>
      </c>
      <c r="N135" s="33">
        <f>IF($A135="","",IFERROR(IF($L135="","",$L135-'Settings'!$B$4),""))</f>
        <v/>
      </c>
      <c r="O135" s="30">
        <f>IF($A135="","",IF($D135="Missing Unit","Missing Unit",IF(OR($D135="Out of Service",$D135="Sold"),"Inactive Vehicle",IF($J135="","Missing Current Odometer",IF(OR($F135="",$G135=""),"Missing Service Baseline",IF($F135&gt;'Settings'!$B$4,"Last Service Date After Report Date",IF(AND(OR($H135="",$H135=0),OR($I135="",$I135=0)),"Missing Service Type Setup",IF($J135&lt;$G135,"Odometer Conflict","OK"))))))))</f>
        <v/>
      </c>
      <c r="P135" s="31">
        <f>IF($A135="","",IF($O135&lt;&gt;"OK","Review",IF(OR(AND($H135&gt;0,$M135&lt;0),AND($I135&gt;0,$N135&lt;0)),"Overdue",IF(OR(AND($H135&gt;0,$M135&lt;='Settings'!$B$5),AND($I135&gt;0,$N135&lt;='Settings'!$B$6)),"Due Soon","Up to Date"))))</f>
        <v/>
      </c>
      <c r="Q135" s="52">
        <f>IF($A135="","",IFERROR(VLOOKUP($E135,'Settings'!$A$11:$D$110,4,FALSE),0))</f>
        <v/>
      </c>
      <c r="R135" s="27" t="n"/>
      <c r="S135" s="25" t="n"/>
      <c r="T135" s="27" t="n"/>
    </row>
    <row r="136">
      <c r="A136" s="25" t="n"/>
      <c r="B136" s="25" t="n"/>
      <c r="C136" s="30">
        <f>IF($A136="","",IFERROR(VLOOKUP($B136,'Vehicles'!$A$5:$J$504,2,FALSE)&amp;" "&amp;VLOOKUP($B136,'Vehicles'!$A$5:$J$504,3,FALSE)&amp;" "&amp;VLOOKUP($B136,'Vehicles'!$A$5:$J$504,4,FALSE),"Unit not found"))</f>
        <v/>
      </c>
      <c r="D136" s="31">
        <f>IF($A136="","",IFERROR(VLOOKUP($B136,'Vehicles'!$A$5:$J$504,10,FALSE),"Missing Unit"))</f>
        <v/>
      </c>
      <c r="E136" s="27" t="n"/>
      <c r="F136" s="49" t="n"/>
      <c r="G136" s="48" t="n"/>
      <c r="H136" s="50">
        <f>IF($A136="","",IFERROR(VLOOKUP($E136,'Settings'!$A$11:$D$110,2,FALSE),""))</f>
        <v/>
      </c>
      <c r="I136" s="33">
        <f>IF($A136="","",IFERROR(VLOOKUP($E136,'Settings'!$A$11:$D$110,3,FALSE),""))</f>
        <v/>
      </c>
      <c r="J136" s="50">
        <f>IF($A136="","",IFERROR(VLOOKUP($B136,'Vehicles'!$A$5:$J$504,8,FALSE),""))</f>
        <v/>
      </c>
      <c r="K136" s="50">
        <f>IF($A136="","",IFERROR(IF(OR($H136&lt;=0,$G136=""),"",$G136+$H136),""))</f>
        <v/>
      </c>
      <c r="L136" s="51">
        <f>IF($A136="","",IFERROR(IF(OR($I136&lt;=0,$F136=""),"",EDATE($F136,$I136)),""))</f>
        <v/>
      </c>
      <c r="M136" s="50">
        <f>IF($A136="","",IFERROR(IF(OR($K136="",$J136=""),"",$K136-$J136),""))</f>
        <v/>
      </c>
      <c r="N136" s="33">
        <f>IF($A136="","",IFERROR(IF($L136="","",$L136-'Settings'!$B$4),""))</f>
        <v/>
      </c>
      <c r="O136" s="30">
        <f>IF($A136="","",IF($D136="Missing Unit","Missing Unit",IF(OR($D136="Out of Service",$D136="Sold"),"Inactive Vehicle",IF($J136="","Missing Current Odometer",IF(OR($F136="",$G136=""),"Missing Service Baseline",IF($F136&gt;'Settings'!$B$4,"Last Service Date After Report Date",IF(AND(OR($H136="",$H136=0),OR($I136="",$I136=0)),"Missing Service Type Setup",IF($J136&lt;$G136,"Odometer Conflict","OK"))))))))</f>
        <v/>
      </c>
      <c r="P136" s="31">
        <f>IF($A136="","",IF($O136&lt;&gt;"OK","Review",IF(OR(AND($H136&gt;0,$M136&lt;0),AND($I136&gt;0,$N136&lt;0)),"Overdue",IF(OR(AND($H136&gt;0,$M136&lt;='Settings'!$B$5),AND($I136&gt;0,$N136&lt;='Settings'!$B$6)),"Due Soon","Up to Date"))))</f>
        <v/>
      </c>
      <c r="Q136" s="52">
        <f>IF($A136="","",IFERROR(VLOOKUP($E136,'Settings'!$A$11:$D$110,4,FALSE),0))</f>
        <v/>
      </c>
      <c r="R136" s="27" t="n"/>
      <c r="S136" s="25" t="n"/>
      <c r="T136" s="27" t="n"/>
    </row>
    <row r="137">
      <c r="A137" s="25" t="n"/>
      <c r="B137" s="25" t="n"/>
      <c r="C137" s="30">
        <f>IF($A137="","",IFERROR(VLOOKUP($B137,'Vehicles'!$A$5:$J$504,2,FALSE)&amp;" "&amp;VLOOKUP($B137,'Vehicles'!$A$5:$J$504,3,FALSE)&amp;" "&amp;VLOOKUP($B137,'Vehicles'!$A$5:$J$504,4,FALSE),"Unit not found"))</f>
        <v/>
      </c>
      <c r="D137" s="31">
        <f>IF($A137="","",IFERROR(VLOOKUP($B137,'Vehicles'!$A$5:$J$504,10,FALSE),"Missing Unit"))</f>
        <v/>
      </c>
      <c r="E137" s="27" t="n"/>
      <c r="F137" s="49" t="n"/>
      <c r="G137" s="48" t="n"/>
      <c r="H137" s="50">
        <f>IF($A137="","",IFERROR(VLOOKUP($E137,'Settings'!$A$11:$D$110,2,FALSE),""))</f>
        <v/>
      </c>
      <c r="I137" s="33">
        <f>IF($A137="","",IFERROR(VLOOKUP($E137,'Settings'!$A$11:$D$110,3,FALSE),""))</f>
        <v/>
      </c>
      <c r="J137" s="50">
        <f>IF($A137="","",IFERROR(VLOOKUP($B137,'Vehicles'!$A$5:$J$504,8,FALSE),""))</f>
        <v/>
      </c>
      <c r="K137" s="50">
        <f>IF($A137="","",IFERROR(IF(OR($H137&lt;=0,$G137=""),"",$G137+$H137),""))</f>
        <v/>
      </c>
      <c r="L137" s="51">
        <f>IF($A137="","",IFERROR(IF(OR($I137&lt;=0,$F137=""),"",EDATE($F137,$I137)),""))</f>
        <v/>
      </c>
      <c r="M137" s="50">
        <f>IF($A137="","",IFERROR(IF(OR($K137="",$J137=""),"",$K137-$J137),""))</f>
        <v/>
      </c>
      <c r="N137" s="33">
        <f>IF($A137="","",IFERROR(IF($L137="","",$L137-'Settings'!$B$4),""))</f>
        <v/>
      </c>
      <c r="O137" s="30">
        <f>IF($A137="","",IF($D137="Missing Unit","Missing Unit",IF(OR($D137="Out of Service",$D137="Sold"),"Inactive Vehicle",IF($J137="","Missing Current Odometer",IF(OR($F137="",$G137=""),"Missing Service Baseline",IF($F137&gt;'Settings'!$B$4,"Last Service Date After Report Date",IF(AND(OR($H137="",$H137=0),OR($I137="",$I137=0)),"Missing Service Type Setup",IF($J137&lt;$G137,"Odometer Conflict","OK"))))))))</f>
        <v/>
      </c>
      <c r="P137" s="31">
        <f>IF($A137="","",IF($O137&lt;&gt;"OK","Review",IF(OR(AND($H137&gt;0,$M137&lt;0),AND($I137&gt;0,$N137&lt;0)),"Overdue",IF(OR(AND($H137&gt;0,$M137&lt;='Settings'!$B$5),AND($I137&gt;0,$N137&lt;='Settings'!$B$6)),"Due Soon","Up to Date"))))</f>
        <v/>
      </c>
      <c r="Q137" s="52">
        <f>IF($A137="","",IFERROR(VLOOKUP($E137,'Settings'!$A$11:$D$110,4,FALSE),0))</f>
        <v/>
      </c>
      <c r="R137" s="27" t="n"/>
      <c r="S137" s="25" t="n"/>
      <c r="T137" s="27" t="n"/>
    </row>
    <row r="138">
      <c r="A138" s="25" t="n"/>
      <c r="B138" s="25" t="n"/>
      <c r="C138" s="30">
        <f>IF($A138="","",IFERROR(VLOOKUP($B138,'Vehicles'!$A$5:$J$504,2,FALSE)&amp;" "&amp;VLOOKUP($B138,'Vehicles'!$A$5:$J$504,3,FALSE)&amp;" "&amp;VLOOKUP($B138,'Vehicles'!$A$5:$J$504,4,FALSE),"Unit not found"))</f>
        <v/>
      </c>
      <c r="D138" s="31">
        <f>IF($A138="","",IFERROR(VLOOKUP($B138,'Vehicles'!$A$5:$J$504,10,FALSE),"Missing Unit"))</f>
        <v/>
      </c>
      <c r="E138" s="27" t="n"/>
      <c r="F138" s="49" t="n"/>
      <c r="G138" s="48" t="n"/>
      <c r="H138" s="50">
        <f>IF($A138="","",IFERROR(VLOOKUP($E138,'Settings'!$A$11:$D$110,2,FALSE),""))</f>
        <v/>
      </c>
      <c r="I138" s="33">
        <f>IF($A138="","",IFERROR(VLOOKUP($E138,'Settings'!$A$11:$D$110,3,FALSE),""))</f>
        <v/>
      </c>
      <c r="J138" s="50">
        <f>IF($A138="","",IFERROR(VLOOKUP($B138,'Vehicles'!$A$5:$J$504,8,FALSE),""))</f>
        <v/>
      </c>
      <c r="K138" s="50">
        <f>IF($A138="","",IFERROR(IF(OR($H138&lt;=0,$G138=""),"",$G138+$H138),""))</f>
        <v/>
      </c>
      <c r="L138" s="51">
        <f>IF($A138="","",IFERROR(IF(OR($I138&lt;=0,$F138=""),"",EDATE($F138,$I138)),""))</f>
        <v/>
      </c>
      <c r="M138" s="50">
        <f>IF($A138="","",IFERROR(IF(OR($K138="",$J138=""),"",$K138-$J138),""))</f>
        <v/>
      </c>
      <c r="N138" s="33">
        <f>IF($A138="","",IFERROR(IF($L138="","",$L138-'Settings'!$B$4),""))</f>
        <v/>
      </c>
      <c r="O138" s="30">
        <f>IF($A138="","",IF($D138="Missing Unit","Missing Unit",IF(OR($D138="Out of Service",$D138="Sold"),"Inactive Vehicle",IF($J138="","Missing Current Odometer",IF(OR($F138="",$G138=""),"Missing Service Baseline",IF($F138&gt;'Settings'!$B$4,"Last Service Date After Report Date",IF(AND(OR($H138="",$H138=0),OR($I138="",$I138=0)),"Missing Service Type Setup",IF($J138&lt;$G138,"Odometer Conflict","OK"))))))))</f>
        <v/>
      </c>
      <c r="P138" s="31">
        <f>IF($A138="","",IF($O138&lt;&gt;"OK","Review",IF(OR(AND($H138&gt;0,$M138&lt;0),AND($I138&gt;0,$N138&lt;0)),"Overdue",IF(OR(AND($H138&gt;0,$M138&lt;='Settings'!$B$5),AND($I138&gt;0,$N138&lt;='Settings'!$B$6)),"Due Soon","Up to Date"))))</f>
        <v/>
      </c>
      <c r="Q138" s="52">
        <f>IF($A138="","",IFERROR(VLOOKUP($E138,'Settings'!$A$11:$D$110,4,FALSE),0))</f>
        <v/>
      </c>
      <c r="R138" s="27" t="n"/>
      <c r="S138" s="25" t="n"/>
      <c r="T138" s="27" t="n"/>
    </row>
    <row r="139">
      <c r="A139" s="25" t="n"/>
      <c r="B139" s="25" t="n"/>
      <c r="C139" s="30">
        <f>IF($A139="","",IFERROR(VLOOKUP($B139,'Vehicles'!$A$5:$J$504,2,FALSE)&amp;" "&amp;VLOOKUP($B139,'Vehicles'!$A$5:$J$504,3,FALSE)&amp;" "&amp;VLOOKUP($B139,'Vehicles'!$A$5:$J$504,4,FALSE),"Unit not found"))</f>
        <v/>
      </c>
      <c r="D139" s="31">
        <f>IF($A139="","",IFERROR(VLOOKUP($B139,'Vehicles'!$A$5:$J$504,10,FALSE),"Missing Unit"))</f>
        <v/>
      </c>
      <c r="E139" s="27" t="n"/>
      <c r="F139" s="49" t="n"/>
      <c r="G139" s="48" t="n"/>
      <c r="H139" s="50">
        <f>IF($A139="","",IFERROR(VLOOKUP($E139,'Settings'!$A$11:$D$110,2,FALSE),""))</f>
        <v/>
      </c>
      <c r="I139" s="33">
        <f>IF($A139="","",IFERROR(VLOOKUP($E139,'Settings'!$A$11:$D$110,3,FALSE),""))</f>
        <v/>
      </c>
      <c r="J139" s="50">
        <f>IF($A139="","",IFERROR(VLOOKUP($B139,'Vehicles'!$A$5:$J$504,8,FALSE),""))</f>
        <v/>
      </c>
      <c r="K139" s="50">
        <f>IF($A139="","",IFERROR(IF(OR($H139&lt;=0,$G139=""),"",$G139+$H139),""))</f>
        <v/>
      </c>
      <c r="L139" s="51">
        <f>IF($A139="","",IFERROR(IF(OR($I139&lt;=0,$F139=""),"",EDATE($F139,$I139)),""))</f>
        <v/>
      </c>
      <c r="M139" s="50">
        <f>IF($A139="","",IFERROR(IF(OR($K139="",$J139=""),"",$K139-$J139),""))</f>
        <v/>
      </c>
      <c r="N139" s="33">
        <f>IF($A139="","",IFERROR(IF($L139="","",$L139-'Settings'!$B$4),""))</f>
        <v/>
      </c>
      <c r="O139" s="30">
        <f>IF($A139="","",IF($D139="Missing Unit","Missing Unit",IF(OR($D139="Out of Service",$D139="Sold"),"Inactive Vehicle",IF($J139="","Missing Current Odometer",IF(OR($F139="",$G139=""),"Missing Service Baseline",IF($F139&gt;'Settings'!$B$4,"Last Service Date After Report Date",IF(AND(OR($H139="",$H139=0),OR($I139="",$I139=0)),"Missing Service Type Setup",IF($J139&lt;$G139,"Odometer Conflict","OK"))))))))</f>
        <v/>
      </c>
      <c r="P139" s="31">
        <f>IF($A139="","",IF($O139&lt;&gt;"OK","Review",IF(OR(AND($H139&gt;0,$M139&lt;0),AND($I139&gt;0,$N139&lt;0)),"Overdue",IF(OR(AND($H139&gt;0,$M139&lt;='Settings'!$B$5),AND($I139&gt;0,$N139&lt;='Settings'!$B$6)),"Due Soon","Up to Date"))))</f>
        <v/>
      </c>
      <c r="Q139" s="52">
        <f>IF($A139="","",IFERROR(VLOOKUP($E139,'Settings'!$A$11:$D$110,4,FALSE),0))</f>
        <v/>
      </c>
      <c r="R139" s="27" t="n"/>
      <c r="S139" s="25" t="n"/>
      <c r="T139" s="27" t="n"/>
    </row>
    <row r="140">
      <c r="A140" s="25" t="n"/>
      <c r="B140" s="25" t="n"/>
      <c r="C140" s="30">
        <f>IF($A140="","",IFERROR(VLOOKUP($B140,'Vehicles'!$A$5:$J$504,2,FALSE)&amp;" "&amp;VLOOKUP($B140,'Vehicles'!$A$5:$J$504,3,FALSE)&amp;" "&amp;VLOOKUP($B140,'Vehicles'!$A$5:$J$504,4,FALSE),"Unit not found"))</f>
        <v/>
      </c>
      <c r="D140" s="31">
        <f>IF($A140="","",IFERROR(VLOOKUP($B140,'Vehicles'!$A$5:$J$504,10,FALSE),"Missing Unit"))</f>
        <v/>
      </c>
      <c r="E140" s="27" t="n"/>
      <c r="F140" s="49" t="n"/>
      <c r="G140" s="48" t="n"/>
      <c r="H140" s="50">
        <f>IF($A140="","",IFERROR(VLOOKUP($E140,'Settings'!$A$11:$D$110,2,FALSE),""))</f>
        <v/>
      </c>
      <c r="I140" s="33">
        <f>IF($A140="","",IFERROR(VLOOKUP($E140,'Settings'!$A$11:$D$110,3,FALSE),""))</f>
        <v/>
      </c>
      <c r="J140" s="50">
        <f>IF($A140="","",IFERROR(VLOOKUP($B140,'Vehicles'!$A$5:$J$504,8,FALSE),""))</f>
        <v/>
      </c>
      <c r="K140" s="50">
        <f>IF($A140="","",IFERROR(IF(OR($H140&lt;=0,$G140=""),"",$G140+$H140),""))</f>
        <v/>
      </c>
      <c r="L140" s="51">
        <f>IF($A140="","",IFERROR(IF(OR($I140&lt;=0,$F140=""),"",EDATE($F140,$I140)),""))</f>
        <v/>
      </c>
      <c r="M140" s="50">
        <f>IF($A140="","",IFERROR(IF(OR($K140="",$J140=""),"",$K140-$J140),""))</f>
        <v/>
      </c>
      <c r="N140" s="33">
        <f>IF($A140="","",IFERROR(IF($L140="","",$L140-'Settings'!$B$4),""))</f>
        <v/>
      </c>
      <c r="O140" s="30">
        <f>IF($A140="","",IF($D140="Missing Unit","Missing Unit",IF(OR($D140="Out of Service",$D140="Sold"),"Inactive Vehicle",IF($J140="","Missing Current Odometer",IF(OR($F140="",$G140=""),"Missing Service Baseline",IF($F140&gt;'Settings'!$B$4,"Last Service Date After Report Date",IF(AND(OR($H140="",$H140=0),OR($I140="",$I140=0)),"Missing Service Type Setup",IF($J140&lt;$G140,"Odometer Conflict","OK"))))))))</f>
        <v/>
      </c>
      <c r="P140" s="31">
        <f>IF($A140="","",IF($O140&lt;&gt;"OK","Review",IF(OR(AND($H140&gt;0,$M140&lt;0),AND($I140&gt;0,$N140&lt;0)),"Overdue",IF(OR(AND($H140&gt;0,$M140&lt;='Settings'!$B$5),AND($I140&gt;0,$N140&lt;='Settings'!$B$6)),"Due Soon","Up to Date"))))</f>
        <v/>
      </c>
      <c r="Q140" s="52">
        <f>IF($A140="","",IFERROR(VLOOKUP($E140,'Settings'!$A$11:$D$110,4,FALSE),0))</f>
        <v/>
      </c>
      <c r="R140" s="27" t="n"/>
      <c r="S140" s="25" t="n"/>
      <c r="T140" s="27" t="n"/>
    </row>
    <row r="141">
      <c r="A141" s="25" t="n"/>
      <c r="B141" s="25" t="n"/>
      <c r="C141" s="30">
        <f>IF($A141="","",IFERROR(VLOOKUP($B141,'Vehicles'!$A$5:$J$504,2,FALSE)&amp;" "&amp;VLOOKUP($B141,'Vehicles'!$A$5:$J$504,3,FALSE)&amp;" "&amp;VLOOKUP($B141,'Vehicles'!$A$5:$J$504,4,FALSE),"Unit not found"))</f>
        <v/>
      </c>
      <c r="D141" s="31">
        <f>IF($A141="","",IFERROR(VLOOKUP($B141,'Vehicles'!$A$5:$J$504,10,FALSE),"Missing Unit"))</f>
        <v/>
      </c>
      <c r="E141" s="27" t="n"/>
      <c r="F141" s="49" t="n"/>
      <c r="G141" s="48" t="n"/>
      <c r="H141" s="50">
        <f>IF($A141="","",IFERROR(VLOOKUP($E141,'Settings'!$A$11:$D$110,2,FALSE),""))</f>
        <v/>
      </c>
      <c r="I141" s="33">
        <f>IF($A141="","",IFERROR(VLOOKUP($E141,'Settings'!$A$11:$D$110,3,FALSE),""))</f>
        <v/>
      </c>
      <c r="J141" s="50">
        <f>IF($A141="","",IFERROR(VLOOKUP($B141,'Vehicles'!$A$5:$J$504,8,FALSE),""))</f>
        <v/>
      </c>
      <c r="K141" s="50">
        <f>IF($A141="","",IFERROR(IF(OR($H141&lt;=0,$G141=""),"",$G141+$H141),""))</f>
        <v/>
      </c>
      <c r="L141" s="51">
        <f>IF($A141="","",IFERROR(IF(OR($I141&lt;=0,$F141=""),"",EDATE($F141,$I141)),""))</f>
        <v/>
      </c>
      <c r="M141" s="50">
        <f>IF($A141="","",IFERROR(IF(OR($K141="",$J141=""),"",$K141-$J141),""))</f>
        <v/>
      </c>
      <c r="N141" s="33">
        <f>IF($A141="","",IFERROR(IF($L141="","",$L141-'Settings'!$B$4),""))</f>
        <v/>
      </c>
      <c r="O141" s="30">
        <f>IF($A141="","",IF($D141="Missing Unit","Missing Unit",IF(OR($D141="Out of Service",$D141="Sold"),"Inactive Vehicle",IF($J141="","Missing Current Odometer",IF(OR($F141="",$G141=""),"Missing Service Baseline",IF($F141&gt;'Settings'!$B$4,"Last Service Date After Report Date",IF(AND(OR($H141="",$H141=0),OR($I141="",$I141=0)),"Missing Service Type Setup",IF($J141&lt;$G141,"Odometer Conflict","OK"))))))))</f>
        <v/>
      </c>
      <c r="P141" s="31">
        <f>IF($A141="","",IF($O141&lt;&gt;"OK","Review",IF(OR(AND($H141&gt;0,$M141&lt;0),AND($I141&gt;0,$N141&lt;0)),"Overdue",IF(OR(AND($H141&gt;0,$M141&lt;='Settings'!$B$5),AND($I141&gt;0,$N141&lt;='Settings'!$B$6)),"Due Soon","Up to Date"))))</f>
        <v/>
      </c>
      <c r="Q141" s="52">
        <f>IF($A141="","",IFERROR(VLOOKUP($E141,'Settings'!$A$11:$D$110,4,FALSE),0))</f>
        <v/>
      </c>
      <c r="R141" s="27" t="n"/>
      <c r="S141" s="25" t="n"/>
      <c r="T141" s="27" t="n"/>
    </row>
    <row r="142">
      <c r="A142" s="25" t="n"/>
      <c r="B142" s="25" t="n"/>
      <c r="C142" s="30">
        <f>IF($A142="","",IFERROR(VLOOKUP($B142,'Vehicles'!$A$5:$J$504,2,FALSE)&amp;" "&amp;VLOOKUP($B142,'Vehicles'!$A$5:$J$504,3,FALSE)&amp;" "&amp;VLOOKUP($B142,'Vehicles'!$A$5:$J$504,4,FALSE),"Unit not found"))</f>
        <v/>
      </c>
      <c r="D142" s="31">
        <f>IF($A142="","",IFERROR(VLOOKUP($B142,'Vehicles'!$A$5:$J$504,10,FALSE),"Missing Unit"))</f>
        <v/>
      </c>
      <c r="E142" s="27" t="n"/>
      <c r="F142" s="49" t="n"/>
      <c r="G142" s="48" t="n"/>
      <c r="H142" s="50">
        <f>IF($A142="","",IFERROR(VLOOKUP($E142,'Settings'!$A$11:$D$110,2,FALSE),""))</f>
        <v/>
      </c>
      <c r="I142" s="33">
        <f>IF($A142="","",IFERROR(VLOOKUP($E142,'Settings'!$A$11:$D$110,3,FALSE),""))</f>
        <v/>
      </c>
      <c r="J142" s="50">
        <f>IF($A142="","",IFERROR(VLOOKUP($B142,'Vehicles'!$A$5:$J$504,8,FALSE),""))</f>
        <v/>
      </c>
      <c r="K142" s="50">
        <f>IF($A142="","",IFERROR(IF(OR($H142&lt;=0,$G142=""),"",$G142+$H142),""))</f>
        <v/>
      </c>
      <c r="L142" s="51">
        <f>IF($A142="","",IFERROR(IF(OR($I142&lt;=0,$F142=""),"",EDATE($F142,$I142)),""))</f>
        <v/>
      </c>
      <c r="M142" s="50">
        <f>IF($A142="","",IFERROR(IF(OR($K142="",$J142=""),"",$K142-$J142),""))</f>
        <v/>
      </c>
      <c r="N142" s="33">
        <f>IF($A142="","",IFERROR(IF($L142="","",$L142-'Settings'!$B$4),""))</f>
        <v/>
      </c>
      <c r="O142" s="30">
        <f>IF($A142="","",IF($D142="Missing Unit","Missing Unit",IF(OR($D142="Out of Service",$D142="Sold"),"Inactive Vehicle",IF($J142="","Missing Current Odometer",IF(OR($F142="",$G142=""),"Missing Service Baseline",IF($F142&gt;'Settings'!$B$4,"Last Service Date After Report Date",IF(AND(OR($H142="",$H142=0),OR($I142="",$I142=0)),"Missing Service Type Setup",IF($J142&lt;$G142,"Odometer Conflict","OK"))))))))</f>
        <v/>
      </c>
      <c r="P142" s="31">
        <f>IF($A142="","",IF($O142&lt;&gt;"OK","Review",IF(OR(AND($H142&gt;0,$M142&lt;0),AND($I142&gt;0,$N142&lt;0)),"Overdue",IF(OR(AND($H142&gt;0,$M142&lt;='Settings'!$B$5),AND($I142&gt;0,$N142&lt;='Settings'!$B$6)),"Due Soon","Up to Date"))))</f>
        <v/>
      </c>
      <c r="Q142" s="52">
        <f>IF($A142="","",IFERROR(VLOOKUP($E142,'Settings'!$A$11:$D$110,4,FALSE),0))</f>
        <v/>
      </c>
      <c r="R142" s="27" t="n"/>
      <c r="S142" s="25" t="n"/>
      <c r="T142" s="27" t="n"/>
    </row>
    <row r="143">
      <c r="A143" s="25" t="n"/>
      <c r="B143" s="25" t="n"/>
      <c r="C143" s="30">
        <f>IF($A143="","",IFERROR(VLOOKUP($B143,'Vehicles'!$A$5:$J$504,2,FALSE)&amp;" "&amp;VLOOKUP($B143,'Vehicles'!$A$5:$J$504,3,FALSE)&amp;" "&amp;VLOOKUP($B143,'Vehicles'!$A$5:$J$504,4,FALSE),"Unit not found"))</f>
        <v/>
      </c>
      <c r="D143" s="31">
        <f>IF($A143="","",IFERROR(VLOOKUP($B143,'Vehicles'!$A$5:$J$504,10,FALSE),"Missing Unit"))</f>
        <v/>
      </c>
      <c r="E143" s="27" t="n"/>
      <c r="F143" s="49" t="n"/>
      <c r="G143" s="48" t="n"/>
      <c r="H143" s="50">
        <f>IF($A143="","",IFERROR(VLOOKUP($E143,'Settings'!$A$11:$D$110,2,FALSE),""))</f>
        <v/>
      </c>
      <c r="I143" s="33">
        <f>IF($A143="","",IFERROR(VLOOKUP($E143,'Settings'!$A$11:$D$110,3,FALSE),""))</f>
        <v/>
      </c>
      <c r="J143" s="50">
        <f>IF($A143="","",IFERROR(VLOOKUP($B143,'Vehicles'!$A$5:$J$504,8,FALSE),""))</f>
        <v/>
      </c>
      <c r="K143" s="50">
        <f>IF($A143="","",IFERROR(IF(OR($H143&lt;=0,$G143=""),"",$G143+$H143),""))</f>
        <v/>
      </c>
      <c r="L143" s="51">
        <f>IF($A143="","",IFERROR(IF(OR($I143&lt;=0,$F143=""),"",EDATE($F143,$I143)),""))</f>
        <v/>
      </c>
      <c r="M143" s="50">
        <f>IF($A143="","",IFERROR(IF(OR($K143="",$J143=""),"",$K143-$J143),""))</f>
        <v/>
      </c>
      <c r="N143" s="33">
        <f>IF($A143="","",IFERROR(IF($L143="","",$L143-'Settings'!$B$4),""))</f>
        <v/>
      </c>
      <c r="O143" s="30">
        <f>IF($A143="","",IF($D143="Missing Unit","Missing Unit",IF(OR($D143="Out of Service",$D143="Sold"),"Inactive Vehicle",IF($J143="","Missing Current Odometer",IF(OR($F143="",$G143=""),"Missing Service Baseline",IF($F143&gt;'Settings'!$B$4,"Last Service Date After Report Date",IF(AND(OR($H143="",$H143=0),OR($I143="",$I143=0)),"Missing Service Type Setup",IF($J143&lt;$G143,"Odometer Conflict","OK"))))))))</f>
        <v/>
      </c>
      <c r="P143" s="31">
        <f>IF($A143="","",IF($O143&lt;&gt;"OK","Review",IF(OR(AND($H143&gt;0,$M143&lt;0),AND($I143&gt;0,$N143&lt;0)),"Overdue",IF(OR(AND($H143&gt;0,$M143&lt;='Settings'!$B$5),AND($I143&gt;0,$N143&lt;='Settings'!$B$6)),"Due Soon","Up to Date"))))</f>
        <v/>
      </c>
      <c r="Q143" s="52">
        <f>IF($A143="","",IFERROR(VLOOKUP($E143,'Settings'!$A$11:$D$110,4,FALSE),0))</f>
        <v/>
      </c>
      <c r="R143" s="27" t="n"/>
      <c r="S143" s="25" t="n"/>
      <c r="T143" s="27" t="n"/>
    </row>
    <row r="144">
      <c r="A144" s="25" t="n"/>
      <c r="B144" s="25" t="n"/>
      <c r="C144" s="30">
        <f>IF($A144="","",IFERROR(VLOOKUP($B144,'Vehicles'!$A$5:$J$504,2,FALSE)&amp;" "&amp;VLOOKUP($B144,'Vehicles'!$A$5:$J$504,3,FALSE)&amp;" "&amp;VLOOKUP($B144,'Vehicles'!$A$5:$J$504,4,FALSE),"Unit not found"))</f>
        <v/>
      </c>
      <c r="D144" s="31">
        <f>IF($A144="","",IFERROR(VLOOKUP($B144,'Vehicles'!$A$5:$J$504,10,FALSE),"Missing Unit"))</f>
        <v/>
      </c>
      <c r="E144" s="27" t="n"/>
      <c r="F144" s="49" t="n"/>
      <c r="G144" s="48" t="n"/>
      <c r="H144" s="50">
        <f>IF($A144="","",IFERROR(VLOOKUP($E144,'Settings'!$A$11:$D$110,2,FALSE),""))</f>
        <v/>
      </c>
      <c r="I144" s="33">
        <f>IF($A144="","",IFERROR(VLOOKUP($E144,'Settings'!$A$11:$D$110,3,FALSE),""))</f>
        <v/>
      </c>
      <c r="J144" s="50">
        <f>IF($A144="","",IFERROR(VLOOKUP($B144,'Vehicles'!$A$5:$J$504,8,FALSE),""))</f>
        <v/>
      </c>
      <c r="K144" s="50">
        <f>IF($A144="","",IFERROR(IF(OR($H144&lt;=0,$G144=""),"",$G144+$H144),""))</f>
        <v/>
      </c>
      <c r="L144" s="51">
        <f>IF($A144="","",IFERROR(IF(OR($I144&lt;=0,$F144=""),"",EDATE($F144,$I144)),""))</f>
        <v/>
      </c>
      <c r="M144" s="50">
        <f>IF($A144="","",IFERROR(IF(OR($K144="",$J144=""),"",$K144-$J144),""))</f>
        <v/>
      </c>
      <c r="N144" s="33">
        <f>IF($A144="","",IFERROR(IF($L144="","",$L144-'Settings'!$B$4),""))</f>
        <v/>
      </c>
      <c r="O144" s="30">
        <f>IF($A144="","",IF($D144="Missing Unit","Missing Unit",IF(OR($D144="Out of Service",$D144="Sold"),"Inactive Vehicle",IF($J144="","Missing Current Odometer",IF(OR($F144="",$G144=""),"Missing Service Baseline",IF($F144&gt;'Settings'!$B$4,"Last Service Date After Report Date",IF(AND(OR($H144="",$H144=0),OR($I144="",$I144=0)),"Missing Service Type Setup",IF($J144&lt;$G144,"Odometer Conflict","OK"))))))))</f>
        <v/>
      </c>
      <c r="P144" s="31">
        <f>IF($A144="","",IF($O144&lt;&gt;"OK","Review",IF(OR(AND($H144&gt;0,$M144&lt;0),AND($I144&gt;0,$N144&lt;0)),"Overdue",IF(OR(AND($H144&gt;0,$M144&lt;='Settings'!$B$5),AND($I144&gt;0,$N144&lt;='Settings'!$B$6)),"Due Soon","Up to Date"))))</f>
        <v/>
      </c>
      <c r="Q144" s="52">
        <f>IF($A144="","",IFERROR(VLOOKUP($E144,'Settings'!$A$11:$D$110,4,FALSE),0))</f>
        <v/>
      </c>
      <c r="R144" s="27" t="n"/>
      <c r="S144" s="25" t="n"/>
      <c r="T144" s="27" t="n"/>
    </row>
    <row r="145">
      <c r="A145" s="25" t="n"/>
      <c r="B145" s="25" t="n"/>
      <c r="C145" s="30">
        <f>IF($A145="","",IFERROR(VLOOKUP($B145,'Vehicles'!$A$5:$J$504,2,FALSE)&amp;" "&amp;VLOOKUP($B145,'Vehicles'!$A$5:$J$504,3,FALSE)&amp;" "&amp;VLOOKUP($B145,'Vehicles'!$A$5:$J$504,4,FALSE),"Unit not found"))</f>
        <v/>
      </c>
      <c r="D145" s="31">
        <f>IF($A145="","",IFERROR(VLOOKUP($B145,'Vehicles'!$A$5:$J$504,10,FALSE),"Missing Unit"))</f>
        <v/>
      </c>
      <c r="E145" s="27" t="n"/>
      <c r="F145" s="49" t="n"/>
      <c r="G145" s="48" t="n"/>
      <c r="H145" s="50">
        <f>IF($A145="","",IFERROR(VLOOKUP($E145,'Settings'!$A$11:$D$110,2,FALSE),""))</f>
        <v/>
      </c>
      <c r="I145" s="33">
        <f>IF($A145="","",IFERROR(VLOOKUP($E145,'Settings'!$A$11:$D$110,3,FALSE),""))</f>
        <v/>
      </c>
      <c r="J145" s="50">
        <f>IF($A145="","",IFERROR(VLOOKUP($B145,'Vehicles'!$A$5:$J$504,8,FALSE),""))</f>
        <v/>
      </c>
      <c r="K145" s="50">
        <f>IF($A145="","",IFERROR(IF(OR($H145&lt;=0,$G145=""),"",$G145+$H145),""))</f>
        <v/>
      </c>
      <c r="L145" s="51">
        <f>IF($A145="","",IFERROR(IF(OR($I145&lt;=0,$F145=""),"",EDATE($F145,$I145)),""))</f>
        <v/>
      </c>
      <c r="M145" s="50">
        <f>IF($A145="","",IFERROR(IF(OR($K145="",$J145=""),"",$K145-$J145),""))</f>
        <v/>
      </c>
      <c r="N145" s="33">
        <f>IF($A145="","",IFERROR(IF($L145="","",$L145-'Settings'!$B$4),""))</f>
        <v/>
      </c>
      <c r="O145" s="30">
        <f>IF($A145="","",IF($D145="Missing Unit","Missing Unit",IF(OR($D145="Out of Service",$D145="Sold"),"Inactive Vehicle",IF($J145="","Missing Current Odometer",IF(OR($F145="",$G145=""),"Missing Service Baseline",IF($F145&gt;'Settings'!$B$4,"Last Service Date After Report Date",IF(AND(OR($H145="",$H145=0),OR($I145="",$I145=0)),"Missing Service Type Setup",IF($J145&lt;$G145,"Odometer Conflict","OK"))))))))</f>
        <v/>
      </c>
      <c r="P145" s="31">
        <f>IF($A145="","",IF($O145&lt;&gt;"OK","Review",IF(OR(AND($H145&gt;0,$M145&lt;0),AND($I145&gt;0,$N145&lt;0)),"Overdue",IF(OR(AND($H145&gt;0,$M145&lt;='Settings'!$B$5),AND($I145&gt;0,$N145&lt;='Settings'!$B$6)),"Due Soon","Up to Date"))))</f>
        <v/>
      </c>
      <c r="Q145" s="52">
        <f>IF($A145="","",IFERROR(VLOOKUP($E145,'Settings'!$A$11:$D$110,4,FALSE),0))</f>
        <v/>
      </c>
      <c r="R145" s="27" t="n"/>
      <c r="S145" s="25" t="n"/>
      <c r="T145" s="27" t="n"/>
    </row>
    <row r="146">
      <c r="A146" s="25" t="n"/>
      <c r="B146" s="25" t="n"/>
      <c r="C146" s="30">
        <f>IF($A146="","",IFERROR(VLOOKUP($B146,'Vehicles'!$A$5:$J$504,2,FALSE)&amp;" "&amp;VLOOKUP($B146,'Vehicles'!$A$5:$J$504,3,FALSE)&amp;" "&amp;VLOOKUP($B146,'Vehicles'!$A$5:$J$504,4,FALSE),"Unit not found"))</f>
        <v/>
      </c>
      <c r="D146" s="31">
        <f>IF($A146="","",IFERROR(VLOOKUP($B146,'Vehicles'!$A$5:$J$504,10,FALSE),"Missing Unit"))</f>
        <v/>
      </c>
      <c r="E146" s="27" t="n"/>
      <c r="F146" s="49" t="n"/>
      <c r="G146" s="48" t="n"/>
      <c r="H146" s="50">
        <f>IF($A146="","",IFERROR(VLOOKUP($E146,'Settings'!$A$11:$D$110,2,FALSE),""))</f>
        <v/>
      </c>
      <c r="I146" s="33">
        <f>IF($A146="","",IFERROR(VLOOKUP($E146,'Settings'!$A$11:$D$110,3,FALSE),""))</f>
        <v/>
      </c>
      <c r="J146" s="50">
        <f>IF($A146="","",IFERROR(VLOOKUP($B146,'Vehicles'!$A$5:$J$504,8,FALSE),""))</f>
        <v/>
      </c>
      <c r="K146" s="50">
        <f>IF($A146="","",IFERROR(IF(OR($H146&lt;=0,$G146=""),"",$G146+$H146),""))</f>
        <v/>
      </c>
      <c r="L146" s="51">
        <f>IF($A146="","",IFERROR(IF(OR($I146&lt;=0,$F146=""),"",EDATE($F146,$I146)),""))</f>
        <v/>
      </c>
      <c r="M146" s="50">
        <f>IF($A146="","",IFERROR(IF(OR($K146="",$J146=""),"",$K146-$J146),""))</f>
        <v/>
      </c>
      <c r="N146" s="33">
        <f>IF($A146="","",IFERROR(IF($L146="","",$L146-'Settings'!$B$4),""))</f>
        <v/>
      </c>
      <c r="O146" s="30">
        <f>IF($A146="","",IF($D146="Missing Unit","Missing Unit",IF(OR($D146="Out of Service",$D146="Sold"),"Inactive Vehicle",IF($J146="","Missing Current Odometer",IF(OR($F146="",$G146=""),"Missing Service Baseline",IF($F146&gt;'Settings'!$B$4,"Last Service Date After Report Date",IF(AND(OR($H146="",$H146=0),OR($I146="",$I146=0)),"Missing Service Type Setup",IF($J146&lt;$G146,"Odometer Conflict","OK"))))))))</f>
        <v/>
      </c>
      <c r="P146" s="31">
        <f>IF($A146="","",IF($O146&lt;&gt;"OK","Review",IF(OR(AND($H146&gt;0,$M146&lt;0),AND($I146&gt;0,$N146&lt;0)),"Overdue",IF(OR(AND($H146&gt;0,$M146&lt;='Settings'!$B$5),AND($I146&gt;0,$N146&lt;='Settings'!$B$6)),"Due Soon","Up to Date"))))</f>
        <v/>
      </c>
      <c r="Q146" s="52">
        <f>IF($A146="","",IFERROR(VLOOKUP($E146,'Settings'!$A$11:$D$110,4,FALSE),0))</f>
        <v/>
      </c>
      <c r="R146" s="27" t="n"/>
      <c r="S146" s="25" t="n"/>
      <c r="T146" s="27" t="n"/>
    </row>
    <row r="147">
      <c r="A147" s="25" t="n"/>
      <c r="B147" s="25" t="n"/>
      <c r="C147" s="30">
        <f>IF($A147="","",IFERROR(VLOOKUP($B147,'Vehicles'!$A$5:$J$504,2,FALSE)&amp;" "&amp;VLOOKUP($B147,'Vehicles'!$A$5:$J$504,3,FALSE)&amp;" "&amp;VLOOKUP($B147,'Vehicles'!$A$5:$J$504,4,FALSE),"Unit not found"))</f>
        <v/>
      </c>
      <c r="D147" s="31">
        <f>IF($A147="","",IFERROR(VLOOKUP($B147,'Vehicles'!$A$5:$J$504,10,FALSE),"Missing Unit"))</f>
        <v/>
      </c>
      <c r="E147" s="27" t="n"/>
      <c r="F147" s="49" t="n"/>
      <c r="G147" s="48" t="n"/>
      <c r="H147" s="50">
        <f>IF($A147="","",IFERROR(VLOOKUP($E147,'Settings'!$A$11:$D$110,2,FALSE),""))</f>
        <v/>
      </c>
      <c r="I147" s="33">
        <f>IF($A147="","",IFERROR(VLOOKUP($E147,'Settings'!$A$11:$D$110,3,FALSE),""))</f>
        <v/>
      </c>
      <c r="J147" s="50">
        <f>IF($A147="","",IFERROR(VLOOKUP($B147,'Vehicles'!$A$5:$J$504,8,FALSE),""))</f>
        <v/>
      </c>
      <c r="K147" s="50">
        <f>IF($A147="","",IFERROR(IF(OR($H147&lt;=0,$G147=""),"",$G147+$H147),""))</f>
        <v/>
      </c>
      <c r="L147" s="51">
        <f>IF($A147="","",IFERROR(IF(OR($I147&lt;=0,$F147=""),"",EDATE($F147,$I147)),""))</f>
        <v/>
      </c>
      <c r="M147" s="50">
        <f>IF($A147="","",IFERROR(IF(OR($K147="",$J147=""),"",$K147-$J147),""))</f>
        <v/>
      </c>
      <c r="N147" s="33">
        <f>IF($A147="","",IFERROR(IF($L147="","",$L147-'Settings'!$B$4),""))</f>
        <v/>
      </c>
      <c r="O147" s="30">
        <f>IF($A147="","",IF($D147="Missing Unit","Missing Unit",IF(OR($D147="Out of Service",$D147="Sold"),"Inactive Vehicle",IF($J147="","Missing Current Odometer",IF(OR($F147="",$G147=""),"Missing Service Baseline",IF($F147&gt;'Settings'!$B$4,"Last Service Date After Report Date",IF(AND(OR($H147="",$H147=0),OR($I147="",$I147=0)),"Missing Service Type Setup",IF($J147&lt;$G147,"Odometer Conflict","OK"))))))))</f>
        <v/>
      </c>
      <c r="P147" s="31">
        <f>IF($A147="","",IF($O147&lt;&gt;"OK","Review",IF(OR(AND($H147&gt;0,$M147&lt;0),AND($I147&gt;0,$N147&lt;0)),"Overdue",IF(OR(AND($H147&gt;0,$M147&lt;='Settings'!$B$5),AND($I147&gt;0,$N147&lt;='Settings'!$B$6)),"Due Soon","Up to Date"))))</f>
        <v/>
      </c>
      <c r="Q147" s="52">
        <f>IF($A147="","",IFERROR(VLOOKUP($E147,'Settings'!$A$11:$D$110,4,FALSE),0))</f>
        <v/>
      </c>
      <c r="R147" s="27" t="n"/>
      <c r="S147" s="25" t="n"/>
      <c r="T147" s="27" t="n"/>
    </row>
    <row r="148">
      <c r="A148" s="25" t="n"/>
      <c r="B148" s="25" t="n"/>
      <c r="C148" s="30">
        <f>IF($A148="","",IFERROR(VLOOKUP($B148,'Vehicles'!$A$5:$J$504,2,FALSE)&amp;" "&amp;VLOOKUP($B148,'Vehicles'!$A$5:$J$504,3,FALSE)&amp;" "&amp;VLOOKUP($B148,'Vehicles'!$A$5:$J$504,4,FALSE),"Unit not found"))</f>
        <v/>
      </c>
      <c r="D148" s="31">
        <f>IF($A148="","",IFERROR(VLOOKUP($B148,'Vehicles'!$A$5:$J$504,10,FALSE),"Missing Unit"))</f>
        <v/>
      </c>
      <c r="E148" s="27" t="n"/>
      <c r="F148" s="49" t="n"/>
      <c r="G148" s="48" t="n"/>
      <c r="H148" s="50">
        <f>IF($A148="","",IFERROR(VLOOKUP($E148,'Settings'!$A$11:$D$110,2,FALSE),""))</f>
        <v/>
      </c>
      <c r="I148" s="33">
        <f>IF($A148="","",IFERROR(VLOOKUP($E148,'Settings'!$A$11:$D$110,3,FALSE),""))</f>
        <v/>
      </c>
      <c r="J148" s="50">
        <f>IF($A148="","",IFERROR(VLOOKUP($B148,'Vehicles'!$A$5:$J$504,8,FALSE),""))</f>
        <v/>
      </c>
      <c r="K148" s="50">
        <f>IF($A148="","",IFERROR(IF(OR($H148&lt;=0,$G148=""),"",$G148+$H148),""))</f>
        <v/>
      </c>
      <c r="L148" s="51">
        <f>IF($A148="","",IFERROR(IF(OR($I148&lt;=0,$F148=""),"",EDATE($F148,$I148)),""))</f>
        <v/>
      </c>
      <c r="M148" s="50">
        <f>IF($A148="","",IFERROR(IF(OR($K148="",$J148=""),"",$K148-$J148),""))</f>
        <v/>
      </c>
      <c r="N148" s="33">
        <f>IF($A148="","",IFERROR(IF($L148="","",$L148-'Settings'!$B$4),""))</f>
        <v/>
      </c>
      <c r="O148" s="30">
        <f>IF($A148="","",IF($D148="Missing Unit","Missing Unit",IF(OR($D148="Out of Service",$D148="Sold"),"Inactive Vehicle",IF($J148="","Missing Current Odometer",IF(OR($F148="",$G148=""),"Missing Service Baseline",IF($F148&gt;'Settings'!$B$4,"Last Service Date After Report Date",IF(AND(OR($H148="",$H148=0),OR($I148="",$I148=0)),"Missing Service Type Setup",IF($J148&lt;$G148,"Odometer Conflict","OK"))))))))</f>
        <v/>
      </c>
      <c r="P148" s="31">
        <f>IF($A148="","",IF($O148&lt;&gt;"OK","Review",IF(OR(AND($H148&gt;0,$M148&lt;0),AND($I148&gt;0,$N148&lt;0)),"Overdue",IF(OR(AND($H148&gt;0,$M148&lt;='Settings'!$B$5),AND($I148&gt;0,$N148&lt;='Settings'!$B$6)),"Due Soon","Up to Date"))))</f>
        <v/>
      </c>
      <c r="Q148" s="52">
        <f>IF($A148="","",IFERROR(VLOOKUP($E148,'Settings'!$A$11:$D$110,4,FALSE),0))</f>
        <v/>
      </c>
      <c r="R148" s="27" t="n"/>
      <c r="S148" s="25" t="n"/>
      <c r="T148" s="27" t="n"/>
    </row>
    <row r="149">
      <c r="A149" s="25" t="n"/>
      <c r="B149" s="25" t="n"/>
      <c r="C149" s="30">
        <f>IF($A149="","",IFERROR(VLOOKUP($B149,'Vehicles'!$A$5:$J$504,2,FALSE)&amp;" "&amp;VLOOKUP($B149,'Vehicles'!$A$5:$J$504,3,FALSE)&amp;" "&amp;VLOOKUP($B149,'Vehicles'!$A$5:$J$504,4,FALSE),"Unit not found"))</f>
        <v/>
      </c>
      <c r="D149" s="31">
        <f>IF($A149="","",IFERROR(VLOOKUP($B149,'Vehicles'!$A$5:$J$504,10,FALSE),"Missing Unit"))</f>
        <v/>
      </c>
      <c r="E149" s="27" t="n"/>
      <c r="F149" s="49" t="n"/>
      <c r="G149" s="48" t="n"/>
      <c r="H149" s="50">
        <f>IF($A149="","",IFERROR(VLOOKUP($E149,'Settings'!$A$11:$D$110,2,FALSE),""))</f>
        <v/>
      </c>
      <c r="I149" s="33">
        <f>IF($A149="","",IFERROR(VLOOKUP($E149,'Settings'!$A$11:$D$110,3,FALSE),""))</f>
        <v/>
      </c>
      <c r="J149" s="50">
        <f>IF($A149="","",IFERROR(VLOOKUP($B149,'Vehicles'!$A$5:$J$504,8,FALSE),""))</f>
        <v/>
      </c>
      <c r="K149" s="50">
        <f>IF($A149="","",IFERROR(IF(OR($H149&lt;=0,$G149=""),"",$G149+$H149),""))</f>
        <v/>
      </c>
      <c r="L149" s="51">
        <f>IF($A149="","",IFERROR(IF(OR($I149&lt;=0,$F149=""),"",EDATE($F149,$I149)),""))</f>
        <v/>
      </c>
      <c r="M149" s="50">
        <f>IF($A149="","",IFERROR(IF(OR($K149="",$J149=""),"",$K149-$J149),""))</f>
        <v/>
      </c>
      <c r="N149" s="33">
        <f>IF($A149="","",IFERROR(IF($L149="","",$L149-'Settings'!$B$4),""))</f>
        <v/>
      </c>
      <c r="O149" s="30">
        <f>IF($A149="","",IF($D149="Missing Unit","Missing Unit",IF(OR($D149="Out of Service",$D149="Sold"),"Inactive Vehicle",IF($J149="","Missing Current Odometer",IF(OR($F149="",$G149=""),"Missing Service Baseline",IF($F149&gt;'Settings'!$B$4,"Last Service Date After Report Date",IF(AND(OR($H149="",$H149=0),OR($I149="",$I149=0)),"Missing Service Type Setup",IF($J149&lt;$G149,"Odometer Conflict","OK"))))))))</f>
        <v/>
      </c>
      <c r="P149" s="31">
        <f>IF($A149="","",IF($O149&lt;&gt;"OK","Review",IF(OR(AND($H149&gt;0,$M149&lt;0),AND($I149&gt;0,$N149&lt;0)),"Overdue",IF(OR(AND($H149&gt;0,$M149&lt;='Settings'!$B$5),AND($I149&gt;0,$N149&lt;='Settings'!$B$6)),"Due Soon","Up to Date"))))</f>
        <v/>
      </c>
      <c r="Q149" s="52">
        <f>IF($A149="","",IFERROR(VLOOKUP($E149,'Settings'!$A$11:$D$110,4,FALSE),0))</f>
        <v/>
      </c>
      <c r="R149" s="27" t="n"/>
      <c r="S149" s="25" t="n"/>
      <c r="T149" s="27" t="n"/>
    </row>
    <row r="150">
      <c r="A150" s="25" t="n"/>
      <c r="B150" s="25" t="n"/>
      <c r="C150" s="30">
        <f>IF($A150="","",IFERROR(VLOOKUP($B150,'Vehicles'!$A$5:$J$504,2,FALSE)&amp;" "&amp;VLOOKUP($B150,'Vehicles'!$A$5:$J$504,3,FALSE)&amp;" "&amp;VLOOKUP($B150,'Vehicles'!$A$5:$J$504,4,FALSE),"Unit not found"))</f>
        <v/>
      </c>
      <c r="D150" s="31">
        <f>IF($A150="","",IFERROR(VLOOKUP($B150,'Vehicles'!$A$5:$J$504,10,FALSE),"Missing Unit"))</f>
        <v/>
      </c>
      <c r="E150" s="27" t="n"/>
      <c r="F150" s="49" t="n"/>
      <c r="G150" s="48" t="n"/>
      <c r="H150" s="50">
        <f>IF($A150="","",IFERROR(VLOOKUP($E150,'Settings'!$A$11:$D$110,2,FALSE),""))</f>
        <v/>
      </c>
      <c r="I150" s="33">
        <f>IF($A150="","",IFERROR(VLOOKUP($E150,'Settings'!$A$11:$D$110,3,FALSE),""))</f>
        <v/>
      </c>
      <c r="J150" s="50">
        <f>IF($A150="","",IFERROR(VLOOKUP($B150,'Vehicles'!$A$5:$J$504,8,FALSE),""))</f>
        <v/>
      </c>
      <c r="K150" s="50">
        <f>IF($A150="","",IFERROR(IF(OR($H150&lt;=0,$G150=""),"",$G150+$H150),""))</f>
        <v/>
      </c>
      <c r="L150" s="51">
        <f>IF($A150="","",IFERROR(IF(OR($I150&lt;=0,$F150=""),"",EDATE($F150,$I150)),""))</f>
        <v/>
      </c>
      <c r="M150" s="50">
        <f>IF($A150="","",IFERROR(IF(OR($K150="",$J150=""),"",$K150-$J150),""))</f>
        <v/>
      </c>
      <c r="N150" s="33">
        <f>IF($A150="","",IFERROR(IF($L150="","",$L150-'Settings'!$B$4),""))</f>
        <v/>
      </c>
      <c r="O150" s="30">
        <f>IF($A150="","",IF($D150="Missing Unit","Missing Unit",IF(OR($D150="Out of Service",$D150="Sold"),"Inactive Vehicle",IF($J150="","Missing Current Odometer",IF(OR($F150="",$G150=""),"Missing Service Baseline",IF($F150&gt;'Settings'!$B$4,"Last Service Date After Report Date",IF(AND(OR($H150="",$H150=0),OR($I150="",$I150=0)),"Missing Service Type Setup",IF($J150&lt;$G150,"Odometer Conflict","OK"))))))))</f>
        <v/>
      </c>
      <c r="P150" s="31">
        <f>IF($A150="","",IF($O150&lt;&gt;"OK","Review",IF(OR(AND($H150&gt;0,$M150&lt;0),AND($I150&gt;0,$N150&lt;0)),"Overdue",IF(OR(AND($H150&gt;0,$M150&lt;='Settings'!$B$5),AND($I150&gt;0,$N150&lt;='Settings'!$B$6)),"Due Soon","Up to Date"))))</f>
        <v/>
      </c>
      <c r="Q150" s="52">
        <f>IF($A150="","",IFERROR(VLOOKUP($E150,'Settings'!$A$11:$D$110,4,FALSE),0))</f>
        <v/>
      </c>
      <c r="R150" s="27" t="n"/>
      <c r="S150" s="25" t="n"/>
      <c r="T150" s="27" t="n"/>
    </row>
    <row r="151">
      <c r="A151" s="25" t="n"/>
      <c r="B151" s="25" t="n"/>
      <c r="C151" s="30">
        <f>IF($A151="","",IFERROR(VLOOKUP($B151,'Vehicles'!$A$5:$J$504,2,FALSE)&amp;" "&amp;VLOOKUP($B151,'Vehicles'!$A$5:$J$504,3,FALSE)&amp;" "&amp;VLOOKUP($B151,'Vehicles'!$A$5:$J$504,4,FALSE),"Unit not found"))</f>
        <v/>
      </c>
      <c r="D151" s="31">
        <f>IF($A151="","",IFERROR(VLOOKUP($B151,'Vehicles'!$A$5:$J$504,10,FALSE),"Missing Unit"))</f>
        <v/>
      </c>
      <c r="E151" s="27" t="n"/>
      <c r="F151" s="49" t="n"/>
      <c r="G151" s="48" t="n"/>
      <c r="H151" s="50">
        <f>IF($A151="","",IFERROR(VLOOKUP($E151,'Settings'!$A$11:$D$110,2,FALSE),""))</f>
        <v/>
      </c>
      <c r="I151" s="33">
        <f>IF($A151="","",IFERROR(VLOOKUP($E151,'Settings'!$A$11:$D$110,3,FALSE),""))</f>
        <v/>
      </c>
      <c r="J151" s="50">
        <f>IF($A151="","",IFERROR(VLOOKUP($B151,'Vehicles'!$A$5:$J$504,8,FALSE),""))</f>
        <v/>
      </c>
      <c r="K151" s="50">
        <f>IF($A151="","",IFERROR(IF(OR($H151&lt;=0,$G151=""),"",$G151+$H151),""))</f>
        <v/>
      </c>
      <c r="L151" s="51">
        <f>IF($A151="","",IFERROR(IF(OR($I151&lt;=0,$F151=""),"",EDATE($F151,$I151)),""))</f>
        <v/>
      </c>
      <c r="M151" s="50">
        <f>IF($A151="","",IFERROR(IF(OR($K151="",$J151=""),"",$K151-$J151),""))</f>
        <v/>
      </c>
      <c r="N151" s="33">
        <f>IF($A151="","",IFERROR(IF($L151="","",$L151-'Settings'!$B$4),""))</f>
        <v/>
      </c>
      <c r="O151" s="30">
        <f>IF($A151="","",IF($D151="Missing Unit","Missing Unit",IF(OR($D151="Out of Service",$D151="Sold"),"Inactive Vehicle",IF($J151="","Missing Current Odometer",IF(OR($F151="",$G151=""),"Missing Service Baseline",IF($F151&gt;'Settings'!$B$4,"Last Service Date After Report Date",IF(AND(OR($H151="",$H151=0),OR($I151="",$I151=0)),"Missing Service Type Setup",IF($J151&lt;$G151,"Odometer Conflict","OK"))))))))</f>
        <v/>
      </c>
      <c r="P151" s="31">
        <f>IF($A151="","",IF($O151&lt;&gt;"OK","Review",IF(OR(AND($H151&gt;0,$M151&lt;0),AND($I151&gt;0,$N151&lt;0)),"Overdue",IF(OR(AND($H151&gt;0,$M151&lt;='Settings'!$B$5),AND($I151&gt;0,$N151&lt;='Settings'!$B$6)),"Due Soon","Up to Date"))))</f>
        <v/>
      </c>
      <c r="Q151" s="52">
        <f>IF($A151="","",IFERROR(VLOOKUP($E151,'Settings'!$A$11:$D$110,4,FALSE),0))</f>
        <v/>
      </c>
      <c r="R151" s="27" t="n"/>
      <c r="S151" s="25" t="n"/>
      <c r="T151" s="27" t="n"/>
    </row>
    <row r="152">
      <c r="A152" s="25" t="n"/>
      <c r="B152" s="25" t="n"/>
      <c r="C152" s="30">
        <f>IF($A152="","",IFERROR(VLOOKUP($B152,'Vehicles'!$A$5:$J$504,2,FALSE)&amp;" "&amp;VLOOKUP($B152,'Vehicles'!$A$5:$J$504,3,FALSE)&amp;" "&amp;VLOOKUP($B152,'Vehicles'!$A$5:$J$504,4,FALSE),"Unit not found"))</f>
        <v/>
      </c>
      <c r="D152" s="31">
        <f>IF($A152="","",IFERROR(VLOOKUP($B152,'Vehicles'!$A$5:$J$504,10,FALSE),"Missing Unit"))</f>
        <v/>
      </c>
      <c r="E152" s="27" t="n"/>
      <c r="F152" s="49" t="n"/>
      <c r="G152" s="48" t="n"/>
      <c r="H152" s="50">
        <f>IF($A152="","",IFERROR(VLOOKUP($E152,'Settings'!$A$11:$D$110,2,FALSE),""))</f>
        <v/>
      </c>
      <c r="I152" s="33">
        <f>IF($A152="","",IFERROR(VLOOKUP($E152,'Settings'!$A$11:$D$110,3,FALSE),""))</f>
        <v/>
      </c>
      <c r="J152" s="50">
        <f>IF($A152="","",IFERROR(VLOOKUP($B152,'Vehicles'!$A$5:$J$504,8,FALSE),""))</f>
        <v/>
      </c>
      <c r="K152" s="50">
        <f>IF($A152="","",IFERROR(IF(OR($H152&lt;=0,$G152=""),"",$G152+$H152),""))</f>
        <v/>
      </c>
      <c r="L152" s="51">
        <f>IF($A152="","",IFERROR(IF(OR($I152&lt;=0,$F152=""),"",EDATE($F152,$I152)),""))</f>
        <v/>
      </c>
      <c r="M152" s="50">
        <f>IF($A152="","",IFERROR(IF(OR($K152="",$J152=""),"",$K152-$J152),""))</f>
        <v/>
      </c>
      <c r="N152" s="33">
        <f>IF($A152="","",IFERROR(IF($L152="","",$L152-'Settings'!$B$4),""))</f>
        <v/>
      </c>
      <c r="O152" s="30">
        <f>IF($A152="","",IF($D152="Missing Unit","Missing Unit",IF(OR($D152="Out of Service",$D152="Sold"),"Inactive Vehicle",IF($J152="","Missing Current Odometer",IF(OR($F152="",$G152=""),"Missing Service Baseline",IF($F152&gt;'Settings'!$B$4,"Last Service Date After Report Date",IF(AND(OR($H152="",$H152=0),OR($I152="",$I152=0)),"Missing Service Type Setup",IF($J152&lt;$G152,"Odometer Conflict","OK"))))))))</f>
        <v/>
      </c>
      <c r="P152" s="31">
        <f>IF($A152="","",IF($O152&lt;&gt;"OK","Review",IF(OR(AND($H152&gt;0,$M152&lt;0),AND($I152&gt;0,$N152&lt;0)),"Overdue",IF(OR(AND($H152&gt;0,$M152&lt;='Settings'!$B$5),AND($I152&gt;0,$N152&lt;='Settings'!$B$6)),"Due Soon","Up to Date"))))</f>
        <v/>
      </c>
      <c r="Q152" s="52">
        <f>IF($A152="","",IFERROR(VLOOKUP($E152,'Settings'!$A$11:$D$110,4,FALSE),0))</f>
        <v/>
      </c>
      <c r="R152" s="27" t="n"/>
      <c r="S152" s="25" t="n"/>
      <c r="T152" s="27" t="n"/>
    </row>
    <row r="153">
      <c r="A153" s="25" t="n"/>
      <c r="B153" s="25" t="n"/>
      <c r="C153" s="30">
        <f>IF($A153="","",IFERROR(VLOOKUP($B153,'Vehicles'!$A$5:$J$504,2,FALSE)&amp;" "&amp;VLOOKUP($B153,'Vehicles'!$A$5:$J$504,3,FALSE)&amp;" "&amp;VLOOKUP($B153,'Vehicles'!$A$5:$J$504,4,FALSE),"Unit not found"))</f>
        <v/>
      </c>
      <c r="D153" s="31">
        <f>IF($A153="","",IFERROR(VLOOKUP($B153,'Vehicles'!$A$5:$J$504,10,FALSE),"Missing Unit"))</f>
        <v/>
      </c>
      <c r="E153" s="27" t="n"/>
      <c r="F153" s="49" t="n"/>
      <c r="G153" s="48" t="n"/>
      <c r="H153" s="50">
        <f>IF($A153="","",IFERROR(VLOOKUP($E153,'Settings'!$A$11:$D$110,2,FALSE),""))</f>
        <v/>
      </c>
      <c r="I153" s="33">
        <f>IF($A153="","",IFERROR(VLOOKUP($E153,'Settings'!$A$11:$D$110,3,FALSE),""))</f>
        <v/>
      </c>
      <c r="J153" s="50">
        <f>IF($A153="","",IFERROR(VLOOKUP($B153,'Vehicles'!$A$5:$J$504,8,FALSE),""))</f>
        <v/>
      </c>
      <c r="K153" s="50">
        <f>IF($A153="","",IFERROR(IF(OR($H153&lt;=0,$G153=""),"",$G153+$H153),""))</f>
        <v/>
      </c>
      <c r="L153" s="51">
        <f>IF($A153="","",IFERROR(IF(OR($I153&lt;=0,$F153=""),"",EDATE($F153,$I153)),""))</f>
        <v/>
      </c>
      <c r="M153" s="50">
        <f>IF($A153="","",IFERROR(IF(OR($K153="",$J153=""),"",$K153-$J153),""))</f>
        <v/>
      </c>
      <c r="N153" s="33">
        <f>IF($A153="","",IFERROR(IF($L153="","",$L153-'Settings'!$B$4),""))</f>
        <v/>
      </c>
      <c r="O153" s="30">
        <f>IF($A153="","",IF($D153="Missing Unit","Missing Unit",IF(OR($D153="Out of Service",$D153="Sold"),"Inactive Vehicle",IF($J153="","Missing Current Odometer",IF(OR($F153="",$G153=""),"Missing Service Baseline",IF($F153&gt;'Settings'!$B$4,"Last Service Date After Report Date",IF(AND(OR($H153="",$H153=0),OR($I153="",$I153=0)),"Missing Service Type Setup",IF($J153&lt;$G153,"Odometer Conflict","OK"))))))))</f>
        <v/>
      </c>
      <c r="P153" s="31">
        <f>IF($A153="","",IF($O153&lt;&gt;"OK","Review",IF(OR(AND($H153&gt;0,$M153&lt;0),AND($I153&gt;0,$N153&lt;0)),"Overdue",IF(OR(AND($H153&gt;0,$M153&lt;='Settings'!$B$5),AND($I153&gt;0,$N153&lt;='Settings'!$B$6)),"Due Soon","Up to Date"))))</f>
        <v/>
      </c>
      <c r="Q153" s="52">
        <f>IF($A153="","",IFERROR(VLOOKUP($E153,'Settings'!$A$11:$D$110,4,FALSE),0))</f>
        <v/>
      </c>
      <c r="R153" s="27" t="n"/>
      <c r="S153" s="25" t="n"/>
      <c r="T153" s="27" t="n"/>
    </row>
    <row r="154">
      <c r="A154" s="25" t="n"/>
      <c r="B154" s="25" t="n"/>
      <c r="C154" s="30">
        <f>IF($A154="","",IFERROR(VLOOKUP($B154,'Vehicles'!$A$5:$J$504,2,FALSE)&amp;" "&amp;VLOOKUP($B154,'Vehicles'!$A$5:$J$504,3,FALSE)&amp;" "&amp;VLOOKUP($B154,'Vehicles'!$A$5:$J$504,4,FALSE),"Unit not found"))</f>
        <v/>
      </c>
      <c r="D154" s="31">
        <f>IF($A154="","",IFERROR(VLOOKUP($B154,'Vehicles'!$A$5:$J$504,10,FALSE),"Missing Unit"))</f>
        <v/>
      </c>
      <c r="E154" s="27" t="n"/>
      <c r="F154" s="49" t="n"/>
      <c r="G154" s="48" t="n"/>
      <c r="H154" s="50">
        <f>IF($A154="","",IFERROR(VLOOKUP($E154,'Settings'!$A$11:$D$110,2,FALSE),""))</f>
        <v/>
      </c>
      <c r="I154" s="33">
        <f>IF($A154="","",IFERROR(VLOOKUP($E154,'Settings'!$A$11:$D$110,3,FALSE),""))</f>
        <v/>
      </c>
      <c r="J154" s="50">
        <f>IF($A154="","",IFERROR(VLOOKUP($B154,'Vehicles'!$A$5:$J$504,8,FALSE),""))</f>
        <v/>
      </c>
      <c r="K154" s="50">
        <f>IF($A154="","",IFERROR(IF(OR($H154&lt;=0,$G154=""),"",$G154+$H154),""))</f>
        <v/>
      </c>
      <c r="L154" s="51">
        <f>IF($A154="","",IFERROR(IF(OR($I154&lt;=0,$F154=""),"",EDATE($F154,$I154)),""))</f>
        <v/>
      </c>
      <c r="M154" s="50">
        <f>IF($A154="","",IFERROR(IF(OR($K154="",$J154=""),"",$K154-$J154),""))</f>
        <v/>
      </c>
      <c r="N154" s="33">
        <f>IF($A154="","",IFERROR(IF($L154="","",$L154-'Settings'!$B$4),""))</f>
        <v/>
      </c>
      <c r="O154" s="30">
        <f>IF($A154="","",IF($D154="Missing Unit","Missing Unit",IF(OR($D154="Out of Service",$D154="Sold"),"Inactive Vehicle",IF($J154="","Missing Current Odometer",IF(OR($F154="",$G154=""),"Missing Service Baseline",IF($F154&gt;'Settings'!$B$4,"Last Service Date After Report Date",IF(AND(OR($H154="",$H154=0),OR($I154="",$I154=0)),"Missing Service Type Setup",IF($J154&lt;$G154,"Odometer Conflict","OK"))))))))</f>
        <v/>
      </c>
      <c r="P154" s="31">
        <f>IF($A154="","",IF($O154&lt;&gt;"OK","Review",IF(OR(AND($H154&gt;0,$M154&lt;0),AND($I154&gt;0,$N154&lt;0)),"Overdue",IF(OR(AND($H154&gt;0,$M154&lt;='Settings'!$B$5),AND($I154&gt;0,$N154&lt;='Settings'!$B$6)),"Due Soon","Up to Date"))))</f>
        <v/>
      </c>
      <c r="Q154" s="52">
        <f>IF($A154="","",IFERROR(VLOOKUP($E154,'Settings'!$A$11:$D$110,4,FALSE),0))</f>
        <v/>
      </c>
      <c r="R154" s="27" t="n"/>
      <c r="S154" s="25" t="n"/>
      <c r="T154" s="27" t="n"/>
    </row>
    <row r="155">
      <c r="A155" s="25" t="n"/>
      <c r="B155" s="25" t="n"/>
      <c r="C155" s="30">
        <f>IF($A155="","",IFERROR(VLOOKUP($B155,'Vehicles'!$A$5:$J$504,2,FALSE)&amp;" "&amp;VLOOKUP($B155,'Vehicles'!$A$5:$J$504,3,FALSE)&amp;" "&amp;VLOOKUP($B155,'Vehicles'!$A$5:$J$504,4,FALSE),"Unit not found"))</f>
        <v/>
      </c>
      <c r="D155" s="31">
        <f>IF($A155="","",IFERROR(VLOOKUP($B155,'Vehicles'!$A$5:$J$504,10,FALSE),"Missing Unit"))</f>
        <v/>
      </c>
      <c r="E155" s="27" t="n"/>
      <c r="F155" s="49" t="n"/>
      <c r="G155" s="48" t="n"/>
      <c r="H155" s="50">
        <f>IF($A155="","",IFERROR(VLOOKUP($E155,'Settings'!$A$11:$D$110,2,FALSE),""))</f>
        <v/>
      </c>
      <c r="I155" s="33">
        <f>IF($A155="","",IFERROR(VLOOKUP($E155,'Settings'!$A$11:$D$110,3,FALSE),""))</f>
        <v/>
      </c>
      <c r="J155" s="50">
        <f>IF($A155="","",IFERROR(VLOOKUP($B155,'Vehicles'!$A$5:$J$504,8,FALSE),""))</f>
        <v/>
      </c>
      <c r="K155" s="50">
        <f>IF($A155="","",IFERROR(IF(OR($H155&lt;=0,$G155=""),"",$G155+$H155),""))</f>
        <v/>
      </c>
      <c r="L155" s="51">
        <f>IF($A155="","",IFERROR(IF(OR($I155&lt;=0,$F155=""),"",EDATE($F155,$I155)),""))</f>
        <v/>
      </c>
      <c r="M155" s="50">
        <f>IF($A155="","",IFERROR(IF(OR($K155="",$J155=""),"",$K155-$J155),""))</f>
        <v/>
      </c>
      <c r="N155" s="33">
        <f>IF($A155="","",IFERROR(IF($L155="","",$L155-'Settings'!$B$4),""))</f>
        <v/>
      </c>
      <c r="O155" s="30">
        <f>IF($A155="","",IF($D155="Missing Unit","Missing Unit",IF(OR($D155="Out of Service",$D155="Sold"),"Inactive Vehicle",IF($J155="","Missing Current Odometer",IF(OR($F155="",$G155=""),"Missing Service Baseline",IF($F155&gt;'Settings'!$B$4,"Last Service Date After Report Date",IF(AND(OR($H155="",$H155=0),OR($I155="",$I155=0)),"Missing Service Type Setup",IF($J155&lt;$G155,"Odometer Conflict","OK"))))))))</f>
        <v/>
      </c>
      <c r="P155" s="31">
        <f>IF($A155="","",IF($O155&lt;&gt;"OK","Review",IF(OR(AND($H155&gt;0,$M155&lt;0),AND($I155&gt;0,$N155&lt;0)),"Overdue",IF(OR(AND($H155&gt;0,$M155&lt;='Settings'!$B$5),AND($I155&gt;0,$N155&lt;='Settings'!$B$6)),"Due Soon","Up to Date"))))</f>
        <v/>
      </c>
      <c r="Q155" s="52">
        <f>IF($A155="","",IFERROR(VLOOKUP($E155,'Settings'!$A$11:$D$110,4,FALSE),0))</f>
        <v/>
      </c>
      <c r="R155" s="27" t="n"/>
      <c r="S155" s="25" t="n"/>
      <c r="T155" s="27" t="n"/>
    </row>
    <row r="156">
      <c r="A156" s="25" t="n"/>
      <c r="B156" s="25" t="n"/>
      <c r="C156" s="30">
        <f>IF($A156="","",IFERROR(VLOOKUP($B156,'Vehicles'!$A$5:$J$504,2,FALSE)&amp;" "&amp;VLOOKUP($B156,'Vehicles'!$A$5:$J$504,3,FALSE)&amp;" "&amp;VLOOKUP($B156,'Vehicles'!$A$5:$J$504,4,FALSE),"Unit not found"))</f>
        <v/>
      </c>
      <c r="D156" s="31">
        <f>IF($A156="","",IFERROR(VLOOKUP($B156,'Vehicles'!$A$5:$J$504,10,FALSE),"Missing Unit"))</f>
        <v/>
      </c>
      <c r="E156" s="27" t="n"/>
      <c r="F156" s="49" t="n"/>
      <c r="G156" s="48" t="n"/>
      <c r="H156" s="50">
        <f>IF($A156="","",IFERROR(VLOOKUP($E156,'Settings'!$A$11:$D$110,2,FALSE),""))</f>
        <v/>
      </c>
      <c r="I156" s="33">
        <f>IF($A156="","",IFERROR(VLOOKUP($E156,'Settings'!$A$11:$D$110,3,FALSE),""))</f>
        <v/>
      </c>
      <c r="J156" s="50">
        <f>IF($A156="","",IFERROR(VLOOKUP($B156,'Vehicles'!$A$5:$J$504,8,FALSE),""))</f>
        <v/>
      </c>
      <c r="K156" s="50">
        <f>IF($A156="","",IFERROR(IF(OR($H156&lt;=0,$G156=""),"",$G156+$H156),""))</f>
        <v/>
      </c>
      <c r="L156" s="51">
        <f>IF($A156="","",IFERROR(IF(OR($I156&lt;=0,$F156=""),"",EDATE($F156,$I156)),""))</f>
        <v/>
      </c>
      <c r="M156" s="50">
        <f>IF($A156="","",IFERROR(IF(OR($K156="",$J156=""),"",$K156-$J156),""))</f>
        <v/>
      </c>
      <c r="N156" s="33">
        <f>IF($A156="","",IFERROR(IF($L156="","",$L156-'Settings'!$B$4),""))</f>
        <v/>
      </c>
      <c r="O156" s="30">
        <f>IF($A156="","",IF($D156="Missing Unit","Missing Unit",IF(OR($D156="Out of Service",$D156="Sold"),"Inactive Vehicle",IF($J156="","Missing Current Odometer",IF(OR($F156="",$G156=""),"Missing Service Baseline",IF($F156&gt;'Settings'!$B$4,"Last Service Date After Report Date",IF(AND(OR($H156="",$H156=0),OR($I156="",$I156=0)),"Missing Service Type Setup",IF($J156&lt;$G156,"Odometer Conflict","OK"))))))))</f>
        <v/>
      </c>
      <c r="P156" s="31">
        <f>IF($A156="","",IF($O156&lt;&gt;"OK","Review",IF(OR(AND($H156&gt;0,$M156&lt;0),AND($I156&gt;0,$N156&lt;0)),"Overdue",IF(OR(AND($H156&gt;0,$M156&lt;='Settings'!$B$5),AND($I156&gt;0,$N156&lt;='Settings'!$B$6)),"Due Soon","Up to Date"))))</f>
        <v/>
      </c>
      <c r="Q156" s="52">
        <f>IF($A156="","",IFERROR(VLOOKUP($E156,'Settings'!$A$11:$D$110,4,FALSE),0))</f>
        <v/>
      </c>
      <c r="R156" s="27" t="n"/>
      <c r="S156" s="25" t="n"/>
      <c r="T156" s="27" t="n"/>
    </row>
    <row r="157">
      <c r="A157" s="25" t="n"/>
      <c r="B157" s="25" t="n"/>
      <c r="C157" s="30">
        <f>IF($A157="","",IFERROR(VLOOKUP($B157,'Vehicles'!$A$5:$J$504,2,FALSE)&amp;" "&amp;VLOOKUP($B157,'Vehicles'!$A$5:$J$504,3,FALSE)&amp;" "&amp;VLOOKUP($B157,'Vehicles'!$A$5:$J$504,4,FALSE),"Unit not found"))</f>
        <v/>
      </c>
      <c r="D157" s="31">
        <f>IF($A157="","",IFERROR(VLOOKUP($B157,'Vehicles'!$A$5:$J$504,10,FALSE),"Missing Unit"))</f>
        <v/>
      </c>
      <c r="E157" s="27" t="n"/>
      <c r="F157" s="49" t="n"/>
      <c r="G157" s="48" t="n"/>
      <c r="H157" s="50">
        <f>IF($A157="","",IFERROR(VLOOKUP($E157,'Settings'!$A$11:$D$110,2,FALSE),""))</f>
        <v/>
      </c>
      <c r="I157" s="33">
        <f>IF($A157="","",IFERROR(VLOOKUP($E157,'Settings'!$A$11:$D$110,3,FALSE),""))</f>
        <v/>
      </c>
      <c r="J157" s="50">
        <f>IF($A157="","",IFERROR(VLOOKUP($B157,'Vehicles'!$A$5:$J$504,8,FALSE),""))</f>
        <v/>
      </c>
      <c r="K157" s="50">
        <f>IF($A157="","",IFERROR(IF(OR($H157&lt;=0,$G157=""),"",$G157+$H157),""))</f>
        <v/>
      </c>
      <c r="L157" s="51">
        <f>IF($A157="","",IFERROR(IF(OR($I157&lt;=0,$F157=""),"",EDATE($F157,$I157)),""))</f>
        <v/>
      </c>
      <c r="M157" s="50">
        <f>IF($A157="","",IFERROR(IF(OR($K157="",$J157=""),"",$K157-$J157),""))</f>
        <v/>
      </c>
      <c r="N157" s="33">
        <f>IF($A157="","",IFERROR(IF($L157="","",$L157-'Settings'!$B$4),""))</f>
        <v/>
      </c>
      <c r="O157" s="30">
        <f>IF($A157="","",IF($D157="Missing Unit","Missing Unit",IF(OR($D157="Out of Service",$D157="Sold"),"Inactive Vehicle",IF($J157="","Missing Current Odometer",IF(OR($F157="",$G157=""),"Missing Service Baseline",IF($F157&gt;'Settings'!$B$4,"Last Service Date After Report Date",IF(AND(OR($H157="",$H157=0),OR($I157="",$I157=0)),"Missing Service Type Setup",IF($J157&lt;$G157,"Odometer Conflict","OK"))))))))</f>
        <v/>
      </c>
      <c r="P157" s="31">
        <f>IF($A157="","",IF($O157&lt;&gt;"OK","Review",IF(OR(AND($H157&gt;0,$M157&lt;0),AND($I157&gt;0,$N157&lt;0)),"Overdue",IF(OR(AND($H157&gt;0,$M157&lt;='Settings'!$B$5),AND($I157&gt;0,$N157&lt;='Settings'!$B$6)),"Due Soon","Up to Date"))))</f>
        <v/>
      </c>
      <c r="Q157" s="52">
        <f>IF($A157="","",IFERROR(VLOOKUP($E157,'Settings'!$A$11:$D$110,4,FALSE),0))</f>
        <v/>
      </c>
      <c r="R157" s="27" t="n"/>
      <c r="S157" s="25" t="n"/>
      <c r="T157" s="27" t="n"/>
    </row>
    <row r="158">
      <c r="A158" s="25" t="n"/>
      <c r="B158" s="25" t="n"/>
      <c r="C158" s="30">
        <f>IF($A158="","",IFERROR(VLOOKUP($B158,'Vehicles'!$A$5:$J$504,2,FALSE)&amp;" "&amp;VLOOKUP($B158,'Vehicles'!$A$5:$J$504,3,FALSE)&amp;" "&amp;VLOOKUP($B158,'Vehicles'!$A$5:$J$504,4,FALSE),"Unit not found"))</f>
        <v/>
      </c>
      <c r="D158" s="31">
        <f>IF($A158="","",IFERROR(VLOOKUP($B158,'Vehicles'!$A$5:$J$504,10,FALSE),"Missing Unit"))</f>
        <v/>
      </c>
      <c r="E158" s="27" t="n"/>
      <c r="F158" s="49" t="n"/>
      <c r="G158" s="48" t="n"/>
      <c r="H158" s="50">
        <f>IF($A158="","",IFERROR(VLOOKUP($E158,'Settings'!$A$11:$D$110,2,FALSE),""))</f>
        <v/>
      </c>
      <c r="I158" s="33">
        <f>IF($A158="","",IFERROR(VLOOKUP($E158,'Settings'!$A$11:$D$110,3,FALSE),""))</f>
        <v/>
      </c>
      <c r="J158" s="50">
        <f>IF($A158="","",IFERROR(VLOOKUP($B158,'Vehicles'!$A$5:$J$504,8,FALSE),""))</f>
        <v/>
      </c>
      <c r="K158" s="50">
        <f>IF($A158="","",IFERROR(IF(OR($H158&lt;=0,$G158=""),"",$G158+$H158),""))</f>
        <v/>
      </c>
      <c r="L158" s="51">
        <f>IF($A158="","",IFERROR(IF(OR($I158&lt;=0,$F158=""),"",EDATE($F158,$I158)),""))</f>
        <v/>
      </c>
      <c r="M158" s="50">
        <f>IF($A158="","",IFERROR(IF(OR($K158="",$J158=""),"",$K158-$J158),""))</f>
        <v/>
      </c>
      <c r="N158" s="33">
        <f>IF($A158="","",IFERROR(IF($L158="","",$L158-'Settings'!$B$4),""))</f>
        <v/>
      </c>
      <c r="O158" s="30">
        <f>IF($A158="","",IF($D158="Missing Unit","Missing Unit",IF(OR($D158="Out of Service",$D158="Sold"),"Inactive Vehicle",IF($J158="","Missing Current Odometer",IF(OR($F158="",$G158=""),"Missing Service Baseline",IF($F158&gt;'Settings'!$B$4,"Last Service Date After Report Date",IF(AND(OR($H158="",$H158=0),OR($I158="",$I158=0)),"Missing Service Type Setup",IF($J158&lt;$G158,"Odometer Conflict","OK"))))))))</f>
        <v/>
      </c>
      <c r="P158" s="31">
        <f>IF($A158="","",IF($O158&lt;&gt;"OK","Review",IF(OR(AND($H158&gt;0,$M158&lt;0),AND($I158&gt;0,$N158&lt;0)),"Overdue",IF(OR(AND($H158&gt;0,$M158&lt;='Settings'!$B$5),AND($I158&gt;0,$N158&lt;='Settings'!$B$6)),"Due Soon","Up to Date"))))</f>
        <v/>
      </c>
      <c r="Q158" s="52">
        <f>IF($A158="","",IFERROR(VLOOKUP($E158,'Settings'!$A$11:$D$110,4,FALSE),0))</f>
        <v/>
      </c>
      <c r="R158" s="27" t="n"/>
      <c r="S158" s="25" t="n"/>
      <c r="T158" s="27" t="n"/>
    </row>
    <row r="159">
      <c r="A159" s="25" t="n"/>
      <c r="B159" s="25" t="n"/>
      <c r="C159" s="30">
        <f>IF($A159="","",IFERROR(VLOOKUP($B159,'Vehicles'!$A$5:$J$504,2,FALSE)&amp;" "&amp;VLOOKUP($B159,'Vehicles'!$A$5:$J$504,3,FALSE)&amp;" "&amp;VLOOKUP($B159,'Vehicles'!$A$5:$J$504,4,FALSE),"Unit not found"))</f>
        <v/>
      </c>
      <c r="D159" s="31">
        <f>IF($A159="","",IFERROR(VLOOKUP($B159,'Vehicles'!$A$5:$J$504,10,FALSE),"Missing Unit"))</f>
        <v/>
      </c>
      <c r="E159" s="27" t="n"/>
      <c r="F159" s="49" t="n"/>
      <c r="G159" s="48" t="n"/>
      <c r="H159" s="50">
        <f>IF($A159="","",IFERROR(VLOOKUP($E159,'Settings'!$A$11:$D$110,2,FALSE),""))</f>
        <v/>
      </c>
      <c r="I159" s="33">
        <f>IF($A159="","",IFERROR(VLOOKUP($E159,'Settings'!$A$11:$D$110,3,FALSE),""))</f>
        <v/>
      </c>
      <c r="J159" s="50">
        <f>IF($A159="","",IFERROR(VLOOKUP($B159,'Vehicles'!$A$5:$J$504,8,FALSE),""))</f>
        <v/>
      </c>
      <c r="K159" s="50">
        <f>IF($A159="","",IFERROR(IF(OR($H159&lt;=0,$G159=""),"",$G159+$H159),""))</f>
        <v/>
      </c>
      <c r="L159" s="51">
        <f>IF($A159="","",IFERROR(IF(OR($I159&lt;=0,$F159=""),"",EDATE($F159,$I159)),""))</f>
        <v/>
      </c>
      <c r="M159" s="50">
        <f>IF($A159="","",IFERROR(IF(OR($K159="",$J159=""),"",$K159-$J159),""))</f>
        <v/>
      </c>
      <c r="N159" s="33">
        <f>IF($A159="","",IFERROR(IF($L159="","",$L159-'Settings'!$B$4),""))</f>
        <v/>
      </c>
      <c r="O159" s="30">
        <f>IF($A159="","",IF($D159="Missing Unit","Missing Unit",IF(OR($D159="Out of Service",$D159="Sold"),"Inactive Vehicle",IF($J159="","Missing Current Odometer",IF(OR($F159="",$G159=""),"Missing Service Baseline",IF($F159&gt;'Settings'!$B$4,"Last Service Date After Report Date",IF(AND(OR($H159="",$H159=0),OR($I159="",$I159=0)),"Missing Service Type Setup",IF($J159&lt;$G159,"Odometer Conflict","OK"))))))))</f>
        <v/>
      </c>
      <c r="P159" s="31">
        <f>IF($A159="","",IF($O159&lt;&gt;"OK","Review",IF(OR(AND($H159&gt;0,$M159&lt;0),AND($I159&gt;0,$N159&lt;0)),"Overdue",IF(OR(AND($H159&gt;0,$M159&lt;='Settings'!$B$5),AND($I159&gt;0,$N159&lt;='Settings'!$B$6)),"Due Soon","Up to Date"))))</f>
        <v/>
      </c>
      <c r="Q159" s="52">
        <f>IF($A159="","",IFERROR(VLOOKUP($E159,'Settings'!$A$11:$D$110,4,FALSE),0))</f>
        <v/>
      </c>
      <c r="R159" s="27" t="n"/>
      <c r="S159" s="25" t="n"/>
      <c r="T159" s="27" t="n"/>
    </row>
    <row r="160">
      <c r="A160" s="25" t="n"/>
      <c r="B160" s="25" t="n"/>
      <c r="C160" s="30">
        <f>IF($A160="","",IFERROR(VLOOKUP($B160,'Vehicles'!$A$5:$J$504,2,FALSE)&amp;" "&amp;VLOOKUP($B160,'Vehicles'!$A$5:$J$504,3,FALSE)&amp;" "&amp;VLOOKUP($B160,'Vehicles'!$A$5:$J$504,4,FALSE),"Unit not found"))</f>
        <v/>
      </c>
      <c r="D160" s="31">
        <f>IF($A160="","",IFERROR(VLOOKUP($B160,'Vehicles'!$A$5:$J$504,10,FALSE),"Missing Unit"))</f>
        <v/>
      </c>
      <c r="E160" s="27" t="n"/>
      <c r="F160" s="49" t="n"/>
      <c r="G160" s="48" t="n"/>
      <c r="H160" s="50">
        <f>IF($A160="","",IFERROR(VLOOKUP($E160,'Settings'!$A$11:$D$110,2,FALSE),""))</f>
        <v/>
      </c>
      <c r="I160" s="33">
        <f>IF($A160="","",IFERROR(VLOOKUP($E160,'Settings'!$A$11:$D$110,3,FALSE),""))</f>
        <v/>
      </c>
      <c r="J160" s="50">
        <f>IF($A160="","",IFERROR(VLOOKUP($B160,'Vehicles'!$A$5:$J$504,8,FALSE),""))</f>
        <v/>
      </c>
      <c r="K160" s="50">
        <f>IF($A160="","",IFERROR(IF(OR($H160&lt;=0,$G160=""),"",$G160+$H160),""))</f>
        <v/>
      </c>
      <c r="L160" s="51">
        <f>IF($A160="","",IFERROR(IF(OR($I160&lt;=0,$F160=""),"",EDATE($F160,$I160)),""))</f>
        <v/>
      </c>
      <c r="M160" s="50">
        <f>IF($A160="","",IFERROR(IF(OR($K160="",$J160=""),"",$K160-$J160),""))</f>
        <v/>
      </c>
      <c r="N160" s="33">
        <f>IF($A160="","",IFERROR(IF($L160="","",$L160-'Settings'!$B$4),""))</f>
        <v/>
      </c>
      <c r="O160" s="30">
        <f>IF($A160="","",IF($D160="Missing Unit","Missing Unit",IF(OR($D160="Out of Service",$D160="Sold"),"Inactive Vehicle",IF($J160="","Missing Current Odometer",IF(OR($F160="",$G160=""),"Missing Service Baseline",IF($F160&gt;'Settings'!$B$4,"Last Service Date After Report Date",IF(AND(OR($H160="",$H160=0),OR($I160="",$I160=0)),"Missing Service Type Setup",IF($J160&lt;$G160,"Odometer Conflict","OK"))))))))</f>
        <v/>
      </c>
      <c r="P160" s="31">
        <f>IF($A160="","",IF($O160&lt;&gt;"OK","Review",IF(OR(AND($H160&gt;0,$M160&lt;0),AND($I160&gt;0,$N160&lt;0)),"Overdue",IF(OR(AND($H160&gt;0,$M160&lt;='Settings'!$B$5),AND($I160&gt;0,$N160&lt;='Settings'!$B$6)),"Due Soon","Up to Date"))))</f>
        <v/>
      </c>
      <c r="Q160" s="52">
        <f>IF($A160="","",IFERROR(VLOOKUP($E160,'Settings'!$A$11:$D$110,4,FALSE),0))</f>
        <v/>
      </c>
      <c r="R160" s="27" t="n"/>
      <c r="S160" s="25" t="n"/>
      <c r="T160" s="27" t="n"/>
    </row>
    <row r="161">
      <c r="A161" s="25" t="n"/>
      <c r="B161" s="25" t="n"/>
      <c r="C161" s="30">
        <f>IF($A161="","",IFERROR(VLOOKUP($B161,'Vehicles'!$A$5:$J$504,2,FALSE)&amp;" "&amp;VLOOKUP($B161,'Vehicles'!$A$5:$J$504,3,FALSE)&amp;" "&amp;VLOOKUP($B161,'Vehicles'!$A$5:$J$504,4,FALSE),"Unit not found"))</f>
        <v/>
      </c>
      <c r="D161" s="31">
        <f>IF($A161="","",IFERROR(VLOOKUP($B161,'Vehicles'!$A$5:$J$504,10,FALSE),"Missing Unit"))</f>
        <v/>
      </c>
      <c r="E161" s="27" t="n"/>
      <c r="F161" s="49" t="n"/>
      <c r="G161" s="48" t="n"/>
      <c r="H161" s="50">
        <f>IF($A161="","",IFERROR(VLOOKUP($E161,'Settings'!$A$11:$D$110,2,FALSE),""))</f>
        <v/>
      </c>
      <c r="I161" s="33">
        <f>IF($A161="","",IFERROR(VLOOKUP($E161,'Settings'!$A$11:$D$110,3,FALSE),""))</f>
        <v/>
      </c>
      <c r="J161" s="50">
        <f>IF($A161="","",IFERROR(VLOOKUP($B161,'Vehicles'!$A$5:$J$504,8,FALSE),""))</f>
        <v/>
      </c>
      <c r="K161" s="50">
        <f>IF($A161="","",IFERROR(IF(OR($H161&lt;=0,$G161=""),"",$G161+$H161),""))</f>
        <v/>
      </c>
      <c r="L161" s="51">
        <f>IF($A161="","",IFERROR(IF(OR($I161&lt;=0,$F161=""),"",EDATE($F161,$I161)),""))</f>
        <v/>
      </c>
      <c r="M161" s="50">
        <f>IF($A161="","",IFERROR(IF(OR($K161="",$J161=""),"",$K161-$J161),""))</f>
        <v/>
      </c>
      <c r="N161" s="33">
        <f>IF($A161="","",IFERROR(IF($L161="","",$L161-'Settings'!$B$4),""))</f>
        <v/>
      </c>
      <c r="O161" s="30">
        <f>IF($A161="","",IF($D161="Missing Unit","Missing Unit",IF(OR($D161="Out of Service",$D161="Sold"),"Inactive Vehicle",IF($J161="","Missing Current Odometer",IF(OR($F161="",$G161=""),"Missing Service Baseline",IF($F161&gt;'Settings'!$B$4,"Last Service Date After Report Date",IF(AND(OR($H161="",$H161=0),OR($I161="",$I161=0)),"Missing Service Type Setup",IF($J161&lt;$G161,"Odometer Conflict","OK"))))))))</f>
        <v/>
      </c>
      <c r="P161" s="31">
        <f>IF($A161="","",IF($O161&lt;&gt;"OK","Review",IF(OR(AND($H161&gt;0,$M161&lt;0),AND($I161&gt;0,$N161&lt;0)),"Overdue",IF(OR(AND($H161&gt;0,$M161&lt;='Settings'!$B$5),AND($I161&gt;0,$N161&lt;='Settings'!$B$6)),"Due Soon","Up to Date"))))</f>
        <v/>
      </c>
      <c r="Q161" s="52">
        <f>IF($A161="","",IFERROR(VLOOKUP($E161,'Settings'!$A$11:$D$110,4,FALSE),0))</f>
        <v/>
      </c>
      <c r="R161" s="27" t="n"/>
      <c r="S161" s="25" t="n"/>
      <c r="T161" s="27" t="n"/>
    </row>
    <row r="162">
      <c r="A162" s="25" t="n"/>
      <c r="B162" s="25" t="n"/>
      <c r="C162" s="30">
        <f>IF($A162="","",IFERROR(VLOOKUP($B162,'Vehicles'!$A$5:$J$504,2,FALSE)&amp;" "&amp;VLOOKUP($B162,'Vehicles'!$A$5:$J$504,3,FALSE)&amp;" "&amp;VLOOKUP($B162,'Vehicles'!$A$5:$J$504,4,FALSE),"Unit not found"))</f>
        <v/>
      </c>
      <c r="D162" s="31">
        <f>IF($A162="","",IFERROR(VLOOKUP($B162,'Vehicles'!$A$5:$J$504,10,FALSE),"Missing Unit"))</f>
        <v/>
      </c>
      <c r="E162" s="27" t="n"/>
      <c r="F162" s="49" t="n"/>
      <c r="G162" s="48" t="n"/>
      <c r="H162" s="50">
        <f>IF($A162="","",IFERROR(VLOOKUP($E162,'Settings'!$A$11:$D$110,2,FALSE),""))</f>
        <v/>
      </c>
      <c r="I162" s="33">
        <f>IF($A162="","",IFERROR(VLOOKUP($E162,'Settings'!$A$11:$D$110,3,FALSE),""))</f>
        <v/>
      </c>
      <c r="J162" s="50">
        <f>IF($A162="","",IFERROR(VLOOKUP($B162,'Vehicles'!$A$5:$J$504,8,FALSE),""))</f>
        <v/>
      </c>
      <c r="K162" s="50">
        <f>IF($A162="","",IFERROR(IF(OR($H162&lt;=0,$G162=""),"",$G162+$H162),""))</f>
        <v/>
      </c>
      <c r="L162" s="51">
        <f>IF($A162="","",IFERROR(IF(OR($I162&lt;=0,$F162=""),"",EDATE($F162,$I162)),""))</f>
        <v/>
      </c>
      <c r="M162" s="50">
        <f>IF($A162="","",IFERROR(IF(OR($K162="",$J162=""),"",$K162-$J162),""))</f>
        <v/>
      </c>
      <c r="N162" s="33">
        <f>IF($A162="","",IFERROR(IF($L162="","",$L162-'Settings'!$B$4),""))</f>
        <v/>
      </c>
      <c r="O162" s="30">
        <f>IF($A162="","",IF($D162="Missing Unit","Missing Unit",IF(OR($D162="Out of Service",$D162="Sold"),"Inactive Vehicle",IF($J162="","Missing Current Odometer",IF(OR($F162="",$G162=""),"Missing Service Baseline",IF($F162&gt;'Settings'!$B$4,"Last Service Date After Report Date",IF(AND(OR($H162="",$H162=0),OR($I162="",$I162=0)),"Missing Service Type Setup",IF($J162&lt;$G162,"Odometer Conflict","OK"))))))))</f>
        <v/>
      </c>
      <c r="P162" s="31">
        <f>IF($A162="","",IF($O162&lt;&gt;"OK","Review",IF(OR(AND($H162&gt;0,$M162&lt;0),AND($I162&gt;0,$N162&lt;0)),"Overdue",IF(OR(AND($H162&gt;0,$M162&lt;='Settings'!$B$5),AND($I162&gt;0,$N162&lt;='Settings'!$B$6)),"Due Soon","Up to Date"))))</f>
        <v/>
      </c>
      <c r="Q162" s="52">
        <f>IF($A162="","",IFERROR(VLOOKUP($E162,'Settings'!$A$11:$D$110,4,FALSE),0))</f>
        <v/>
      </c>
      <c r="R162" s="27" t="n"/>
      <c r="S162" s="25" t="n"/>
      <c r="T162" s="27" t="n"/>
    </row>
    <row r="163">
      <c r="A163" s="25" t="n"/>
      <c r="B163" s="25" t="n"/>
      <c r="C163" s="30">
        <f>IF($A163="","",IFERROR(VLOOKUP($B163,'Vehicles'!$A$5:$J$504,2,FALSE)&amp;" "&amp;VLOOKUP($B163,'Vehicles'!$A$5:$J$504,3,FALSE)&amp;" "&amp;VLOOKUP($B163,'Vehicles'!$A$5:$J$504,4,FALSE),"Unit not found"))</f>
        <v/>
      </c>
      <c r="D163" s="31">
        <f>IF($A163="","",IFERROR(VLOOKUP($B163,'Vehicles'!$A$5:$J$504,10,FALSE),"Missing Unit"))</f>
        <v/>
      </c>
      <c r="E163" s="27" t="n"/>
      <c r="F163" s="49" t="n"/>
      <c r="G163" s="48" t="n"/>
      <c r="H163" s="50">
        <f>IF($A163="","",IFERROR(VLOOKUP($E163,'Settings'!$A$11:$D$110,2,FALSE),""))</f>
        <v/>
      </c>
      <c r="I163" s="33">
        <f>IF($A163="","",IFERROR(VLOOKUP($E163,'Settings'!$A$11:$D$110,3,FALSE),""))</f>
        <v/>
      </c>
      <c r="J163" s="50">
        <f>IF($A163="","",IFERROR(VLOOKUP($B163,'Vehicles'!$A$5:$J$504,8,FALSE),""))</f>
        <v/>
      </c>
      <c r="K163" s="50">
        <f>IF($A163="","",IFERROR(IF(OR($H163&lt;=0,$G163=""),"",$G163+$H163),""))</f>
        <v/>
      </c>
      <c r="L163" s="51">
        <f>IF($A163="","",IFERROR(IF(OR($I163&lt;=0,$F163=""),"",EDATE($F163,$I163)),""))</f>
        <v/>
      </c>
      <c r="M163" s="50">
        <f>IF($A163="","",IFERROR(IF(OR($K163="",$J163=""),"",$K163-$J163),""))</f>
        <v/>
      </c>
      <c r="N163" s="33">
        <f>IF($A163="","",IFERROR(IF($L163="","",$L163-'Settings'!$B$4),""))</f>
        <v/>
      </c>
      <c r="O163" s="30">
        <f>IF($A163="","",IF($D163="Missing Unit","Missing Unit",IF(OR($D163="Out of Service",$D163="Sold"),"Inactive Vehicle",IF($J163="","Missing Current Odometer",IF(OR($F163="",$G163=""),"Missing Service Baseline",IF($F163&gt;'Settings'!$B$4,"Last Service Date After Report Date",IF(AND(OR($H163="",$H163=0),OR($I163="",$I163=0)),"Missing Service Type Setup",IF($J163&lt;$G163,"Odometer Conflict","OK"))))))))</f>
        <v/>
      </c>
      <c r="P163" s="31">
        <f>IF($A163="","",IF($O163&lt;&gt;"OK","Review",IF(OR(AND($H163&gt;0,$M163&lt;0),AND($I163&gt;0,$N163&lt;0)),"Overdue",IF(OR(AND($H163&gt;0,$M163&lt;='Settings'!$B$5),AND($I163&gt;0,$N163&lt;='Settings'!$B$6)),"Due Soon","Up to Date"))))</f>
        <v/>
      </c>
      <c r="Q163" s="52">
        <f>IF($A163="","",IFERROR(VLOOKUP($E163,'Settings'!$A$11:$D$110,4,FALSE),0))</f>
        <v/>
      </c>
      <c r="R163" s="27" t="n"/>
      <c r="S163" s="25" t="n"/>
      <c r="T163" s="27" t="n"/>
    </row>
    <row r="164">
      <c r="A164" s="25" t="n"/>
      <c r="B164" s="25" t="n"/>
      <c r="C164" s="30">
        <f>IF($A164="","",IFERROR(VLOOKUP($B164,'Vehicles'!$A$5:$J$504,2,FALSE)&amp;" "&amp;VLOOKUP($B164,'Vehicles'!$A$5:$J$504,3,FALSE)&amp;" "&amp;VLOOKUP($B164,'Vehicles'!$A$5:$J$504,4,FALSE),"Unit not found"))</f>
        <v/>
      </c>
      <c r="D164" s="31">
        <f>IF($A164="","",IFERROR(VLOOKUP($B164,'Vehicles'!$A$5:$J$504,10,FALSE),"Missing Unit"))</f>
        <v/>
      </c>
      <c r="E164" s="27" t="n"/>
      <c r="F164" s="49" t="n"/>
      <c r="G164" s="48" t="n"/>
      <c r="H164" s="50">
        <f>IF($A164="","",IFERROR(VLOOKUP($E164,'Settings'!$A$11:$D$110,2,FALSE),""))</f>
        <v/>
      </c>
      <c r="I164" s="33">
        <f>IF($A164="","",IFERROR(VLOOKUP($E164,'Settings'!$A$11:$D$110,3,FALSE),""))</f>
        <v/>
      </c>
      <c r="J164" s="50">
        <f>IF($A164="","",IFERROR(VLOOKUP($B164,'Vehicles'!$A$5:$J$504,8,FALSE),""))</f>
        <v/>
      </c>
      <c r="K164" s="50">
        <f>IF($A164="","",IFERROR(IF(OR($H164&lt;=0,$G164=""),"",$G164+$H164),""))</f>
        <v/>
      </c>
      <c r="L164" s="51">
        <f>IF($A164="","",IFERROR(IF(OR($I164&lt;=0,$F164=""),"",EDATE($F164,$I164)),""))</f>
        <v/>
      </c>
      <c r="M164" s="50">
        <f>IF($A164="","",IFERROR(IF(OR($K164="",$J164=""),"",$K164-$J164),""))</f>
        <v/>
      </c>
      <c r="N164" s="33">
        <f>IF($A164="","",IFERROR(IF($L164="","",$L164-'Settings'!$B$4),""))</f>
        <v/>
      </c>
      <c r="O164" s="30">
        <f>IF($A164="","",IF($D164="Missing Unit","Missing Unit",IF(OR($D164="Out of Service",$D164="Sold"),"Inactive Vehicle",IF($J164="","Missing Current Odometer",IF(OR($F164="",$G164=""),"Missing Service Baseline",IF($F164&gt;'Settings'!$B$4,"Last Service Date After Report Date",IF(AND(OR($H164="",$H164=0),OR($I164="",$I164=0)),"Missing Service Type Setup",IF($J164&lt;$G164,"Odometer Conflict","OK"))))))))</f>
        <v/>
      </c>
      <c r="P164" s="31">
        <f>IF($A164="","",IF($O164&lt;&gt;"OK","Review",IF(OR(AND($H164&gt;0,$M164&lt;0),AND($I164&gt;0,$N164&lt;0)),"Overdue",IF(OR(AND($H164&gt;0,$M164&lt;='Settings'!$B$5),AND($I164&gt;0,$N164&lt;='Settings'!$B$6)),"Due Soon","Up to Date"))))</f>
        <v/>
      </c>
      <c r="Q164" s="52">
        <f>IF($A164="","",IFERROR(VLOOKUP($E164,'Settings'!$A$11:$D$110,4,FALSE),0))</f>
        <v/>
      </c>
      <c r="R164" s="27" t="n"/>
      <c r="S164" s="25" t="n"/>
      <c r="T164" s="27" t="n"/>
    </row>
    <row r="165">
      <c r="A165" s="25" t="n"/>
      <c r="B165" s="25" t="n"/>
      <c r="C165" s="30">
        <f>IF($A165="","",IFERROR(VLOOKUP($B165,'Vehicles'!$A$5:$J$504,2,FALSE)&amp;" "&amp;VLOOKUP($B165,'Vehicles'!$A$5:$J$504,3,FALSE)&amp;" "&amp;VLOOKUP($B165,'Vehicles'!$A$5:$J$504,4,FALSE),"Unit not found"))</f>
        <v/>
      </c>
      <c r="D165" s="31">
        <f>IF($A165="","",IFERROR(VLOOKUP($B165,'Vehicles'!$A$5:$J$504,10,FALSE),"Missing Unit"))</f>
        <v/>
      </c>
      <c r="E165" s="27" t="n"/>
      <c r="F165" s="49" t="n"/>
      <c r="G165" s="48" t="n"/>
      <c r="H165" s="50">
        <f>IF($A165="","",IFERROR(VLOOKUP($E165,'Settings'!$A$11:$D$110,2,FALSE),""))</f>
        <v/>
      </c>
      <c r="I165" s="33">
        <f>IF($A165="","",IFERROR(VLOOKUP($E165,'Settings'!$A$11:$D$110,3,FALSE),""))</f>
        <v/>
      </c>
      <c r="J165" s="50">
        <f>IF($A165="","",IFERROR(VLOOKUP($B165,'Vehicles'!$A$5:$J$504,8,FALSE),""))</f>
        <v/>
      </c>
      <c r="K165" s="50">
        <f>IF($A165="","",IFERROR(IF(OR($H165&lt;=0,$G165=""),"",$G165+$H165),""))</f>
        <v/>
      </c>
      <c r="L165" s="51">
        <f>IF($A165="","",IFERROR(IF(OR($I165&lt;=0,$F165=""),"",EDATE($F165,$I165)),""))</f>
        <v/>
      </c>
      <c r="M165" s="50">
        <f>IF($A165="","",IFERROR(IF(OR($K165="",$J165=""),"",$K165-$J165),""))</f>
        <v/>
      </c>
      <c r="N165" s="33">
        <f>IF($A165="","",IFERROR(IF($L165="","",$L165-'Settings'!$B$4),""))</f>
        <v/>
      </c>
      <c r="O165" s="30">
        <f>IF($A165="","",IF($D165="Missing Unit","Missing Unit",IF(OR($D165="Out of Service",$D165="Sold"),"Inactive Vehicle",IF($J165="","Missing Current Odometer",IF(OR($F165="",$G165=""),"Missing Service Baseline",IF($F165&gt;'Settings'!$B$4,"Last Service Date After Report Date",IF(AND(OR($H165="",$H165=0),OR($I165="",$I165=0)),"Missing Service Type Setup",IF($J165&lt;$G165,"Odometer Conflict","OK"))))))))</f>
        <v/>
      </c>
      <c r="P165" s="31">
        <f>IF($A165="","",IF($O165&lt;&gt;"OK","Review",IF(OR(AND($H165&gt;0,$M165&lt;0),AND($I165&gt;0,$N165&lt;0)),"Overdue",IF(OR(AND($H165&gt;0,$M165&lt;='Settings'!$B$5),AND($I165&gt;0,$N165&lt;='Settings'!$B$6)),"Due Soon","Up to Date"))))</f>
        <v/>
      </c>
      <c r="Q165" s="52">
        <f>IF($A165="","",IFERROR(VLOOKUP($E165,'Settings'!$A$11:$D$110,4,FALSE),0))</f>
        <v/>
      </c>
      <c r="R165" s="27" t="n"/>
      <c r="S165" s="25" t="n"/>
      <c r="T165" s="27" t="n"/>
    </row>
    <row r="166">
      <c r="A166" s="25" t="n"/>
      <c r="B166" s="25" t="n"/>
      <c r="C166" s="30">
        <f>IF($A166="","",IFERROR(VLOOKUP($B166,'Vehicles'!$A$5:$J$504,2,FALSE)&amp;" "&amp;VLOOKUP($B166,'Vehicles'!$A$5:$J$504,3,FALSE)&amp;" "&amp;VLOOKUP($B166,'Vehicles'!$A$5:$J$504,4,FALSE),"Unit not found"))</f>
        <v/>
      </c>
      <c r="D166" s="31">
        <f>IF($A166="","",IFERROR(VLOOKUP($B166,'Vehicles'!$A$5:$J$504,10,FALSE),"Missing Unit"))</f>
        <v/>
      </c>
      <c r="E166" s="27" t="n"/>
      <c r="F166" s="49" t="n"/>
      <c r="G166" s="48" t="n"/>
      <c r="H166" s="50">
        <f>IF($A166="","",IFERROR(VLOOKUP($E166,'Settings'!$A$11:$D$110,2,FALSE),""))</f>
        <v/>
      </c>
      <c r="I166" s="33">
        <f>IF($A166="","",IFERROR(VLOOKUP($E166,'Settings'!$A$11:$D$110,3,FALSE),""))</f>
        <v/>
      </c>
      <c r="J166" s="50">
        <f>IF($A166="","",IFERROR(VLOOKUP($B166,'Vehicles'!$A$5:$J$504,8,FALSE),""))</f>
        <v/>
      </c>
      <c r="K166" s="50">
        <f>IF($A166="","",IFERROR(IF(OR($H166&lt;=0,$G166=""),"",$G166+$H166),""))</f>
        <v/>
      </c>
      <c r="L166" s="51">
        <f>IF($A166="","",IFERROR(IF(OR($I166&lt;=0,$F166=""),"",EDATE($F166,$I166)),""))</f>
        <v/>
      </c>
      <c r="M166" s="50">
        <f>IF($A166="","",IFERROR(IF(OR($K166="",$J166=""),"",$K166-$J166),""))</f>
        <v/>
      </c>
      <c r="N166" s="33">
        <f>IF($A166="","",IFERROR(IF($L166="","",$L166-'Settings'!$B$4),""))</f>
        <v/>
      </c>
      <c r="O166" s="30">
        <f>IF($A166="","",IF($D166="Missing Unit","Missing Unit",IF(OR($D166="Out of Service",$D166="Sold"),"Inactive Vehicle",IF($J166="","Missing Current Odometer",IF(OR($F166="",$G166=""),"Missing Service Baseline",IF($F166&gt;'Settings'!$B$4,"Last Service Date After Report Date",IF(AND(OR($H166="",$H166=0),OR($I166="",$I166=0)),"Missing Service Type Setup",IF($J166&lt;$G166,"Odometer Conflict","OK"))))))))</f>
        <v/>
      </c>
      <c r="P166" s="31">
        <f>IF($A166="","",IF($O166&lt;&gt;"OK","Review",IF(OR(AND($H166&gt;0,$M166&lt;0),AND($I166&gt;0,$N166&lt;0)),"Overdue",IF(OR(AND($H166&gt;0,$M166&lt;='Settings'!$B$5),AND($I166&gt;0,$N166&lt;='Settings'!$B$6)),"Due Soon","Up to Date"))))</f>
        <v/>
      </c>
      <c r="Q166" s="52">
        <f>IF($A166="","",IFERROR(VLOOKUP($E166,'Settings'!$A$11:$D$110,4,FALSE),0))</f>
        <v/>
      </c>
      <c r="R166" s="27" t="n"/>
      <c r="S166" s="25" t="n"/>
      <c r="T166" s="27" t="n"/>
    </row>
    <row r="167">
      <c r="A167" s="25" t="n"/>
      <c r="B167" s="25" t="n"/>
      <c r="C167" s="30">
        <f>IF($A167="","",IFERROR(VLOOKUP($B167,'Vehicles'!$A$5:$J$504,2,FALSE)&amp;" "&amp;VLOOKUP($B167,'Vehicles'!$A$5:$J$504,3,FALSE)&amp;" "&amp;VLOOKUP($B167,'Vehicles'!$A$5:$J$504,4,FALSE),"Unit not found"))</f>
        <v/>
      </c>
      <c r="D167" s="31">
        <f>IF($A167="","",IFERROR(VLOOKUP($B167,'Vehicles'!$A$5:$J$504,10,FALSE),"Missing Unit"))</f>
        <v/>
      </c>
      <c r="E167" s="27" t="n"/>
      <c r="F167" s="49" t="n"/>
      <c r="G167" s="48" t="n"/>
      <c r="H167" s="50">
        <f>IF($A167="","",IFERROR(VLOOKUP($E167,'Settings'!$A$11:$D$110,2,FALSE),""))</f>
        <v/>
      </c>
      <c r="I167" s="33">
        <f>IF($A167="","",IFERROR(VLOOKUP($E167,'Settings'!$A$11:$D$110,3,FALSE),""))</f>
        <v/>
      </c>
      <c r="J167" s="50">
        <f>IF($A167="","",IFERROR(VLOOKUP($B167,'Vehicles'!$A$5:$J$504,8,FALSE),""))</f>
        <v/>
      </c>
      <c r="K167" s="50">
        <f>IF($A167="","",IFERROR(IF(OR($H167&lt;=0,$G167=""),"",$G167+$H167),""))</f>
        <v/>
      </c>
      <c r="L167" s="51">
        <f>IF($A167="","",IFERROR(IF(OR($I167&lt;=0,$F167=""),"",EDATE($F167,$I167)),""))</f>
        <v/>
      </c>
      <c r="M167" s="50">
        <f>IF($A167="","",IFERROR(IF(OR($K167="",$J167=""),"",$K167-$J167),""))</f>
        <v/>
      </c>
      <c r="N167" s="33">
        <f>IF($A167="","",IFERROR(IF($L167="","",$L167-'Settings'!$B$4),""))</f>
        <v/>
      </c>
      <c r="O167" s="30">
        <f>IF($A167="","",IF($D167="Missing Unit","Missing Unit",IF(OR($D167="Out of Service",$D167="Sold"),"Inactive Vehicle",IF($J167="","Missing Current Odometer",IF(OR($F167="",$G167=""),"Missing Service Baseline",IF($F167&gt;'Settings'!$B$4,"Last Service Date After Report Date",IF(AND(OR($H167="",$H167=0),OR($I167="",$I167=0)),"Missing Service Type Setup",IF($J167&lt;$G167,"Odometer Conflict","OK"))))))))</f>
        <v/>
      </c>
      <c r="P167" s="31">
        <f>IF($A167="","",IF($O167&lt;&gt;"OK","Review",IF(OR(AND($H167&gt;0,$M167&lt;0),AND($I167&gt;0,$N167&lt;0)),"Overdue",IF(OR(AND($H167&gt;0,$M167&lt;='Settings'!$B$5),AND($I167&gt;0,$N167&lt;='Settings'!$B$6)),"Due Soon","Up to Date"))))</f>
        <v/>
      </c>
      <c r="Q167" s="52">
        <f>IF($A167="","",IFERROR(VLOOKUP($E167,'Settings'!$A$11:$D$110,4,FALSE),0))</f>
        <v/>
      </c>
      <c r="R167" s="27" t="n"/>
      <c r="S167" s="25" t="n"/>
      <c r="T167" s="27" t="n"/>
    </row>
    <row r="168">
      <c r="A168" s="25" t="n"/>
      <c r="B168" s="25" t="n"/>
      <c r="C168" s="30">
        <f>IF($A168="","",IFERROR(VLOOKUP($B168,'Vehicles'!$A$5:$J$504,2,FALSE)&amp;" "&amp;VLOOKUP($B168,'Vehicles'!$A$5:$J$504,3,FALSE)&amp;" "&amp;VLOOKUP($B168,'Vehicles'!$A$5:$J$504,4,FALSE),"Unit not found"))</f>
        <v/>
      </c>
      <c r="D168" s="31">
        <f>IF($A168="","",IFERROR(VLOOKUP($B168,'Vehicles'!$A$5:$J$504,10,FALSE),"Missing Unit"))</f>
        <v/>
      </c>
      <c r="E168" s="27" t="n"/>
      <c r="F168" s="49" t="n"/>
      <c r="G168" s="48" t="n"/>
      <c r="H168" s="50">
        <f>IF($A168="","",IFERROR(VLOOKUP($E168,'Settings'!$A$11:$D$110,2,FALSE),""))</f>
        <v/>
      </c>
      <c r="I168" s="33">
        <f>IF($A168="","",IFERROR(VLOOKUP($E168,'Settings'!$A$11:$D$110,3,FALSE),""))</f>
        <v/>
      </c>
      <c r="J168" s="50">
        <f>IF($A168="","",IFERROR(VLOOKUP($B168,'Vehicles'!$A$5:$J$504,8,FALSE),""))</f>
        <v/>
      </c>
      <c r="K168" s="50">
        <f>IF($A168="","",IFERROR(IF(OR($H168&lt;=0,$G168=""),"",$G168+$H168),""))</f>
        <v/>
      </c>
      <c r="L168" s="51">
        <f>IF($A168="","",IFERROR(IF(OR($I168&lt;=0,$F168=""),"",EDATE($F168,$I168)),""))</f>
        <v/>
      </c>
      <c r="M168" s="50">
        <f>IF($A168="","",IFERROR(IF(OR($K168="",$J168=""),"",$K168-$J168),""))</f>
        <v/>
      </c>
      <c r="N168" s="33">
        <f>IF($A168="","",IFERROR(IF($L168="","",$L168-'Settings'!$B$4),""))</f>
        <v/>
      </c>
      <c r="O168" s="30">
        <f>IF($A168="","",IF($D168="Missing Unit","Missing Unit",IF(OR($D168="Out of Service",$D168="Sold"),"Inactive Vehicle",IF($J168="","Missing Current Odometer",IF(OR($F168="",$G168=""),"Missing Service Baseline",IF($F168&gt;'Settings'!$B$4,"Last Service Date After Report Date",IF(AND(OR($H168="",$H168=0),OR($I168="",$I168=0)),"Missing Service Type Setup",IF($J168&lt;$G168,"Odometer Conflict","OK"))))))))</f>
        <v/>
      </c>
      <c r="P168" s="31">
        <f>IF($A168="","",IF($O168&lt;&gt;"OK","Review",IF(OR(AND($H168&gt;0,$M168&lt;0),AND($I168&gt;0,$N168&lt;0)),"Overdue",IF(OR(AND($H168&gt;0,$M168&lt;='Settings'!$B$5),AND($I168&gt;0,$N168&lt;='Settings'!$B$6)),"Due Soon","Up to Date"))))</f>
        <v/>
      </c>
      <c r="Q168" s="52">
        <f>IF($A168="","",IFERROR(VLOOKUP($E168,'Settings'!$A$11:$D$110,4,FALSE),0))</f>
        <v/>
      </c>
      <c r="R168" s="27" t="n"/>
      <c r="S168" s="25" t="n"/>
      <c r="T168" s="27" t="n"/>
    </row>
    <row r="169">
      <c r="A169" s="25" t="n"/>
      <c r="B169" s="25" t="n"/>
      <c r="C169" s="30">
        <f>IF($A169="","",IFERROR(VLOOKUP($B169,'Vehicles'!$A$5:$J$504,2,FALSE)&amp;" "&amp;VLOOKUP($B169,'Vehicles'!$A$5:$J$504,3,FALSE)&amp;" "&amp;VLOOKUP($B169,'Vehicles'!$A$5:$J$504,4,FALSE),"Unit not found"))</f>
        <v/>
      </c>
      <c r="D169" s="31">
        <f>IF($A169="","",IFERROR(VLOOKUP($B169,'Vehicles'!$A$5:$J$504,10,FALSE),"Missing Unit"))</f>
        <v/>
      </c>
      <c r="E169" s="27" t="n"/>
      <c r="F169" s="49" t="n"/>
      <c r="G169" s="48" t="n"/>
      <c r="H169" s="50">
        <f>IF($A169="","",IFERROR(VLOOKUP($E169,'Settings'!$A$11:$D$110,2,FALSE),""))</f>
        <v/>
      </c>
      <c r="I169" s="33">
        <f>IF($A169="","",IFERROR(VLOOKUP($E169,'Settings'!$A$11:$D$110,3,FALSE),""))</f>
        <v/>
      </c>
      <c r="J169" s="50">
        <f>IF($A169="","",IFERROR(VLOOKUP($B169,'Vehicles'!$A$5:$J$504,8,FALSE),""))</f>
        <v/>
      </c>
      <c r="K169" s="50">
        <f>IF($A169="","",IFERROR(IF(OR($H169&lt;=0,$G169=""),"",$G169+$H169),""))</f>
        <v/>
      </c>
      <c r="L169" s="51">
        <f>IF($A169="","",IFERROR(IF(OR($I169&lt;=0,$F169=""),"",EDATE($F169,$I169)),""))</f>
        <v/>
      </c>
      <c r="M169" s="50">
        <f>IF($A169="","",IFERROR(IF(OR($K169="",$J169=""),"",$K169-$J169),""))</f>
        <v/>
      </c>
      <c r="N169" s="33">
        <f>IF($A169="","",IFERROR(IF($L169="","",$L169-'Settings'!$B$4),""))</f>
        <v/>
      </c>
      <c r="O169" s="30">
        <f>IF($A169="","",IF($D169="Missing Unit","Missing Unit",IF(OR($D169="Out of Service",$D169="Sold"),"Inactive Vehicle",IF($J169="","Missing Current Odometer",IF(OR($F169="",$G169=""),"Missing Service Baseline",IF($F169&gt;'Settings'!$B$4,"Last Service Date After Report Date",IF(AND(OR($H169="",$H169=0),OR($I169="",$I169=0)),"Missing Service Type Setup",IF($J169&lt;$G169,"Odometer Conflict","OK"))))))))</f>
        <v/>
      </c>
      <c r="P169" s="31">
        <f>IF($A169="","",IF($O169&lt;&gt;"OK","Review",IF(OR(AND($H169&gt;0,$M169&lt;0),AND($I169&gt;0,$N169&lt;0)),"Overdue",IF(OR(AND($H169&gt;0,$M169&lt;='Settings'!$B$5),AND($I169&gt;0,$N169&lt;='Settings'!$B$6)),"Due Soon","Up to Date"))))</f>
        <v/>
      </c>
      <c r="Q169" s="52">
        <f>IF($A169="","",IFERROR(VLOOKUP($E169,'Settings'!$A$11:$D$110,4,FALSE),0))</f>
        <v/>
      </c>
      <c r="R169" s="27" t="n"/>
      <c r="S169" s="25" t="n"/>
      <c r="T169" s="27" t="n"/>
    </row>
    <row r="170">
      <c r="A170" s="25" t="n"/>
      <c r="B170" s="25" t="n"/>
      <c r="C170" s="30">
        <f>IF($A170="","",IFERROR(VLOOKUP($B170,'Vehicles'!$A$5:$J$504,2,FALSE)&amp;" "&amp;VLOOKUP($B170,'Vehicles'!$A$5:$J$504,3,FALSE)&amp;" "&amp;VLOOKUP($B170,'Vehicles'!$A$5:$J$504,4,FALSE),"Unit not found"))</f>
        <v/>
      </c>
      <c r="D170" s="31">
        <f>IF($A170="","",IFERROR(VLOOKUP($B170,'Vehicles'!$A$5:$J$504,10,FALSE),"Missing Unit"))</f>
        <v/>
      </c>
      <c r="E170" s="27" t="n"/>
      <c r="F170" s="49" t="n"/>
      <c r="G170" s="48" t="n"/>
      <c r="H170" s="50">
        <f>IF($A170="","",IFERROR(VLOOKUP($E170,'Settings'!$A$11:$D$110,2,FALSE),""))</f>
        <v/>
      </c>
      <c r="I170" s="33">
        <f>IF($A170="","",IFERROR(VLOOKUP($E170,'Settings'!$A$11:$D$110,3,FALSE),""))</f>
        <v/>
      </c>
      <c r="J170" s="50">
        <f>IF($A170="","",IFERROR(VLOOKUP($B170,'Vehicles'!$A$5:$J$504,8,FALSE),""))</f>
        <v/>
      </c>
      <c r="K170" s="50">
        <f>IF($A170="","",IFERROR(IF(OR($H170&lt;=0,$G170=""),"",$G170+$H170),""))</f>
        <v/>
      </c>
      <c r="L170" s="51">
        <f>IF($A170="","",IFERROR(IF(OR($I170&lt;=0,$F170=""),"",EDATE($F170,$I170)),""))</f>
        <v/>
      </c>
      <c r="M170" s="50">
        <f>IF($A170="","",IFERROR(IF(OR($K170="",$J170=""),"",$K170-$J170),""))</f>
        <v/>
      </c>
      <c r="N170" s="33">
        <f>IF($A170="","",IFERROR(IF($L170="","",$L170-'Settings'!$B$4),""))</f>
        <v/>
      </c>
      <c r="O170" s="30">
        <f>IF($A170="","",IF($D170="Missing Unit","Missing Unit",IF(OR($D170="Out of Service",$D170="Sold"),"Inactive Vehicle",IF($J170="","Missing Current Odometer",IF(OR($F170="",$G170=""),"Missing Service Baseline",IF($F170&gt;'Settings'!$B$4,"Last Service Date After Report Date",IF(AND(OR($H170="",$H170=0),OR($I170="",$I170=0)),"Missing Service Type Setup",IF($J170&lt;$G170,"Odometer Conflict","OK"))))))))</f>
        <v/>
      </c>
      <c r="P170" s="31">
        <f>IF($A170="","",IF($O170&lt;&gt;"OK","Review",IF(OR(AND($H170&gt;0,$M170&lt;0),AND($I170&gt;0,$N170&lt;0)),"Overdue",IF(OR(AND($H170&gt;0,$M170&lt;='Settings'!$B$5),AND($I170&gt;0,$N170&lt;='Settings'!$B$6)),"Due Soon","Up to Date"))))</f>
        <v/>
      </c>
      <c r="Q170" s="52">
        <f>IF($A170="","",IFERROR(VLOOKUP($E170,'Settings'!$A$11:$D$110,4,FALSE),0))</f>
        <v/>
      </c>
      <c r="R170" s="27" t="n"/>
      <c r="S170" s="25" t="n"/>
      <c r="T170" s="27" t="n"/>
    </row>
    <row r="171">
      <c r="A171" s="25" t="n"/>
      <c r="B171" s="25" t="n"/>
      <c r="C171" s="30">
        <f>IF($A171="","",IFERROR(VLOOKUP($B171,'Vehicles'!$A$5:$J$504,2,FALSE)&amp;" "&amp;VLOOKUP($B171,'Vehicles'!$A$5:$J$504,3,FALSE)&amp;" "&amp;VLOOKUP($B171,'Vehicles'!$A$5:$J$504,4,FALSE),"Unit not found"))</f>
        <v/>
      </c>
      <c r="D171" s="31">
        <f>IF($A171="","",IFERROR(VLOOKUP($B171,'Vehicles'!$A$5:$J$504,10,FALSE),"Missing Unit"))</f>
        <v/>
      </c>
      <c r="E171" s="27" t="n"/>
      <c r="F171" s="49" t="n"/>
      <c r="G171" s="48" t="n"/>
      <c r="H171" s="50">
        <f>IF($A171="","",IFERROR(VLOOKUP($E171,'Settings'!$A$11:$D$110,2,FALSE),""))</f>
        <v/>
      </c>
      <c r="I171" s="33">
        <f>IF($A171="","",IFERROR(VLOOKUP($E171,'Settings'!$A$11:$D$110,3,FALSE),""))</f>
        <v/>
      </c>
      <c r="J171" s="50">
        <f>IF($A171="","",IFERROR(VLOOKUP($B171,'Vehicles'!$A$5:$J$504,8,FALSE),""))</f>
        <v/>
      </c>
      <c r="K171" s="50">
        <f>IF($A171="","",IFERROR(IF(OR($H171&lt;=0,$G171=""),"",$G171+$H171),""))</f>
        <v/>
      </c>
      <c r="L171" s="51">
        <f>IF($A171="","",IFERROR(IF(OR($I171&lt;=0,$F171=""),"",EDATE($F171,$I171)),""))</f>
        <v/>
      </c>
      <c r="M171" s="50">
        <f>IF($A171="","",IFERROR(IF(OR($K171="",$J171=""),"",$K171-$J171),""))</f>
        <v/>
      </c>
      <c r="N171" s="33">
        <f>IF($A171="","",IFERROR(IF($L171="","",$L171-'Settings'!$B$4),""))</f>
        <v/>
      </c>
      <c r="O171" s="30">
        <f>IF($A171="","",IF($D171="Missing Unit","Missing Unit",IF(OR($D171="Out of Service",$D171="Sold"),"Inactive Vehicle",IF($J171="","Missing Current Odometer",IF(OR($F171="",$G171=""),"Missing Service Baseline",IF($F171&gt;'Settings'!$B$4,"Last Service Date After Report Date",IF(AND(OR($H171="",$H171=0),OR($I171="",$I171=0)),"Missing Service Type Setup",IF($J171&lt;$G171,"Odometer Conflict","OK"))))))))</f>
        <v/>
      </c>
      <c r="P171" s="31">
        <f>IF($A171="","",IF($O171&lt;&gt;"OK","Review",IF(OR(AND($H171&gt;0,$M171&lt;0),AND($I171&gt;0,$N171&lt;0)),"Overdue",IF(OR(AND($H171&gt;0,$M171&lt;='Settings'!$B$5),AND($I171&gt;0,$N171&lt;='Settings'!$B$6)),"Due Soon","Up to Date"))))</f>
        <v/>
      </c>
      <c r="Q171" s="52">
        <f>IF($A171="","",IFERROR(VLOOKUP($E171,'Settings'!$A$11:$D$110,4,FALSE),0))</f>
        <v/>
      </c>
      <c r="R171" s="27" t="n"/>
      <c r="S171" s="25" t="n"/>
      <c r="T171" s="27" t="n"/>
    </row>
    <row r="172">
      <c r="A172" s="25" t="n"/>
      <c r="B172" s="25" t="n"/>
      <c r="C172" s="30">
        <f>IF($A172="","",IFERROR(VLOOKUP($B172,'Vehicles'!$A$5:$J$504,2,FALSE)&amp;" "&amp;VLOOKUP($B172,'Vehicles'!$A$5:$J$504,3,FALSE)&amp;" "&amp;VLOOKUP($B172,'Vehicles'!$A$5:$J$504,4,FALSE),"Unit not found"))</f>
        <v/>
      </c>
      <c r="D172" s="31">
        <f>IF($A172="","",IFERROR(VLOOKUP($B172,'Vehicles'!$A$5:$J$504,10,FALSE),"Missing Unit"))</f>
        <v/>
      </c>
      <c r="E172" s="27" t="n"/>
      <c r="F172" s="49" t="n"/>
      <c r="G172" s="48" t="n"/>
      <c r="H172" s="50">
        <f>IF($A172="","",IFERROR(VLOOKUP($E172,'Settings'!$A$11:$D$110,2,FALSE),""))</f>
        <v/>
      </c>
      <c r="I172" s="33">
        <f>IF($A172="","",IFERROR(VLOOKUP($E172,'Settings'!$A$11:$D$110,3,FALSE),""))</f>
        <v/>
      </c>
      <c r="J172" s="50">
        <f>IF($A172="","",IFERROR(VLOOKUP($B172,'Vehicles'!$A$5:$J$504,8,FALSE),""))</f>
        <v/>
      </c>
      <c r="K172" s="50">
        <f>IF($A172="","",IFERROR(IF(OR($H172&lt;=0,$G172=""),"",$G172+$H172),""))</f>
        <v/>
      </c>
      <c r="L172" s="51">
        <f>IF($A172="","",IFERROR(IF(OR($I172&lt;=0,$F172=""),"",EDATE($F172,$I172)),""))</f>
        <v/>
      </c>
      <c r="M172" s="50">
        <f>IF($A172="","",IFERROR(IF(OR($K172="",$J172=""),"",$K172-$J172),""))</f>
        <v/>
      </c>
      <c r="N172" s="33">
        <f>IF($A172="","",IFERROR(IF($L172="","",$L172-'Settings'!$B$4),""))</f>
        <v/>
      </c>
      <c r="O172" s="30">
        <f>IF($A172="","",IF($D172="Missing Unit","Missing Unit",IF(OR($D172="Out of Service",$D172="Sold"),"Inactive Vehicle",IF($J172="","Missing Current Odometer",IF(OR($F172="",$G172=""),"Missing Service Baseline",IF($F172&gt;'Settings'!$B$4,"Last Service Date After Report Date",IF(AND(OR($H172="",$H172=0),OR($I172="",$I172=0)),"Missing Service Type Setup",IF($J172&lt;$G172,"Odometer Conflict","OK"))))))))</f>
        <v/>
      </c>
      <c r="P172" s="31">
        <f>IF($A172="","",IF($O172&lt;&gt;"OK","Review",IF(OR(AND($H172&gt;0,$M172&lt;0),AND($I172&gt;0,$N172&lt;0)),"Overdue",IF(OR(AND($H172&gt;0,$M172&lt;='Settings'!$B$5),AND($I172&gt;0,$N172&lt;='Settings'!$B$6)),"Due Soon","Up to Date"))))</f>
        <v/>
      </c>
      <c r="Q172" s="52">
        <f>IF($A172="","",IFERROR(VLOOKUP($E172,'Settings'!$A$11:$D$110,4,FALSE),0))</f>
        <v/>
      </c>
      <c r="R172" s="27" t="n"/>
      <c r="S172" s="25" t="n"/>
      <c r="T172" s="27" t="n"/>
    </row>
    <row r="173">
      <c r="A173" s="25" t="n"/>
      <c r="B173" s="25" t="n"/>
      <c r="C173" s="30">
        <f>IF($A173="","",IFERROR(VLOOKUP($B173,'Vehicles'!$A$5:$J$504,2,FALSE)&amp;" "&amp;VLOOKUP($B173,'Vehicles'!$A$5:$J$504,3,FALSE)&amp;" "&amp;VLOOKUP($B173,'Vehicles'!$A$5:$J$504,4,FALSE),"Unit not found"))</f>
        <v/>
      </c>
      <c r="D173" s="31">
        <f>IF($A173="","",IFERROR(VLOOKUP($B173,'Vehicles'!$A$5:$J$504,10,FALSE),"Missing Unit"))</f>
        <v/>
      </c>
      <c r="E173" s="27" t="n"/>
      <c r="F173" s="49" t="n"/>
      <c r="G173" s="48" t="n"/>
      <c r="H173" s="50">
        <f>IF($A173="","",IFERROR(VLOOKUP($E173,'Settings'!$A$11:$D$110,2,FALSE),""))</f>
        <v/>
      </c>
      <c r="I173" s="33">
        <f>IF($A173="","",IFERROR(VLOOKUP($E173,'Settings'!$A$11:$D$110,3,FALSE),""))</f>
        <v/>
      </c>
      <c r="J173" s="50">
        <f>IF($A173="","",IFERROR(VLOOKUP($B173,'Vehicles'!$A$5:$J$504,8,FALSE),""))</f>
        <v/>
      </c>
      <c r="K173" s="50">
        <f>IF($A173="","",IFERROR(IF(OR($H173&lt;=0,$G173=""),"",$G173+$H173),""))</f>
        <v/>
      </c>
      <c r="L173" s="51">
        <f>IF($A173="","",IFERROR(IF(OR($I173&lt;=0,$F173=""),"",EDATE($F173,$I173)),""))</f>
        <v/>
      </c>
      <c r="M173" s="50">
        <f>IF($A173="","",IFERROR(IF(OR($K173="",$J173=""),"",$K173-$J173),""))</f>
        <v/>
      </c>
      <c r="N173" s="33">
        <f>IF($A173="","",IFERROR(IF($L173="","",$L173-'Settings'!$B$4),""))</f>
        <v/>
      </c>
      <c r="O173" s="30">
        <f>IF($A173="","",IF($D173="Missing Unit","Missing Unit",IF(OR($D173="Out of Service",$D173="Sold"),"Inactive Vehicle",IF($J173="","Missing Current Odometer",IF(OR($F173="",$G173=""),"Missing Service Baseline",IF($F173&gt;'Settings'!$B$4,"Last Service Date After Report Date",IF(AND(OR($H173="",$H173=0),OR($I173="",$I173=0)),"Missing Service Type Setup",IF($J173&lt;$G173,"Odometer Conflict","OK"))))))))</f>
        <v/>
      </c>
      <c r="P173" s="31">
        <f>IF($A173="","",IF($O173&lt;&gt;"OK","Review",IF(OR(AND($H173&gt;0,$M173&lt;0),AND($I173&gt;0,$N173&lt;0)),"Overdue",IF(OR(AND($H173&gt;0,$M173&lt;='Settings'!$B$5),AND($I173&gt;0,$N173&lt;='Settings'!$B$6)),"Due Soon","Up to Date"))))</f>
        <v/>
      </c>
      <c r="Q173" s="52">
        <f>IF($A173="","",IFERROR(VLOOKUP($E173,'Settings'!$A$11:$D$110,4,FALSE),0))</f>
        <v/>
      </c>
      <c r="R173" s="27" t="n"/>
      <c r="S173" s="25" t="n"/>
      <c r="T173" s="27" t="n"/>
    </row>
    <row r="174">
      <c r="A174" s="25" t="n"/>
      <c r="B174" s="25" t="n"/>
      <c r="C174" s="30">
        <f>IF($A174="","",IFERROR(VLOOKUP($B174,'Vehicles'!$A$5:$J$504,2,FALSE)&amp;" "&amp;VLOOKUP($B174,'Vehicles'!$A$5:$J$504,3,FALSE)&amp;" "&amp;VLOOKUP($B174,'Vehicles'!$A$5:$J$504,4,FALSE),"Unit not found"))</f>
        <v/>
      </c>
      <c r="D174" s="31">
        <f>IF($A174="","",IFERROR(VLOOKUP($B174,'Vehicles'!$A$5:$J$504,10,FALSE),"Missing Unit"))</f>
        <v/>
      </c>
      <c r="E174" s="27" t="n"/>
      <c r="F174" s="49" t="n"/>
      <c r="G174" s="48" t="n"/>
      <c r="H174" s="50">
        <f>IF($A174="","",IFERROR(VLOOKUP($E174,'Settings'!$A$11:$D$110,2,FALSE),""))</f>
        <v/>
      </c>
      <c r="I174" s="33">
        <f>IF($A174="","",IFERROR(VLOOKUP($E174,'Settings'!$A$11:$D$110,3,FALSE),""))</f>
        <v/>
      </c>
      <c r="J174" s="50">
        <f>IF($A174="","",IFERROR(VLOOKUP($B174,'Vehicles'!$A$5:$J$504,8,FALSE),""))</f>
        <v/>
      </c>
      <c r="K174" s="50">
        <f>IF($A174="","",IFERROR(IF(OR($H174&lt;=0,$G174=""),"",$G174+$H174),""))</f>
        <v/>
      </c>
      <c r="L174" s="51">
        <f>IF($A174="","",IFERROR(IF(OR($I174&lt;=0,$F174=""),"",EDATE($F174,$I174)),""))</f>
        <v/>
      </c>
      <c r="M174" s="50">
        <f>IF($A174="","",IFERROR(IF(OR($K174="",$J174=""),"",$K174-$J174),""))</f>
        <v/>
      </c>
      <c r="N174" s="33">
        <f>IF($A174="","",IFERROR(IF($L174="","",$L174-'Settings'!$B$4),""))</f>
        <v/>
      </c>
      <c r="O174" s="30">
        <f>IF($A174="","",IF($D174="Missing Unit","Missing Unit",IF(OR($D174="Out of Service",$D174="Sold"),"Inactive Vehicle",IF($J174="","Missing Current Odometer",IF(OR($F174="",$G174=""),"Missing Service Baseline",IF($F174&gt;'Settings'!$B$4,"Last Service Date After Report Date",IF(AND(OR($H174="",$H174=0),OR($I174="",$I174=0)),"Missing Service Type Setup",IF($J174&lt;$G174,"Odometer Conflict","OK"))))))))</f>
        <v/>
      </c>
      <c r="P174" s="31">
        <f>IF($A174="","",IF($O174&lt;&gt;"OK","Review",IF(OR(AND($H174&gt;0,$M174&lt;0),AND($I174&gt;0,$N174&lt;0)),"Overdue",IF(OR(AND($H174&gt;0,$M174&lt;='Settings'!$B$5),AND($I174&gt;0,$N174&lt;='Settings'!$B$6)),"Due Soon","Up to Date"))))</f>
        <v/>
      </c>
      <c r="Q174" s="52">
        <f>IF($A174="","",IFERROR(VLOOKUP($E174,'Settings'!$A$11:$D$110,4,FALSE),0))</f>
        <v/>
      </c>
      <c r="R174" s="27" t="n"/>
      <c r="S174" s="25" t="n"/>
      <c r="T174" s="27" t="n"/>
    </row>
    <row r="175">
      <c r="A175" s="25" t="n"/>
      <c r="B175" s="25" t="n"/>
      <c r="C175" s="30">
        <f>IF($A175="","",IFERROR(VLOOKUP($B175,'Vehicles'!$A$5:$J$504,2,FALSE)&amp;" "&amp;VLOOKUP($B175,'Vehicles'!$A$5:$J$504,3,FALSE)&amp;" "&amp;VLOOKUP($B175,'Vehicles'!$A$5:$J$504,4,FALSE),"Unit not found"))</f>
        <v/>
      </c>
      <c r="D175" s="31">
        <f>IF($A175="","",IFERROR(VLOOKUP($B175,'Vehicles'!$A$5:$J$504,10,FALSE),"Missing Unit"))</f>
        <v/>
      </c>
      <c r="E175" s="27" t="n"/>
      <c r="F175" s="49" t="n"/>
      <c r="G175" s="48" t="n"/>
      <c r="H175" s="50">
        <f>IF($A175="","",IFERROR(VLOOKUP($E175,'Settings'!$A$11:$D$110,2,FALSE),""))</f>
        <v/>
      </c>
      <c r="I175" s="33">
        <f>IF($A175="","",IFERROR(VLOOKUP($E175,'Settings'!$A$11:$D$110,3,FALSE),""))</f>
        <v/>
      </c>
      <c r="J175" s="50">
        <f>IF($A175="","",IFERROR(VLOOKUP($B175,'Vehicles'!$A$5:$J$504,8,FALSE),""))</f>
        <v/>
      </c>
      <c r="K175" s="50">
        <f>IF($A175="","",IFERROR(IF(OR($H175&lt;=0,$G175=""),"",$G175+$H175),""))</f>
        <v/>
      </c>
      <c r="L175" s="51">
        <f>IF($A175="","",IFERROR(IF(OR($I175&lt;=0,$F175=""),"",EDATE($F175,$I175)),""))</f>
        <v/>
      </c>
      <c r="M175" s="50">
        <f>IF($A175="","",IFERROR(IF(OR($K175="",$J175=""),"",$K175-$J175),""))</f>
        <v/>
      </c>
      <c r="N175" s="33">
        <f>IF($A175="","",IFERROR(IF($L175="","",$L175-'Settings'!$B$4),""))</f>
        <v/>
      </c>
      <c r="O175" s="30">
        <f>IF($A175="","",IF($D175="Missing Unit","Missing Unit",IF(OR($D175="Out of Service",$D175="Sold"),"Inactive Vehicle",IF($J175="","Missing Current Odometer",IF(OR($F175="",$G175=""),"Missing Service Baseline",IF($F175&gt;'Settings'!$B$4,"Last Service Date After Report Date",IF(AND(OR($H175="",$H175=0),OR($I175="",$I175=0)),"Missing Service Type Setup",IF($J175&lt;$G175,"Odometer Conflict","OK"))))))))</f>
        <v/>
      </c>
      <c r="P175" s="31">
        <f>IF($A175="","",IF($O175&lt;&gt;"OK","Review",IF(OR(AND($H175&gt;0,$M175&lt;0),AND($I175&gt;0,$N175&lt;0)),"Overdue",IF(OR(AND($H175&gt;0,$M175&lt;='Settings'!$B$5),AND($I175&gt;0,$N175&lt;='Settings'!$B$6)),"Due Soon","Up to Date"))))</f>
        <v/>
      </c>
      <c r="Q175" s="52">
        <f>IF($A175="","",IFERROR(VLOOKUP($E175,'Settings'!$A$11:$D$110,4,FALSE),0))</f>
        <v/>
      </c>
      <c r="R175" s="27" t="n"/>
      <c r="S175" s="25" t="n"/>
      <c r="T175" s="27" t="n"/>
    </row>
    <row r="176">
      <c r="A176" s="25" t="n"/>
      <c r="B176" s="25" t="n"/>
      <c r="C176" s="30">
        <f>IF($A176="","",IFERROR(VLOOKUP($B176,'Vehicles'!$A$5:$J$504,2,FALSE)&amp;" "&amp;VLOOKUP($B176,'Vehicles'!$A$5:$J$504,3,FALSE)&amp;" "&amp;VLOOKUP($B176,'Vehicles'!$A$5:$J$504,4,FALSE),"Unit not found"))</f>
        <v/>
      </c>
      <c r="D176" s="31">
        <f>IF($A176="","",IFERROR(VLOOKUP($B176,'Vehicles'!$A$5:$J$504,10,FALSE),"Missing Unit"))</f>
        <v/>
      </c>
      <c r="E176" s="27" t="n"/>
      <c r="F176" s="49" t="n"/>
      <c r="G176" s="48" t="n"/>
      <c r="H176" s="50">
        <f>IF($A176="","",IFERROR(VLOOKUP($E176,'Settings'!$A$11:$D$110,2,FALSE),""))</f>
        <v/>
      </c>
      <c r="I176" s="33">
        <f>IF($A176="","",IFERROR(VLOOKUP($E176,'Settings'!$A$11:$D$110,3,FALSE),""))</f>
        <v/>
      </c>
      <c r="J176" s="50">
        <f>IF($A176="","",IFERROR(VLOOKUP($B176,'Vehicles'!$A$5:$J$504,8,FALSE),""))</f>
        <v/>
      </c>
      <c r="K176" s="50">
        <f>IF($A176="","",IFERROR(IF(OR($H176&lt;=0,$G176=""),"",$G176+$H176),""))</f>
        <v/>
      </c>
      <c r="L176" s="51">
        <f>IF($A176="","",IFERROR(IF(OR($I176&lt;=0,$F176=""),"",EDATE($F176,$I176)),""))</f>
        <v/>
      </c>
      <c r="M176" s="50">
        <f>IF($A176="","",IFERROR(IF(OR($K176="",$J176=""),"",$K176-$J176),""))</f>
        <v/>
      </c>
      <c r="N176" s="33">
        <f>IF($A176="","",IFERROR(IF($L176="","",$L176-'Settings'!$B$4),""))</f>
        <v/>
      </c>
      <c r="O176" s="30">
        <f>IF($A176="","",IF($D176="Missing Unit","Missing Unit",IF(OR($D176="Out of Service",$D176="Sold"),"Inactive Vehicle",IF($J176="","Missing Current Odometer",IF(OR($F176="",$G176=""),"Missing Service Baseline",IF($F176&gt;'Settings'!$B$4,"Last Service Date After Report Date",IF(AND(OR($H176="",$H176=0),OR($I176="",$I176=0)),"Missing Service Type Setup",IF($J176&lt;$G176,"Odometer Conflict","OK"))))))))</f>
        <v/>
      </c>
      <c r="P176" s="31">
        <f>IF($A176="","",IF($O176&lt;&gt;"OK","Review",IF(OR(AND($H176&gt;0,$M176&lt;0),AND($I176&gt;0,$N176&lt;0)),"Overdue",IF(OR(AND($H176&gt;0,$M176&lt;='Settings'!$B$5),AND($I176&gt;0,$N176&lt;='Settings'!$B$6)),"Due Soon","Up to Date"))))</f>
        <v/>
      </c>
      <c r="Q176" s="52">
        <f>IF($A176="","",IFERROR(VLOOKUP($E176,'Settings'!$A$11:$D$110,4,FALSE),0))</f>
        <v/>
      </c>
      <c r="R176" s="27" t="n"/>
      <c r="S176" s="25" t="n"/>
      <c r="T176" s="27" t="n"/>
    </row>
    <row r="177">
      <c r="A177" s="25" t="n"/>
      <c r="B177" s="25" t="n"/>
      <c r="C177" s="30">
        <f>IF($A177="","",IFERROR(VLOOKUP($B177,'Vehicles'!$A$5:$J$504,2,FALSE)&amp;" "&amp;VLOOKUP($B177,'Vehicles'!$A$5:$J$504,3,FALSE)&amp;" "&amp;VLOOKUP($B177,'Vehicles'!$A$5:$J$504,4,FALSE),"Unit not found"))</f>
        <v/>
      </c>
      <c r="D177" s="31">
        <f>IF($A177="","",IFERROR(VLOOKUP($B177,'Vehicles'!$A$5:$J$504,10,FALSE),"Missing Unit"))</f>
        <v/>
      </c>
      <c r="E177" s="27" t="n"/>
      <c r="F177" s="49" t="n"/>
      <c r="G177" s="48" t="n"/>
      <c r="H177" s="50">
        <f>IF($A177="","",IFERROR(VLOOKUP($E177,'Settings'!$A$11:$D$110,2,FALSE),""))</f>
        <v/>
      </c>
      <c r="I177" s="33">
        <f>IF($A177="","",IFERROR(VLOOKUP($E177,'Settings'!$A$11:$D$110,3,FALSE),""))</f>
        <v/>
      </c>
      <c r="J177" s="50">
        <f>IF($A177="","",IFERROR(VLOOKUP($B177,'Vehicles'!$A$5:$J$504,8,FALSE),""))</f>
        <v/>
      </c>
      <c r="K177" s="50">
        <f>IF($A177="","",IFERROR(IF(OR($H177&lt;=0,$G177=""),"",$G177+$H177),""))</f>
        <v/>
      </c>
      <c r="L177" s="51">
        <f>IF($A177="","",IFERROR(IF(OR($I177&lt;=0,$F177=""),"",EDATE($F177,$I177)),""))</f>
        <v/>
      </c>
      <c r="M177" s="50">
        <f>IF($A177="","",IFERROR(IF(OR($K177="",$J177=""),"",$K177-$J177),""))</f>
        <v/>
      </c>
      <c r="N177" s="33">
        <f>IF($A177="","",IFERROR(IF($L177="","",$L177-'Settings'!$B$4),""))</f>
        <v/>
      </c>
      <c r="O177" s="30">
        <f>IF($A177="","",IF($D177="Missing Unit","Missing Unit",IF(OR($D177="Out of Service",$D177="Sold"),"Inactive Vehicle",IF($J177="","Missing Current Odometer",IF(OR($F177="",$G177=""),"Missing Service Baseline",IF($F177&gt;'Settings'!$B$4,"Last Service Date After Report Date",IF(AND(OR($H177="",$H177=0),OR($I177="",$I177=0)),"Missing Service Type Setup",IF($J177&lt;$G177,"Odometer Conflict","OK"))))))))</f>
        <v/>
      </c>
      <c r="P177" s="31">
        <f>IF($A177="","",IF($O177&lt;&gt;"OK","Review",IF(OR(AND($H177&gt;0,$M177&lt;0),AND($I177&gt;0,$N177&lt;0)),"Overdue",IF(OR(AND($H177&gt;0,$M177&lt;='Settings'!$B$5),AND($I177&gt;0,$N177&lt;='Settings'!$B$6)),"Due Soon","Up to Date"))))</f>
        <v/>
      </c>
      <c r="Q177" s="52">
        <f>IF($A177="","",IFERROR(VLOOKUP($E177,'Settings'!$A$11:$D$110,4,FALSE),0))</f>
        <v/>
      </c>
      <c r="R177" s="27" t="n"/>
      <c r="S177" s="25" t="n"/>
      <c r="T177" s="27" t="n"/>
    </row>
    <row r="178">
      <c r="A178" s="25" t="n"/>
      <c r="B178" s="25" t="n"/>
      <c r="C178" s="30">
        <f>IF($A178="","",IFERROR(VLOOKUP($B178,'Vehicles'!$A$5:$J$504,2,FALSE)&amp;" "&amp;VLOOKUP($B178,'Vehicles'!$A$5:$J$504,3,FALSE)&amp;" "&amp;VLOOKUP($B178,'Vehicles'!$A$5:$J$504,4,FALSE),"Unit not found"))</f>
        <v/>
      </c>
      <c r="D178" s="31">
        <f>IF($A178="","",IFERROR(VLOOKUP($B178,'Vehicles'!$A$5:$J$504,10,FALSE),"Missing Unit"))</f>
        <v/>
      </c>
      <c r="E178" s="27" t="n"/>
      <c r="F178" s="49" t="n"/>
      <c r="G178" s="48" t="n"/>
      <c r="H178" s="50">
        <f>IF($A178="","",IFERROR(VLOOKUP($E178,'Settings'!$A$11:$D$110,2,FALSE),""))</f>
        <v/>
      </c>
      <c r="I178" s="33">
        <f>IF($A178="","",IFERROR(VLOOKUP($E178,'Settings'!$A$11:$D$110,3,FALSE),""))</f>
        <v/>
      </c>
      <c r="J178" s="50">
        <f>IF($A178="","",IFERROR(VLOOKUP($B178,'Vehicles'!$A$5:$J$504,8,FALSE),""))</f>
        <v/>
      </c>
      <c r="K178" s="50">
        <f>IF($A178="","",IFERROR(IF(OR($H178&lt;=0,$G178=""),"",$G178+$H178),""))</f>
        <v/>
      </c>
      <c r="L178" s="51">
        <f>IF($A178="","",IFERROR(IF(OR($I178&lt;=0,$F178=""),"",EDATE($F178,$I178)),""))</f>
        <v/>
      </c>
      <c r="M178" s="50">
        <f>IF($A178="","",IFERROR(IF(OR($K178="",$J178=""),"",$K178-$J178),""))</f>
        <v/>
      </c>
      <c r="N178" s="33">
        <f>IF($A178="","",IFERROR(IF($L178="","",$L178-'Settings'!$B$4),""))</f>
        <v/>
      </c>
      <c r="O178" s="30">
        <f>IF($A178="","",IF($D178="Missing Unit","Missing Unit",IF(OR($D178="Out of Service",$D178="Sold"),"Inactive Vehicle",IF($J178="","Missing Current Odometer",IF(OR($F178="",$G178=""),"Missing Service Baseline",IF($F178&gt;'Settings'!$B$4,"Last Service Date After Report Date",IF(AND(OR($H178="",$H178=0),OR($I178="",$I178=0)),"Missing Service Type Setup",IF($J178&lt;$G178,"Odometer Conflict","OK"))))))))</f>
        <v/>
      </c>
      <c r="P178" s="31">
        <f>IF($A178="","",IF($O178&lt;&gt;"OK","Review",IF(OR(AND($H178&gt;0,$M178&lt;0),AND($I178&gt;0,$N178&lt;0)),"Overdue",IF(OR(AND($H178&gt;0,$M178&lt;='Settings'!$B$5),AND($I178&gt;0,$N178&lt;='Settings'!$B$6)),"Due Soon","Up to Date"))))</f>
        <v/>
      </c>
      <c r="Q178" s="52">
        <f>IF($A178="","",IFERROR(VLOOKUP($E178,'Settings'!$A$11:$D$110,4,FALSE),0))</f>
        <v/>
      </c>
      <c r="R178" s="27" t="n"/>
      <c r="S178" s="25" t="n"/>
      <c r="T178" s="27" t="n"/>
    </row>
    <row r="179">
      <c r="A179" s="25" t="n"/>
      <c r="B179" s="25" t="n"/>
      <c r="C179" s="30">
        <f>IF($A179="","",IFERROR(VLOOKUP($B179,'Vehicles'!$A$5:$J$504,2,FALSE)&amp;" "&amp;VLOOKUP($B179,'Vehicles'!$A$5:$J$504,3,FALSE)&amp;" "&amp;VLOOKUP($B179,'Vehicles'!$A$5:$J$504,4,FALSE),"Unit not found"))</f>
        <v/>
      </c>
      <c r="D179" s="31">
        <f>IF($A179="","",IFERROR(VLOOKUP($B179,'Vehicles'!$A$5:$J$504,10,FALSE),"Missing Unit"))</f>
        <v/>
      </c>
      <c r="E179" s="27" t="n"/>
      <c r="F179" s="49" t="n"/>
      <c r="G179" s="48" t="n"/>
      <c r="H179" s="50">
        <f>IF($A179="","",IFERROR(VLOOKUP($E179,'Settings'!$A$11:$D$110,2,FALSE),""))</f>
        <v/>
      </c>
      <c r="I179" s="33">
        <f>IF($A179="","",IFERROR(VLOOKUP($E179,'Settings'!$A$11:$D$110,3,FALSE),""))</f>
        <v/>
      </c>
      <c r="J179" s="50">
        <f>IF($A179="","",IFERROR(VLOOKUP($B179,'Vehicles'!$A$5:$J$504,8,FALSE),""))</f>
        <v/>
      </c>
      <c r="K179" s="50">
        <f>IF($A179="","",IFERROR(IF(OR($H179&lt;=0,$G179=""),"",$G179+$H179),""))</f>
        <v/>
      </c>
      <c r="L179" s="51">
        <f>IF($A179="","",IFERROR(IF(OR($I179&lt;=0,$F179=""),"",EDATE($F179,$I179)),""))</f>
        <v/>
      </c>
      <c r="M179" s="50">
        <f>IF($A179="","",IFERROR(IF(OR($K179="",$J179=""),"",$K179-$J179),""))</f>
        <v/>
      </c>
      <c r="N179" s="33">
        <f>IF($A179="","",IFERROR(IF($L179="","",$L179-'Settings'!$B$4),""))</f>
        <v/>
      </c>
      <c r="O179" s="30">
        <f>IF($A179="","",IF($D179="Missing Unit","Missing Unit",IF(OR($D179="Out of Service",$D179="Sold"),"Inactive Vehicle",IF($J179="","Missing Current Odometer",IF(OR($F179="",$G179=""),"Missing Service Baseline",IF($F179&gt;'Settings'!$B$4,"Last Service Date After Report Date",IF(AND(OR($H179="",$H179=0),OR($I179="",$I179=0)),"Missing Service Type Setup",IF($J179&lt;$G179,"Odometer Conflict","OK"))))))))</f>
        <v/>
      </c>
      <c r="P179" s="31">
        <f>IF($A179="","",IF($O179&lt;&gt;"OK","Review",IF(OR(AND($H179&gt;0,$M179&lt;0),AND($I179&gt;0,$N179&lt;0)),"Overdue",IF(OR(AND($H179&gt;0,$M179&lt;='Settings'!$B$5),AND($I179&gt;0,$N179&lt;='Settings'!$B$6)),"Due Soon","Up to Date"))))</f>
        <v/>
      </c>
      <c r="Q179" s="52">
        <f>IF($A179="","",IFERROR(VLOOKUP($E179,'Settings'!$A$11:$D$110,4,FALSE),0))</f>
        <v/>
      </c>
      <c r="R179" s="27" t="n"/>
      <c r="S179" s="25" t="n"/>
      <c r="T179" s="27" t="n"/>
    </row>
    <row r="180">
      <c r="A180" s="25" t="n"/>
      <c r="B180" s="25" t="n"/>
      <c r="C180" s="30">
        <f>IF($A180="","",IFERROR(VLOOKUP($B180,'Vehicles'!$A$5:$J$504,2,FALSE)&amp;" "&amp;VLOOKUP($B180,'Vehicles'!$A$5:$J$504,3,FALSE)&amp;" "&amp;VLOOKUP($B180,'Vehicles'!$A$5:$J$504,4,FALSE),"Unit not found"))</f>
        <v/>
      </c>
      <c r="D180" s="31">
        <f>IF($A180="","",IFERROR(VLOOKUP($B180,'Vehicles'!$A$5:$J$504,10,FALSE),"Missing Unit"))</f>
        <v/>
      </c>
      <c r="E180" s="27" t="n"/>
      <c r="F180" s="49" t="n"/>
      <c r="G180" s="48" t="n"/>
      <c r="H180" s="50">
        <f>IF($A180="","",IFERROR(VLOOKUP($E180,'Settings'!$A$11:$D$110,2,FALSE),""))</f>
        <v/>
      </c>
      <c r="I180" s="33">
        <f>IF($A180="","",IFERROR(VLOOKUP($E180,'Settings'!$A$11:$D$110,3,FALSE),""))</f>
        <v/>
      </c>
      <c r="J180" s="50">
        <f>IF($A180="","",IFERROR(VLOOKUP($B180,'Vehicles'!$A$5:$J$504,8,FALSE),""))</f>
        <v/>
      </c>
      <c r="K180" s="50">
        <f>IF($A180="","",IFERROR(IF(OR($H180&lt;=0,$G180=""),"",$G180+$H180),""))</f>
        <v/>
      </c>
      <c r="L180" s="51">
        <f>IF($A180="","",IFERROR(IF(OR($I180&lt;=0,$F180=""),"",EDATE($F180,$I180)),""))</f>
        <v/>
      </c>
      <c r="M180" s="50">
        <f>IF($A180="","",IFERROR(IF(OR($K180="",$J180=""),"",$K180-$J180),""))</f>
        <v/>
      </c>
      <c r="N180" s="33">
        <f>IF($A180="","",IFERROR(IF($L180="","",$L180-'Settings'!$B$4),""))</f>
        <v/>
      </c>
      <c r="O180" s="30">
        <f>IF($A180="","",IF($D180="Missing Unit","Missing Unit",IF(OR($D180="Out of Service",$D180="Sold"),"Inactive Vehicle",IF($J180="","Missing Current Odometer",IF(OR($F180="",$G180=""),"Missing Service Baseline",IF($F180&gt;'Settings'!$B$4,"Last Service Date After Report Date",IF(AND(OR($H180="",$H180=0),OR($I180="",$I180=0)),"Missing Service Type Setup",IF($J180&lt;$G180,"Odometer Conflict","OK"))))))))</f>
        <v/>
      </c>
      <c r="P180" s="31">
        <f>IF($A180="","",IF($O180&lt;&gt;"OK","Review",IF(OR(AND($H180&gt;0,$M180&lt;0),AND($I180&gt;0,$N180&lt;0)),"Overdue",IF(OR(AND($H180&gt;0,$M180&lt;='Settings'!$B$5),AND($I180&gt;0,$N180&lt;='Settings'!$B$6)),"Due Soon","Up to Date"))))</f>
        <v/>
      </c>
      <c r="Q180" s="52">
        <f>IF($A180="","",IFERROR(VLOOKUP($E180,'Settings'!$A$11:$D$110,4,FALSE),0))</f>
        <v/>
      </c>
      <c r="R180" s="27" t="n"/>
      <c r="S180" s="25" t="n"/>
      <c r="T180" s="27" t="n"/>
    </row>
    <row r="181">
      <c r="A181" s="25" t="n"/>
      <c r="B181" s="25" t="n"/>
      <c r="C181" s="30">
        <f>IF($A181="","",IFERROR(VLOOKUP($B181,'Vehicles'!$A$5:$J$504,2,FALSE)&amp;" "&amp;VLOOKUP($B181,'Vehicles'!$A$5:$J$504,3,FALSE)&amp;" "&amp;VLOOKUP($B181,'Vehicles'!$A$5:$J$504,4,FALSE),"Unit not found"))</f>
        <v/>
      </c>
      <c r="D181" s="31">
        <f>IF($A181="","",IFERROR(VLOOKUP($B181,'Vehicles'!$A$5:$J$504,10,FALSE),"Missing Unit"))</f>
        <v/>
      </c>
      <c r="E181" s="27" t="n"/>
      <c r="F181" s="49" t="n"/>
      <c r="G181" s="48" t="n"/>
      <c r="H181" s="50">
        <f>IF($A181="","",IFERROR(VLOOKUP($E181,'Settings'!$A$11:$D$110,2,FALSE),""))</f>
        <v/>
      </c>
      <c r="I181" s="33">
        <f>IF($A181="","",IFERROR(VLOOKUP($E181,'Settings'!$A$11:$D$110,3,FALSE),""))</f>
        <v/>
      </c>
      <c r="J181" s="50">
        <f>IF($A181="","",IFERROR(VLOOKUP($B181,'Vehicles'!$A$5:$J$504,8,FALSE),""))</f>
        <v/>
      </c>
      <c r="K181" s="50">
        <f>IF($A181="","",IFERROR(IF(OR($H181&lt;=0,$G181=""),"",$G181+$H181),""))</f>
        <v/>
      </c>
      <c r="L181" s="51">
        <f>IF($A181="","",IFERROR(IF(OR($I181&lt;=0,$F181=""),"",EDATE($F181,$I181)),""))</f>
        <v/>
      </c>
      <c r="M181" s="50">
        <f>IF($A181="","",IFERROR(IF(OR($K181="",$J181=""),"",$K181-$J181),""))</f>
        <v/>
      </c>
      <c r="N181" s="33">
        <f>IF($A181="","",IFERROR(IF($L181="","",$L181-'Settings'!$B$4),""))</f>
        <v/>
      </c>
      <c r="O181" s="30">
        <f>IF($A181="","",IF($D181="Missing Unit","Missing Unit",IF(OR($D181="Out of Service",$D181="Sold"),"Inactive Vehicle",IF($J181="","Missing Current Odometer",IF(OR($F181="",$G181=""),"Missing Service Baseline",IF($F181&gt;'Settings'!$B$4,"Last Service Date After Report Date",IF(AND(OR($H181="",$H181=0),OR($I181="",$I181=0)),"Missing Service Type Setup",IF($J181&lt;$G181,"Odometer Conflict","OK"))))))))</f>
        <v/>
      </c>
      <c r="P181" s="31">
        <f>IF($A181="","",IF($O181&lt;&gt;"OK","Review",IF(OR(AND($H181&gt;0,$M181&lt;0),AND($I181&gt;0,$N181&lt;0)),"Overdue",IF(OR(AND($H181&gt;0,$M181&lt;='Settings'!$B$5),AND($I181&gt;0,$N181&lt;='Settings'!$B$6)),"Due Soon","Up to Date"))))</f>
        <v/>
      </c>
      <c r="Q181" s="52">
        <f>IF($A181="","",IFERROR(VLOOKUP($E181,'Settings'!$A$11:$D$110,4,FALSE),0))</f>
        <v/>
      </c>
      <c r="R181" s="27" t="n"/>
      <c r="S181" s="25" t="n"/>
      <c r="T181" s="27" t="n"/>
    </row>
    <row r="182">
      <c r="A182" s="25" t="n"/>
      <c r="B182" s="25" t="n"/>
      <c r="C182" s="30">
        <f>IF($A182="","",IFERROR(VLOOKUP($B182,'Vehicles'!$A$5:$J$504,2,FALSE)&amp;" "&amp;VLOOKUP($B182,'Vehicles'!$A$5:$J$504,3,FALSE)&amp;" "&amp;VLOOKUP($B182,'Vehicles'!$A$5:$J$504,4,FALSE),"Unit not found"))</f>
        <v/>
      </c>
      <c r="D182" s="31">
        <f>IF($A182="","",IFERROR(VLOOKUP($B182,'Vehicles'!$A$5:$J$504,10,FALSE),"Missing Unit"))</f>
        <v/>
      </c>
      <c r="E182" s="27" t="n"/>
      <c r="F182" s="49" t="n"/>
      <c r="G182" s="48" t="n"/>
      <c r="H182" s="50">
        <f>IF($A182="","",IFERROR(VLOOKUP($E182,'Settings'!$A$11:$D$110,2,FALSE),""))</f>
        <v/>
      </c>
      <c r="I182" s="33">
        <f>IF($A182="","",IFERROR(VLOOKUP($E182,'Settings'!$A$11:$D$110,3,FALSE),""))</f>
        <v/>
      </c>
      <c r="J182" s="50">
        <f>IF($A182="","",IFERROR(VLOOKUP($B182,'Vehicles'!$A$5:$J$504,8,FALSE),""))</f>
        <v/>
      </c>
      <c r="K182" s="50">
        <f>IF($A182="","",IFERROR(IF(OR($H182&lt;=0,$G182=""),"",$G182+$H182),""))</f>
        <v/>
      </c>
      <c r="L182" s="51">
        <f>IF($A182="","",IFERROR(IF(OR($I182&lt;=0,$F182=""),"",EDATE($F182,$I182)),""))</f>
        <v/>
      </c>
      <c r="M182" s="50">
        <f>IF($A182="","",IFERROR(IF(OR($K182="",$J182=""),"",$K182-$J182),""))</f>
        <v/>
      </c>
      <c r="N182" s="33">
        <f>IF($A182="","",IFERROR(IF($L182="","",$L182-'Settings'!$B$4),""))</f>
        <v/>
      </c>
      <c r="O182" s="30">
        <f>IF($A182="","",IF($D182="Missing Unit","Missing Unit",IF(OR($D182="Out of Service",$D182="Sold"),"Inactive Vehicle",IF($J182="","Missing Current Odometer",IF(OR($F182="",$G182=""),"Missing Service Baseline",IF($F182&gt;'Settings'!$B$4,"Last Service Date After Report Date",IF(AND(OR($H182="",$H182=0),OR($I182="",$I182=0)),"Missing Service Type Setup",IF($J182&lt;$G182,"Odometer Conflict","OK"))))))))</f>
        <v/>
      </c>
      <c r="P182" s="31">
        <f>IF($A182="","",IF($O182&lt;&gt;"OK","Review",IF(OR(AND($H182&gt;0,$M182&lt;0),AND($I182&gt;0,$N182&lt;0)),"Overdue",IF(OR(AND($H182&gt;0,$M182&lt;='Settings'!$B$5),AND($I182&gt;0,$N182&lt;='Settings'!$B$6)),"Due Soon","Up to Date"))))</f>
        <v/>
      </c>
      <c r="Q182" s="52">
        <f>IF($A182="","",IFERROR(VLOOKUP($E182,'Settings'!$A$11:$D$110,4,FALSE),0))</f>
        <v/>
      </c>
      <c r="R182" s="27" t="n"/>
      <c r="S182" s="25" t="n"/>
      <c r="T182" s="27" t="n"/>
    </row>
    <row r="183">
      <c r="A183" s="25" t="n"/>
      <c r="B183" s="25" t="n"/>
      <c r="C183" s="30">
        <f>IF($A183="","",IFERROR(VLOOKUP($B183,'Vehicles'!$A$5:$J$504,2,FALSE)&amp;" "&amp;VLOOKUP($B183,'Vehicles'!$A$5:$J$504,3,FALSE)&amp;" "&amp;VLOOKUP($B183,'Vehicles'!$A$5:$J$504,4,FALSE),"Unit not found"))</f>
        <v/>
      </c>
      <c r="D183" s="31">
        <f>IF($A183="","",IFERROR(VLOOKUP($B183,'Vehicles'!$A$5:$J$504,10,FALSE),"Missing Unit"))</f>
        <v/>
      </c>
      <c r="E183" s="27" t="n"/>
      <c r="F183" s="49" t="n"/>
      <c r="G183" s="48" t="n"/>
      <c r="H183" s="50">
        <f>IF($A183="","",IFERROR(VLOOKUP($E183,'Settings'!$A$11:$D$110,2,FALSE),""))</f>
        <v/>
      </c>
      <c r="I183" s="33">
        <f>IF($A183="","",IFERROR(VLOOKUP($E183,'Settings'!$A$11:$D$110,3,FALSE),""))</f>
        <v/>
      </c>
      <c r="J183" s="50">
        <f>IF($A183="","",IFERROR(VLOOKUP($B183,'Vehicles'!$A$5:$J$504,8,FALSE),""))</f>
        <v/>
      </c>
      <c r="K183" s="50">
        <f>IF($A183="","",IFERROR(IF(OR($H183&lt;=0,$G183=""),"",$G183+$H183),""))</f>
        <v/>
      </c>
      <c r="L183" s="51">
        <f>IF($A183="","",IFERROR(IF(OR($I183&lt;=0,$F183=""),"",EDATE($F183,$I183)),""))</f>
        <v/>
      </c>
      <c r="M183" s="50">
        <f>IF($A183="","",IFERROR(IF(OR($K183="",$J183=""),"",$K183-$J183),""))</f>
        <v/>
      </c>
      <c r="N183" s="33">
        <f>IF($A183="","",IFERROR(IF($L183="","",$L183-'Settings'!$B$4),""))</f>
        <v/>
      </c>
      <c r="O183" s="30">
        <f>IF($A183="","",IF($D183="Missing Unit","Missing Unit",IF(OR($D183="Out of Service",$D183="Sold"),"Inactive Vehicle",IF($J183="","Missing Current Odometer",IF(OR($F183="",$G183=""),"Missing Service Baseline",IF($F183&gt;'Settings'!$B$4,"Last Service Date After Report Date",IF(AND(OR($H183="",$H183=0),OR($I183="",$I183=0)),"Missing Service Type Setup",IF($J183&lt;$G183,"Odometer Conflict","OK"))))))))</f>
        <v/>
      </c>
      <c r="P183" s="31">
        <f>IF($A183="","",IF($O183&lt;&gt;"OK","Review",IF(OR(AND($H183&gt;0,$M183&lt;0),AND($I183&gt;0,$N183&lt;0)),"Overdue",IF(OR(AND($H183&gt;0,$M183&lt;='Settings'!$B$5),AND($I183&gt;0,$N183&lt;='Settings'!$B$6)),"Due Soon","Up to Date"))))</f>
        <v/>
      </c>
      <c r="Q183" s="52">
        <f>IF($A183="","",IFERROR(VLOOKUP($E183,'Settings'!$A$11:$D$110,4,FALSE),0))</f>
        <v/>
      </c>
      <c r="R183" s="27" t="n"/>
      <c r="S183" s="25" t="n"/>
      <c r="T183" s="27" t="n"/>
    </row>
    <row r="184">
      <c r="A184" s="25" t="n"/>
      <c r="B184" s="25" t="n"/>
      <c r="C184" s="30">
        <f>IF($A184="","",IFERROR(VLOOKUP($B184,'Vehicles'!$A$5:$J$504,2,FALSE)&amp;" "&amp;VLOOKUP($B184,'Vehicles'!$A$5:$J$504,3,FALSE)&amp;" "&amp;VLOOKUP($B184,'Vehicles'!$A$5:$J$504,4,FALSE),"Unit not found"))</f>
        <v/>
      </c>
      <c r="D184" s="31">
        <f>IF($A184="","",IFERROR(VLOOKUP($B184,'Vehicles'!$A$5:$J$504,10,FALSE),"Missing Unit"))</f>
        <v/>
      </c>
      <c r="E184" s="27" t="n"/>
      <c r="F184" s="49" t="n"/>
      <c r="G184" s="48" t="n"/>
      <c r="H184" s="50">
        <f>IF($A184="","",IFERROR(VLOOKUP($E184,'Settings'!$A$11:$D$110,2,FALSE),""))</f>
        <v/>
      </c>
      <c r="I184" s="33">
        <f>IF($A184="","",IFERROR(VLOOKUP($E184,'Settings'!$A$11:$D$110,3,FALSE),""))</f>
        <v/>
      </c>
      <c r="J184" s="50">
        <f>IF($A184="","",IFERROR(VLOOKUP($B184,'Vehicles'!$A$5:$J$504,8,FALSE),""))</f>
        <v/>
      </c>
      <c r="K184" s="50">
        <f>IF($A184="","",IFERROR(IF(OR($H184&lt;=0,$G184=""),"",$G184+$H184),""))</f>
        <v/>
      </c>
      <c r="L184" s="51">
        <f>IF($A184="","",IFERROR(IF(OR($I184&lt;=0,$F184=""),"",EDATE($F184,$I184)),""))</f>
        <v/>
      </c>
      <c r="M184" s="50">
        <f>IF($A184="","",IFERROR(IF(OR($K184="",$J184=""),"",$K184-$J184),""))</f>
        <v/>
      </c>
      <c r="N184" s="33">
        <f>IF($A184="","",IFERROR(IF($L184="","",$L184-'Settings'!$B$4),""))</f>
        <v/>
      </c>
      <c r="O184" s="30">
        <f>IF($A184="","",IF($D184="Missing Unit","Missing Unit",IF(OR($D184="Out of Service",$D184="Sold"),"Inactive Vehicle",IF($J184="","Missing Current Odometer",IF(OR($F184="",$G184=""),"Missing Service Baseline",IF($F184&gt;'Settings'!$B$4,"Last Service Date After Report Date",IF(AND(OR($H184="",$H184=0),OR($I184="",$I184=0)),"Missing Service Type Setup",IF($J184&lt;$G184,"Odometer Conflict","OK"))))))))</f>
        <v/>
      </c>
      <c r="P184" s="31">
        <f>IF($A184="","",IF($O184&lt;&gt;"OK","Review",IF(OR(AND($H184&gt;0,$M184&lt;0),AND($I184&gt;0,$N184&lt;0)),"Overdue",IF(OR(AND($H184&gt;0,$M184&lt;='Settings'!$B$5),AND($I184&gt;0,$N184&lt;='Settings'!$B$6)),"Due Soon","Up to Date"))))</f>
        <v/>
      </c>
      <c r="Q184" s="52">
        <f>IF($A184="","",IFERROR(VLOOKUP($E184,'Settings'!$A$11:$D$110,4,FALSE),0))</f>
        <v/>
      </c>
      <c r="R184" s="27" t="n"/>
      <c r="S184" s="25" t="n"/>
      <c r="T184" s="27" t="n"/>
    </row>
    <row r="185">
      <c r="A185" s="25" t="n"/>
      <c r="B185" s="25" t="n"/>
      <c r="C185" s="30">
        <f>IF($A185="","",IFERROR(VLOOKUP($B185,'Vehicles'!$A$5:$J$504,2,FALSE)&amp;" "&amp;VLOOKUP($B185,'Vehicles'!$A$5:$J$504,3,FALSE)&amp;" "&amp;VLOOKUP($B185,'Vehicles'!$A$5:$J$504,4,FALSE),"Unit not found"))</f>
        <v/>
      </c>
      <c r="D185" s="31">
        <f>IF($A185="","",IFERROR(VLOOKUP($B185,'Vehicles'!$A$5:$J$504,10,FALSE),"Missing Unit"))</f>
        <v/>
      </c>
      <c r="E185" s="27" t="n"/>
      <c r="F185" s="49" t="n"/>
      <c r="G185" s="48" t="n"/>
      <c r="H185" s="50">
        <f>IF($A185="","",IFERROR(VLOOKUP($E185,'Settings'!$A$11:$D$110,2,FALSE),""))</f>
        <v/>
      </c>
      <c r="I185" s="33">
        <f>IF($A185="","",IFERROR(VLOOKUP($E185,'Settings'!$A$11:$D$110,3,FALSE),""))</f>
        <v/>
      </c>
      <c r="J185" s="50">
        <f>IF($A185="","",IFERROR(VLOOKUP($B185,'Vehicles'!$A$5:$J$504,8,FALSE),""))</f>
        <v/>
      </c>
      <c r="K185" s="50">
        <f>IF($A185="","",IFERROR(IF(OR($H185&lt;=0,$G185=""),"",$G185+$H185),""))</f>
        <v/>
      </c>
      <c r="L185" s="51">
        <f>IF($A185="","",IFERROR(IF(OR($I185&lt;=0,$F185=""),"",EDATE($F185,$I185)),""))</f>
        <v/>
      </c>
      <c r="M185" s="50">
        <f>IF($A185="","",IFERROR(IF(OR($K185="",$J185=""),"",$K185-$J185),""))</f>
        <v/>
      </c>
      <c r="N185" s="33">
        <f>IF($A185="","",IFERROR(IF($L185="","",$L185-'Settings'!$B$4),""))</f>
        <v/>
      </c>
      <c r="O185" s="30">
        <f>IF($A185="","",IF($D185="Missing Unit","Missing Unit",IF(OR($D185="Out of Service",$D185="Sold"),"Inactive Vehicle",IF($J185="","Missing Current Odometer",IF(OR($F185="",$G185=""),"Missing Service Baseline",IF($F185&gt;'Settings'!$B$4,"Last Service Date After Report Date",IF(AND(OR($H185="",$H185=0),OR($I185="",$I185=0)),"Missing Service Type Setup",IF($J185&lt;$G185,"Odometer Conflict","OK"))))))))</f>
        <v/>
      </c>
      <c r="P185" s="31">
        <f>IF($A185="","",IF($O185&lt;&gt;"OK","Review",IF(OR(AND($H185&gt;0,$M185&lt;0),AND($I185&gt;0,$N185&lt;0)),"Overdue",IF(OR(AND($H185&gt;0,$M185&lt;='Settings'!$B$5),AND($I185&gt;0,$N185&lt;='Settings'!$B$6)),"Due Soon","Up to Date"))))</f>
        <v/>
      </c>
      <c r="Q185" s="52">
        <f>IF($A185="","",IFERROR(VLOOKUP($E185,'Settings'!$A$11:$D$110,4,FALSE),0))</f>
        <v/>
      </c>
      <c r="R185" s="27" t="n"/>
      <c r="S185" s="25" t="n"/>
      <c r="T185" s="27" t="n"/>
    </row>
    <row r="186">
      <c r="A186" s="25" t="n"/>
      <c r="B186" s="25" t="n"/>
      <c r="C186" s="30">
        <f>IF($A186="","",IFERROR(VLOOKUP($B186,'Vehicles'!$A$5:$J$504,2,FALSE)&amp;" "&amp;VLOOKUP($B186,'Vehicles'!$A$5:$J$504,3,FALSE)&amp;" "&amp;VLOOKUP($B186,'Vehicles'!$A$5:$J$504,4,FALSE),"Unit not found"))</f>
        <v/>
      </c>
      <c r="D186" s="31">
        <f>IF($A186="","",IFERROR(VLOOKUP($B186,'Vehicles'!$A$5:$J$504,10,FALSE),"Missing Unit"))</f>
        <v/>
      </c>
      <c r="E186" s="27" t="n"/>
      <c r="F186" s="49" t="n"/>
      <c r="G186" s="48" t="n"/>
      <c r="H186" s="50">
        <f>IF($A186="","",IFERROR(VLOOKUP($E186,'Settings'!$A$11:$D$110,2,FALSE),""))</f>
        <v/>
      </c>
      <c r="I186" s="33">
        <f>IF($A186="","",IFERROR(VLOOKUP($E186,'Settings'!$A$11:$D$110,3,FALSE),""))</f>
        <v/>
      </c>
      <c r="J186" s="50">
        <f>IF($A186="","",IFERROR(VLOOKUP($B186,'Vehicles'!$A$5:$J$504,8,FALSE),""))</f>
        <v/>
      </c>
      <c r="K186" s="50">
        <f>IF($A186="","",IFERROR(IF(OR($H186&lt;=0,$G186=""),"",$G186+$H186),""))</f>
        <v/>
      </c>
      <c r="L186" s="51">
        <f>IF($A186="","",IFERROR(IF(OR($I186&lt;=0,$F186=""),"",EDATE($F186,$I186)),""))</f>
        <v/>
      </c>
      <c r="M186" s="50">
        <f>IF($A186="","",IFERROR(IF(OR($K186="",$J186=""),"",$K186-$J186),""))</f>
        <v/>
      </c>
      <c r="N186" s="33">
        <f>IF($A186="","",IFERROR(IF($L186="","",$L186-'Settings'!$B$4),""))</f>
        <v/>
      </c>
      <c r="O186" s="30">
        <f>IF($A186="","",IF($D186="Missing Unit","Missing Unit",IF(OR($D186="Out of Service",$D186="Sold"),"Inactive Vehicle",IF($J186="","Missing Current Odometer",IF(OR($F186="",$G186=""),"Missing Service Baseline",IF($F186&gt;'Settings'!$B$4,"Last Service Date After Report Date",IF(AND(OR($H186="",$H186=0),OR($I186="",$I186=0)),"Missing Service Type Setup",IF($J186&lt;$G186,"Odometer Conflict","OK"))))))))</f>
        <v/>
      </c>
      <c r="P186" s="31">
        <f>IF($A186="","",IF($O186&lt;&gt;"OK","Review",IF(OR(AND($H186&gt;0,$M186&lt;0),AND($I186&gt;0,$N186&lt;0)),"Overdue",IF(OR(AND($H186&gt;0,$M186&lt;='Settings'!$B$5),AND($I186&gt;0,$N186&lt;='Settings'!$B$6)),"Due Soon","Up to Date"))))</f>
        <v/>
      </c>
      <c r="Q186" s="52">
        <f>IF($A186="","",IFERROR(VLOOKUP($E186,'Settings'!$A$11:$D$110,4,FALSE),0))</f>
        <v/>
      </c>
      <c r="R186" s="27" t="n"/>
      <c r="S186" s="25" t="n"/>
      <c r="T186" s="27" t="n"/>
    </row>
    <row r="187">
      <c r="A187" s="25" t="n"/>
      <c r="B187" s="25" t="n"/>
      <c r="C187" s="30">
        <f>IF($A187="","",IFERROR(VLOOKUP($B187,'Vehicles'!$A$5:$J$504,2,FALSE)&amp;" "&amp;VLOOKUP($B187,'Vehicles'!$A$5:$J$504,3,FALSE)&amp;" "&amp;VLOOKUP($B187,'Vehicles'!$A$5:$J$504,4,FALSE),"Unit not found"))</f>
        <v/>
      </c>
      <c r="D187" s="31">
        <f>IF($A187="","",IFERROR(VLOOKUP($B187,'Vehicles'!$A$5:$J$504,10,FALSE),"Missing Unit"))</f>
        <v/>
      </c>
      <c r="E187" s="27" t="n"/>
      <c r="F187" s="49" t="n"/>
      <c r="G187" s="48" t="n"/>
      <c r="H187" s="50">
        <f>IF($A187="","",IFERROR(VLOOKUP($E187,'Settings'!$A$11:$D$110,2,FALSE),""))</f>
        <v/>
      </c>
      <c r="I187" s="33">
        <f>IF($A187="","",IFERROR(VLOOKUP($E187,'Settings'!$A$11:$D$110,3,FALSE),""))</f>
        <v/>
      </c>
      <c r="J187" s="50">
        <f>IF($A187="","",IFERROR(VLOOKUP($B187,'Vehicles'!$A$5:$J$504,8,FALSE),""))</f>
        <v/>
      </c>
      <c r="K187" s="50">
        <f>IF($A187="","",IFERROR(IF(OR($H187&lt;=0,$G187=""),"",$G187+$H187),""))</f>
        <v/>
      </c>
      <c r="L187" s="51">
        <f>IF($A187="","",IFERROR(IF(OR($I187&lt;=0,$F187=""),"",EDATE($F187,$I187)),""))</f>
        <v/>
      </c>
      <c r="M187" s="50">
        <f>IF($A187="","",IFERROR(IF(OR($K187="",$J187=""),"",$K187-$J187),""))</f>
        <v/>
      </c>
      <c r="N187" s="33">
        <f>IF($A187="","",IFERROR(IF($L187="","",$L187-'Settings'!$B$4),""))</f>
        <v/>
      </c>
      <c r="O187" s="30">
        <f>IF($A187="","",IF($D187="Missing Unit","Missing Unit",IF(OR($D187="Out of Service",$D187="Sold"),"Inactive Vehicle",IF($J187="","Missing Current Odometer",IF(OR($F187="",$G187=""),"Missing Service Baseline",IF($F187&gt;'Settings'!$B$4,"Last Service Date After Report Date",IF(AND(OR($H187="",$H187=0),OR($I187="",$I187=0)),"Missing Service Type Setup",IF($J187&lt;$G187,"Odometer Conflict","OK"))))))))</f>
        <v/>
      </c>
      <c r="P187" s="31">
        <f>IF($A187="","",IF($O187&lt;&gt;"OK","Review",IF(OR(AND($H187&gt;0,$M187&lt;0),AND($I187&gt;0,$N187&lt;0)),"Overdue",IF(OR(AND($H187&gt;0,$M187&lt;='Settings'!$B$5),AND($I187&gt;0,$N187&lt;='Settings'!$B$6)),"Due Soon","Up to Date"))))</f>
        <v/>
      </c>
      <c r="Q187" s="52">
        <f>IF($A187="","",IFERROR(VLOOKUP($E187,'Settings'!$A$11:$D$110,4,FALSE),0))</f>
        <v/>
      </c>
      <c r="R187" s="27" t="n"/>
      <c r="S187" s="25" t="n"/>
      <c r="T187" s="27" t="n"/>
    </row>
    <row r="188">
      <c r="A188" s="25" t="n"/>
      <c r="B188" s="25" t="n"/>
      <c r="C188" s="30">
        <f>IF($A188="","",IFERROR(VLOOKUP($B188,'Vehicles'!$A$5:$J$504,2,FALSE)&amp;" "&amp;VLOOKUP($B188,'Vehicles'!$A$5:$J$504,3,FALSE)&amp;" "&amp;VLOOKUP($B188,'Vehicles'!$A$5:$J$504,4,FALSE),"Unit not found"))</f>
        <v/>
      </c>
      <c r="D188" s="31">
        <f>IF($A188="","",IFERROR(VLOOKUP($B188,'Vehicles'!$A$5:$J$504,10,FALSE),"Missing Unit"))</f>
        <v/>
      </c>
      <c r="E188" s="27" t="n"/>
      <c r="F188" s="49" t="n"/>
      <c r="G188" s="48" t="n"/>
      <c r="H188" s="50">
        <f>IF($A188="","",IFERROR(VLOOKUP($E188,'Settings'!$A$11:$D$110,2,FALSE),""))</f>
        <v/>
      </c>
      <c r="I188" s="33">
        <f>IF($A188="","",IFERROR(VLOOKUP($E188,'Settings'!$A$11:$D$110,3,FALSE),""))</f>
        <v/>
      </c>
      <c r="J188" s="50">
        <f>IF($A188="","",IFERROR(VLOOKUP($B188,'Vehicles'!$A$5:$J$504,8,FALSE),""))</f>
        <v/>
      </c>
      <c r="K188" s="50">
        <f>IF($A188="","",IFERROR(IF(OR($H188&lt;=0,$G188=""),"",$G188+$H188),""))</f>
        <v/>
      </c>
      <c r="L188" s="51">
        <f>IF($A188="","",IFERROR(IF(OR($I188&lt;=0,$F188=""),"",EDATE($F188,$I188)),""))</f>
        <v/>
      </c>
      <c r="M188" s="50">
        <f>IF($A188="","",IFERROR(IF(OR($K188="",$J188=""),"",$K188-$J188),""))</f>
        <v/>
      </c>
      <c r="N188" s="33">
        <f>IF($A188="","",IFERROR(IF($L188="","",$L188-'Settings'!$B$4),""))</f>
        <v/>
      </c>
      <c r="O188" s="30">
        <f>IF($A188="","",IF($D188="Missing Unit","Missing Unit",IF(OR($D188="Out of Service",$D188="Sold"),"Inactive Vehicle",IF($J188="","Missing Current Odometer",IF(OR($F188="",$G188=""),"Missing Service Baseline",IF($F188&gt;'Settings'!$B$4,"Last Service Date After Report Date",IF(AND(OR($H188="",$H188=0),OR($I188="",$I188=0)),"Missing Service Type Setup",IF($J188&lt;$G188,"Odometer Conflict","OK"))))))))</f>
        <v/>
      </c>
      <c r="P188" s="31">
        <f>IF($A188="","",IF($O188&lt;&gt;"OK","Review",IF(OR(AND($H188&gt;0,$M188&lt;0),AND($I188&gt;0,$N188&lt;0)),"Overdue",IF(OR(AND($H188&gt;0,$M188&lt;='Settings'!$B$5),AND($I188&gt;0,$N188&lt;='Settings'!$B$6)),"Due Soon","Up to Date"))))</f>
        <v/>
      </c>
      <c r="Q188" s="52">
        <f>IF($A188="","",IFERROR(VLOOKUP($E188,'Settings'!$A$11:$D$110,4,FALSE),0))</f>
        <v/>
      </c>
      <c r="R188" s="27" t="n"/>
      <c r="S188" s="25" t="n"/>
      <c r="T188" s="27" t="n"/>
    </row>
    <row r="189">
      <c r="A189" s="25" t="n"/>
      <c r="B189" s="25" t="n"/>
      <c r="C189" s="30">
        <f>IF($A189="","",IFERROR(VLOOKUP($B189,'Vehicles'!$A$5:$J$504,2,FALSE)&amp;" "&amp;VLOOKUP($B189,'Vehicles'!$A$5:$J$504,3,FALSE)&amp;" "&amp;VLOOKUP($B189,'Vehicles'!$A$5:$J$504,4,FALSE),"Unit not found"))</f>
        <v/>
      </c>
      <c r="D189" s="31">
        <f>IF($A189="","",IFERROR(VLOOKUP($B189,'Vehicles'!$A$5:$J$504,10,FALSE),"Missing Unit"))</f>
        <v/>
      </c>
      <c r="E189" s="27" t="n"/>
      <c r="F189" s="49" t="n"/>
      <c r="G189" s="48" t="n"/>
      <c r="H189" s="50">
        <f>IF($A189="","",IFERROR(VLOOKUP($E189,'Settings'!$A$11:$D$110,2,FALSE),""))</f>
        <v/>
      </c>
      <c r="I189" s="33">
        <f>IF($A189="","",IFERROR(VLOOKUP($E189,'Settings'!$A$11:$D$110,3,FALSE),""))</f>
        <v/>
      </c>
      <c r="J189" s="50">
        <f>IF($A189="","",IFERROR(VLOOKUP($B189,'Vehicles'!$A$5:$J$504,8,FALSE),""))</f>
        <v/>
      </c>
      <c r="K189" s="50">
        <f>IF($A189="","",IFERROR(IF(OR($H189&lt;=0,$G189=""),"",$G189+$H189),""))</f>
        <v/>
      </c>
      <c r="L189" s="51">
        <f>IF($A189="","",IFERROR(IF(OR($I189&lt;=0,$F189=""),"",EDATE($F189,$I189)),""))</f>
        <v/>
      </c>
      <c r="M189" s="50">
        <f>IF($A189="","",IFERROR(IF(OR($K189="",$J189=""),"",$K189-$J189),""))</f>
        <v/>
      </c>
      <c r="N189" s="33">
        <f>IF($A189="","",IFERROR(IF($L189="","",$L189-'Settings'!$B$4),""))</f>
        <v/>
      </c>
      <c r="O189" s="30">
        <f>IF($A189="","",IF($D189="Missing Unit","Missing Unit",IF(OR($D189="Out of Service",$D189="Sold"),"Inactive Vehicle",IF($J189="","Missing Current Odometer",IF(OR($F189="",$G189=""),"Missing Service Baseline",IF($F189&gt;'Settings'!$B$4,"Last Service Date After Report Date",IF(AND(OR($H189="",$H189=0),OR($I189="",$I189=0)),"Missing Service Type Setup",IF($J189&lt;$G189,"Odometer Conflict","OK"))))))))</f>
        <v/>
      </c>
      <c r="P189" s="31">
        <f>IF($A189="","",IF($O189&lt;&gt;"OK","Review",IF(OR(AND($H189&gt;0,$M189&lt;0),AND($I189&gt;0,$N189&lt;0)),"Overdue",IF(OR(AND($H189&gt;0,$M189&lt;='Settings'!$B$5),AND($I189&gt;0,$N189&lt;='Settings'!$B$6)),"Due Soon","Up to Date"))))</f>
        <v/>
      </c>
      <c r="Q189" s="52">
        <f>IF($A189="","",IFERROR(VLOOKUP($E189,'Settings'!$A$11:$D$110,4,FALSE),0))</f>
        <v/>
      </c>
      <c r="R189" s="27" t="n"/>
      <c r="S189" s="25" t="n"/>
      <c r="T189" s="27" t="n"/>
    </row>
    <row r="190">
      <c r="A190" s="25" t="n"/>
      <c r="B190" s="25" t="n"/>
      <c r="C190" s="30">
        <f>IF($A190="","",IFERROR(VLOOKUP($B190,'Vehicles'!$A$5:$J$504,2,FALSE)&amp;" "&amp;VLOOKUP($B190,'Vehicles'!$A$5:$J$504,3,FALSE)&amp;" "&amp;VLOOKUP($B190,'Vehicles'!$A$5:$J$504,4,FALSE),"Unit not found"))</f>
        <v/>
      </c>
      <c r="D190" s="31">
        <f>IF($A190="","",IFERROR(VLOOKUP($B190,'Vehicles'!$A$5:$J$504,10,FALSE),"Missing Unit"))</f>
        <v/>
      </c>
      <c r="E190" s="27" t="n"/>
      <c r="F190" s="49" t="n"/>
      <c r="G190" s="48" t="n"/>
      <c r="H190" s="50">
        <f>IF($A190="","",IFERROR(VLOOKUP($E190,'Settings'!$A$11:$D$110,2,FALSE),""))</f>
        <v/>
      </c>
      <c r="I190" s="33">
        <f>IF($A190="","",IFERROR(VLOOKUP($E190,'Settings'!$A$11:$D$110,3,FALSE),""))</f>
        <v/>
      </c>
      <c r="J190" s="50">
        <f>IF($A190="","",IFERROR(VLOOKUP($B190,'Vehicles'!$A$5:$J$504,8,FALSE),""))</f>
        <v/>
      </c>
      <c r="K190" s="50">
        <f>IF($A190="","",IFERROR(IF(OR($H190&lt;=0,$G190=""),"",$G190+$H190),""))</f>
        <v/>
      </c>
      <c r="L190" s="51">
        <f>IF($A190="","",IFERROR(IF(OR($I190&lt;=0,$F190=""),"",EDATE($F190,$I190)),""))</f>
        <v/>
      </c>
      <c r="M190" s="50">
        <f>IF($A190="","",IFERROR(IF(OR($K190="",$J190=""),"",$K190-$J190),""))</f>
        <v/>
      </c>
      <c r="N190" s="33">
        <f>IF($A190="","",IFERROR(IF($L190="","",$L190-'Settings'!$B$4),""))</f>
        <v/>
      </c>
      <c r="O190" s="30">
        <f>IF($A190="","",IF($D190="Missing Unit","Missing Unit",IF(OR($D190="Out of Service",$D190="Sold"),"Inactive Vehicle",IF($J190="","Missing Current Odometer",IF(OR($F190="",$G190=""),"Missing Service Baseline",IF($F190&gt;'Settings'!$B$4,"Last Service Date After Report Date",IF(AND(OR($H190="",$H190=0),OR($I190="",$I190=0)),"Missing Service Type Setup",IF($J190&lt;$G190,"Odometer Conflict","OK"))))))))</f>
        <v/>
      </c>
      <c r="P190" s="31">
        <f>IF($A190="","",IF($O190&lt;&gt;"OK","Review",IF(OR(AND($H190&gt;0,$M190&lt;0),AND($I190&gt;0,$N190&lt;0)),"Overdue",IF(OR(AND($H190&gt;0,$M190&lt;='Settings'!$B$5),AND($I190&gt;0,$N190&lt;='Settings'!$B$6)),"Due Soon","Up to Date"))))</f>
        <v/>
      </c>
      <c r="Q190" s="52">
        <f>IF($A190="","",IFERROR(VLOOKUP($E190,'Settings'!$A$11:$D$110,4,FALSE),0))</f>
        <v/>
      </c>
      <c r="R190" s="27" t="n"/>
      <c r="S190" s="25" t="n"/>
      <c r="T190" s="27" t="n"/>
    </row>
    <row r="191">
      <c r="A191" s="25" t="n"/>
      <c r="B191" s="25" t="n"/>
      <c r="C191" s="30">
        <f>IF($A191="","",IFERROR(VLOOKUP($B191,'Vehicles'!$A$5:$J$504,2,FALSE)&amp;" "&amp;VLOOKUP($B191,'Vehicles'!$A$5:$J$504,3,FALSE)&amp;" "&amp;VLOOKUP($B191,'Vehicles'!$A$5:$J$504,4,FALSE),"Unit not found"))</f>
        <v/>
      </c>
      <c r="D191" s="31">
        <f>IF($A191="","",IFERROR(VLOOKUP($B191,'Vehicles'!$A$5:$J$504,10,FALSE),"Missing Unit"))</f>
        <v/>
      </c>
      <c r="E191" s="27" t="n"/>
      <c r="F191" s="49" t="n"/>
      <c r="G191" s="48" t="n"/>
      <c r="H191" s="50">
        <f>IF($A191="","",IFERROR(VLOOKUP($E191,'Settings'!$A$11:$D$110,2,FALSE),""))</f>
        <v/>
      </c>
      <c r="I191" s="33">
        <f>IF($A191="","",IFERROR(VLOOKUP($E191,'Settings'!$A$11:$D$110,3,FALSE),""))</f>
        <v/>
      </c>
      <c r="J191" s="50">
        <f>IF($A191="","",IFERROR(VLOOKUP($B191,'Vehicles'!$A$5:$J$504,8,FALSE),""))</f>
        <v/>
      </c>
      <c r="K191" s="50">
        <f>IF($A191="","",IFERROR(IF(OR($H191&lt;=0,$G191=""),"",$G191+$H191),""))</f>
        <v/>
      </c>
      <c r="L191" s="51">
        <f>IF($A191="","",IFERROR(IF(OR($I191&lt;=0,$F191=""),"",EDATE($F191,$I191)),""))</f>
        <v/>
      </c>
      <c r="M191" s="50">
        <f>IF($A191="","",IFERROR(IF(OR($K191="",$J191=""),"",$K191-$J191),""))</f>
        <v/>
      </c>
      <c r="N191" s="33">
        <f>IF($A191="","",IFERROR(IF($L191="","",$L191-'Settings'!$B$4),""))</f>
        <v/>
      </c>
      <c r="O191" s="30">
        <f>IF($A191="","",IF($D191="Missing Unit","Missing Unit",IF(OR($D191="Out of Service",$D191="Sold"),"Inactive Vehicle",IF($J191="","Missing Current Odometer",IF(OR($F191="",$G191=""),"Missing Service Baseline",IF($F191&gt;'Settings'!$B$4,"Last Service Date After Report Date",IF(AND(OR($H191="",$H191=0),OR($I191="",$I191=0)),"Missing Service Type Setup",IF($J191&lt;$G191,"Odometer Conflict","OK"))))))))</f>
        <v/>
      </c>
      <c r="P191" s="31">
        <f>IF($A191="","",IF($O191&lt;&gt;"OK","Review",IF(OR(AND($H191&gt;0,$M191&lt;0),AND($I191&gt;0,$N191&lt;0)),"Overdue",IF(OR(AND($H191&gt;0,$M191&lt;='Settings'!$B$5),AND($I191&gt;0,$N191&lt;='Settings'!$B$6)),"Due Soon","Up to Date"))))</f>
        <v/>
      </c>
      <c r="Q191" s="52">
        <f>IF($A191="","",IFERROR(VLOOKUP($E191,'Settings'!$A$11:$D$110,4,FALSE),0))</f>
        <v/>
      </c>
      <c r="R191" s="27" t="n"/>
      <c r="S191" s="25" t="n"/>
      <c r="T191" s="27" t="n"/>
    </row>
    <row r="192">
      <c r="A192" s="25" t="n"/>
      <c r="B192" s="25" t="n"/>
      <c r="C192" s="30">
        <f>IF($A192="","",IFERROR(VLOOKUP($B192,'Vehicles'!$A$5:$J$504,2,FALSE)&amp;" "&amp;VLOOKUP($B192,'Vehicles'!$A$5:$J$504,3,FALSE)&amp;" "&amp;VLOOKUP($B192,'Vehicles'!$A$5:$J$504,4,FALSE),"Unit not found"))</f>
        <v/>
      </c>
      <c r="D192" s="31">
        <f>IF($A192="","",IFERROR(VLOOKUP($B192,'Vehicles'!$A$5:$J$504,10,FALSE),"Missing Unit"))</f>
        <v/>
      </c>
      <c r="E192" s="27" t="n"/>
      <c r="F192" s="49" t="n"/>
      <c r="G192" s="48" t="n"/>
      <c r="H192" s="50">
        <f>IF($A192="","",IFERROR(VLOOKUP($E192,'Settings'!$A$11:$D$110,2,FALSE),""))</f>
        <v/>
      </c>
      <c r="I192" s="33">
        <f>IF($A192="","",IFERROR(VLOOKUP($E192,'Settings'!$A$11:$D$110,3,FALSE),""))</f>
        <v/>
      </c>
      <c r="J192" s="50">
        <f>IF($A192="","",IFERROR(VLOOKUP($B192,'Vehicles'!$A$5:$J$504,8,FALSE),""))</f>
        <v/>
      </c>
      <c r="K192" s="50">
        <f>IF($A192="","",IFERROR(IF(OR($H192&lt;=0,$G192=""),"",$G192+$H192),""))</f>
        <v/>
      </c>
      <c r="L192" s="51">
        <f>IF($A192="","",IFERROR(IF(OR($I192&lt;=0,$F192=""),"",EDATE($F192,$I192)),""))</f>
        <v/>
      </c>
      <c r="M192" s="50">
        <f>IF($A192="","",IFERROR(IF(OR($K192="",$J192=""),"",$K192-$J192),""))</f>
        <v/>
      </c>
      <c r="N192" s="33">
        <f>IF($A192="","",IFERROR(IF($L192="","",$L192-'Settings'!$B$4),""))</f>
        <v/>
      </c>
      <c r="O192" s="30">
        <f>IF($A192="","",IF($D192="Missing Unit","Missing Unit",IF(OR($D192="Out of Service",$D192="Sold"),"Inactive Vehicle",IF($J192="","Missing Current Odometer",IF(OR($F192="",$G192=""),"Missing Service Baseline",IF($F192&gt;'Settings'!$B$4,"Last Service Date After Report Date",IF(AND(OR($H192="",$H192=0),OR($I192="",$I192=0)),"Missing Service Type Setup",IF($J192&lt;$G192,"Odometer Conflict","OK"))))))))</f>
        <v/>
      </c>
      <c r="P192" s="31">
        <f>IF($A192="","",IF($O192&lt;&gt;"OK","Review",IF(OR(AND($H192&gt;0,$M192&lt;0),AND($I192&gt;0,$N192&lt;0)),"Overdue",IF(OR(AND($H192&gt;0,$M192&lt;='Settings'!$B$5),AND($I192&gt;0,$N192&lt;='Settings'!$B$6)),"Due Soon","Up to Date"))))</f>
        <v/>
      </c>
      <c r="Q192" s="52">
        <f>IF($A192="","",IFERROR(VLOOKUP($E192,'Settings'!$A$11:$D$110,4,FALSE),0))</f>
        <v/>
      </c>
      <c r="R192" s="27" t="n"/>
      <c r="S192" s="25" t="n"/>
      <c r="T192" s="27" t="n"/>
    </row>
    <row r="193">
      <c r="A193" s="25" t="n"/>
      <c r="B193" s="25" t="n"/>
      <c r="C193" s="30">
        <f>IF($A193="","",IFERROR(VLOOKUP($B193,'Vehicles'!$A$5:$J$504,2,FALSE)&amp;" "&amp;VLOOKUP($B193,'Vehicles'!$A$5:$J$504,3,FALSE)&amp;" "&amp;VLOOKUP($B193,'Vehicles'!$A$5:$J$504,4,FALSE),"Unit not found"))</f>
        <v/>
      </c>
      <c r="D193" s="31">
        <f>IF($A193="","",IFERROR(VLOOKUP($B193,'Vehicles'!$A$5:$J$504,10,FALSE),"Missing Unit"))</f>
        <v/>
      </c>
      <c r="E193" s="27" t="n"/>
      <c r="F193" s="49" t="n"/>
      <c r="G193" s="48" t="n"/>
      <c r="H193" s="50">
        <f>IF($A193="","",IFERROR(VLOOKUP($E193,'Settings'!$A$11:$D$110,2,FALSE),""))</f>
        <v/>
      </c>
      <c r="I193" s="33">
        <f>IF($A193="","",IFERROR(VLOOKUP($E193,'Settings'!$A$11:$D$110,3,FALSE),""))</f>
        <v/>
      </c>
      <c r="J193" s="50">
        <f>IF($A193="","",IFERROR(VLOOKUP($B193,'Vehicles'!$A$5:$J$504,8,FALSE),""))</f>
        <v/>
      </c>
      <c r="K193" s="50">
        <f>IF($A193="","",IFERROR(IF(OR($H193&lt;=0,$G193=""),"",$G193+$H193),""))</f>
        <v/>
      </c>
      <c r="L193" s="51">
        <f>IF($A193="","",IFERROR(IF(OR($I193&lt;=0,$F193=""),"",EDATE($F193,$I193)),""))</f>
        <v/>
      </c>
      <c r="M193" s="50">
        <f>IF($A193="","",IFERROR(IF(OR($K193="",$J193=""),"",$K193-$J193),""))</f>
        <v/>
      </c>
      <c r="N193" s="33">
        <f>IF($A193="","",IFERROR(IF($L193="","",$L193-'Settings'!$B$4),""))</f>
        <v/>
      </c>
      <c r="O193" s="30">
        <f>IF($A193="","",IF($D193="Missing Unit","Missing Unit",IF(OR($D193="Out of Service",$D193="Sold"),"Inactive Vehicle",IF($J193="","Missing Current Odometer",IF(OR($F193="",$G193=""),"Missing Service Baseline",IF($F193&gt;'Settings'!$B$4,"Last Service Date After Report Date",IF(AND(OR($H193="",$H193=0),OR($I193="",$I193=0)),"Missing Service Type Setup",IF($J193&lt;$G193,"Odometer Conflict","OK"))))))))</f>
        <v/>
      </c>
      <c r="P193" s="31">
        <f>IF($A193="","",IF($O193&lt;&gt;"OK","Review",IF(OR(AND($H193&gt;0,$M193&lt;0),AND($I193&gt;0,$N193&lt;0)),"Overdue",IF(OR(AND($H193&gt;0,$M193&lt;='Settings'!$B$5),AND($I193&gt;0,$N193&lt;='Settings'!$B$6)),"Due Soon","Up to Date"))))</f>
        <v/>
      </c>
      <c r="Q193" s="52">
        <f>IF($A193="","",IFERROR(VLOOKUP($E193,'Settings'!$A$11:$D$110,4,FALSE),0))</f>
        <v/>
      </c>
      <c r="R193" s="27" t="n"/>
      <c r="S193" s="25" t="n"/>
      <c r="T193" s="27" t="n"/>
    </row>
    <row r="194">
      <c r="A194" s="25" t="n"/>
      <c r="B194" s="25" t="n"/>
      <c r="C194" s="30">
        <f>IF($A194="","",IFERROR(VLOOKUP($B194,'Vehicles'!$A$5:$J$504,2,FALSE)&amp;" "&amp;VLOOKUP($B194,'Vehicles'!$A$5:$J$504,3,FALSE)&amp;" "&amp;VLOOKUP($B194,'Vehicles'!$A$5:$J$504,4,FALSE),"Unit not found"))</f>
        <v/>
      </c>
      <c r="D194" s="31">
        <f>IF($A194="","",IFERROR(VLOOKUP($B194,'Vehicles'!$A$5:$J$504,10,FALSE),"Missing Unit"))</f>
        <v/>
      </c>
      <c r="E194" s="27" t="n"/>
      <c r="F194" s="49" t="n"/>
      <c r="G194" s="48" t="n"/>
      <c r="H194" s="50">
        <f>IF($A194="","",IFERROR(VLOOKUP($E194,'Settings'!$A$11:$D$110,2,FALSE),""))</f>
        <v/>
      </c>
      <c r="I194" s="33">
        <f>IF($A194="","",IFERROR(VLOOKUP($E194,'Settings'!$A$11:$D$110,3,FALSE),""))</f>
        <v/>
      </c>
      <c r="J194" s="50">
        <f>IF($A194="","",IFERROR(VLOOKUP($B194,'Vehicles'!$A$5:$J$504,8,FALSE),""))</f>
        <v/>
      </c>
      <c r="K194" s="50">
        <f>IF($A194="","",IFERROR(IF(OR($H194&lt;=0,$G194=""),"",$G194+$H194),""))</f>
        <v/>
      </c>
      <c r="L194" s="51">
        <f>IF($A194="","",IFERROR(IF(OR($I194&lt;=0,$F194=""),"",EDATE($F194,$I194)),""))</f>
        <v/>
      </c>
      <c r="M194" s="50">
        <f>IF($A194="","",IFERROR(IF(OR($K194="",$J194=""),"",$K194-$J194),""))</f>
        <v/>
      </c>
      <c r="N194" s="33">
        <f>IF($A194="","",IFERROR(IF($L194="","",$L194-'Settings'!$B$4),""))</f>
        <v/>
      </c>
      <c r="O194" s="30">
        <f>IF($A194="","",IF($D194="Missing Unit","Missing Unit",IF(OR($D194="Out of Service",$D194="Sold"),"Inactive Vehicle",IF($J194="","Missing Current Odometer",IF(OR($F194="",$G194=""),"Missing Service Baseline",IF($F194&gt;'Settings'!$B$4,"Last Service Date After Report Date",IF(AND(OR($H194="",$H194=0),OR($I194="",$I194=0)),"Missing Service Type Setup",IF($J194&lt;$G194,"Odometer Conflict","OK"))))))))</f>
        <v/>
      </c>
      <c r="P194" s="31">
        <f>IF($A194="","",IF($O194&lt;&gt;"OK","Review",IF(OR(AND($H194&gt;0,$M194&lt;0),AND($I194&gt;0,$N194&lt;0)),"Overdue",IF(OR(AND($H194&gt;0,$M194&lt;='Settings'!$B$5),AND($I194&gt;0,$N194&lt;='Settings'!$B$6)),"Due Soon","Up to Date"))))</f>
        <v/>
      </c>
      <c r="Q194" s="52">
        <f>IF($A194="","",IFERROR(VLOOKUP($E194,'Settings'!$A$11:$D$110,4,FALSE),0))</f>
        <v/>
      </c>
      <c r="R194" s="27" t="n"/>
      <c r="S194" s="25" t="n"/>
      <c r="T194" s="27" t="n"/>
    </row>
    <row r="195">
      <c r="A195" s="25" t="n"/>
      <c r="B195" s="25" t="n"/>
      <c r="C195" s="30">
        <f>IF($A195="","",IFERROR(VLOOKUP($B195,'Vehicles'!$A$5:$J$504,2,FALSE)&amp;" "&amp;VLOOKUP($B195,'Vehicles'!$A$5:$J$504,3,FALSE)&amp;" "&amp;VLOOKUP($B195,'Vehicles'!$A$5:$J$504,4,FALSE),"Unit not found"))</f>
        <v/>
      </c>
      <c r="D195" s="31">
        <f>IF($A195="","",IFERROR(VLOOKUP($B195,'Vehicles'!$A$5:$J$504,10,FALSE),"Missing Unit"))</f>
        <v/>
      </c>
      <c r="E195" s="27" t="n"/>
      <c r="F195" s="49" t="n"/>
      <c r="G195" s="48" t="n"/>
      <c r="H195" s="50">
        <f>IF($A195="","",IFERROR(VLOOKUP($E195,'Settings'!$A$11:$D$110,2,FALSE),""))</f>
        <v/>
      </c>
      <c r="I195" s="33">
        <f>IF($A195="","",IFERROR(VLOOKUP($E195,'Settings'!$A$11:$D$110,3,FALSE),""))</f>
        <v/>
      </c>
      <c r="J195" s="50">
        <f>IF($A195="","",IFERROR(VLOOKUP($B195,'Vehicles'!$A$5:$J$504,8,FALSE),""))</f>
        <v/>
      </c>
      <c r="K195" s="50">
        <f>IF($A195="","",IFERROR(IF(OR($H195&lt;=0,$G195=""),"",$G195+$H195),""))</f>
        <v/>
      </c>
      <c r="L195" s="51">
        <f>IF($A195="","",IFERROR(IF(OR($I195&lt;=0,$F195=""),"",EDATE($F195,$I195)),""))</f>
        <v/>
      </c>
      <c r="M195" s="50">
        <f>IF($A195="","",IFERROR(IF(OR($K195="",$J195=""),"",$K195-$J195),""))</f>
        <v/>
      </c>
      <c r="N195" s="33">
        <f>IF($A195="","",IFERROR(IF($L195="","",$L195-'Settings'!$B$4),""))</f>
        <v/>
      </c>
      <c r="O195" s="30">
        <f>IF($A195="","",IF($D195="Missing Unit","Missing Unit",IF(OR($D195="Out of Service",$D195="Sold"),"Inactive Vehicle",IF($J195="","Missing Current Odometer",IF(OR($F195="",$G195=""),"Missing Service Baseline",IF($F195&gt;'Settings'!$B$4,"Last Service Date After Report Date",IF(AND(OR($H195="",$H195=0),OR($I195="",$I195=0)),"Missing Service Type Setup",IF($J195&lt;$G195,"Odometer Conflict","OK"))))))))</f>
        <v/>
      </c>
      <c r="P195" s="31">
        <f>IF($A195="","",IF($O195&lt;&gt;"OK","Review",IF(OR(AND($H195&gt;0,$M195&lt;0),AND($I195&gt;0,$N195&lt;0)),"Overdue",IF(OR(AND($H195&gt;0,$M195&lt;='Settings'!$B$5),AND($I195&gt;0,$N195&lt;='Settings'!$B$6)),"Due Soon","Up to Date"))))</f>
        <v/>
      </c>
      <c r="Q195" s="52">
        <f>IF($A195="","",IFERROR(VLOOKUP($E195,'Settings'!$A$11:$D$110,4,FALSE),0))</f>
        <v/>
      </c>
      <c r="R195" s="27" t="n"/>
      <c r="S195" s="25" t="n"/>
      <c r="T195" s="27" t="n"/>
    </row>
    <row r="196">
      <c r="A196" s="25" t="n"/>
      <c r="B196" s="25" t="n"/>
      <c r="C196" s="30">
        <f>IF($A196="","",IFERROR(VLOOKUP($B196,'Vehicles'!$A$5:$J$504,2,FALSE)&amp;" "&amp;VLOOKUP($B196,'Vehicles'!$A$5:$J$504,3,FALSE)&amp;" "&amp;VLOOKUP($B196,'Vehicles'!$A$5:$J$504,4,FALSE),"Unit not found"))</f>
        <v/>
      </c>
      <c r="D196" s="31">
        <f>IF($A196="","",IFERROR(VLOOKUP($B196,'Vehicles'!$A$5:$J$504,10,FALSE),"Missing Unit"))</f>
        <v/>
      </c>
      <c r="E196" s="27" t="n"/>
      <c r="F196" s="49" t="n"/>
      <c r="G196" s="48" t="n"/>
      <c r="H196" s="50">
        <f>IF($A196="","",IFERROR(VLOOKUP($E196,'Settings'!$A$11:$D$110,2,FALSE),""))</f>
        <v/>
      </c>
      <c r="I196" s="33">
        <f>IF($A196="","",IFERROR(VLOOKUP($E196,'Settings'!$A$11:$D$110,3,FALSE),""))</f>
        <v/>
      </c>
      <c r="J196" s="50">
        <f>IF($A196="","",IFERROR(VLOOKUP($B196,'Vehicles'!$A$5:$J$504,8,FALSE),""))</f>
        <v/>
      </c>
      <c r="K196" s="50">
        <f>IF($A196="","",IFERROR(IF(OR($H196&lt;=0,$G196=""),"",$G196+$H196),""))</f>
        <v/>
      </c>
      <c r="L196" s="51">
        <f>IF($A196="","",IFERROR(IF(OR($I196&lt;=0,$F196=""),"",EDATE($F196,$I196)),""))</f>
        <v/>
      </c>
      <c r="M196" s="50">
        <f>IF($A196="","",IFERROR(IF(OR($K196="",$J196=""),"",$K196-$J196),""))</f>
        <v/>
      </c>
      <c r="N196" s="33">
        <f>IF($A196="","",IFERROR(IF($L196="","",$L196-'Settings'!$B$4),""))</f>
        <v/>
      </c>
      <c r="O196" s="30">
        <f>IF($A196="","",IF($D196="Missing Unit","Missing Unit",IF(OR($D196="Out of Service",$D196="Sold"),"Inactive Vehicle",IF($J196="","Missing Current Odometer",IF(OR($F196="",$G196=""),"Missing Service Baseline",IF($F196&gt;'Settings'!$B$4,"Last Service Date After Report Date",IF(AND(OR($H196="",$H196=0),OR($I196="",$I196=0)),"Missing Service Type Setup",IF($J196&lt;$G196,"Odometer Conflict","OK"))))))))</f>
        <v/>
      </c>
      <c r="P196" s="31">
        <f>IF($A196="","",IF($O196&lt;&gt;"OK","Review",IF(OR(AND($H196&gt;0,$M196&lt;0),AND($I196&gt;0,$N196&lt;0)),"Overdue",IF(OR(AND($H196&gt;0,$M196&lt;='Settings'!$B$5),AND($I196&gt;0,$N196&lt;='Settings'!$B$6)),"Due Soon","Up to Date"))))</f>
        <v/>
      </c>
      <c r="Q196" s="52">
        <f>IF($A196="","",IFERROR(VLOOKUP($E196,'Settings'!$A$11:$D$110,4,FALSE),0))</f>
        <v/>
      </c>
      <c r="R196" s="27" t="n"/>
      <c r="S196" s="25" t="n"/>
      <c r="T196" s="27" t="n"/>
    </row>
    <row r="197">
      <c r="A197" s="25" t="n"/>
      <c r="B197" s="25" t="n"/>
      <c r="C197" s="30">
        <f>IF($A197="","",IFERROR(VLOOKUP($B197,'Vehicles'!$A$5:$J$504,2,FALSE)&amp;" "&amp;VLOOKUP($B197,'Vehicles'!$A$5:$J$504,3,FALSE)&amp;" "&amp;VLOOKUP($B197,'Vehicles'!$A$5:$J$504,4,FALSE),"Unit not found"))</f>
        <v/>
      </c>
      <c r="D197" s="31">
        <f>IF($A197="","",IFERROR(VLOOKUP($B197,'Vehicles'!$A$5:$J$504,10,FALSE),"Missing Unit"))</f>
        <v/>
      </c>
      <c r="E197" s="27" t="n"/>
      <c r="F197" s="49" t="n"/>
      <c r="G197" s="48" t="n"/>
      <c r="H197" s="50">
        <f>IF($A197="","",IFERROR(VLOOKUP($E197,'Settings'!$A$11:$D$110,2,FALSE),""))</f>
        <v/>
      </c>
      <c r="I197" s="33">
        <f>IF($A197="","",IFERROR(VLOOKUP($E197,'Settings'!$A$11:$D$110,3,FALSE),""))</f>
        <v/>
      </c>
      <c r="J197" s="50">
        <f>IF($A197="","",IFERROR(VLOOKUP($B197,'Vehicles'!$A$5:$J$504,8,FALSE),""))</f>
        <v/>
      </c>
      <c r="K197" s="50">
        <f>IF($A197="","",IFERROR(IF(OR($H197&lt;=0,$G197=""),"",$G197+$H197),""))</f>
        <v/>
      </c>
      <c r="L197" s="51">
        <f>IF($A197="","",IFERROR(IF(OR($I197&lt;=0,$F197=""),"",EDATE($F197,$I197)),""))</f>
        <v/>
      </c>
      <c r="M197" s="50">
        <f>IF($A197="","",IFERROR(IF(OR($K197="",$J197=""),"",$K197-$J197),""))</f>
        <v/>
      </c>
      <c r="N197" s="33">
        <f>IF($A197="","",IFERROR(IF($L197="","",$L197-'Settings'!$B$4),""))</f>
        <v/>
      </c>
      <c r="O197" s="30">
        <f>IF($A197="","",IF($D197="Missing Unit","Missing Unit",IF(OR($D197="Out of Service",$D197="Sold"),"Inactive Vehicle",IF($J197="","Missing Current Odometer",IF(OR($F197="",$G197=""),"Missing Service Baseline",IF($F197&gt;'Settings'!$B$4,"Last Service Date After Report Date",IF(AND(OR($H197="",$H197=0),OR($I197="",$I197=0)),"Missing Service Type Setup",IF($J197&lt;$G197,"Odometer Conflict","OK"))))))))</f>
        <v/>
      </c>
      <c r="P197" s="31">
        <f>IF($A197="","",IF($O197&lt;&gt;"OK","Review",IF(OR(AND($H197&gt;0,$M197&lt;0),AND($I197&gt;0,$N197&lt;0)),"Overdue",IF(OR(AND($H197&gt;0,$M197&lt;='Settings'!$B$5),AND($I197&gt;0,$N197&lt;='Settings'!$B$6)),"Due Soon","Up to Date"))))</f>
        <v/>
      </c>
      <c r="Q197" s="52">
        <f>IF($A197="","",IFERROR(VLOOKUP($E197,'Settings'!$A$11:$D$110,4,FALSE),0))</f>
        <v/>
      </c>
      <c r="R197" s="27" t="n"/>
      <c r="S197" s="25" t="n"/>
      <c r="T197" s="27" t="n"/>
    </row>
    <row r="198">
      <c r="A198" s="25" t="n"/>
      <c r="B198" s="25" t="n"/>
      <c r="C198" s="30">
        <f>IF($A198="","",IFERROR(VLOOKUP($B198,'Vehicles'!$A$5:$J$504,2,FALSE)&amp;" "&amp;VLOOKUP($B198,'Vehicles'!$A$5:$J$504,3,FALSE)&amp;" "&amp;VLOOKUP($B198,'Vehicles'!$A$5:$J$504,4,FALSE),"Unit not found"))</f>
        <v/>
      </c>
      <c r="D198" s="31">
        <f>IF($A198="","",IFERROR(VLOOKUP($B198,'Vehicles'!$A$5:$J$504,10,FALSE),"Missing Unit"))</f>
        <v/>
      </c>
      <c r="E198" s="27" t="n"/>
      <c r="F198" s="49" t="n"/>
      <c r="G198" s="48" t="n"/>
      <c r="H198" s="50">
        <f>IF($A198="","",IFERROR(VLOOKUP($E198,'Settings'!$A$11:$D$110,2,FALSE),""))</f>
        <v/>
      </c>
      <c r="I198" s="33">
        <f>IF($A198="","",IFERROR(VLOOKUP($E198,'Settings'!$A$11:$D$110,3,FALSE),""))</f>
        <v/>
      </c>
      <c r="J198" s="50">
        <f>IF($A198="","",IFERROR(VLOOKUP($B198,'Vehicles'!$A$5:$J$504,8,FALSE),""))</f>
        <v/>
      </c>
      <c r="K198" s="50">
        <f>IF($A198="","",IFERROR(IF(OR($H198&lt;=0,$G198=""),"",$G198+$H198),""))</f>
        <v/>
      </c>
      <c r="L198" s="51">
        <f>IF($A198="","",IFERROR(IF(OR($I198&lt;=0,$F198=""),"",EDATE($F198,$I198)),""))</f>
        <v/>
      </c>
      <c r="M198" s="50">
        <f>IF($A198="","",IFERROR(IF(OR($K198="",$J198=""),"",$K198-$J198),""))</f>
        <v/>
      </c>
      <c r="N198" s="33">
        <f>IF($A198="","",IFERROR(IF($L198="","",$L198-'Settings'!$B$4),""))</f>
        <v/>
      </c>
      <c r="O198" s="30">
        <f>IF($A198="","",IF($D198="Missing Unit","Missing Unit",IF(OR($D198="Out of Service",$D198="Sold"),"Inactive Vehicle",IF($J198="","Missing Current Odometer",IF(OR($F198="",$G198=""),"Missing Service Baseline",IF($F198&gt;'Settings'!$B$4,"Last Service Date After Report Date",IF(AND(OR($H198="",$H198=0),OR($I198="",$I198=0)),"Missing Service Type Setup",IF($J198&lt;$G198,"Odometer Conflict","OK"))))))))</f>
        <v/>
      </c>
      <c r="P198" s="31">
        <f>IF($A198="","",IF($O198&lt;&gt;"OK","Review",IF(OR(AND($H198&gt;0,$M198&lt;0),AND($I198&gt;0,$N198&lt;0)),"Overdue",IF(OR(AND($H198&gt;0,$M198&lt;='Settings'!$B$5),AND($I198&gt;0,$N198&lt;='Settings'!$B$6)),"Due Soon","Up to Date"))))</f>
        <v/>
      </c>
      <c r="Q198" s="52">
        <f>IF($A198="","",IFERROR(VLOOKUP($E198,'Settings'!$A$11:$D$110,4,FALSE),0))</f>
        <v/>
      </c>
      <c r="R198" s="27" t="n"/>
      <c r="S198" s="25" t="n"/>
      <c r="T198" s="27" t="n"/>
    </row>
    <row r="199">
      <c r="A199" s="25" t="n"/>
      <c r="B199" s="25" t="n"/>
      <c r="C199" s="30">
        <f>IF($A199="","",IFERROR(VLOOKUP($B199,'Vehicles'!$A$5:$J$504,2,FALSE)&amp;" "&amp;VLOOKUP($B199,'Vehicles'!$A$5:$J$504,3,FALSE)&amp;" "&amp;VLOOKUP($B199,'Vehicles'!$A$5:$J$504,4,FALSE),"Unit not found"))</f>
        <v/>
      </c>
      <c r="D199" s="31">
        <f>IF($A199="","",IFERROR(VLOOKUP($B199,'Vehicles'!$A$5:$J$504,10,FALSE),"Missing Unit"))</f>
        <v/>
      </c>
      <c r="E199" s="27" t="n"/>
      <c r="F199" s="49" t="n"/>
      <c r="G199" s="48" t="n"/>
      <c r="H199" s="50">
        <f>IF($A199="","",IFERROR(VLOOKUP($E199,'Settings'!$A$11:$D$110,2,FALSE),""))</f>
        <v/>
      </c>
      <c r="I199" s="33">
        <f>IF($A199="","",IFERROR(VLOOKUP($E199,'Settings'!$A$11:$D$110,3,FALSE),""))</f>
        <v/>
      </c>
      <c r="J199" s="50">
        <f>IF($A199="","",IFERROR(VLOOKUP($B199,'Vehicles'!$A$5:$J$504,8,FALSE),""))</f>
        <v/>
      </c>
      <c r="K199" s="50">
        <f>IF($A199="","",IFERROR(IF(OR($H199&lt;=0,$G199=""),"",$G199+$H199),""))</f>
        <v/>
      </c>
      <c r="L199" s="51">
        <f>IF($A199="","",IFERROR(IF(OR($I199&lt;=0,$F199=""),"",EDATE($F199,$I199)),""))</f>
        <v/>
      </c>
      <c r="M199" s="50">
        <f>IF($A199="","",IFERROR(IF(OR($K199="",$J199=""),"",$K199-$J199),""))</f>
        <v/>
      </c>
      <c r="N199" s="33">
        <f>IF($A199="","",IFERROR(IF($L199="","",$L199-'Settings'!$B$4),""))</f>
        <v/>
      </c>
      <c r="O199" s="30">
        <f>IF($A199="","",IF($D199="Missing Unit","Missing Unit",IF(OR($D199="Out of Service",$D199="Sold"),"Inactive Vehicle",IF($J199="","Missing Current Odometer",IF(OR($F199="",$G199=""),"Missing Service Baseline",IF($F199&gt;'Settings'!$B$4,"Last Service Date After Report Date",IF(AND(OR($H199="",$H199=0),OR($I199="",$I199=0)),"Missing Service Type Setup",IF($J199&lt;$G199,"Odometer Conflict","OK"))))))))</f>
        <v/>
      </c>
      <c r="P199" s="31">
        <f>IF($A199="","",IF($O199&lt;&gt;"OK","Review",IF(OR(AND($H199&gt;0,$M199&lt;0),AND($I199&gt;0,$N199&lt;0)),"Overdue",IF(OR(AND($H199&gt;0,$M199&lt;='Settings'!$B$5),AND($I199&gt;0,$N199&lt;='Settings'!$B$6)),"Due Soon","Up to Date"))))</f>
        <v/>
      </c>
      <c r="Q199" s="52">
        <f>IF($A199="","",IFERROR(VLOOKUP($E199,'Settings'!$A$11:$D$110,4,FALSE),0))</f>
        <v/>
      </c>
      <c r="R199" s="27" t="n"/>
      <c r="S199" s="25" t="n"/>
      <c r="T199" s="27" t="n"/>
    </row>
    <row r="200">
      <c r="A200" s="25" t="n"/>
      <c r="B200" s="25" t="n"/>
      <c r="C200" s="30">
        <f>IF($A200="","",IFERROR(VLOOKUP($B200,'Vehicles'!$A$5:$J$504,2,FALSE)&amp;" "&amp;VLOOKUP($B200,'Vehicles'!$A$5:$J$504,3,FALSE)&amp;" "&amp;VLOOKUP($B200,'Vehicles'!$A$5:$J$504,4,FALSE),"Unit not found"))</f>
        <v/>
      </c>
      <c r="D200" s="31">
        <f>IF($A200="","",IFERROR(VLOOKUP($B200,'Vehicles'!$A$5:$J$504,10,FALSE),"Missing Unit"))</f>
        <v/>
      </c>
      <c r="E200" s="27" t="n"/>
      <c r="F200" s="49" t="n"/>
      <c r="G200" s="48" t="n"/>
      <c r="H200" s="50">
        <f>IF($A200="","",IFERROR(VLOOKUP($E200,'Settings'!$A$11:$D$110,2,FALSE),""))</f>
        <v/>
      </c>
      <c r="I200" s="33">
        <f>IF($A200="","",IFERROR(VLOOKUP($E200,'Settings'!$A$11:$D$110,3,FALSE),""))</f>
        <v/>
      </c>
      <c r="J200" s="50">
        <f>IF($A200="","",IFERROR(VLOOKUP($B200,'Vehicles'!$A$5:$J$504,8,FALSE),""))</f>
        <v/>
      </c>
      <c r="K200" s="50">
        <f>IF($A200="","",IFERROR(IF(OR($H200&lt;=0,$G200=""),"",$G200+$H200),""))</f>
        <v/>
      </c>
      <c r="L200" s="51">
        <f>IF($A200="","",IFERROR(IF(OR($I200&lt;=0,$F200=""),"",EDATE($F200,$I200)),""))</f>
        <v/>
      </c>
      <c r="M200" s="50">
        <f>IF($A200="","",IFERROR(IF(OR($K200="",$J200=""),"",$K200-$J200),""))</f>
        <v/>
      </c>
      <c r="N200" s="33">
        <f>IF($A200="","",IFERROR(IF($L200="","",$L200-'Settings'!$B$4),""))</f>
        <v/>
      </c>
      <c r="O200" s="30">
        <f>IF($A200="","",IF($D200="Missing Unit","Missing Unit",IF(OR($D200="Out of Service",$D200="Sold"),"Inactive Vehicle",IF($J200="","Missing Current Odometer",IF(OR($F200="",$G200=""),"Missing Service Baseline",IF($F200&gt;'Settings'!$B$4,"Last Service Date After Report Date",IF(AND(OR($H200="",$H200=0),OR($I200="",$I200=0)),"Missing Service Type Setup",IF($J200&lt;$G200,"Odometer Conflict","OK"))))))))</f>
        <v/>
      </c>
      <c r="P200" s="31">
        <f>IF($A200="","",IF($O200&lt;&gt;"OK","Review",IF(OR(AND($H200&gt;0,$M200&lt;0),AND($I200&gt;0,$N200&lt;0)),"Overdue",IF(OR(AND($H200&gt;0,$M200&lt;='Settings'!$B$5),AND($I200&gt;0,$N200&lt;='Settings'!$B$6)),"Due Soon","Up to Date"))))</f>
        <v/>
      </c>
      <c r="Q200" s="52">
        <f>IF($A200="","",IFERROR(VLOOKUP($E200,'Settings'!$A$11:$D$110,4,FALSE),0))</f>
        <v/>
      </c>
      <c r="R200" s="27" t="n"/>
      <c r="S200" s="25" t="n"/>
      <c r="T200" s="27" t="n"/>
    </row>
    <row r="201">
      <c r="A201" s="25" t="n"/>
      <c r="B201" s="25" t="n"/>
      <c r="C201" s="30">
        <f>IF($A201="","",IFERROR(VLOOKUP($B201,'Vehicles'!$A$5:$J$504,2,FALSE)&amp;" "&amp;VLOOKUP($B201,'Vehicles'!$A$5:$J$504,3,FALSE)&amp;" "&amp;VLOOKUP($B201,'Vehicles'!$A$5:$J$504,4,FALSE),"Unit not found"))</f>
        <v/>
      </c>
      <c r="D201" s="31">
        <f>IF($A201="","",IFERROR(VLOOKUP($B201,'Vehicles'!$A$5:$J$504,10,FALSE),"Missing Unit"))</f>
        <v/>
      </c>
      <c r="E201" s="27" t="n"/>
      <c r="F201" s="49" t="n"/>
      <c r="G201" s="48" t="n"/>
      <c r="H201" s="50">
        <f>IF($A201="","",IFERROR(VLOOKUP($E201,'Settings'!$A$11:$D$110,2,FALSE),""))</f>
        <v/>
      </c>
      <c r="I201" s="33">
        <f>IF($A201="","",IFERROR(VLOOKUP($E201,'Settings'!$A$11:$D$110,3,FALSE),""))</f>
        <v/>
      </c>
      <c r="J201" s="50">
        <f>IF($A201="","",IFERROR(VLOOKUP($B201,'Vehicles'!$A$5:$J$504,8,FALSE),""))</f>
        <v/>
      </c>
      <c r="K201" s="50">
        <f>IF($A201="","",IFERROR(IF(OR($H201&lt;=0,$G201=""),"",$G201+$H201),""))</f>
        <v/>
      </c>
      <c r="L201" s="51">
        <f>IF($A201="","",IFERROR(IF(OR($I201&lt;=0,$F201=""),"",EDATE($F201,$I201)),""))</f>
        <v/>
      </c>
      <c r="M201" s="50">
        <f>IF($A201="","",IFERROR(IF(OR($K201="",$J201=""),"",$K201-$J201),""))</f>
        <v/>
      </c>
      <c r="N201" s="33">
        <f>IF($A201="","",IFERROR(IF($L201="","",$L201-'Settings'!$B$4),""))</f>
        <v/>
      </c>
      <c r="O201" s="30">
        <f>IF($A201="","",IF($D201="Missing Unit","Missing Unit",IF(OR($D201="Out of Service",$D201="Sold"),"Inactive Vehicle",IF($J201="","Missing Current Odometer",IF(OR($F201="",$G201=""),"Missing Service Baseline",IF($F201&gt;'Settings'!$B$4,"Last Service Date After Report Date",IF(AND(OR($H201="",$H201=0),OR($I201="",$I201=0)),"Missing Service Type Setup",IF($J201&lt;$G201,"Odometer Conflict","OK"))))))))</f>
        <v/>
      </c>
      <c r="P201" s="31">
        <f>IF($A201="","",IF($O201&lt;&gt;"OK","Review",IF(OR(AND($H201&gt;0,$M201&lt;0),AND($I201&gt;0,$N201&lt;0)),"Overdue",IF(OR(AND($H201&gt;0,$M201&lt;='Settings'!$B$5),AND($I201&gt;0,$N201&lt;='Settings'!$B$6)),"Due Soon","Up to Date"))))</f>
        <v/>
      </c>
      <c r="Q201" s="52">
        <f>IF($A201="","",IFERROR(VLOOKUP($E201,'Settings'!$A$11:$D$110,4,FALSE),0))</f>
        <v/>
      </c>
      <c r="R201" s="27" t="n"/>
      <c r="S201" s="25" t="n"/>
      <c r="T201" s="27" t="n"/>
    </row>
    <row r="202">
      <c r="A202" s="25" t="n"/>
      <c r="B202" s="25" t="n"/>
      <c r="C202" s="30">
        <f>IF($A202="","",IFERROR(VLOOKUP($B202,'Vehicles'!$A$5:$J$504,2,FALSE)&amp;" "&amp;VLOOKUP($B202,'Vehicles'!$A$5:$J$504,3,FALSE)&amp;" "&amp;VLOOKUP($B202,'Vehicles'!$A$5:$J$504,4,FALSE),"Unit not found"))</f>
        <v/>
      </c>
      <c r="D202" s="31">
        <f>IF($A202="","",IFERROR(VLOOKUP($B202,'Vehicles'!$A$5:$J$504,10,FALSE),"Missing Unit"))</f>
        <v/>
      </c>
      <c r="E202" s="27" t="n"/>
      <c r="F202" s="49" t="n"/>
      <c r="G202" s="48" t="n"/>
      <c r="H202" s="50">
        <f>IF($A202="","",IFERROR(VLOOKUP($E202,'Settings'!$A$11:$D$110,2,FALSE),""))</f>
        <v/>
      </c>
      <c r="I202" s="33">
        <f>IF($A202="","",IFERROR(VLOOKUP($E202,'Settings'!$A$11:$D$110,3,FALSE),""))</f>
        <v/>
      </c>
      <c r="J202" s="50">
        <f>IF($A202="","",IFERROR(VLOOKUP($B202,'Vehicles'!$A$5:$J$504,8,FALSE),""))</f>
        <v/>
      </c>
      <c r="K202" s="50">
        <f>IF($A202="","",IFERROR(IF(OR($H202&lt;=0,$G202=""),"",$G202+$H202),""))</f>
        <v/>
      </c>
      <c r="L202" s="51">
        <f>IF($A202="","",IFERROR(IF(OR($I202&lt;=0,$F202=""),"",EDATE($F202,$I202)),""))</f>
        <v/>
      </c>
      <c r="M202" s="50">
        <f>IF($A202="","",IFERROR(IF(OR($K202="",$J202=""),"",$K202-$J202),""))</f>
        <v/>
      </c>
      <c r="N202" s="33">
        <f>IF($A202="","",IFERROR(IF($L202="","",$L202-'Settings'!$B$4),""))</f>
        <v/>
      </c>
      <c r="O202" s="30">
        <f>IF($A202="","",IF($D202="Missing Unit","Missing Unit",IF(OR($D202="Out of Service",$D202="Sold"),"Inactive Vehicle",IF($J202="","Missing Current Odometer",IF(OR($F202="",$G202=""),"Missing Service Baseline",IF($F202&gt;'Settings'!$B$4,"Last Service Date After Report Date",IF(AND(OR($H202="",$H202=0),OR($I202="",$I202=0)),"Missing Service Type Setup",IF($J202&lt;$G202,"Odometer Conflict","OK"))))))))</f>
        <v/>
      </c>
      <c r="P202" s="31">
        <f>IF($A202="","",IF($O202&lt;&gt;"OK","Review",IF(OR(AND($H202&gt;0,$M202&lt;0),AND($I202&gt;0,$N202&lt;0)),"Overdue",IF(OR(AND($H202&gt;0,$M202&lt;='Settings'!$B$5),AND($I202&gt;0,$N202&lt;='Settings'!$B$6)),"Due Soon","Up to Date"))))</f>
        <v/>
      </c>
      <c r="Q202" s="52">
        <f>IF($A202="","",IFERROR(VLOOKUP($E202,'Settings'!$A$11:$D$110,4,FALSE),0))</f>
        <v/>
      </c>
      <c r="R202" s="27" t="n"/>
      <c r="S202" s="25" t="n"/>
      <c r="T202" s="27" t="n"/>
    </row>
    <row r="203">
      <c r="A203" s="25" t="n"/>
      <c r="B203" s="25" t="n"/>
      <c r="C203" s="30">
        <f>IF($A203="","",IFERROR(VLOOKUP($B203,'Vehicles'!$A$5:$J$504,2,FALSE)&amp;" "&amp;VLOOKUP($B203,'Vehicles'!$A$5:$J$504,3,FALSE)&amp;" "&amp;VLOOKUP($B203,'Vehicles'!$A$5:$J$504,4,FALSE),"Unit not found"))</f>
        <v/>
      </c>
      <c r="D203" s="31">
        <f>IF($A203="","",IFERROR(VLOOKUP($B203,'Vehicles'!$A$5:$J$504,10,FALSE),"Missing Unit"))</f>
        <v/>
      </c>
      <c r="E203" s="27" t="n"/>
      <c r="F203" s="49" t="n"/>
      <c r="G203" s="48" t="n"/>
      <c r="H203" s="50">
        <f>IF($A203="","",IFERROR(VLOOKUP($E203,'Settings'!$A$11:$D$110,2,FALSE),""))</f>
        <v/>
      </c>
      <c r="I203" s="33">
        <f>IF($A203="","",IFERROR(VLOOKUP($E203,'Settings'!$A$11:$D$110,3,FALSE),""))</f>
        <v/>
      </c>
      <c r="J203" s="50">
        <f>IF($A203="","",IFERROR(VLOOKUP($B203,'Vehicles'!$A$5:$J$504,8,FALSE),""))</f>
        <v/>
      </c>
      <c r="K203" s="50">
        <f>IF($A203="","",IFERROR(IF(OR($H203&lt;=0,$G203=""),"",$G203+$H203),""))</f>
        <v/>
      </c>
      <c r="L203" s="51">
        <f>IF($A203="","",IFERROR(IF(OR($I203&lt;=0,$F203=""),"",EDATE($F203,$I203)),""))</f>
        <v/>
      </c>
      <c r="M203" s="50">
        <f>IF($A203="","",IFERROR(IF(OR($K203="",$J203=""),"",$K203-$J203),""))</f>
        <v/>
      </c>
      <c r="N203" s="33">
        <f>IF($A203="","",IFERROR(IF($L203="","",$L203-'Settings'!$B$4),""))</f>
        <v/>
      </c>
      <c r="O203" s="30">
        <f>IF($A203="","",IF($D203="Missing Unit","Missing Unit",IF(OR($D203="Out of Service",$D203="Sold"),"Inactive Vehicle",IF($J203="","Missing Current Odometer",IF(OR($F203="",$G203=""),"Missing Service Baseline",IF($F203&gt;'Settings'!$B$4,"Last Service Date After Report Date",IF(AND(OR($H203="",$H203=0),OR($I203="",$I203=0)),"Missing Service Type Setup",IF($J203&lt;$G203,"Odometer Conflict","OK"))))))))</f>
        <v/>
      </c>
      <c r="P203" s="31">
        <f>IF($A203="","",IF($O203&lt;&gt;"OK","Review",IF(OR(AND($H203&gt;0,$M203&lt;0),AND($I203&gt;0,$N203&lt;0)),"Overdue",IF(OR(AND($H203&gt;0,$M203&lt;='Settings'!$B$5),AND($I203&gt;0,$N203&lt;='Settings'!$B$6)),"Due Soon","Up to Date"))))</f>
        <v/>
      </c>
      <c r="Q203" s="52">
        <f>IF($A203="","",IFERROR(VLOOKUP($E203,'Settings'!$A$11:$D$110,4,FALSE),0))</f>
        <v/>
      </c>
      <c r="R203" s="27" t="n"/>
      <c r="S203" s="25" t="n"/>
      <c r="T203" s="27" t="n"/>
    </row>
    <row r="204">
      <c r="A204" s="25" t="n"/>
      <c r="B204" s="25" t="n"/>
      <c r="C204" s="30">
        <f>IF($A204="","",IFERROR(VLOOKUP($B204,'Vehicles'!$A$5:$J$504,2,FALSE)&amp;" "&amp;VLOOKUP($B204,'Vehicles'!$A$5:$J$504,3,FALSE)&amp;" "&amp;VLOOKUP($B204,'Vehicles'!$A$5:$J$504,4,FALSE),"Unit not found"))</f>
        <v/>
      </c>
      <c r="D204" s="31">
        <f>IF($A204="","",IFERROR(VLOOKUP($B204,'Vehicles'!$A$5:$J$504,10,FALSE),"Missing Unit"))</f>
        <v/>
      </c>
      <c r="E204" s="27" t="n"/>
      <c r="F204" s="49" t="n"/>
      <c r="G204" s="48" t="n"/>
      <c r="H204" s="50">
        <f>IF($A204="","",IFERROR(VLOOKUP($E204,'Settings'!$A$11:$D$110,2,FALSE),""))</f>
        <v/>
      </c>
      <c r="I204" s="33">
        <f>IF($A204="","",IFERROR(VLOOKUP($E204,'Settings'!$A$11:$D$110,3,FALSE),""))</f>
        <v/>
      </c>
      <c r="J204" s="50">
        <f>IF($A204="","",IFERROR(VLOOKUP($B204,'Vehicles'!$A$5:$J$504,8,FALSE),""))</f>
        <v/>
      </c>
      <c r="K204" s="50">
        <f>IF($A204="","",IFERROR(IF(OR($H204&lt;=0,$G204=""),"",$G204+$H204),""))</f>
        <v/>
      </c>
      <c r="L204" s="51">
        <f>IF($A204="","",IFERROR(IF(OR($I204&lt;=0,$F204=""),"",EDATE($F204,$I204)),""))</f>
        <v/>
      </c>
      <c r="M204" s="50">
        <f>IF($A204="","",IFERROR(IF(OR($K204="",$J204=""),"",$K204-$J204),""))</f>
        <v/>
      </c>
      <c r="N204" s="33">
        <f>IF($A204="","",IFERROR(IF($L204="","",$L204-'Settings'!$B$4),""))</f>
        <v/>
      </c>
      <c r="O204" s="30">
        <f>IF($A204="","",IF($D204="Missing Unit","Missing Unit",IF(OR($D204="Out of Service",$D204="Sold"),"Inactive Vehicle",IF($J204="","Missing Current Odometer",IF(OR($F204="",$G204=""),"Missing Service Baseline",IF($F204&gt;'Settings'!$B$4,"Last Service Date After Report Date",IF(AND(OR($H204="",$H204=0),OR($I204="",$I204=0)),"Missing Service Type Setup",IF($J204&lt;$G204,"Odometer Conflict","OK"))))))))</f>
        <v/>
      </c>
      <c r="P204" s="31">
        <f>IF($A204="","",IF($O204&lt;&gt;"OK","Review",IF(OR(AND($H204&gt;0,$M204&lt;0),AND($I204&gt;0,$N204&lt;0)),"Overdue",IF(OR(AND($H204&gt;0,$M204&lt;='Settings'!$B$5),AND($I204&gt;0,$N204&lt;='Settings'!$B$6)),"Due Soon","Up to Date"))))</f>
        <v/>
      </c>
      <c r="Q204" s="52">
        <f>IF($A204="","",IFERROR(VLOOKUP($E204,'Settings'!$A$11:$D$110,4,FALSE),0))</f>
        <v/>
      </c>
      <c r="R204" s="27" t="n"/>
      <c r="S204" s="25" t="n"/>
      <c r="T204" s="27" t="n"/>
    </row>
    <row r="205">
      <c r="A205" s="25" t="n"/>
      <c r="B205" s="25" t="n"/>
      <c r="C205" s="30">
        <f>IF($A205="","",IFERROR(VLOOKUP($B205,'Vehicles'!$A$5:$J$504,2,FALSE)&amp;" "&amp;VLOOKUP($B205,'Vehicles'!$A$5:$J$504,3,FALSE)&amp;" "&amp;VLOOKUP($B205,'Vehicles'!$A$5:$J$504,4,FALSE),"Unit not found"))</f>
        <v/>
      </c>
      <c r="D205" s="31">
        <f>IF($A205="","",IFERROR(VLOOKUP($B205,'Vehicles'!$A$5:$J$504,10,FALSE),"Missing Unit"))</f>
        <v/>
      </c>
      <c r="E205" s="27" t="n"/>
      <c r="F205" s="49" t="n"/>
      <c r="G205" s="48" t="n"/>
      <c r="H205" s="50">
        <f>IF($A205="","",IFERROR(VLOOKUP($E205,'Settings'!$A$11:$D$110,2,FALSE),""))</f>
        <v/>
      </c>
      <c r="I205" s="33">
        <f>IF($A205="","",IFERROR(VLOOKUP($E205,'Settings'!$A$11:$D$110,3,FALSE),""))</f>
        <v/>
      </c>
      <c r="J205" s="50">
        <f>IF($A205="","",IFERROR(VLOOKUP($B205,'Vehicles'!$A$5:$J$504,8,FALSE),""))</f>
        <v/>
      </c>
      <c r="K205" s="50">
        <f>IF($A205="","",IFERROR(IF(OR($H205&lt;=0,$G205=""),"",$G205+$H205),""))</f>
        <v/>
      </c>
      <c r="L205" s="51">
        <f>IF($A205="","",IFERROR(IF(OR($I205&lt;=0,$F205=""),"",EDATE($F205,$I205)),""))</f>
        <v/>
      </c>
      <c r="M205" s="50">
        <f>IF($A205="","",IFERROR(IF(OR($K205="",$J205=""),"",$K205-$J205),""))</f>
        <v/>
      </c>
      <c r="N205" s="33">
        <f>IF($A205="","",IFERROR(IF($L205="","",$L205-'Settings'!$B$4),""))</f>
        <v/>
      </c>
      <c r="O205" s="30">
        <f>IF($A205="","",IF($D205="Missing Unit","Missing Unit",IF(OR($D205="Out of Service",$D205="Sold"),"Inactive Vehicle",IF($J205="","Missing Current Odometer",IF(OR($F205="",$G205=""),"Missing Service Baseline",IF($F205&gt;'Settings'!$B$4,"Last Service Date After Report Date",IF(AND(OR($H205="",$H205=0),OR($I205="",$I205=0)),"Missing Service Type Setup",IF($J205&lt;$G205,"Odometer Conflict","OK"))))))))</f>
        <v/>
      </c>
      <c r="P205" s="31">
        <f>IF($A205="","",IF($O205&lt;&gt;"OK","Review",IF(OR(AND($H205&gt;0,$M205&lt;0),AND($I205&gt;0,$N205&lt;0)),"Overdue",IF(OR(AND($H205&gt;0,$M205&lt;='Settings'!$B$5),AND($I205&gt;0,$N205&lt;='Settings'!$B$6)),"Due Soon","Up to Date"))))</f>
        <v/>
      </c>
      <c r="Q205" s="52">
        <f>IF($A205="","",IFERROR(VLOOKUP($E205,'Settings'!$A$11:$D$110,4,FALSE),0))</f>
        <v/>
      </c>
      <c r="R205" s="27" t="n"/>
      <c r="S205" s="25" t="n"/>
      <c r="T205" s="27" t="n"/>
    </row>
    <row r="206">
      <c r="A206" s="25" t="n"/>
      <c r="B206" s="25" t="n"/>
      <c r="C206" s="30">
        <f>IF($A206="","",IFERROR(VLOOKUP($B206,'Vehicles'!$A$5:$J$504,2,FALSE)&amp;" "&amp;VLOOKUP($B206,'Vehicles'!$A$5:$J$504,3,FALSE)&amp;" "&amp;VLOOKUP($B206,'Vehicles'!$A$5:$J$504,4,FALSE),"Unit not found"))</f>
        <v/>
      </c>
      <c r="D206" s="31">
        <f>IF($A206="","",IFERROR(VLOOKUP($B206,'Vehicles'!$A$5:$J$504,10,FALSE),"Missing Unit"))</f>
        <v/>
      </c>
      <c r="E206" s="27" t="n"/>
      <c r="F206" s="49" t="n"/>
      <c r="G206" s="48" t="n"/>
      <c r="H206" s="50">
        <f>IF($A206="","",IFERROR(VLOOKUP($E206,'Settings'!$A$11:$D$110,2,FALSE),""))</f>
        <v/>
      </c>
      <c r="I206" s="33">
        <f>IF($A206="","",IFERROR(VLOOKUP($E206,'Settings'!$A$11:$D$110,3,FALSE),""))</f>
        <v/>
      </c>
      <c r="J206" s="50">
        <f>IF($A206="","",IFERROR(VLOOKUP($B206,'Vehicles'!$A$5:$J$504,8,FALSE),""))</f>
        <v/>
      </c>
      <c r="K206" s="50">
        <f>IF($A206="","",IFERROR(IF(OR($H206&lt;=0,$G206=""),"",$G206+$H206),""))</f>
        <v/>
      </c>
      <c r="L206" s="51">
        <f>IF($A206="","",IFERROR(IF(OR($I206&lt;=0,$F206=""),"",EDATE($F206,$I206)),""))</f>
        <v/>
      </c>
      <c r="M206" s="50">
        <f>IF($A206="","",IFERROR(IF(OR($K206="",$J206=""),"",$K206-$J206),""))</f>
        <v/>
      </c>
      <c r="N206" s="33">
        <f>IF($A206="","",IFERROR(IF($L206="","",$L206-'Settings'!$B$4),""))</f>
        <v/>
      </c>
      <c r="O206" s="30">
        <f>IF($A206="","",IF($D206="Missing Unit","Missing Unit",IF(OR($D206="Out of Service",$D206="Sold"),"Inactive Vehicle",IF($J206="","Missing Current Odometer",IF(OR($F206="",$G206=""),"Missing Service Baseline",IF($F206&gt;'Settings'!$B$4,"Last Service Date After Report Date",IF(AND(OR($H206="",$H206=0),OR($I206="",$I206=0)),"Missing Service Type Setup",IF($J206&lt;$G206,"Odometer Conflict","OK"))))))))</f>
        <v/>
      </c>
      <c r="P206" s="31">
        <f>IF($A206="","",IF($O206&lt;&gt;"OK","Review",IF(OR(AND($H206&gt;0,$M206&lt;0),AND($I206&gt;0,$N206&lt;0)),"Overdue",IF(OR(AND($H206&gt;0,$M206&lt;='Settings'!$B$5),AND($I206&gt;0,$N206&lt;='Settings'!$B$6)),"Due Soon","Up to Date"))))</f>
        <v/>
      </c>
      <c r="Q206" s="52">
        <f>IF($A206="","",IFERROR(VLOOKUP($E206,'Settings'!$A$11:$D$110,4,FALSE),0))</f>
        <v/>
      </c>
      <c r="R206" s="27" t="n"/>
      <c r="S206" s="25" t="n"/>
      <c r="T206" s="27" t="n"/>
    </row>
    <row r="207">
      <c r="A207" s="25" t="n"/>
      <c r="B207" s="25" t="n"/>
      <c r="C207" s="30">
        <f>IF($A207="","",IFERROR(VLOOKUP($B207,'Vehicles'!$A$5:$J$504,2,FALSE)&amp;" "&amp;VLOOKUP($B207,'Vehicles'!$A$5:$J$504,3,FALSE)&amp;" "&amp;VLOOKUP($B207,'Vehicles'!$A$5:$J$504,4,FALSE),"Unit not found"))</f>
        <v/>
      </c>
      <c r="D207" s="31">
        <f>IF($A207="","",IFERROR(VLOOKUP($B207,'Vehicles'!$A$5:$J$504,10,FALSE),"Missing Unit"))</f>
        <v/>
      </c>
      <c r="E207" s="27" t="n"/>
      <c r="F207" s="49" t="n"/>
      <c r="G207" s="48" t="n"/>
      <c r="H207" s="50">
        <f>IF($A207="","",IFERROR(VLOOKUP($E207,'Settings'!$A$11:$D$110,2,FALSE),""))</f>
        <v/>
      </c>
      <c r="I207" s="33">
        <f>IF($A207="","",IFERROR(VLOOKUP($E207,'Settings'!$A$11:$D$110,3,FALSE),""))</f>
        <v/>
      </c>
      <c r="J207" s="50">
        <f>IF($A207="","",IFERROR(VLOOKUP($B207,'Vehicles'!$A$5:$J$504,8,FALSE),""))</f>
        <v/>
      </c>
      <c r="K207" s="50">
        <f>IF($A207="","",IFERROR(IF(OR($H207&lt;=0,$G207=""),"",$G207+$H207),""))</f>
        <v/>
      </c>
      <c r="L207" s="51">
        <f>IF($A207="","",IFERROR(IF(OR($I207&lt;=0,$F207=""),"",EDATE($F207,$I207)),""))</f>
        <v/>
      </c>
      <c r="M207" s="50">
        <f>IF($A207="","",IFERROR(IF(OR($K207="",$J207=""),"",$K207-$J207),""))</f>
        <v/>
      </c>
      <c r="N207" s="33">
        <f>IF($A207="","",IFERROR(IF($L207="","",$L207-'Settings'!$B$4),""))</f>
        <v/>
      </c>
      <c r="O207" s="30">
        <f>IF($A207="","",IF($D207="Missing Unit","Missing Unit",IF(OR($D207="Out of Service",$D207="Sold"),"Inactive Vehicle",IF($J207="","Missing Current Odometer",IF(OR($F207="",$G207=""),"Missing Service Baseline",IF($F207&gt;'Settings'!$B$4,"Last Service Date After Report Date",IF(AND(OR($H207="",$H207=0),OR($I207="",$I207=0)),"Missing Service Type Setup",IF($J207&lt;$G207,"Odometer Conflict","OK"))))))))</f>
        <v/>
      </c>
      <c r="P207" s="31">
        <f>IF($A207="","",IF($O207&lt;&gt;"OK","Review",IF(OR(AND($H207&gt;0,$M207&lt;0),AND($I207&gt;0,$N207&lt;0)),"Overdue",IF(OR(AND($H207&gt;0,$M207&lt;='Settings'!$B$5),AND($I207&gt;0,$N207&lt;='Settings'!$B$6)),"Due Soon","Up to Date"))))</f>
        <v/>
      </c>
      <c r="Q207" s="52">
        <f>IF($A207="","",IFERROR(VLOOKUP($E207,'Settings'!$A$11:$D$110,4,FALSE),0))</f>
        <v/>
      </c>
      <c r="R207" s="27" t="n"/>
      <c r="S207" s="25" t="n"/>
      <c r="T207" s="27" t="n"/>
    </row>
    <row r="208">
      <c r="A208" s="25" t="n"/>
      <c r="B208" s="25" t="n"/>
      <c r="C208" s="30">
        <f>IF($A208="","",IFERROR(VLOOKUP($B208,'Vehicles'!$A$5:$J$504,2,FALSE)&amp;" "&amp;VLOOKUP($B208,'Vehicles'!$A$5:$J$504,3,FALSE)&amp;" "&amp;VLOOKUP($B208,'Vehicles'!$A$5:$J$504,4,FALSE),"Unit not found"))</f>
        <v/>
      </c>
      <c r="D208" s="31">
        <f>IF($A208="","",IFERROR(VLOOKUP($B208,'Vehicles'!$A$5:$J$504,10,FALSE),"Missing Unit"))</f>
        <v/>
      </c>
      <c r="E208" s="27" t="n"/>
      <c r="F208" s="49" t="n"/>
      <c r="G208" s="48" t="n"/>
      <c r="H208" s="50">
        <f>IF($A208="","",IFERROR(VLOOKUP($E208,'Settings'!$A$11:$D$110,2,FALSE),""))</f>
        <v/>
      </c>
      <c r="I208" s="33">
        <f>IF($A208="","",IFERROR(VLOOKUP($E208,'Settings'!$A$11:$D$110,3,FALSE),""))</f>
        <v/>
      </c>
      <c r="J208" s="50">
        <f>IF($A208="","",IFERROR(VLOOKUP($B208,'Vehicles'!$A$5:$J$504,8,FALSE),""))</f>
        <v/>
      </c>
      <c r="K208" s="50">
        <f>IF($A208="","",IFERROR(IF(OR($H208&lt;=0,$G208=""),"",$G208+$H208),""))</f>
        <v/>
      </c>
      <c r="L208" s="51">
        <f>IF($A208="","",IFERROR(IF(OR($I208&lt;=0,$F208=""),"",EDATE($F208,$I208)),""))</f>
        <v/>
      </c>
      <c r="M208" s="50">
        <f>IF($A208="","",IFERROR(IF(OR($K208="",$J208=""),"",$K208-$J208),""))</f>
        <v/>
      </c>
      <c r="N208" s="33">
        <f>IF($A208="","",IFERROR(IF($L208="","",$L208-'Settings'!$B$4),""))</f>
        <v/>
      </c>
      <c r="O208" s="30">
        <f>IF($A208="","",IF($D208="Missing Unit","Missing Unit",IF(OR($D208="Out of Service",$D208="Sold"),"Inactive Vehicle",IF($J208="","Missing Current Odometer",IF(OR($F208="",$G208=""),"Missing Service Baseline",IF($F208&gt;'Settings'!$B$4,"Last Service Date After Report Date",IF(AND(OR($H208="",$H208=0),OR($I208="",$I208=0)),"Missing Service Type Setup",IF($J208&lt;$G208,"Odometer Conflict","OK"))))))))</f>
        <v/>
      </c>
      <c r="P208" s="31">
        <f>IF($A208="","",IF($O208&lt;&gt;"OK","Review",IF(OR(AND($H208&gt;0,$M208&lt;0),AND($I208&gt;0,$N208&lt;0)),"Overdue",IF(OR(AND($H208&gt;0,$M208&lt;='Settings'!$B$5),AND($I208&gt;0,$N208&lt;='Settings'!$B$6)),"Due Soon","Up to Date"))))</f>
        <v/>
      </c>
      <c r="Q208" s="52">
        <f>IF($A208="","",IFERROR(VLOOKUP($E208,'Settings'!$A$11:$D$110,4,FALSE),0))</f>
        <v/>
      </c>
      <c r="R208" s="27" t="n"/>
      <c r="S208" s="25" t="n"/>
      <c r="T208" s="27" t="n"/>
    </row>
    <row r="209">
      <c r="A209" s="25" t="n"/>
      <c r="B209" s="25" t="n"/>
      <c r="C209" s="30">
        <f>IF($A209="","",IFERROR(VLOOKUP($B209,'Vehicles'!$A$5:$J$504,2,FALSE)&amp;" "&amp;VLOOKUP($B209,'Vehicles'!$A$5:$J$504,3,FALSE)&amp;" "&amp;VLOOKUP($B209,'Vehicles'!$A$5:$J$504,4,FALSE),"Unit not found"))</f>
        <v/>
      </c>
      <c r="D209" s="31">
        <f>IF($A209="","",IFERROR(VLOOKUP($B209,'Vehicles'!$A$5:$J$504,10,FALSE),"Missing Unit"))</f>
        <v/>
      </c>
      <c r="E209" s="27" t="n"/>
      <c r="F209" s="49" t="n"/>
      <c r="G209" s="48" t="n"/>
      <c r="H209" s="50">
        <f>IF($A209="","",IFERROR(VLOOKUP($E209,'Settings'!$A$11:$D$110,2,FALSE),""))</f>
        <v/>
      </c>
      <c r="I209" s="33">
        <f>IF($A209="","",IFERROR(VLOOKUP($E209,'Settings'!$A$11:$D$110,3,FALSE),""))</f>
        <v/>
      </c>
      <c r="J209" s="50">
        <f>IF($A209="","",IFERROR(VLOOKUP($B209,'Vehicles'!$A$5:$J$504,8,FALSE),""))</f>
        <v/>
      </c>
      <c r="K209" s="50">
        <f>IF($A209="","",IFERROR(IF(OR($H209&lt;=0,$G209=""),"",$G209+$H209),""))</f>
        <v/>
      </c>
      <c r="L209" s="51">
        <f>IF($A209="","",IFERROR(IF(OR($I209&lt;=0,$F209=""),"",EDATE($F209,$I209)),""))</f>
        <v/>
      </c>
      <c r="M209" s="50">
        <f>IF($A209="","",IFERROR(IF(OR($K209="",$J209=""),"",$K209-$J209),""))</f>
        <v/>
      </c>
      <c r="N209" s="33">
        <f>IF($A209="","",IFERROR(IF($L209="","",$L209-'Settings'!$B$4),""))</f>
        <v/>
      </c>
      <c r="O209" s="30">
        <f>IF($A209="","",IF($D209="Missing Unit","Missing Unit",IF(OR($D209="Out of Service",$D209="Sold"),"Inactive Vehicle",IF($J209="","Missing Current Odometer",IF(OR($F209="",$G209=""),"Missing Service Baseline",IF($F209&gt;'Settings'!$B$4,"Last Service Date After Report Date",IF(AND(OR($H209="",$H209=0),OR($I209="",$I209=0)),"Missing Service Type Setup",IF($J209&lt;$G209,"Odometer Conflict","OK"))))))))</f>
        <v/>
      </c>
      <c r="P209" s="31">
        <f>IF($A209="","",IF($O209&lt;&gt;"OK","Review",IF(OR(AND($H209&gt;0,$M209&lt;0),AND($I209&gt;0,$N209&lt;0)),"Overdue",IF(OR(AND($H209&gt;0,$M209&lt;='Settings'!$B$5),AND($I209&gt;0,$N209&lt;='Settings'!$B$6)),"Due Soon","Up to Date"))))</f>
        <v/>
      </c>
      <c r="Q209" s="52">
        <f>IF($A209="","",IFERROR(VLOOKUP($E209,'Settings'!$A$11:$D$110,4,FALSE),0))</f>
        <v/>
      </c>
      <c r="R209" s="27" t="n"/>
      <c r="S209" s="25" t="n"/>
      <c r="T209" s="27" t="n"/>
    </row>
    <row r="210">
      <c r="A210" s="25" t="n"/>
      <c r="B210" s="25" t="n"/>
      <c r="C210" s="30">
        <f>IF($A210="","",IFERROR(VLOOKUP($B210,'Vehicles'!$A$5:$J$504,2,FALSE)&amp;" "&amp;VLOOKUP($B210,'Vehicles'!$A$5:$J$504,3,FALSE)&amp;" "&amp;VLOOKUP($B210,'Vehicles'!$A$5:$J$504,4,FALSE),"Unit not found"))</f>
        <v/>
      </c>
      <c r="D210" s="31">
        <f>IF($A210="","",IFERROR(VLOOKUP($B210,'Vehicles'!$A$5:$J$504,10,FALSE),"Missing Unit"))</f>
        <v/>
      </c>
      <c r="E210" s="27" t="n"/>
      <c r="F210" s="49" t="n"/>
      <c r="G210" s="48" t="n"/>
      <c r="H210" s="50">
        <f>IF($A210="","",IFERROR(VLOOKUP($E210,'Settings'!$A$11:$D$110,2,FALSE),""))</f>
        <v/>
      </c>
      <c r="I210" s="33">
        <f>IF($A210="","",IFERROR(VLOOKUP($E210,'Settings'!$A$11:$D$110,3,FALSE),""))</f>
        <v/>
      </c>
      <c r="J210" s="50">
        <f>IF($A210="","",IFERROR(VLOOKUP($B210,'Vehicles'!$A$5:$J$504,8,FALSE),""))</f>
        <v/>
      </c>
      <c r="K210" s="50">
        <f>IF($A210="","",IFERROR(IF(OR($H210&lt;=0,$G210=""),"",$G210+$H210),""))</f>
        <v/>
      </c>
      <c r="L210" s="51">
        <f>IF($A210="","",IFERROR(IF(OR($I210&lt;=0,$F210=""),"",EDATE($F210,$I210)),""))</f>
        <v/>
      </c>
      <c r="M210" s="50">
        <f>IF($A210="","",IFERROR(IF(OR($K210="",$J210=""),"",$K210-$J210),""))</f>
        <v/>
      </c>
      <c r="N210" s="33">
        <f>IF($A210="","",IFERROR(IF($L210="","",$L210-'Settings'!$B$4),""))</f>
        <v/>
      </c>
      <c r="O210" s="30">
        <f>IF($A210="","",IF($D210="Missing Unit","Missing Unit",IF(OR($D210="Out of Service",$D210="Sold"),"Inactive Vehicle",IF($J210="","Missing Current Odometer",IF(OR($F210="",$G210=""),"Missing Service Baseline",IF($F210&gt;'Settings'!$B$4,"Last Service Date After Report Date",IF(AND(OR($H210="",$H210=0),OR($I210="",$I210=0)),"Missing Service Type Setup",IF($J210&lt;$G210,"Odometer Conflict","OK"))))))))</f>
        <v/>
      </c>
      <c r="P210" s="31">
        <f>IF($A210="","",IF($O210&lt;&gt;"OK","Review",IF(OR(AND($H210&gt;0,$M210&lt;0),AND($I210&gt;0,$N210&lt;0)),"Overdue",IF(OR(AND($H210&gt;0,$M210&lt;='Settings'!$B$5),AND($I210&gt;0,$N210&lt;='Settings'!$B$6)),"Due Soon","Up to Date"))))</f>
        <v/>
      </c>
      <c r="Q210" s="52">
        <f>IF($A210="","",IFERROR(VLOOKUP($E210,'Settings'!$A$11:$D$110,4,FALSE),0))</f>
        <v/>
      </c>
      <c r="R210" s="27" t="n"/>
      <c r="S210" s="25" t="n"/>
      <c r="T210" s="27" t="n"/>
    </row>
    <row r="211">
      <c r="A211" s="25" t="n"/>
      <c r="B211" s="25" t="n"/>
      <c r="C211" s="30">
        <f>IF($A211="","",IFERROR(VLOOKUP($B211,'Vehicles'!$A$5:$J$504,2,FALSE)&amp;" "&amp;VLOOKUP($B211,'Vehicles'!$A$5:$J$504,3,FALSE)&amp;" "&amp;VLOOKUP($B211,'Vehicles'!$A$5:$J$504,4,FALSE),"Unit not found"))</f>
        <v/>
      </c>
      <c r="D211" s="31">
        <f>IF($A211="","",IFERROR(VLOOKUP($B211,'Vehicles'!$A$5:$J$504,10,FALSE),"Missing Unit"))</f>
        <v/>
      </c>
      <c r="E211" s="27" t="n"/>
      <c r="F211" s="49" t="n"/>
      <c r="G211" s="48" t="n"/>
      <c r="H211" s="50">
        <f>IF($A211="","",IFERROR(VLOOKUP($E211,'Settings'!$A$11:$D$110,2,FALSE),""))</f>
        <v/>
      </c>
      <c r="I211" s="33">
        <f>IF($A211="","",IFERROR(VLOOKUP($E211,'Settings'!$A$11:$D$110,3,FALSE),""))</f>
        <v/>
      </c>
      <c r="J211" s="50">
        <f>IF($A211="","",IFERROR(VLOOKUP($B211,'Vehicles'!$A$5:$J$504,8,FALSE),""))</f>
        <v/>
      </c>
      <c r="K211" s="50">
        <f>IF($A211="","",IFERROR(IF(OR($H211&lt;=0,$G211=""),"",$G211+$H211),""))</f>
        <v/>
      </c>
      <c r="L211" s="51">
        <f>IF($A211="","",IFERROR(IF(OR($I211&lt;=0,$F211=""),"",EDATE($F211,$I211)),""))</f>
        <v/>
      </c>
      <c r="M211" s="50">
        <f>IF($A211="","",IFERROR(IF(OR($K211="",$J211=""),"",$K211-$J211),""))</f>
        <v/>
      </c>
      <c r="N211" s="33">
        <f>IF($A211="","",IFERROR(IF($L211="","",$L211-'Settings'!$B$4),""))</f>
        <v/>
      </c>
      <c r="O211" s="30">
        <f>IF($A211="","",IF($D211="Missing Unit","Missing Unit",IF(OR($D211="Out of Service",$D211="Sold"),"Inactive Vehicle",IF($J211="","Missing Current Odometer",IF(OR($F211="",$G211=""),"Missing Service Baseline",IF($F211&gt;'Settings'!$B$4,"Last Service Date After Report Date",IF(AND(OR($H211="",$H211=0),OR($I211="",$I211=0)),"Missing Service Type Setup",IF($J211&lt;$G211,"Odometer Conflict","OK"))))))))</f>
        <v/>
      </c>
      <c r="P211" s="31">
        <f>IF($A211="","",IF($O211&lt;&gt;"OK","Review",IF(OR(AND($H211&gt;0,$M211&lt;0),AND($I211&gt;0,$N211&lt;0)),"Overdue",IF(OR(AND($H211&gt;0,$M211&lt;='Settings'!$B$5),AND($I211&gt;0,$N211&lt;='Settings'!$B$6)),"Due Soon","Up to Date"))))</f>
        <v/>
      </c>
      <c r="Q211" s="52">
        <f>IF($A211="","",IFERROR(VLOOKUP($E211,'Settings'!$A$11:$D$110,4,FALSE),0))</f>
        <v/>
      </c>
      <c r="R211" s="27" t="n"/>
      <c r="S211" s="25" t="n"/>
      <c r="T211" s="27" t="n"/>
    </row>
    <row r="212">
      <c r="A212" s="25" t="n"/>
      <c r="B212" s="25" t="n"/>
      <c r="C212" s="30">
        <f>IF($A212="","",IFERROR(VLOOKUP($B212,'Vehicles'!$A$5:$J$504,2,FALSE)&amp;" "&amp;VLOOKUP($B212,'Vehicles'!$A$5:$J$504,3,FALSE)&amp;" "&amp;VLOOKUP($B212,'Vehicles'!$A$5:$J$504,4,FALSE),"Unit not found"))</f>
        <v/>
      </c>
      <c r="D212" s="31">
        <f>IF($A212="","",IFERROR(VLOOKUP($B212,'Vehicles'!$A$5:$J$504,10,FALSE),"Missing Unit"))</f>
        <v/>
      </c>
      <c r="E212" s="27" t="n"/>
      <c r="F212" s="49" t="n"/>
      <c r="G212" s="48" t="n"/>
      <c r="H212" s="50">
        <f>IF($A212="","",IFERROR(VLOOKUP($E212,'Settings'!$A$11:$D$110,2,FALSE),""))</f>
        <v/>
      </c>
      <c r="I212" s="33">
        <f>IF($A212="","",IFERROR(VLOOKUP($E212,'Settings'!$A$11:$D$110,3,FALSE),""))</f>
        <v/>
      </c>
      <c r="J212" s="50">
        <f>IF($A212="","",IFERROR(VLOOKUP($B212,'Vehicles'!$A$5:$J$504,8,FALSE),""))</f>
        <v/>
      </c>
      <c r="K212" s="50">
        <f>IF($A212="","",IFERROR(IF(OR($H212&lt;=0,$G212=""),"",$G212+$H212),""))</f>
        <v/>
      </c>
      <c r="L212" s="51">
        <f>IF($A212="","",IFERROR(IF(OR($I212&lt;=0,$F212=""),"",EDATE($F212,$I212)),""))</f>
        <v/>
      </c>
      <c r="M212" s="50">
        <f>IF($A212="","",IFERROR(IF(OR($K212="",$J212=""),"",$K212-$J212),""))</f>
        <v/>
      </c>
      <c r="N212" s="33">
        <f>IF($A212="","",IFERROR(IF($L212="","",$L212-'Settings'!$B$4),""))</f>
        <v/>
      </c>
      <c r="O212" s="30">
        <f>IF($A212="","",IF($D212="Missing Unit","Missing Unit",IF(OR($D212="Out of Service",$D212="Sold"),"Inactive Vehicle",IF($J212="","Missing Current Odometer",IF(OR($F212="",$G212=""),"Missing Service Baseline",IF($F212&gt;'Settings'!$B$4,"Last Service Date After Report Date",IF(AND(OR($H212="",$H212=0),OR($I212="",$I212=0)),"Missing Service Type Setup",IF($J212&lt;$G212,"Odometer Conflict","OK"))))))))</f>
        <v/>
      </c>
      <c r="P212" s="31">
        <f>IF($A212="","",IF($O212&lt;&gt;"OK","Review",IF(OR(AND($H212&gt;0,$M212&lt;0),AND($I212&gt;0,$N212&lt;0)),"Overdue",IF(OR(AND($H212&gt;0,$M212&lt;='Settings'!$B$5),AND($I212&gt;0,$N212&lt;='Settings'!$B$6)),"Due Soon","Up to Date"))))</f>
        <v/>
      </c>
      <c r="Q212" s="52">
        <f>IF($A212="","",IFERROR(VLOOKUP($E212,'Settings'!$A$11:$D$110,4,FALSE),0))</f>
        <v/>
      </c>
      <c r="R212" s="27" t="n"/>
      <c r="S212" s="25" t="n"/>
      <c r="T212" s="27" t="n"/>
    </row>
    <row r="213">
      <c r="A213" s="25" t="n"/>
      <c r="B213" s="25" t="n"/>
      <c r="C213" s="30">
        <f>IF($A213="","",IFERROR(VLOOKUP($B213,'Vehicles'!$A$5:$J$504,2,FALSE)&amp;" "&amp;VLOOKUP($B213,'Vehicles'!$A$5:$J$504,3,FALSE)&amp;" "&amp;VLOOKUP($B213,'Vehicles'!$A$5:$J$504,4,FALSE),"Unit not found"))</f>
        <v/>
      </c>
      <c r="D213" s="31">
        <f>IF($A213="","",IFERROR(VLOOKUP($B213,'Vehicles'!$A$5:$J$504,10,FALSE),"Missing Unit"))</f>
        <v/>
      </c>
      <c r="E213" s="27" t="n"/>
      <c r="F213" s="49" t="n"/>
      <c r="G213" s="48" t="n"/>
      <c r="H213" s="50">
        <f>IF($A213="","",IFERROR(VLOOKUP($E213,'Settings'!$A$11:$D$110,2,FALSE),""))</f>
        <v/>
      </c>
      <c r="I213" s="33">
        <f>IF($A213="","",IFERROR(VLOOKUP($E213,'Settings'!$A$11:$D$110,3,FALSE),""))</f>
        <v/>
      </c>
      <c r="J213" s="50">
        <f>IF($A213="","",IFERROR(VLOOKUP($B213,'Vehicles'!$A$5:$J$504,8,FALSE),""))</f>
        <v/>
      </c>
      <c r="K213" s="50">
        <f>IF($A213="","",IFERROR(IF(OR($H213&lt;=0,$G213=""),"",$G213+$H213),""))</f>
        <v/>
      </c>
      <c r="L213" s="51">
        <f>IF($A213="","",IFERROR(IF(OR($I213&lt;=0,$F213=""),"",EDATE($F213,$I213)),""))</f>
        <v/>
      </c>
      <c r="M213" s="50">
        <f>IF($A213="","",IFERROR(IF(OR($K213="",$J213=""),"",$K213-$J213),""))</f>
        <v/>
      </c>
      <c r="N213" s="33">
        <f>IF($A213="","",IFERROR(IF($L213="","",$L213-'Settings'!$B$4),""))</f>
        <v/>
      </c>
      <c r="O213" s="30">
        <f>IF($A213="","",IF($D213="Missing Unit","Missing Unit",IF(OR($D213="Out of Service",$D213="Sold"),"Inactive Vehicle",IF($J213="","Missing Current Odometer",IF(OR($F213="",$G213=""),"Missing Service Baseline",IF($F213&gt;'Settings'!$B$4,"Last Service Date After Report Date",IF(AND(OR($H213="",$H213=0),OR($I213="",$I213=0)),"Missing Service Type Setup",IF($J213&lt;$G213,"Odometer Conflict","OK"))))))))</f>
        <v/>
      </c>
      <c r="P213" s="31">
        <f>IF($A213="","",IF($O213&lt;&gt;"OK","Review",IF(OR(AND($H213&gt;0,$M213&lt;0),AND($I213&gt;0,$N213&lt;0)),"Overdue",IF(OR(AND($H213&gt;0,$M213&lt;='Settings'!$B$5),AND($I213&gt;0,$N213&lt;='Settings'!$B$6)),"Due Soon","Up to Date"))))</f>
        <v/>
      </c>
      <c r="Q213" s="52">
        <f>IF($A213="","",IFERROR(VLOOKUP($E213,'Settings'!$A$11:$D$110,4,FALSE),0))</f>
        <v/>
      </c>
      <c r="R213" s="27" t="n"/>
      <c r="S213" s="25" t="n"/>
      <c r="T213" s="27" t="n"/>
    </row>
    <row r="214">
      <c r="A214" s="25" t="n"/>
      <c r="B214" s="25" t="n"/>
      <c r="C214" s="30">
        <f>IF($A214="","",IFERROR(VLOOKUP($B214,'Vehicles'!$A$5:$J$504,2,FALSE)&amp;" "&amp;VLOOKUP($B214,'Vehicles'!$A$5:$J$504,3,FALSE)&amp;" "&amp;VLOOKUP($B214,'Vehicles'!$A$5:$J$504,4,FALSE),"Unit not found"))</f>
        <v/>
      </c>
      <c r="D214" s="31">
        <f>IF($A214="","",IFERROR(VLOOKUP($B214,'Vehicles'!$A$5:$J$504,10,FALSE),"Missing Unit"))</f>
        <v/>
      </c>
      <c r="E214" s="27" t="n"/>
      <c r="F214" s="49" t="n"/>
      <c r="G214" s="48" t="n"/>
      <c r="H214" s="50">
        <f>IF($A214="","",IFERROR(VLOOKUP($E214,'Settings'!$A$11:$D$110,2,FALSE),""))</f>
        <v/>
      </c>
      <c r="I214" s="33">
        <f>IF($A214="","",IFERROR(VLOOKUP($E214,'Settings'!$A$11:$D$110,3,FALSE),""))</f>
        <v/>
      </c>
      <c r="J214" s="50">
        <f>IF($A214="","",IFERROR(VLOOKUP($B214,'Vehicles'!$A$5:$J$504,8,FALSE),""))</f>
        <v/>
      </c>
      <c r="K214" s="50">
        <f>IF($A214="","",IFERROR(IF(OR($H214&lt;=0,$G214=""),"",$G214+$H214),""))</f>
        <v/>
      </c>
      <c r="L214" s="51">
        <f>IF($A214="","",IFERROR(IF(OR($I214&lt;=0,$F214=""),"",EDATE($F214,$I214)),""))</f>
        <v/>
      </c>
      <c r="M214" s="50">
        <f>IF($A214="","",IFERROR(IF(OR($K214="",$J214=""),"",$K214-$J214),""))</f>
        <v/>
      </c>
      <c r="N214" s="33">
        <f>IF($A214="","",IFERROR(IF($L214="","",$L214-'Settings'!$B$4),""))</f>
        <v/>
      </c>
      <c r="O214" s="30">
        <f>IF($A214="","",IF($D214="Missing Unit","Missing Unit",IF(OR($D214="Out of Service",$D214="Sold"),"Inactive Vehicle",IF($J214="","Missing Current Odometer",IF(OR($F214="",$G214=""),"Missing Service Baseline",IF($F214&gt;'Settings'!$B$4,"Last Service Date After Report Date",IF(AND(OR($H214="",$H214=0),OR($I214="",$I214=0)),"Missing Service Type Setup",IF($J214&lt;$G214,"Odometer Conflict","OK"))))))))</f>
        <v/>
      </c>
      <c r="P214" s="31">
        <f>IF($A214="","",IF($O214&lt;&gt;"OK","Review",IF(OR(AND($H214&gt;0,$M214&lt;0),AND($I214&gt;0,$N214&lt;0)),"Overdue",IF(OR(AND($H214&gt;0,$M214&lt;='Settings'!$B$5),AND($I214&gt;0,$N214&lt;='Settings'!$B$6)),"Due Soon","Up to Date"))))</f>
        <v/>
      </c>
      <c r="Q214" s="52">
        <f>IF($A214="","",IFERROR(VLOOKUP($E214,'Settings'!$A$11:$D$110,4,FALSE),0))</f>
        <v/>
      </c>
      <c r="R214" s="27" t="n"/>
      <c r="S214" s="25" t="n"/>
      <c r="T214" s="27" t="n"/>
    </row>
    <row r="215">
      <c r="A215" s="25" t="n"/>
      <c r="B215" s="25" t="n"/>
      <c r="C215" s="30">
        <f>IF($A215="","",IFERROR(VLOOKUP($B215,'Vehicles'!$A$5:$J$504,2,FALSE)&amp;" "&amp;VLOOKUP($B215,'Vehicles'!$A$5:$J$504,3,FALSE)&amp;" "&amp;VLOOKUP($B215,'Vehicles'!$A$5:$J$504,4,FALSE),"Unit not found"))</f>
        <v/>
      </c>
      <c r="D215" s="31">
        <f>IF($A215="","",IFERROR(VLOOKUP($B215,'Vehicles'!$A$5:$J$504,10,FALSE),"Missing Unit"))</f>
        <v/>
      </c>
      <c r="E215" s="27" t="n"/>
      <c r="F215" s="49" t="n"/>
      <c r="G215" s="48" t="n"/>
      <c r="H215" s="50">
        <f>IF($A215="","",IFERROR(VLOOKUP($E215,'Settings'!$A$11:$D$110,2,FALSE),""))</f>
        <v/>
      </c>
      <c r="I215" s="33">
        <f>IF($A215="","",IFERROR(VLOOKUP($E215,'Settings'!$A$11:$D$110,3,FALSE),""))</f>
        <v/>
      </c>
      <c r="J215" s="50">
        <f>IF($A215="","",IFERROR(VLOOKUP($B215,'Vehicles'!$A$5:$J$504,8,FALSE),""))</f>
        <v/>
      </c>
      <c r="K215" s="50">
        <f>IF($A215="","",IFERROR(IF(OR($H215&lt;=0,$G215=""),"",$G215+$H215),""))</f>
        <v/>
      </c>
      <c r="L215" s="51">
        <f>IF($A215="","",IFERROR(IF(OR($I215&lt;=0,$F215=""),"",EDATE($F215,$I215)),""))</f>
        <v/>
      </c>
      <c r="M215" s="50">
        <f>IF($A215="","",IFERROR(IF(OR($K215="",$J215=""),"",$K215-$J215),""))</f>
        <v/>
      </c>
      <c r="N215" s="33">
        <f>IF($A215="","",IFERROR(IF($L215="","",$L215-'Settings'!$B$4),""))</f>
        <v/>
      </c>
      <c r="O215" s="30">
        <f>IF($A215="","",IF($D215="Missing Unit","Missing Unit",IF(OR($D215="Out of Service",$D215="Sold"),"Inactive Vehicle",IF($J215="","Missing Current Odometer",IF(OR($F215="",$G215=""),"Missing Service Baseline",IF($F215&gt;'Settings'!$B$4,"Last Service Date After Report Date",IF(AND(OR($H215="",$H215=0),OR($I215="",$I215=0)),"Missing Service Type Setup",IF($J215&lt;$G215,"Odometer Conflict","OK"))))))))</f>
        <v/>
      </c>
      <c r="P215" s="31">
        <f>IF($A215="","",IF($O215&lt;&gt;"OK","Review",IF(OR(AND($H215&gt;0,$M215&lt;0),AND($I215&gt;0,$N215&lt;0)),"Overdue",IF(OR(AND($H215&gt;0,$M215&lt;='Settings'!$B$5),AND($I215&gt;0,$N215&lt;='Settings'!$B$6)),"Due Soon","Up to Date"))))</f>
        <v/>
      </c>
      <c r="Q215" s="52">
        <f>IF($A215="","",IFERROR(VLOOKUP($E215,'Settings'!$A$11:$D$110,4,FALSE),0))</f>
        <v/>
      </c>
      <c r="R215" s="27" t="n"/>
      <c r="S215" s="25" t="n"/>
      <c r="T215" s="27" t="n"/>
    </row>
    <row r="216">
      <c r="A216" s="25" t="n"/>
      <c r="B216" s="25" t="n"/>
      <c r="C216" s="30">
        <f>IF($A216="","",IFERROR(VLOOKUP($B216,'Vehicles'!$A$5:$J$504,2,FALSE)&amp;" "&amp;VLOOKUP($B216,'Vehicles'!$A$5:$J$504,3,FALSE)&amp;" "&amp;VLOOKUP($B216,'Vehicles'!$A$5:$J$504,4,FALSE),"Unit not found"))</f>
        <v/>
      </c>
      <c r="D216" s="31">
        <f>IF($A216="","",IFERROR(VLOOKUP($B216,'Vehicles'!$A$5:$J$504,10,FALSE),"Missing Unit"))</f>
        <v/>
      </c>
      <c r="E216" s="27" t="n"/>
      <c r="F216" s="49" t="n"/>
      <c r="G216" s="48" t="n"/>
      <c r="H216" s="50">
        <f>IF($A216="","",IFERROR(VLOOKUP($E216,'Settings'!$A$11:$D$110,2,FALSE),""))</f>
        <v/>
      </c>
      <c r="I216" s="33">
        <f>IF($A216="","",IFERROR(VLOOKUP($E216,'Settings'!$A$11:$D$110,3,FALSE),""))</f>
        <v/>
      </c>
      <c r="J216" s="50">
        <f>IF($A216="","",IFERROR(VLOOKUP($B216,'Vehicles'!$A$5:$J$504,8,FALSE),""))</f>
        <v/>
      </c>
      <c r="K216" s="50">
        <f>IF($A216="","",IFERROR(IF(OR($H216&lt;=0,$G216=""),"",$G216+$H216),""))</f>
        <v/>
      </c>
      <c r="L216" s="51">
        <f>IF($A216="","",IFERROR(IF(OR($I216&lt;=0,$F216=""),"",EDATE($F216,$I216)),""))</f>
        <v/>
      </c>
      <c r="M216" s="50">
        <f>IF($A216="","",IFERROR(IF(OR($K216="",$J216=""),"",$K216-$J216),""))</f>
        <v/>
      </c>
      <c r="N216" s="33">
        <f>IF($A216="","",IFERROR(IF($L216="","",$L216-'Settings'!$B$4),""))</f>
        <v/>
      </c>
      <c r="O216" s="30">
        <f>IF($A216="","",IF($D216="Missing Unit","Missing Unit",IF(OR($D216="Out of Service",$D216="Sold"),"Inactive Vehicle",IF($J216="","Missing Current Odometer",IF(OR($F216="",$G216=""),"Missing Service Baseline",IF($F216&gt;'Settings'!$B$4,"Last Service Date After Report Date",IF(AND(OR($H216="",$H216=0),OR($I216="",$I216=0)),"Missing Service Type Setup",IF($J216&lt;$G216,"Odometer Conflict","OK"))))))))</f>
        <v/>
      </c>
      <c r="P216" s="31">
        <f>IF($A216="","",IF($O216&lt;&gt;"OK","Review",IF(OR(AND($H216&gt;0,$M216&lt;0),AND($I216&gt;0,$N216&lt;0)),"Overdue",IF(OR(AND($H216&gt;0,$M216&lt;='Settings'!$B$5),AND($I216&gt;0,$N216&lt;='Settings'!$B$6)),"Due Soon","Up to Date"))))</f>
        <v/>
      </c>
      <c r="Q216" s="52">
        <f>IF($A216="","",IFERROR(VLOOKUP($E216,'Settings'!$A$11:$D$110,4,FALSE),0))</f>
        <v/>
      </c>
      <c r="R216" s="27" t="n"/>
      <c r="S216" s="25" t="n"/>
      <c r="T216" s="27" t="n"/>
    </row>
    <row r="217">
      <c r="A217" s="25" t="n"/>
      <c r="B217" s="25" t="n"/>
      <c r="C217" s="30">
        <f>IF($A217="","",IFERROR(VLOOKUP($B217,'Vehicles'!$A$5:$J$504,2,FALSE)&amp;" "&amp;VLOOKUP($B217,'Vehicles'!$A$5:$J$504,3,FALSE)&amp;" "&amp;VLOOKUP($B217,'Vehicles'!$A$5:$J$504,4,FALSE),"Unit not found"))</f>
        <v/>
      </c>
      <c r="D217" s="31">
        <f>IF($A217="","",IFERROR(VLOOKUP($B217,'Vehicles'!$A$5:$J$504,10,FALSE),"Missing Unit"))</f>
        <v/>
      </c>
      <c r="E217" s="27" t="n"/>
      <c r="F217" s="49" t="n"/>
      <c r="G217" s="48" t="n"/>
      <c r="H217" s="50">
        <f>IF($A217="","",IFERROR(VLOOKUP($E217,'Settings'!$A$11:$D$110,2,FALSE),""))</f>
        <v/>
      </c>
      <c r="I217" s="33">
        <f>IF($A217="","",IFERROR(VLOOKUP($E217,'Settings'!$A$11:$D$110,3,FALSE),""))</f>
        <v/>
      </c>
      <c r="J217" s="50">
        <f>IF($A217="","",IFERROR(VLOOKUP($B217,'Vehicles'!$A$5:$J$504,8,FALSE),""))</f>
        <v/>
      </c>
      <c r="K217" s="50">
        <f>IF($A217="","",IFERROR(IF(OR($H217&lt;=0,$G217=""),"",$G217+$H217),""))</f>
        <v/>
      </c>
      <c r="L217" s="51">
        <f>IF($A217="","",IFERROR(IF(OR($I217&lt;=0,$F217=""),"",EDATE($F217,$I217)),""))</f>
        <v/>
      </c>
      <c r="M217" s="50">
        <f>IF($A217="","",IFERROR(IF(OR($K217="",$J217=""),"",$K217-$J217),""))</f>
        <v/>
      </c>
      <c r="N217" s="33">
        <f>IF($A217="","",IFERROR(IF($L217="","",$L217-'Settings'!$B$4),""))</f>
        <v/>
      </c>
      <c r="O217" s="30">
        <f>IF($A217="","",IF($D217="Missing Unit","Missing Unit",IF(OR($D217="Out of Service",$D217="Sold"),"Inactive Vehicle",IF($J217="","Missing Current Odometer",IF(OR($F217="",$G217=""),"Missing Service Baseline",IF($F217&gt;'Settings'!$B$4,"Last Service Date After Report Date",IF(AND(OR($H217="",$H217=0),OR($I217="",$I217=0)),"Missing Service Type Setup",IF($J217&lt;$G217,"Odometer Conflict","OK"))))))))</f>
        <v/>
      </c>
      <c r="P217" s="31">
        <f>IF($A217="","",IF($O217&lt;&gt;"OK","Review",IF(OR(AND($H217&gt;0,$M217&lt;0),AND($I217&gt;0,$N217&lt;0)),"Overdue",IF(OR(AND($H217&gt;0,$M217&lt;='Settings'!$B$5),AND($I217&gt;0,$N217&lt;='Settings'!$B$6)),"Due Soon","Up to Date"))))</f>
        <v/>
      </c>
      <c r="Q217" s="52">
        <f>IF($A217="","",IFERROR(VLOOKUP($E217,'Settings'!$A$11:$D$110,4,FALSE),0))</f>
        <v/>
      </c>
      <c r="R217" s="27" t="n"/>
      <c r="S217" s="25" t="n"/>
      <c r="T217" s="27" t="n"/>
    </row>
    <row r="218">
      <c r="A218" s="25" t="n"/>
      <c r="B218" s="25" t="n"/>
      <c r="C218" s="30">
        <f>IF($A218="","",IFERROR(VLOOKUP($B218,'Vehicles'!$A$5:$J$504,2,FALSE)&amp;" "&amp;VLOOKUP($B218,'Vehicles'!$A$5:$J$504,3,FALSE)&amp;" "&amp;VLOOKUP($B218,'Vehicles'!$A$5:$J$504,4,FALSE),"Unit not found"))</f>
        <v/>
      </c>
      <c r="D218" s="31">
        <f>IF($A218="","",IFERROR(VLOOKUP($B218,'Vehicles'!$A$5:$J$504,10,FALSE),"Missing Unit"))</f>
        <v/>
      </c>
      <c r="E218" s="27" t="n"/>
      <c r="F218" s="49" t="n"/>
      <c r="G218" s="48" t="n"/>
      <c r="H218" s="50">
        <f>IF($A218="","",IFERROR(VLOOKUP($E218,'Settings'!$A$11:$D$110,2,FALSE),""))</f>
        <v/>
      </c>
      <c r="I218" s="33">
        <f>IF($A218="","",IFERROR(VLOOKUP($E218,'Settings'!$A$11:$D$110,3,FALSE),""))</f>
        <v/>
      </c>
      <c r="J218" s="50">
        <f>IF($A218="","",IFERROR(VLOOKUP($B218,'Vehicles'!$A$5:$J$504,8,FALSE),""))</f>
        <v/>
      </c>
      <c r="K218" s="50">
        <f>IF($A218="","",IFERROR(IF(OR($H218&lt;=0,$G218=""),"",$G218+$H218),""))</f>
        <v/>
      </c>
      <c r="L218" s="51">
        <f>IF($A218="","",IFERROR(IF(OR($I218&lt;=0,$F218=""),"",EDATE($F218,$I218)),""))</f>
        <v/>
      </c>
      <c r="M218" s="50">
        <f>IF($A218="","",IFERROR(IF(OR($K218="",$J218=""),"",$K218-$J218),""))</f>
        <v/>
      </c>
      <c r="N218" s="33">
        <f>IF($A218="","",IFERROR(IF($L218="","",$L218-'Settings'!$B$4),""))</f>
        <v/>
      </c>
      <c r="O218" s="30">
        <f>IF($A218="","",IF($D218="Missing Unit","Missing Unit",IF(OR($D218="Out of Service",$D218="Sold"),"Inactive Vehicle",IF($J218="","Missing Current Odometer",IF(OR($F218="",$G218=""),"Missing Service Baseline",IF($F218&gt;'Settings'!$B$4,"Last Service Date After Report Date",IF(AND(OR($H218="",$H218=0),OR($I218="",$I218=0)),"Missing Service Type Setup",IF($J218&lt;$G218,"Odometer Conflict","OK"))))))))</f>
        <v/>
      </c>
      <c r="P218" s="31">
        <f>IF($A218="","",IF($O218&lt;&gt;"OK","Review",IF(OR(AND($H218&gt;0,$M218&lt;0),AND($I218&gt;0,$N218&lt;0)),"Overdue",IF(OR(AND($H218&gt;0,$M218&lt;='Settings'!$B$5),AND($I218&gt;0,$N218&lt;='Settings'!$B$6)),"Due Soon","Up to Date"))))</f>
        <v/>
      </c>
      <c r="Q218" s="52">
        <f>IF($A218="","",IFERROR(VLOOKUP($E218,'Settings'!$A$11:$D$110,4,FALSE),0))</f>
        <v/>
      </c>
      <c r="R218" s="27" t="n"/>
      <c r="S218" s="25" t="n"/>
      <c r="T218" s="27" t="n"/>
    </row>
    <row r="219">
      <c r="A219" s="25" t="n"/>
      <c r="B219" s="25" t="n"/>
      <c r="C219" s="30">
        <f>IF($A219="","",IFERROR(VLOOKUP($B219,'Vehicles'!$A$5:$J$504,2,FALSE)&amp;" "&amp;VLOOKUP($B219,'Vehicles'!$A$5:$J$504,3,FALSE)&amp;" "&amp;VLOOKUP($B219,'Vehicles'!$A$5:$J$504,4,FALSE),"Unit not found"))</f>
        <v/>
      </c>
      <c r="D219" s="31">
        <f>IF($A219="","",IFERROR(VLOOKUP($B219,'Vehicles'!$A$5:$J$504,10,FALSE),"Missing Unit"))</f>
        <v/>
      </c>
      <c r="E219" s="27" t="n"/>
      <c r="F219" s="49" t="n"/>
      <c r="G219" s="48" t="n"/>
      <c r="H219" s="50">
        <f>IF($A219="","",IFERROR(VLOOKUP($E219,'Settings'!$A$11:$D$110,2,FALSE),""))</f>
        <v/>
      </c>
      <c r="I219" s="33">
        <f>IF($A219="","",IFERROR(VLOOKUP($E219,'Settings'!$A$11:$D$110,3,FALSE),""))</f>
        <v/>
      </c>
      <c r="J219" s="50">
        <f>IF($A219="","",IFERROR(VLOOKUP($B219,'Vehicles'!$A$5:$J$504,8,FALSE),""))</f>
        <v/>
      </c>
      <c r="K219" s="50">
        <f>IF($A219="","",IFERROR(IF(OR($H219&lt;=0,$G219=""),"",$G219+$H219),""))</f>
        <v/>
      </c>
      <c r="L219" s="51">
        <f>IF($A219="","",IFERROR(IF(OR($I219&lt;=0,$F219=""),"",EDATE($F219,$I219)),""))</f>
        <v/>
      </c>
      <c r="M219" s="50">
        <f>IF($A219="","",IFERROR(IF(OR($K219="",$J219=""),"",$K219-$J219),""))</f>
        <v/>
      </c>
      <c r="N219" s="33">
        <f>IF($A219="","",IFERROR(IF($L219="","",$L219-'Settings'!$B$4),""))</f>
        <v/>
      </c>
      <c r="O219" s="30">
        <f>IF($A219="","",IF($D219="Missing Unit","Missing Unit",IF(OR($D219="Out of Service",$D219="Sold"),"Inactive Vehicle",IF($J219="","Missing Current Odometer",IF(OR($F219="",$G219=""),"Missing Service Baseline",IF($F219&gt;'Settings'!$B$4,"Last Service Date After Report Date",IF(AND(OR($H219="",$H219=0),OR($I219="",$I219=0)),"Missing Service Type Setup",IF($J219&lt;$G219,"Odometer Conflict","OK"))))))))</f>
        <v/>
      </c>
      <c r="P219" s="31">
        <f>IF($A219="","",IF($O219&lt;&gt;"OK","Review",IF(OR(AND($H219&gt;0,$M219&lt;0),AND($I219&gt;0,$N219&lt;0)),"Overdue",IF(OR(AND($H219&gt;0,$M219&lt;='Settings'!$B$5),AND($I219&gt;0,$N219&lt;='Settings'!$B$6)),"Due Soon","Up to Date"))))</f>
        <v/>
      </c>
      <c r="Q219" s="52">
        <f>IF($A219="","",IFERROR(VLOOKUP($E219,'Settings'!$A$11:$D$110,4,FALSE),0))</f>
        <v/>
      </c>
      <c r="R219" s="27" t="n"/>
      <c r="S219" s="25" t="n"/>
      <c r="T219" s="27" t="n"/>
    </row>
    <row r="220">
      <c r="A220" s="25" t="n"/>
      <c r="B220" s="25" t="n"/>
      <c r="C220" s="30">
        <f>IF($A220="","",IFERROR(VLOOKUP($B220,'Vehicles'!$A$5:$J$504,2,FALSE)&amp;" "&amp;VLOOKUP($B220,'Vehicles'!$A$5:$J$504,3,FALSE)&amp;" "&amp;VLOOKUP($B220,'Vehicles'!$A$5:$J$504,4,FALSE),"Unit not found"))</f>
        <v/>
      </c>
      <c r="D220" s="31">
        <f>IF($A220="","",IFERROR(VLOOKUP($B220,'Vehicles'!$A$5:$J$504,10,FALSE),"Missing Unit"))</f>
        <v/>
      </c>
      <c r="E220" s="27" t="n"/>
      <c r="F220" s="49" t="n"/>
      <c r="G220" s="48" t="n"/>
      <c r="H220" s="50">
        <f>IF($A220="","",IFERROR(VLOOKUP($E220,'Settings'!$A$11:$D$110,2,FALSE),""))</f>
        <v/>
      </c>
      <c r="I220" s="33">
        <f>IF($A220="","",IFERROR(VLOOKUP($E220,'Settings'!$A$11:$D$110,3,FALSE),""))</f>
        <v/>
      </c>
      <c r="J220" s="50">
        <f>IF($A220="","",IFERROR(VLOOKUP($B220,'Vehicles'!$A$5:$J$504,8,FALSE),""))</f>
        <v/>
      </c>
      <c r="K220" s="50">
        <f>IF($A220="","",IFERROR(IF(OR($H220&lt;=0,$G220=""),"",$G220+$H220),""))</f>
        <v/>
      </c>
      <c r="L220" s="51">
        <f>IF($A220="","",IFERROR(IF(OR($I220&lt;=0,$F220=""),"",EDATE($F220,$I220)),""))</f>
        <v/>
      </c>
      <c r="M220" s="50">
        <f>IF($A220="","",IFERROR(IF(OR($K220="",$J220=""),"",$K220-$J220),""))</f>
        <v/>
      </c>
      <c r="N220" s="33">
        <f>IF($A220="","",IFERROR(IF($L220="","",$L220-'Settings'!$B$4),""))</f>
        <v/>
      </c>
      <c r="O220" s="30">
        <f>IF($A220="","",IF($D220="Missing Unit","Missing Unit",IF(OR($D220="Out of Service",$D220="Sold"),"Inactive Vehicle",IF($J220="","Missing Current Odometer",IF(OR($F220="",$G220=""),"Missing Service Baseline",IF($F220&gt;'Settings'!$B$4,"Last Service Date After Report Date",IF(AND(OR($H220="",$H220=0),OR($I220="",$I220=0)),"Missing Service Type Setup",IF($J220&lt;$G220,"Odometer Conflict","OK"))))))))</f>
        <v/>
      </c>
      <c r="P220" s="31">
        <f>IF($A220="","",IF($O220&lt;&gt;"OK","Review",IF(OR(AND($H220&gt;0,$M220&lt;0),AND($I220&gt;0,$N220&lt;0)),"Overdue",IF(OR(AND($H220&gt;0,$M220&lt;='Settings'!$B$5),AND($I220&gt;0,$N220&lt;='Settings'!$B$6)),"Due Soon","Up to Date"))))</f>
        <v/>
      </c>
      <c r="Q220" s="52">
        <f>IF($A220="","",IFERROR(VLOOKUP($E220,'Settings'!$A$11:$D$110,4,FALSE),0))</f>
        <v/>
      </c>
      <c r="R220" s="27" t="n"/>
      <c r="S220" s="25" t="n"/>
      <c r="T220" s="27" t="n"/>
    </row>
    <row r="221">
      <c r="A221" s="25" t="n"/>
      <c r="B221" s="25" t="n"/>
      <c r="C221" s="30">
        <f>IF($A221="","",IFERROR(VLOOKUP($B221,'Vehicles'!$A$5:$J$504,2,FALSE)&amp;" "&amp;VLOOKUP($B221,'Vehicles'!$A$5:$J$504,3,FALSE)&amp;" "&amp;VLOOKUP($B221,'Vehicles'!$A$5:$J$504,4,FALSE),"Unit not found"))</f>
        <v/>
      </c>
      <c r="D221" s="31">
        <f>IF($A221="","",IFERROR(VLOOKUP($B221,'Vehicles'!$A$5:$J$504,10,FALSE),"Missing Unit"))</f>
        <v/>
      </c>
      <c r="E221" s="27" t="n"/>
      <c r="F221" s="49" t="n"/>
      <c r="G221" s="48" t="n"/>
      <c r="H221" s="50">
        <f>IF($A221="","",IFERROR(VLOOKUP($E221,'Settings'!$A$11:$D$110,2,FALSE),""))</f>
        <v/>
      </c>
      <c r="I221" s="33">
        <f>IF($A221="","",IFERROR(VLOOKUP($E221,'Settings'!$A$11:$D$110,3,FALSE),""))</f>
        <v/>
      </c>
      <c r="J221" s="50">
        <f>IF($A221="","",IFERROR(VLOOKUP($B221,'Vehicles'!$A$5:$J$504,8,FALSE),""))</f>
        <v/>
      </c>
      <c r="K221" s="50">
        <f>IF($A221="","",IFERROR(IF(OR($H221&lt;=0,$G221=""),"",$G221+$H221),""))</f>
        <v/>
      </c>
      <c r="L221" s="51">
        <f>IF($A221="","",IFERROR(IF(OR($I221&lt;=0,$F221=""),"",EDATE($F221,$I221)),""))</f>
        <v/>
      </c>
      <c r="M221" s="50">
        <f>IF($A221="","",IFERROR(IF(OR($K221="",$J221=""),"",$K221-$J221),""))</f>
        <v/>
      </c>
      <c r="N221" s="33">
        <f>IF($A221="","",IFERROR(IF($L221="","",$L221-'Settings'!$B$4),""))</f>
        <v/>
      </c>
      <c r="O221" s="30">
        <f>IF($A221="","",IF($D221="Missing Unit","Missing Unit",IF(OR($D221="Out of Service",$D221="Sold"),"Inactive Vehicle",IF($J221="","Missing Current Odometer",IF(OR($F221="",$G221=""),"Missing Service Baseline",IF($F221&gt;'Settings'!$B$4,"Last Service Date After Report Date",IF(AND(OR($H221="",$H221=0),OR($I221="",$I221=0)),"Missing Service Type Setup",IF($J221&lt;$G221,"Odometer Conflict","OK"))))))))</f>
        <v/>
      </c>
      <c r="P221" s="31">
        <f>IF($A221="","",IF($O221&lt;&gt;"OK","Review",IF(OR(AND($H221&gt;0,$M221&lt;0),AND($I221&gt;0,$N221&lt;0)),"Overdue",IF(OR(AND($H221&gt;0,$M221&lt;='Settings'!$B$5),AND($I221&gt;0,$N221&lt;='Settings'!$B$6)),"Due Soon","Up to Date"))))</f>
        <v/>
      </c>
      <c r="Q221" s="52">
        <f>IF($A221="","",IFERROR(VLOOKUP($E221,'Settings'!$A$11:$D$110,4,FALSE),0))</f>
        <v/>
      </c>
      <c r="R221" s="27" t="n"/>
      <c r="S221" s="25" t="n"/>
      <c r="T221" s="27" t="n"/>
    </row>
    <row r="222">
      <c r="A222" s="25" t="n"/>
      <c r="B222" s="25" t="n"/>
      <c r="C222" s="30">
        <f>IF($A222="","",IFERROR(VLOOKUP($B222,'Vehicles'!$A$5:$J$504,2,FALSE)&amp;" "&amp;VLOOKUP($B222,'Vehicles'!$A$5:$J$504,3,FALSE)&amp;" "&amp;VLOOKUP($B222,'Vehicles'!$A$5:$J$504,4,FALSE),"Unit not found"))</f>
        <v/>
      </c>
      <c r="D222" s="31">
        <f>IF($A222="","",IFERROR(VLOOKUP($B222,'Vehicles'!$A$5:$J$504,10,FALSE),"Missing Unit"))</f>
        <v/>
      </c>
      <c r="E222" s="27" t="n"/>
      <c r="F222" s="49" t="n"/>
      <c r="G222" s="48" t="n"/>
      <c r="H222" s="50">
        <f>IF($A222="","",IFERROR(VLOOKUP($E222,'Settings'!$A$11:$D$110,2,FALSE),""))</f>
        <v/>
      </c>
      <c r="I222" s="33">
        <f>IF($A222="","",IFERROR(VLOOKUP($E222,'Settings'!$A$11:$D$110,3,FALSE),""))</f>
        <v/>
      </c>
      <c r="J222" s="50">
        <f>IF($A222="","",IFERROR(VLOOKUP($B222,'Vehicles'!$A$5:$J$504,8,FALSE),""))</f>
        <v/>
      </c>
      <c r="K222" s="50">
        <f>IF($A222="","",IFERROR(IF(OR($H222&lt;=0,$G222=""),"",$G222+$H222),""))</f>
        <v/>
      </c>
      <c r="L222" s="51">
        <f>IF($A222="","",IFERROR(IF(OR($I222&lt;=0,$F222=""),"",EDATE($F222,$I222)),""))</f>
        <v/>
      </c>
      <c r="M222" s="50">
        <f>IF($A222="","",IFERROR(IF(OR($K222="",$J222=""),"",$K222-$J222),""))</f>
        <v/>
      </c>
      <c r="N222" s="33">
        <f>IF($A222="","",IFERROR(IF($L222="","",$L222-'Settings'!$B$4),""))</f>
        <v/>
      </c>
      <c r="O222" s="30">
        <f>IF($A222="","",IF($D222="Missing Unit","Missing Unit",IF(OR($D222="Out of Service",$D222="Sold"),"Inactive Vehicle",IF($J222="","Missing Current Odometer",IF(OR($F222="",$G222=""),"Missing Service Baseline",IF($F222&gt;'Settings'!$B$4,"Last Service Date After Report Date",IF(AND(OR($H222="",$H222=0),OR($I222="",$I222=0)),"Missing Service Type Setup",IF($J222&lt;$G222,"Odometer Conflict","OK"))))))))</f>
        <v/>
      </c>
      <c r="P222" s="31">
        <f>IF($A222="","",IF($O222&lt;&gt;"OK","Review",IF(OR(AND($H222&gt;0,$M222&lt;0),AND($I222&gt;0,$N222&lt;0)),"Overdue",IF(OR(AND($H222&gt;0,$M222&lt;='Settings'!$B$5),AND($I222&gt;0,$N222&lt;='Settings'!$B$6)),"Due Soon","Up to Date"))))</f>
        <v/>
      </c>
      <c r="Q222" s="52">
        <f>IF($A222="","",IFERROR(VLOOKUP($E222,'Settings'!$A$11:$D$110,4,FALSE),0))</f>
        <v/>
      </c>
      <c r="R222" s="27" t="n"/>
      <c r="S222" s="25" t="n"/>
      <c r="T222" s="27" t="n"/>
    </row>
    <row r="223">
      <c r="A223" s="25" t="n"/>
      <c r="B223" s="25" t="n"/>
      <c r="C223" s="30">
        <f>IF($A223="","",IFERROR(VLOOKUP($B223,'Vehicles'!$A$5:$J$504,2,FALSE)&amp;" "&amp;VLOOKUP($B223,'Vehicles'!$A$5:$J$504,3,FALSE)&amp;" "&amp;VLOOKUP($B223,'Vehicles'!$A$5:$J$504,4,FALSE),"Unit not found"))</f>
        <v/>
      </c>
      <c r="D223" s="31">
        <f>IF($A223="","",IFERROR(VLOOKUP($B223,'Vehicles'!$A$5:$J$504,10,FALSE),"Missing Unit"))</f>
        <v/>
      </c>
      <c r="E223" s="27" t="n"/>
      <c r="F223" s="49" t="n"/>
      <c r="G223" s="48" t="n"/>
      <c r="H223" s="50">
        <f>IF($A223="","",IFERROR(VLOOKUP($E223,'Settings'!$A$11:$D$110,2,FALSE),""))</f>
        <v/>
      </c>
      <c r="I223" s="33">
        <f>IF($A223="","",IFERROR(VLOOKUP($E223,'Settings'!$A$11:$D$110,3,FALSE),""))</f>
        <v/>
      </c>
      <c r="J223" s="50">
        <f>IF($A223="","",IFERROR(VLOOKUP($B223,'Vehicles'!$A$5:$J$504,8,FALSE),""))</f>
        <v/>
      </c>
      <c r="K223" s="50">
        <f>IF($A223="","",IFERROR(IF(OR($H223&lt;=0,$G223=""),"",$G223+$H223),""))</f>
        <v/>
      </c>
      <c r="L223" s="51">
        <f>IF($A223="","",IFERROR(IF(OR($I223&lt;=0,$F223=""),"",EDATE($F223,$I223)),""))</f>
        <v/>
      </c>
      <c r="M223" s="50">
        <f>IF($A223="","",IFERROR(IF(OR($K223="",$J223=""),"",$K223-$J223),""))</f>
        <v/>
      </c>
      <c r="N223" s="33">
        <f>IF($A223="","",IFERROR(IF($L223="","",$L223-'Settings'!$B$4),""))</f>
        <v/>
      </c>
      <c r="O223" s="30">
        <f>IF($A223="","",IF($D223="Missing Unit","Missing Unit",IF(OR($D223="Out of Service",$D223="Sold"),"Inactive Vehicle",IF($J223="","Missing Current Odometer",IF(OR($F223="",$G223=""),"Missing Service Baseline",IF($F223&gt;'Settings'!$B$4,"Last Service Date After Report Date",IF(AND(OR($H223="",$H223=0),OR($I223="",$I223=0)),"Missing Service Type Setup",IF($J223&lt;$G223,"Odometer Conflict","OK"))))))))</f>
        <v/>
      </c>
      <c r="P223" s="31">
        <f>IF($A223="","",IF($O223&lt;&gt;"OK","Review",IF(OR(AND($H223&gt;0,$M223&lt;0),AND($I223&gt;0,$N223&lt;0)),"Overdue",IF(OR(AND($H223&gt;0,$M223&lt;='Settings'!$B$5),AND($I223&gt;0,$N223&lt;='Settings'!$B$6)),"Due Soon","Up to Date"))))</f>
        <v/>
      </c>
      <c r="Q223" s="52">
        <f>IF($A223="","",IFERROR(VLOOKUP($E223,'Settings'!$A$11:$D$110,4,FALSE),0))</f>
        <v/>
      </c>
      <c r="R223" s="27" t="n"/>
      <c r="S223" s="25" t="n"/>
      <c r="T223" s="27" t="n"/>
    </row>
    <row r="224">
      <c r="A224" s="25" t="n"/>
      <c r="B224" s="25" t="n"/>
      <c r="C224" s="30">
        <f>IF($A224="","",IFERROR(VLOOKUP($B224,'Vehicles'!$A$5:$J$504,2,FALSE)&amp;" "&amp;VLOOKUP($B224,'Vehicles'!$A$5:$J$504,3,FALSE)&amp;" "&amp;VLOOKUP($B224,'Vehicles'!$A$5:$J$504,4,FALSE),"Unit not found"))</f>
        <v/>
      </c>
      <c r="D224" s="31">
        <f>IF($A224="","",IFERROR(VLOOKUP($B224,'Vehicles'!$A$5:$J$504,10,FALSE),"Missing Unit"))</f>
        <v/>
      </c>
      <c r="E224" s="27" t="n"/>
      <c r="F224" s="49" t="n"/>
      <c r="G224" s="48" t="n"/>
      <c r="H224" s="50">
        <f>IF($A224="","",IFERROR(VLOOKUP($E224,'Settings'!$A$11:$D$110,2,FALSE),""))</f>
        <v/>
      </c>
      <c r="I224" s="33">
        <f>IF($A224="","",IFERROR(VLOOKUP($E224,'Settings'!$A$11:$D$110,3,FALSE),""))</f>
        <v/>
      </c>
      <c r="J224" s="50">
        <f>IF($A224="","",IFERROR(VLOOKUP($B224,'Vehicles'!$A$5:$J$504,8,FALSE),""))</f>
        <v/>
      </c>
      <c r="K224" s="50">
        <f>IF($A224="","",IFERROR(IF(OR($H224&lt;=0,$G224=""),"",$G224+$H224),""))</f>
        <v/>
      </c>
      <c r="L224" s="51">
        <f>IF($A224="","",IFERROR(IF(OR($I224&lt;=0,$F224=""),"",EDATE($F224,$I224)),""))</f>
        <v/>
      </c>
      <c r="M224" s="50">
        <f>IF($A224="","",IFERROR(IF(OR($K224="",$J224=""),"",$K224-$J224),""))</f>
        <v/>
      </c>
      <c r="N224" s="33">
        <f>IF($A224="","",IFERROR(IF($L224="","",$L224-'Settings'!$B$4),""))</f>
        <v/>
      </c>
      <c r="O224" s="30">
        <f>IF($A224="","",IF($D224="Missing Unit","Missing Unit",IF(OR($D224="Out of Service",$D224="Sold"),"Inactive Vehicle",IF($J224="","Missing Current Odometer",IF(OR($F224="",$G224=""),"Missing Service Baseline",IF($F224&gt;'Settings'!$B$4,"Last Service Date After Report Date",IF(AND(OR($H224="",$H224=0),OR($I224="",$I224=0)),"Missing Service Type Setup",IF($J224&lt;$G224,"Odometer Conflict","OK"))))))))</f>
        <v/>
      </c>
      <c r="P224" s="31">
        <f>IF($A224="","",IF($O224&lt;&gt;"OK","Review",IF(OR(AND($H224&gt;0,$M224&lt;0),AND($I224&gt;0,$N224&lt;0)),"Overdue",IF(OR(AND($H224&gt;0,$M224&lt;='Settings'!$B$5),AND($I224&gt;0,$N224&lt;='Settings'!$B$6)),"Due Soon","Up to Date"))))</f>
        <v/>
      </c>
      <c r="Q224" s="52">
        <f>IF($A224="","",IFERROR(VLOOKUP($E224,'Settings'!$A$11:$D$110,4,FALSE),0))</f>
        <v/>
      </c>
      <c r="R224" s="27" t="n"/>
      <c r="S224" s="25" t="n"/>
      <c r="T224" s="27" t="n"/>
    </row>
    <row r="225">
      <c r="A225" s="25" t="n"/>
      <c r="B225" s="25" t="n"/>
      <c r="C225" s="30">
        <f>IF($A225="","",IFERROR(VLOOKUP($B225,'Vehicles'!$A$5:$J$504,2,FALSE)&amp;" "&amp;VLOOKUP($B225,'Vehicles'!$A$5:$J$504,3,FALSE)&amp;" "&amp;VLOOKUP($B225,'Vehicles'!$A$5:$J$504,4,FALSE),"Unit not found"))</f>
        <v/>
      </c>
      <c r="D225" s="31">
        <f>IF($A225="","",IFERROR(VLOOKUP($B225,'Vehicles'!$A$5:$J$504,10,FALSE),"Missing Unit"))</f>
        <v/>
      </c>
      <c r="E225" s="27" t="n"/>
      <c r="F225" s="49" t="n"/>
      <c r="G225" s="48" t="n"/>
      <c r="H225" s="50">
        <f>IF($A225="","",IFERROR(VLOOKUP($E225,'Settings'!$A$11:$D$110,2,FALSE),""))</f>
        <v/>
      </c>
      <c r="I225" s="33">
        <f>IF($A225="","",IFERROR(VLOOKUP($E225,'Settings'!$A$11:$D$110,3,FALSE),""))</f>
        <v/>
      </c>
      <c r="J225" s="50">
        <f>IF($A225="","",IFERROR(VLOOKUP($B225,'Vehicles'!$A$5:$J$504,8,FALSE),""))</f>
        <v/>
      </c>
      <c r="K225" s="50">
        <f>IF($A225="","",IFERROR(IF(OR($H225&lt;=0,$G225=""),"",$G225+$H225),""))</f>
        <v/>
      </c>
      <c r="L225" s="51">
        <f>IF($A225="","",IFERROR(IF(OR($I225&lt;=0,$F225=""),"",EDATE($F225,$I225)),""))</f>
        <v/>
      </c>
      <c r="M225" s="50">
        <f>IF($A225="","",IFERROR(IF(OR($K225="",$J225=""),"",$K225-$J225),""))</f>
        <v/>
      </c>
      <c r="N225" s="33">
        <f>IF($A225="","",IFERROR(IF($L225="","",$L225-'Settings'!$B$4),""))</f>
        <v/>
      </c>
      <c r="O225" s="30">
        <f>IF($A225="","",IF($D225="Missing Unit","Missing Unit",IF(OR($D225="Out of Service",$D225="Sold"),"Inactive Vehicle",IF($J225="","Missing Current Odometer",IF(OR($F225="",$G225=""),"Missing Service Baseline",IF($F225&gt;'Settings'!$B$4,"Last Service Date After Report Date",IF(AND(OR($H225="",$H225=0),OR($I225="",$I225=0)),"Missing Service Type Setup",IF($J225&lt;$G225,"Odometer Conflict","OK"))))))))</f>
        <v/>
      </c>
      <c r="P225" s="31">
        <f>IF($A225="","",IF($O225&lt;&gt;"OK","Review",IF(OR(AND($H225&gt;0,$M225&lt;0),AND($I225&gt;0,$N225&lt;0)),"Overdue",IF(OR(AND($H225&gt;0,$M225&lt;='Settings'!$B$5),AND($I225&gt;0,$N225&lt;='Settings'!$B$6)),"Due Soon","Up to Date"))))</f>
        <v/>
      </c>
      <c r="Q225" s="52">
        <f>IF($A225="","",IFERROR(VLOOKUP($E225,'Settings'!$A$11:$D$110,4,FALSE),0))</f>
        <v/>
      </c>
      <c r="R225" s="27" t="n"/>
      <c r="S225" s="25" t="n"/>
      <c r="T225" s="27" t="n"/>
    </row>
    <row r="226">
      <c r="A226" s="25" t="n"/>
      <c r="B226" s="25" t="n"/>
      <c r="C226" s="30">
        <f>IF($A226="","",IFERROR(VLOOKUP($B226,'Vehicles'!$A$5:$J$504,2,FALSE)&amp;" "&amp;VLOOKUP($B226,'Vehicles'!$A$5:$J$504,3,FALSE)&amp;" "&amp;VLOOKUP($B226,'Vehicles'!$A$5:$J$504,4,FALSE),"Unit not found"))</f>
        <v/>
      </c>
      <c r="D226" s="31">
        <f>IF($A226="","",IFERROR(VLOOKUP($B226,'Vehicles'!$A$5:$J$504,10,FALSE),"Missing Unit"))</f>
        <v/>
      </c>
      <c r="E226" s="27" t="n"/>
      <c r="F226" s="49" t="n"/>
      <c r="G226" s="48" t="n"/>
      <c r="H226" s="50">
        <f>IF($A226="","",IFERROR(VLOOKUP($E226,'Settings'!$A$11:$D$110,2,FALSE),""))</f>
        <v/>
      </c>
      <c r="I226" s="33">
        <f>IF($A226="","",IFERROR(VLOOKUP($E226,'Settings'!$A$11:$D$110,3,FALSE),""))</f>
        <v/>
      </c>
      <c r="J226" s="50">
        <f>IF($A226="","",IFERROR(VLOOKUP($B226,'Vehicles'!$A$5:$J$504,8,FALSE),""))</f>
        <v/>
      </c>
      <c r="K226" s="50">
        <f>IF($A226="","",IFERROR(IF(OR($H226&lt;=0,$G226=""),"",$G226+$H226),""))</f>
        <v/>
      </c>
      <c r="L226" s="51">
        <f>IF($A226="","",IFERROR(IF(OR($I226&lt;=0,$F226=""),"",EDATE($F226,$I226)),""))</f>
        <v/>
      </c>
      <c r="M226" s="50">
        <f>IF($A226="","",IFERROR(IF(OR($K226="",$J226=""),"",$K226-$J226),""))</f>
        <v/>
      </c>
      <c r="N226" s="33">
        <f>IF($A226="","",IFERROR(IF($L226="","",$L226-'Settings'!$B$4),""))</f>
        <v/>
      </c>
      <c r="O226" s="30">
        <f>IF($A226="","",IF($D226="Missing Unit","Missing Unit",IF(OR($D226="Out of Service",$D226="Sold"),"Inactive Vehicle",IF($J226="","Missing Current Odometer",IF(OR($F226="",$G226=""),"Missing Service Baseline",IF($F226&gt;'Settings'!$B$4,"Last Service Date After Report Date",IF(AND(OR($H226="",$H226=0),OR($I226="",$I226=0)),"Missing Service Type Setup",IF($J226&lt;$G226,"Odometer Conflict","OK"))))))))</f>
        <v/>
      </c>
      <c r="P226" s="31">
        <f>IF($A226="","",IF($O226&lt;&gt;"OK","Review",IF(OR(AND($H226&gt;0,$M226&lt;0),AND($I226&gt;0,$N226&lt;0)),"Overdue",IF(OR(AND($H226&gt;0,$M226&lt;='Settings'!$B$5),AND($I226&gt;0,$N226&lt;='Settings'!$B$6)),"Due Soon","Up to Date"))))</f>
        <v/>
      </c>
      <c r="Q226" s="52">
        <f>IF($A226="","",IFERROR(VLOOKUP($E226,'Settings'!$A$11:$D$110,4,FALSE),0))</f>
        <v/>
      </c>
      <c r="R226" s="27" t="n"/>
      <c r="S226" s="25" t="n"/>
      <c r="T226" s="27" t="n"/>
    </row>
    <row r="227">
      <c r="A227" s="25" t="n"/>
      <c r="B227" s="25" t="n"/>
      <c r="C227" s="30">
        <f>IF($A227="","",IFERROR(VLOOKUP($B227,'Vehicles'!$A$5:$J$504,2,FALSE)&amp;" "&amp;VLOOKUP($B227,'Vehicles'!$A$5:$J$504,3,FALSE)&amp;" "&amp;VLOOKUP($B227,'Vehicles'!$A$5:$J$504,4,FALSE),"Unit not found"))</f>
        <v/>
      </c>
      <c r="D227" s="31">
        <f>IF($A227="","",IFERROR(VLOOKUP($B227,'Vehicles'!$A$5:$J$504,10,FALSE),"Missing Unit"))</f>
        <v/>
      </c>
      <c r="E227" s="27" t="n"/>
      <c r="F227" s="49" t="n"/>
      <c r="G227" s="48" t="n"/>
      <c r="H227" s="50">
        <f>IF($A227="","",IFERROR(VLOOKUP($E227,'Settings'!$A$11:$D$110,2,FALSE),""))</f>
        <v/>
      </c>
      <c r="I227" s="33">
        <f>IF($A227="","",IFERROR(VLOOKUP($E227,'Settings'!$A$11:$D$110,3,FALSE),""))</f>
        <v/>
      </c>
      <c r="J227" s="50">
        <f>IF($A227="","",IFERROR(VLOOKUP($B227,'Vehicles'!$A$5:$J$504,8,FALSE),""))</f>
        <v/>
      </c>
      <c r="K227" s="50">
        <f>IF($A227="","",IFERROR(IF(OR($H227&lt;=0,$G227=""),"",$G227+$H227),""))</f>
        <v/>
      </c>
      <c r="L227" s="51">
        <f>IF($A227="","",IFERROR(IF(OR($I227&lt;=0,$F227=""),"",EDATE($F227,$I227)),""))</f>
        <v/>
      </c>
      <c r="M227" s="50">
        <f>IF($A227="","",IFERROR(IF(OR($K227="",$J227=""),"",$K227-$J227),""))</f>
        <v/>
      </c>
      <c r="N227" s="33">
        <f>IF($A227="","",IFERROR(IF($L227="","",$L227-'Settings'!$B$4),""))</f>
        <v/>
      </c>
      <c r="O227" s="30">
        <f>IF($A227="","",IF($D227="Missing Unit","Missing Unit",IF(OR($D227="Out of Service",$D227="Sold"),"Inactive Vehicle",IF($J227="","Missing Current Odometer",IF(OR($F227="",$G227=""),"Missing Service Baseline",IF($F227&gt;'Settings'!$B$4,"Last Service Date After Report Date",IF(AND(OR($H227="",$H227=0),OR($I227="",$I227=0)),"Missing Service Type Setup",IF($J227&lt;$G227,"Odometer Conflict","OK"))))))))</f>
        <v/>
      </c>
      <c r="P227" s="31">
        <f>IF($A227="","",IF($O227&lt;&gt;"OK","Review",IF(OR(AND($H227&gt;0,$M227&lt;0),AND($I227&gt;0,$N227&lt;0)),"Overdue",IF(OR(AND($H227&gt;0,$M227&lt;='Settings'!$B$5),AND($I227&gt;0,$N227&lt;='Settings'!$B$6)),"Due Soon","Up to Date"))))</f>
        <v/>
      </c>
      <c r="Q227" s="52">
        <f>IF($A227="","",IFERROR(VLOOKUP($E227,'Settings'!$A$11:$D$110,4,FALSE),0))</f>
        <v/>
      </c>
      <c r="R227" s="27" t="n"/>
      <c r="S227" s="25" t="n"/>
      <c r="T227" s="27" t="n"/>
    </row>
    <row r="228">
      <c r="A228" s="25" t="n"/>
      <c r="B228" s="25" t="n"/>
      <c r="C228" s="30">
        <f>IF($A228="","",IFERROR(VLOOKUP($B228,'Vehicles'!$A$5:$J$504,2,FALSE)&amp;" "&amp;VLOOKUP($B228,'Vehicles'!$A$5:$J$504,3,FALSE)&amp;" "&amp;VLOOKUP($B228,'Vehicles'!$A$5:$J$504,4,FALSE),"Unit not found"))</f>
        <v/>
      </c>
      <c r="D228" s="31">
        <f>IF($A228="","",IFERROR(VLOOKUP($B228,'Vehicles'!$A$5:$J$504,10,FALSE),"Missing Unit"))</f>
        <v/>
      </c>
      <c r="E228" s="27" t="n"/>
      <c r="F228" s="49" t="n"/>
      <c r="G228" s="48" t="n"/>
      <c r="H228" s="50">
        <f>IF($A228="","",IFERROR(VLOOKUP($E228,'Settings'!$A$11:$D$110,2,FALSE),""))</f>
        <v/>
      </c>
      <c r="I228" s="33">
        <f>IF($A228="","",IFERROR(VLOOKUP($E228,'Settings'!$A$11:$D$110,3,FALSE),""))</f>
        <v/>
      </c>
      <c r="J228" s="50">
        <f>IF($A228="","",IFERROR(VLOOKUP($B228,'Vehicles'!$A$5:$J$504,8,FALSE),""))</f>
        <v/>
      </c>
      <c r="K228" s="50">
        <f>IF($A228="","",IFERROR(IF(OR($H228&lt;=0,$G228=""),"",$G228+$H228),""))</f>
        <v/>
      </c>
      <c r="L228" s="51">
        <f>IF($A228="","",IFERROR(IF(OR($I228&lt;=0,$F228=""),"",EDATE($F228,$I228)),""))</f>
        <v/>
      </c>
      <c r="M228" s="50">
        <f>IF($A228="","",IFERROR(IF(OR($K228="",$J228=""),"",$K228-$J228),""))</f>
        <v/>
      </c>
      <c r="N228" s="33">
        <f>IF($A228="","",IFERROR(IF($L228="","",$L228-'Settings'!$B$4),""))</f>
        <v/>
      </c>
      <c r="O228" s="30">
        <f>IF($A228="","",IF($D228="Missing Unit","Missing Unit",IF(OR($D228="Out of Service",$D228="Sold"),"Inactive Vehicle",IF($J228="","Missing Current Odometer",IF(OR($F228="",$G228=""),"Missing Service Baseline",IF($F228&gt;'Settings'!$B$4,"Last Service Date After Report Date",IF(AND(OR($H228="",$H228=0),OR($I228="",$I228=0)),"Missing Service Type Setup",IF($J228&lt;$G228,"Odometer Conflict","OK"))))))))</f>
        <v/>
      </c>
      <c r="P228" s="31">
        <f>IF($A228="","",IF($O228&lt;&gt;"OK","Review",IF(OR(AND($H228&gt;0,$M228&lt;0),AND($I228&gt;0,$N228&lt;0)),"Overdue",IF(OR(AND($H228&gt;0,$M228&lt;='Settings'!$B$5),AND($I228&gt;0,$N228&lt;='Settings'!$B$6)),"Due Soon","Up to Date"))))</f>
        <v/>
      </c>
      <c r="Q228" s="52">
        <f>IF($A228="","",IFERROR(VLOOKUP($E228,'Settings'!$A$11:$D$110,4,FALSE),0))</f>
        <v/>
      </c>
      <c r="R228" s="27" t="n"/>
      <c r="S228" s="25" t="n"/>
      <c r="T228" s="27" t="n"/>
    </row>
    <row r="229">
      <c r="A229" s="25" t="n"/>
      <c r="B229" s="25" t="n"/>
      <c r="C229" s="30">
        <f>IF($A229="","",IFERROR(VLOOKUP($B229,'Vehicles'!$A$5:$J$504,2,FALSE)&amp;" "&amp;VLOOKUP($B229,'Vehicles'!$A$5:$J$504,3,FALSE)&amp;" "&amp;VLOOKUP($B229,'Vehicles'!$A$5:$J$504,4,FALSE),"Unit not found"))</f>
        <v/>
      </c>
      <c r="D229" s="31">
        <f>IF($A229="","",IFERROR(VLOOKUP($B229,'Vehicles'!$A$5:$J$504,10,FALSE),"Missing Unit"))</f>
        <v/>
      </c>
      <c r="E229" s="27" t="n"/>
      <c r="F229" s="49" t="n"/>
      <c r="G229" s="48" t="n"/>
      <c r="H229" s="50">
        <f>IF($A229="","",IFERROR(VLOOKUP($E229,'Settings'!$A$11:$D$110,2,FALSE),""))</f>
        <v/>
      </c>
      <c r="I229" s="33">
        <f>IF($A229="","",IFERROR(VLOOKUP($E229,'Settings'!$A$11:$D$110,3,FALSE),""))</f>
        <v/>
      </c>
      <c r="J229" s="50">
        <f>IF($A229="","",IFERROR(VLOOKUP($B229,'Vehicles'!$A$5:$J$504,8,FALSE),""))</f>
        <v/>
      </c>
      <c r="K229" s="50">
        <f>IF($A229="","",IFERROR(IF(OR($H229&lt;=0,$G229=""),"",$G229+$H229),""))</f>
        <v/>
      </c>
      <c r="L229" s="51">
        <f>IF($A229="","",IFERROR(IF(OR($I229&lt;=0,$F229=""),"",EDATE($F229,$I229)),""))</f>
        <v/>
      </c>
      <c r="M229" s="50">
        <f>IF($A229="","",IFERROR(IF(OR($K229="",$J229=""),"",$K229-$J229),""))</f>
        <v/>
      </c>
      <c r="N229" s="33">
        <f>IF($A229="","",IFERROR(IF($L229="","",$L229-'Settings'!$B$4),""))</f>
        <v/>
      </c>
      <c r="O229" s="30">
        <f>IF($A229="","",IF($D229="Missing Unit","Missing Unit",IF(OR($D229="Out of Service",$D229="Sold"),"Inactive Vehicle",IF($J229="","Missing Current Odometer",IF(OR($F229="",$G229=""),"Missing Service Baseline",IF($F229&gt;'Settings'!$B$4,"Last Service Date After Report Date",IF(AND(OR($H229="",$H229=0),OR($I229="",$I229=0)),"Missing Service Type Setup",IF($J229&lt;$G229,"Odometer Conflict","OK"))))))))</f>
        <v/>
      </c>
      <c r="P229" s="31">
        <f>IF($A229="","",IF($O229&lt;&gt;"OK","Review",IF(OR(AND($H229&gt;0,$M229&lt;0),AND($I229&gt;0,$N229&lt;0)),"Overdue",IF(OR(AND($H229&gt;0,$M229&lt;='Settings'!$B$5),AND($I229&gt;0,$N229&lt;='Settings'!$B$6)),"Due Soon","Up to Date"))))</f>
        <v/>
      </c>
      <c r="Q229" s="52">
        <f>IF($A229="","",IFERROR(VLOOKUP($E229,'Settings'!$A$11:$D$110,4,FALSE),0))</f>
        <v/>
      </c>
      <c r="R229" s="27" t="n"/>
      <c r="S229" s="25" t="n"/>
      <c r="T229" s="27" t="n"/>
    </row>
    <row r="230">
      <c r="A230" s="25" t="n"/>
      <c r="B230" s="25" t="n"/>
      <c r="C230" s="30">
        <f>IF($A230="","",IFERROR(VLOOKUP($B230,'Vehicles'!$A$5:$J$504,2,FALSE)&amp;" "&amp;VLOOKUP($B230,'Vehicles'!$A$5:$J$504,3,FALSE)&amp;" "&amp;VLOOKUP($B230,'Vehicles'!$A$5:$J$504,4,FALSE),"Unit not found"))</f>
        <v/>
      </c>
      <c r="D230" s="31">
        <f>IF($A230="","",IFERROR(VLOOKUP($B230,'Vehicles'!$A$5:$J$504,10,FALSE),"Missing Unit"))</f>
        <v/>
      </c>
      <c r="E230" s="27" t="n"/>
      <c r="F230" s="49" t="n"/>
      <c r="G230" s="48" t="n"/>
      <c r="H230" s="50">
        <f>IF($A230="","",IFERROR(VLOOKUP($E230,'Settings'!$A$11:$D$110,2,FALSE),""))</f>
        <v/>
      </c>
      <c r="I230" s="33">
        <f>IF($A230="","",IFERROR(VLOOKUP($E230,'Settings'!$A$11:$D$110,3,FALSE),""))</f>
        <v/>
      </c>
      <c r="J230" s="50">
        <f>IF($A230="","",IFERROR(VLOOKUP($B230,'Vehicles'!$A$5:$J$504,8,FALSE),""))</f>
        <v/>
      </c>
      <c r="K230" s="50">
        <f>IF($A230="","",IFERROR(IF(OR($H230&lt;=0,$G230=""),"",$G230+$H230),""))</f>
        <v/>
      </c>
      <c r="L230" s="51">
        <f>IF($A230="","",IFERROR(IF(OR($I230&lt;=0,$F230=""),"",EDATE($F230,$I230)),""))</f>
        <v/>
      </c>
      <c r="M230" s="50">
        <f>IF($A230="","",IFERROR(IF(OR($K230="",$J230=""),"",$K230-$J230),""))</f>
        <v/>
      </c>
      <c r="N230" s="33">
        <f>IF($A230="","",IFERROR(IF($L230="","",$L230-'Settings'!$B$4),""))</f>
        <v/>
      </c>
      <c r="O230" s="30">
        <f>IF($A230="","",IF($D230="Missing Unit","Missing Unit",IF(OR($D230="Out of Service",$D230="Sold"),"Inactive Vehicle",IF($J230="","Missing Current Odometer",IF(OR($F230="",$G230=""),"Missing Service Baseline",IF($F230&gt;'Settings'!$B$4,"Last Service Date After Report Date",IF(AND(OR($H230="",$H230=0),OR($I230="",$I230=0)),"Missing Service Type Setup",IF($J230&lt;$G230,"Odometer Conflict","OK"))))))))</f>
        <v/>
      </c>
      <c r="P230" s="31">
        <f>IF($A230="","",IF($O230&lt;&gt;"OK","Review",IF(OR(AND($H230&gt;0,$M230&lt;0),AND($I230&gt;0,$N230&lt;0)),"Overdue",IF(OR(AND($H230&gt;0,$M230&lt;='Settings'!$B$5),AND($I230&gt;0,$N230&lt;='Settings'!$B$6)),"Due Soon","Up to Date"))))</f>
        <v/>
      </c>
      <c r="Q230" s="52">
        <f>IF($A230="","",IFERROR(VLOOKUP($E230,'Settings'!$A$11:$D$110,4,FALSE),0))</f>
        <v/>
      </c>
      <c r="R230" s="27" t="n"/>
      <c r="S230" s="25" t="n"/>
      <c r="T230" s="27" t="n"/>
    </row>
    <row r="231">
      <c r="A231" s="25" t="n"/>
      <c r="B231" s="25" t="n"/>
      <c r="C231" s="30">
        <f>IF($A231="","",IFERROR(VLOOKUP($B231,'Vehicles'!$A$5:$J$504,2,FALSE)&amp;" "&amp;VLOOKUP($B231,'Vehicles'!$A$5:$J$504,3,FALSE)&amp;" "&amp;VLOOKUP($B231,'Vehicles'!$A$5:$J$504,4,FALSE),"Unit not found"))</f>
        <v/>
      </c>
      <c r="D231" s="31">
        <f>IF($A231="","",IFERROR(VLOOKUP($B231,'Vehicles'!$A$5:$J$504,10,FALSE),"Missing Unit"))</f>
        <v/>
      </c>
      <c r="E231" s="27" t="n"/>
      <c r="F231" s="49" t="n"/>
      <c r="G231" s="48" t="n"/>
      <c r="H231" s="50">
        <f>IF($A231="","",IFERROR(VLOOKUP($E231,'Settings'!$A$11:$D$110,2,FALSE),""))</f>
        <v/>
      </c>
      <c r="I231" s="33">
        <f>IF($A231="","",IFERROR(VLOOKUP($E231,'Settings'!$A$11:$D$110,3,FALSE),""))</f>
        <v/>
      </c>
      <c r="J231" s="50">
        <f>IF($A231="","",IFERROR(VLOOKUP($B231,'Vehicles'!$A$5:$J$504,8,FALSE),""))</f>
        <v/>
      </c>
      <c r="K231" s="50">
        <f>IF($A231="","",IFERROR(IF(OR($H231&lt;=0,$G231=""),"",$G231+$H231),""))</f>
        <v/>
      </c>
      <c r="L231" s="51">
        <f>IF($A231="","",IFERROR(IF(OR($I231&lt;=0,$F231=""),"",EDATE($F231,$I231)),""))</f>
        <v/>
      </c>
      <c r="M231" s="50">
        <f>IF($A231="","",IFERROR(IF(OR($K231="",$J231=""),"",$K231-$J231),""))</f>
        <v/>
      </c>
      <c r="N231" s="33">
        <f>IF($A231="","",IFERROR(IF($L231="","",$L231-'Settings'!$B$4),""))</f>
        <v/>
      </c>
      <c r="O231" s="30">
        <f>IF($A231="","",IF($D231="Missing Unit","Missing Unit",IF(OR($D231="Out of Service",$D231="Sold"),"Inactive Vehicle",IF($J231="","Missing Current Odometer",IF(OR($F231="",$G231=""),"Missing Service Baseline",IF($F231&gt;'Settings'!$B$4,"Last Service Date After Report Date",IF(AND(OR($H231="",$H231=0),OR($I231="",$I231=0)),"Missing Service Type Setup",IF($J231&lt;$G231,"Odometer Conflict","OK"))))))))</f>
        <v/>
      </c>
      <c r="P231" s="31">
        <f>IF($A231="","",IF($O231&lt;&gt;"OK","Review",IF(OR(AND($H231&gt;0,$M231&lt;0),AND($I231&gt;0,$N231&lt;0)),"Overdue",IF(OR(AND($H231&gt;0,$M231&lt;='Settings'!$B$5),AND($I231&gt;0,$N231&lt;='Settings'!$B$6)),"Due Soon","Up to Date"))))</f>
        <v/>
      </c>
      <c r="Q231" s="52">
        <f>IF($A231="","",IFERROR(VLOOKUP($E231,'Settings'!$A$11:$D$110,4,FALSE),0))</f>
        <v/>
      </c>
      <c r="R231" s="27" t="n"/>
      <c r="S231" s="25" t="n"/>
      <c r="T231" s="27" t="n"/>
    </row>
    <row r="232">
      <c r="A232" s="25" t="n"/>
      <c r="B232" s="25" t="n"/>
      <c r="C232" s="30">
        <f>IF($A232="","",IFERROR(VLOOKUP($B232,'Vehicles'!$A$5:$J$504,2,FALSE)&amp;" "&amp;VLOOKUP($B232,'Vehicles'!$A$5:$J$504,3,FALSE)&amp;" "&amp;VLOOKUP($B232,'Vehicles'!$A$5:$J$504,4,FALSE),"Unit not found"))</f>
        <v/>
      </c>
      <c r="D232" s="31">
        <f>IF($A232="","",IFERROR(VLOOKUP($B232,'Vehicles'!$A$5:$J$504,10,FALSE),"Missing Unit"))</f>
        <v/>
      </c>
      <c r="E232" s="27" t="n"/>
      <c r="F232" s="49" t="n"/>
      <c r="G232" s="48" t="n"/>
      <c r="H232" s="50">
        <f>IF($A232="","",IFERROR(VLOOKUP($E232,'Settings'!$A$11:$D$110,2,FALSE),""))</f>
        <v/>
      </c>
      <c r="I232" s="33">
        <f>IF($A232="","",IFERROR(VLOOKUP($E232,'Settings'!$A$11:$D$110,3,FALSE),""))</f>
        <v/>
      </c>
      <c r="J232" s="50">
        <f>IF($A232="","",IFERROR(VLOOKUP($B232,'Vehicles'!$A$5:$J$504,8,FALSE),""))</f>
        <v/>
      </c>
      <c r="K232" s="50">
        <f>IF($A232="","",IFERROR(IF(OR($H232&lt;=0,$G232=""),"",$G232+$H232),""))</f>
        <v/>
      </c>
      <c r="L232" s="51">
        <f>IF($A232="","",IFERROR(IF(OR($I232&lt;=0,$F232=""),"",EDATE($F232,$I232)),""))</f>
        <v/>
      </c>
      <c r="M232" s="50">
        <f>IF($A232="","",IFERROR(IF(OR($K232="",$J232=""),"",$K232-$J232),""))</f>
        <v/>
      </c>
      <c r="N232" s="33">
        <f>IF($A232="","",IFERROR(IF($L232="","",$L232-'Settings'!$B$4),""))</f>
        <v/>
      </c>
      <c r="O232" s="30">
        <f>IF($A232="","",IF($D232="Missing Unit","Missing Unit",IF(OR($D232="Out of Service",$D232="Sold"),"Inactive Vehicle",IF($J232="","Missing Current Odometer",IF(OR($F232="",$G232=""),"Missing Service Baseline",IF($F232&gt;'Settings'!$B$4,"Last Service Date After Report Date",IF(AND(OR($H232="",$H232=0),OR($I232="",$I232=0)),"Missing Service Type Setup",IF($J232&lt;$G232,"Odometer Conflict","OK"))))))))</f>
        <v/>
      </c>
      <c r="P232" s="31">
        <f>IF($A232="","",IF($O232&lt;&gt;"OK","Review",IF(OR(AND($H232&gt;0,$M232&lt;0),AND($I232&gt;0,$N232&lt;0)),"Overdue",IF(OR(AND($H232&gt;0,$M232&lt;='Settings'!$B$5),AND($I232&gt;0,$N232&lt;='Settings'!$B$6)),"Due Soon","Up to Date"))))</f>
        <v/>
      </c>
      <c r="Q232" s="52">
        <f>IF($A232="","",IFERROR(VLOOKUP($E232,'Settings'!$A$11:$D$110,4,FALSE),0))</f>
        <v/>
      </c>
      <c r="R232" s="27" t="n"/>
      <c r="S232" s="25" t="n"/>
      <c r="T232" s="27" t="n"/>
    </row>
    <row r="233">
      <c r="A233" s="25" t="n"/>
      <c r="B233" s="25" t="n"/>
      <c r="C233" s="30">
        <f>IF($A233="","",IFERROR(VLOOKUP($B233,'Vehicles'!$A$5:$J$504,2,FALSE)&amp;" "&amp;VLOOKUP($B233,'Vehicles'!$A$5:$J$504,3,FALSE)&amp;" "&amp;VLOOKUP($B233,'Vehicles'!$A$5:$J$504,4,FALSE),"Unit not found"))</f>
        <v/>
      </c>
      <c r="D233" s="31">
        <f>IF($A233="","",IFERROR(VLOOKUP($B233,'Vehicles'!$A$5:$J$504,10,FALSE),"Missing Unit"))</f>
        <v/>
      </c>
      <c r="E233" s="27" t="n"/>
      <c r="F233" s="49" t="n"/>
      <c r="G233" s="48" t="n"/>
      <c r="H233" s="50">
        <f>IF($A233="","",IFERROR(VLOOKUP($E233,'Settings'!$A$11:$D$110,2,FALSE),""))</f>
        <v/>
      </c>
      <c r="I233" s="33">
        <f>IF($A233="","",IFERROR(VLOOKUP($E233,'Settings'!$A$11:$D$110,3,FALSE),""))</f>
        <v/>
      </c>
      <c r="J233" s="50">
        <f>IF($A233="","",IFERROR(VLOOKUP($B233,'Vehicles'!$A$5:$J$504,8,FALSE),""))</f>
        <v/>
      </c>
      <c r="K233" s="50">
        <f>IF($A233="","",IFERROR(IF(OR($H233&lt;=0,$G233=""),"",$G233+$H233),""))</f>
        <v/>
      </c>
      <c r="L233" s="51">
        <f>IF($A233="","",IFERROR(IF(OR($I233&lt;=0,$F233=""),"",EDATE($F233,$I233)),""))</f>
        <v/>
      </c>
      <c r="M233" s="50">
        <f>IF($A233="","",IFERROR(IF(OR($K233="",$J233=""),"",$K233-$J233),""))</f>
        <v/>
      </c>
      <c r="N233" s="33">
        <f>IF($A233="","",IFERROR(IF($L233="","",$L233-'Settings'!$B$4),""))</f>
        <v/>
      </c>
      <c r="O233" s="30">
        <f>IF($A233="","",IF($D233="Missing Unit","Missing Unit",IF(OR($D233="Out of Service",$D233="Sold"),"Inactive Vehicle",IF($J233="","Missing Current Odometer",IF(OR($F233="",$G233=""),"Missing Service Baseline",IF($F233&gt;'Settings'!$B$4,"Last Service Date After Report Date",IF(AND(OR($H233="",$H233=0),OR($I233="",$I233=0)),"Missing Service Type Setup",IF($J233&lt;$G233,"Odometer Conflict","OK"))))))))</f>
        <v/>
      </c>
      <c r="P233" s="31">
        <f>IF($A233="","",IF($O233&lt;&gt;"OK","Review",IF(OR(AND($H233&gt;0,$M233&lt;0),AND($I233&gt;0,$N233&lt;0)),"Overdue",IF(OR(AND($H233&gt;0,$M233&lt;='Settings'!$B$5),AND($I233&gt;0,$N233&lt;='Settings'!$B$6)),"Due Soon","Up to Date"))))</f>
        <v/>
      </c>
      <c r="Q233" s="52">
        <f>IF($A233="","",IFERROR(VLOOKUP($E233,'Settings'!$A$11:$D$110,4,FALSE),0))</f>
        <v/>
      </c>
      <c r="R233" s="27" t="n"/>
      <c r="S233" s="25" t="n"/>
      <c r="T233" s="27" t="n"/>
    </row>
    <row r="234">
      <c r="A234" s="25" t="n"/>
      <c r="B234" s="25" t="n"/>
      <c r="C234" s="30">
        <f>IF($A234="","",IFERROR(VLOOKUP($B234,'Vehicles'!$A$5:$J$504,2,FALSE)&amp;" "&amp;VLOOKUP($B234,'Vehicles'!$A$5:$J$504,3,FALSE)&amp;" "&amp;VLOOKUP($B234,'Vehicles'!$A$5:$J$504,4,FALSE),"Unit not found"))</f>
        <v/>
      </c>
      <c r="D234" s="31">
        <f>IF($A234="","",IFERROR(VLOOKUP($B234,'Vehicles'!$A$5:$J$504,10,FALSE),"Missing Unit"))</f>
        <v/>
      </c>
      <c r="E234" s="27" t="n"/>
      <c r="F234" s="49" t="n"/>
      <c r="G234" s="48" t="n"/>
      <c r="H234" s="50">
        <f>IF($A234="","",IFERROR(VLOOKUP($E234,'Settings'!$A$11:$D$110,2,FALSE),""))</f>
        <v/>
      </c>
      <c r="I234" s="33">
        <f>IF($A234="","",IFERROR(VLOOKUP($E234,'Settings'!$A$11:$D$110,3,FALSE),""))</f>
        <v/>
      </c>
      <c r="J234" s="50">
        <f>IF($A234="","",IFERROR(VLOOKUP($B234,'Vehicles'!$A$5:$J$504,8,FALSE),""))</f>
        <v/>
      </c>
      <c r="K234" s="50">
        <f>IF($A234="","",IFERROR(IF(OR($H234&lt;=0,$G234=""),"",$G234+$H234),""))</f>
        <v/>
      </c>
      <c r="L234" s="51">
        <f>IF($A234="","",IFERROR(IF(OR($I234&lt;=0,$F234=""),"",EDATE($F234,$I234)),""))</f>
        <v/>
      </c>
      <c r="M234" s="50">
        <f>IF($A234="","",IFERROR(IF(OR($K234="",$J234=""),"",$K234-$J234),""))</f>
        <v/>
      </c>
      <c r="N234" s="33">
        <f>IF($A234="","",IFERROR(IF($L234="","",$L234-'Settings'!$B$4),""))</f>
        <v/>
      </c>
      <c r="O234" s="30">
        <f>IF($A234="","",IF($D234="Missing Unit","Missing Unit",IF(OR($D234="Out of Service",$D234="Sold"),"Inactive Vehicle",IF($J234="","Missing Current Odometer",IF(OR($F234="",$G234=""),"Missing Service Baseline",IF($F234&gt;'Settings'!$B$4,"Last Service Date After Report Date",IF(AND(OR($H234="",$H234=0),OR($I234="",$I234=0)),"Missing Service Type Setup",IF($J234&lt;$G234,"Odometer Conflict","OK"))))))))</f>
        <v/>
      </c>
      <c r="P234" s="31">
        <f>IF($A234="","",IF($O234&lt;&gt;"OK","Review",IF(OR(AND($H234&gt;0,$M234&lt;0),AND($I234&gt;0,$N234&lt;0)),"Overdue",IF(OR(AND($H234&gt;0,$M234&lt;='Settings'!$B$5),AND($I234&gt;0,$N234&lt;='Settings'!$B$6)),"Due Soon","Up to Date"))))</f>
        <v/>
      </c>
      <c r="Q234" s="52">
        <f>IF($A234="","",IFERROR(VLOOKUP($E234,'Settings'!$A$11:$D$110,4,FALSE),0))</f>
        <v/>
      </c>
      <c r="R234" s="27" t="n"/>
      <c r="S234" s="25" t="n"/>
      <c r="T234" s="27" t="n"/>
    </row>
    <row r="235">
      <c r="A235" s="25" t="n"/>
      <c r="B235" s="25" t="n"/>
      <c r="C235" s="30">
        <f>IF($A235="","",IFERROR(VLOOKUP($B235,'Vehicles'!$A$5:$J$504,2,FALSE)&amp;" "&amp;VLOOKUP($B235,'Vehicles'!$A$5:$J$504,3,FALSE)&amp;" "&amp;VLOOKUP($B235,'Vehicles'!$A$5:$J$504,4,FALSE),"Unit not found"))</f>
        <v/>
      </c>
      <c r="D235" s="31">
        <f>IF($A235="","",IFERROR(VLOOKUP($B235,'Vehicles'!$A$5:$J$504,10,FALSE),"Missing Unit"))</f>
        <v/>
      </c>
      <c r="E235" s="27" t="n"/>
      <c r="F235" s="49" t="n"/>
      <c r="G235" s="48" t="n"/>
      <c r="H235" s="50">
        <f>IF($A235="","",IFERROR(VLOOKUP($E235,'Settings'!$A$11:$D$110,2,FALSE),""))</f>
        <v/>
      </c>
      <c r="I235" s="33">
        <f>IF($A235="","",IFERROR(VLOOKUP($E235,'Settings'!$A$11:$D$110,3,FALSE),""))</f>
        <v/>
      </c>
      <c r="J235" s="50">
        <f>IF($A235="","",IFERROR(VLOOKUP($B235,'Vehicles'!$A$5:$J$504,8,FALSE),""))</f>
        <v/>
      </c>
      <c r="K235" s="50">
        <f>IF($A235="","",IFERROR(IF(OR($H235&lt;=0,$G235=""),"",$G235+$H235),""))</f>
        <v/>
      </c>
      <c r="L235" s="51">
        <f>IF($A235="","",IFERROR(IF(OR($I235&lt;=0,$F235=""),"",EDATE($F235,$I235)),""))</f>
        <v/>
      </c>
      <c r="M235" s="50">
        <f>IF($A235="","",IFERROR(IF(OR($K235="",$J235=""),"",$K235-$J235),""))</f>
        <v/>
      </c>
      <c r="N235" s="33">
        <f>IF($A235="","",IFERROR(IF($L235="","",$L235-'Settings'!$B$4),""))</f>
        <v/>
      </c>
      <c r="O235" s="30">
        <f>IF($A235="","",IF($D235="Missing Unit","Missing Unit",IF(OR($D235="Out of Service",$D235="Sold"),"Inactive Vehicle",IF($J235="","Missing Current Odometer",IF(OR($F235="",$G235=""),"Missing Service Baseline",IF($F235&gt;'Settings'!$B$4,"Last Service Date After Report Date",IF(AND(OR($H235="",$H235=0),OR($I235="",$I235=0)),"Missing Service Type Setup",IF($J235&lt;$G235,"Odometer Conflict","OK"))))))))</f>
        <v/>
      </c>
      <c r="P235" s="31">
        <f>IF($A235="","",IF($O235&lt;&gt;"OK","Review",IF(OR(AND($H235&gt;0,$M235&lt;0),AND($I235&gt;0,$N235&lt;0)),"Overdue",IF(OR(AND($H235&gt;0,$M235&lt;='Settings'!$B$5),AND($I235&gt;0,$N235&lt;='Settings'!$B$6)),"Due Soon","Up to Date"))))</f>
        <v/>
      </c>
      <c r="Q235" s="52">
        <f>IF($A235="","",IFERROR(VLOOKUP($E235,'Settings'!$A$11:$D$110,4,FALSE),0))</f>
        <v/>
      </c>
      <c r="R235" s="27" t="n"/>
      <c r="S235" s="25" t="n"/>
      <c r="T235" s="27" t="n"/>
    </row>
    <row r="236">
      <c r="A236" s="25" t="n"/>
      <c r="B236" s="25" t="n"/>
      <c r="C236" s="30">
        <f>IF($A236="","",IFERROR(VLOOKUP($B236,'Vehicles'!$A$5:$J$504,2,FALSE)&amp;" "&amp;VLOOKUP($B236,'Vehicles'!$A$5:$J$504,3,FALSE)&amp;" "&amp;VLOOKUP($B236,'Vehicles'!$A$5:$J$504,4,FALSE),"Unit not found"))</f>
        <v/>
      </c>
      <c r="D236" s="31">
        <f>IF($A236="","",IFERROR(VLOOKUP($B236,'Vehicles'!$A$5:$J$504,10,FALSE),"Missing Unit"))</f>
        <v/>
      </c>
      <c r="E236" s="27" t="n"/>
      <c r="F236" s="49" t="n"/>
      <c r="G236" s="48" t="n"/>
      <c r="H236" s="50">
        <f>IF($A236="","",IFERROR(VLOOKUP($E236,'Settings'!$A$11:$D$110,2,FALSE),""))</f>
        <v/>
      </c>
      <c r="I236" s="33">
        <f>IF($A236="","",IFERROR(VLOOKUP($E236,'Settings'!$A$11:$D$110,3,FALSE),""))</f>
        <v/>
      </c>
      <c r="J236" s="50">
        <f>IF($A236="","",IFERROR(VLOOKUP($B236,'Vehicles'!$A$5:$J$504,8,FALSE),""))</f>
        <v/>
      </c>
      <c r="K236" s="50">
        <f>IF($A236="","",IFERROR(IF(OR($H236&lt;=0,$G236=""),"",$G236+$H236),""))</f>
        <v/>
      </c>
      <c r="L236" s="51">
        <f>IF($A236="","",IFERROR(IF(OR($I236&lt;=0,$F236=""),"",EDATE($F236,$I236)),""))</f>
        <v/>
      </c>
      <c r="M236" s="50">
        <f>IF($A236="","",IFERROR(IF(OR($K236="",$J236=""),"",$K236-$J236),""))</f>
        <v/>
      </c>
      <c r="N236" s="33">
        <f>IF($A236="","",IFERROR(IF($L236="","",$L236-'Settings'!$B$4),""))</f>
        <v/>
      </c>
      <c r="O236" s="30">
        <f>IF($A236="","",IF($D236="Missing Unit","Missing Unit",IF(OR($D236="Out of Service",$D236="Sold"),"Inactive Vehicle",IF($J236="","Missing Current Odometer",IF(OR($F236="",$G236=""),"Missing Service Baseline",IF($F236&gt;'Settings'!$B$4,"Last Service Date After Report Date",IF(AND(OR($H236="",$H236=0),OR($I236="",$I236=0)),"Missing Service Type Setup",IF($J236&lt;$G236,"Odometer Conflict","OK"))))))))</f>
        <v/>
      </c>
      <c r="P236" s="31">
        <f>IF($A236="","",IF($O236&lt;&gt;"OK","Review",IF(OR(AND($H236&gt;0,$M236&lt;0),AND($I236&gt;0,$N236&lt;0)),"Overdue",IF(OR(AND($H236&gt;0,$M236&lt;='Settings'!$B$5),AND($I236&gt;0,$N236&lt;='Settings'!$B$6)),"Due Soon","Up to Date"))))</f>
        <v/>
      </c>
      <c r="Q236" s="52">
        <f>IF($A236="","",IFERROR(VLOOKUP($E236,'Settings'!$A$11:$D$110,4,FALSE),0))</f>
        <v/>
      </c>
      <c r="R236" s="27" t="n"/>
      <c r="S236" s="25" t="n"/>
      <c r="T236" s="27" t="n"/>
    </row>
    <row r="237">
      <c r="A237" s="25" t="n"/>
      <c r="B237" s="25" t="n"/>
      <c r="C237" s="30">
        <f>IF($A237="","",IFERROR(VLOOKUP($B237,'Vehicles'!$A$5:$J$504,2,FALSE)&amp;" "&amp;VLOOKUP($B237,'Vehicles'!$A$5:$J$504,3,FALSE)&amp;" "&amp;VLOOKUP($B237,'Vehicles'!$A$5:$J$504,4,FALSE),"Unit not found"))</f>
        <v/>
      </c>
      <c r="D237" s="31">
        <f>IF($A237="","",IFERROR(VLOOKUP($B237,'Vehicles'!$A$5:$J$504,10,FALSE),"Missing Unit"))</f>
        <v/>
      </c>
      <c r="E237" s="27" t="n"/>
      <c r="F237" s="49" t="n"/>
      <c r="G237" s="48" t="n"/>
      <c r="H237" s="50">
        <f>IF($A237="","",IFERROR(VLOOKUP($E237,'Settings'!$A$11:$D$110,2,FALSE),""))</f>
        <v/>
      </c>
      <c r="I237" s="33">
        <f>IF($A237="","",IFERROR(VLOOKUP($E237,'Settings'!$A$11:$D$110,3,FALSE),""))</f>
        <v/>
      </c>
      <c r="J237" s="50">
        <f>IF($A237="","",IFERROR(VLOOKUP($B237,'Vehicles'!$A$5:$J$504,8,FALSE),""))</f>
        <v/>
      </c>
      <c r="K237" s="50">
        <f>IF($A237="","",IFERROR(IF(OR($H237&lt;=0,$G237=""),"",$G237+$H237),""))</f>
        <v/>
      </c>
      <c r="L237" s="51">
        <f>IF($A237="","",IFERROR(IF(OR($I237&lt;=0,$F237=""),"",EDATE($F237,$I237)),""))</f>
        <v/>
      </c>
      <c r="M237" s="50">
        <f>IF($A237="","",IFERROR(IF(OR($K237="",$J237=""),"",$K237-$J237),""))</f>
        <v/>
      </c>
      <c r="N237" s="33">
        <f>IF($A237="","",IFERROR(IF($L237="","",$L237-'Settings'!$B$4),""))</f>
        <v/>
      </c>
      <c r="O237" s="30">
        <f>IF($A237="","",IF($D237="Missing Unit","Missing Unit",IF(OR($D237="Out of Service",$D237="Sold"),"Inactive Vehicle",IF($J237="","Missing Current Odometer",IF(OR($F237="",$G237=""),"Missing Service Baseline",IF($F237&gt;'Settings'!$B$4,"Last Service Date After Report Date",IF(AND(OR($H237="",$H237=0),OR($I237="",$I237=0)),"Missing Service Type Setup",IF($J237&lt;$G237,"Odometer Conflict","OK"))))))))</f>
        <v/>
      </c>
      <c r="P237" s="31">
        <f>IF($A237="","",IF($O237&lt;&gt;"OK","Review",IF(OR(AND($H237&gt;0,$M237&lt;0),AND($I237&gt;0,$N237&lt;0)),"Overdue",IF(OR(AND($H237&gt;0,$M237&lt;='Settings'!$B$5),AND($I237&gt;0,$N237&lt;='Settings'!$B$6)),"Due Soon","Up to Date"))))</f>
        <v/>
      </c>
      <c r="Q237" s="52">
        <f>IF($A237="","",IFERROR(VLOOKUP($E237,'Settings'!$A$11:$D$110,4,FALSE),0))</f>
        <v/>
      </c>
      <c r="R237" s="27" t="n"/>
      <c r="S237" s="25" t="n"/>
      <c r="T237" s="27" t="n"/>
    </row>
    <row r="238">
      <c r="A238" s="25" t="n"/>
      <c r="B238" s="25" t="n"/>
      <c r="C238" s="30">
        <f>IF($A238="","",IFERROR(VLOOKUP($B238,'Vehicles'!$A$5:$J$504,2,FALSE)&amp;" "&amp;VLOOKUP($B238,'Vehicles'!$A$5:$J$504,3,FALSE)&amp;" "&amp;VLOOKUP($B238,'Vehicles'!$A$5:$J$504,4,FALSE),"Unit not found"))</f>
        <v/>
      </c>
      <c r="D238" s="31">
        <f>IF($A238="","",IFERROR(VLOOKUP($B238,'Vehicles'!$A$5:$J$504,10,FALSE),"Missing Unit"))</f>
        <v/>
      </c>
      <c r="E238" s="27" t="n"/>
      <c r="F238" s="49" t="n"/>
      <c r="G238" s="48" t="n"/>
      <c r="H238" s="50">
        <f>IF($A238="","",IFERROR(VLOOKUP($E238,'Settings'!$A$11:$D$110,2,FALSE),""))</f>
        <v/>
      </c>
      <c r="I238" s="33">
        <f>IF($A238="","",IFERROR(VLOOKUP($E238,'Settings'!$A$11:$D$110,3,FALSE),""))</f>
        <v/>
      </c>
      <c r="J238" s="50">
        <f>IF($A238="","",IFERROR(VLOOKUP($B238,'Vehicles'!$A$5:$J$504,8,FALSE),""))</f>
        <v/>
      </c>
      <c r="K238" s="50">
        <f>IF($A238="","",IFERROR(IF(OR($H238&lt;=0,$G238=""),"",$G238+$H238),""))</f>
        <v/>
      </c>
      <c r="L238" s="51">
        <f>IF($A238="","",IFERROR(IF(OR($I238&lt;=0,$F238=""),"",EDATE($F238,$I238)),""))</f>
        <v/>
      </c>
      <c r="M238" s="50">
        <f>IF($A238="","",IFERROR(IF(OR($K238="",$J238=""),"",$K238-$J238),""))</f>
        <v/>
      </c>
      <c r="N238" s="33">
        <f>IF($A238="","",IFERROR(IF($L238="","",$L238-'Settings'!$B$4),""))</f>
        <v/>
      </c>
      <c r="O238" s="30">
        <f>IF($A238="","",IF($D238="Missing Unit","Missing Unit",IF(OR($D238="Out of Service",$D238="Sold"),"Inactive Vehicle",IF($J238="","Missing Current Odometer",IF(OR($F238="",$G238=""),"Missing Service Baseline",IF($F238&gt;'Settings'!$B$4,"Last Service Date After Report Date",IF(AND(OR($H238="",$H238=0),OR($I238="",$I238=0)),"Missing Service Type Setup",IF($J238&lt;$G238,"Odometer Conflict","OK"))))))))</f>
        <v/>
      </c>
      <c r="P238" s="31">
        <f>IF($A238="","",IF($O238&lt;&gt;"OK","Review",IF(OR(AND($H238&gt;0,$M238&lt;0),AND($I238&gt;0,$N238&lt;0)),"Overdue",IF(OR(AND($H238&gt;0,$M238&lt;='Settings'!$B$5),AND($I238&gt;0,$N238&lt;='Settings'!$B$6)),"Due Soon","Up to Date"))))</f>
        <v/>
      </c>
      <c r="Q238" s="52">
        <f>IF($A238="","",IFERROR(VLOOKUP($E238,'Settings'!$A$11:$D$110,4,FALSE),0))</f>
        <v/>
      </c>
      <c r="R238" s="27" t="n"/>
      <c r="S238" s="25" t="n"/>
      <c r="T238" s="27" t="n"/>
    </row>
    <row r="239">
      <c r="A239" s="25" t="n"/>
      <c r="B239" s="25" t="n"/>
      <c r="C239" s="30">
        <f>IF($A239="","",IFERROR(VLOOKUP($B239,'Vehicles'!$A$5:$J$504,2,FALSE)&amp;" "&amp;VLOOKUP($B239,'Vehicles'!$A$5:$J$504,3,FALSE)&amp;" "&amp;VLOOKUP($B239,'Vehicles'!$A$5:$J$504,4,FALSE),"Unit not found"))</f>
        <v/>
      </c>
      <c r="D239" s="31">
        <f>IF($A239="","",IFERROR(VLOOKUP($B239,'Vehicles'!$A$5:$J$504,10,FALSE),"Missing Unit"))</f>
        <v/>
      </c>
      <c r="E239" s="27" t="n"/>
      <c r="F239" s="49" t="n"/>
      <c r="G239" s="48" t="n"/>
      <c r="H239" s="50">
        <f>IF($A239="","",IFERROR(VLOOKUP($E239,'Settings'!$A$11:$D$110,2,FALSE),""))</f>
        <v/>
      </c>
      <c r="I239" s="33">
        <f>IF($A239="","",IFERROR(VLOOKUP($E239,'Settings'!$A$11:$D$110,3,FALSE),""))</f>
        <v/>
      </c>
      <c r="J239" s="50">
        <f>IF($A239="","",IFERROR(VLOOKUP($B239,'Vehicles'!$A$5:$J$504,8,FALSE),""))</f>
        <v/>
      </c>
      <c r="K239" s="50">
        <f>IF($A239="","",IFERROR(IF(OR($H239&lt;=0,$G239=""),"",$G239+$H239),""))</f>
        <v/>
      </c>
      <c r="L239" s="51">
        <f>IF($A239="","",IFERROR(IF(OR($I239&lt;=0,$F239=""),"",EDATE($F239,$I239)),""))</f>
        <v/>
      </c>
      <c r="M239" s="50">
        <f>IF($A239="","",IFERROR(IF(OR($K239="",$J239=""),"",$K239-$J239),""))</f>
        <v/>
      </c>
      <c r="N239" s="33">
        <f>IF($A239="","",IFERROR(IF($L239="","",$L239-'Settings'!$B$4),""))</f>
        <v/>
      </c>
      <c r="O239" s="30">
        <f>IF($A239="","",IF($D239="Missing Unit","Missing Unit",IF(OR($D239="Out of Service",$D239="Sold"),"Inactive Vehicle",IF($J239="","Missing Current Odometer",IF(OR($F239="",$G239=""),"Missing Service Baseline",IF($F239&gt;'Settings'!$B$4,"Last Service Date After Report Date",IF(AND(OR($H239="",$H239=0),OR($I239="",$I239=0)),"Missing Service Type Setup",IF($J239&lt;$G239,"Odometer Conflict","OK"))))))))</f>
        <v/>
      </c>
      <c r="P239" s="31">
        <f>IF($A239="","",IF($O239&lt;&gt;"OK","Review",IF(OR(AND($H239&gt;0,$M239&lt;0),AND($I239&gt;0,$N239&lt;0)),"Overdue",IF(OR(AND($H239&gt;0,$M239&lt;='Settings'!$B$5),AND($I239&gt;0,$N239&lt;='Settings'!$B$6)),"Due Soon","Up to Date"))))</f>
        <v/>
      </c>
      <c r="Q239" s="52">
        <f>IF($A239="","",IFERROR(VLOOKUP($E239,'Settings'!$A$11:$D$110,4,FALSE),0))</f>
        <v/>
      </c>
      <c r="R239" s="27" t="n"/>
      <c r="S239" s="25" t="n"/>
      <c r="T239" s="27" t="n"/>
    </row>
    <row r="240">
      <c r="A240" s="25" t="n"/>
      <c r="B240" s="25" t="n"/>
      <c r="C240" s="30">
        <f>IF($A240="","",IFERROR(VLOOKUP($B240,'Vehicles'!$A$5:$J$504,2,FALSE)&amp;" "&amp;VLOOKUP($B240,'Vehicles'!$A$5:$J$504,3,FALSE)&amp;" "&amp;VLOOKUP($B240,'Vehicles'!$A$5:$J$504,4,FALSE),"Unit not found"))</f>
        <v/>
      </c>
      <c r="D240" s="31">
        <f>IF($A240="","",IFERROR(VLOOKUP($B240,'Vehicles'!$A$5:$J$504,10,FALSE),"Missing Unit"))</f>
        <v/>
      </c>
      <c r="E240" s="27" t="n"/>
      <c r="F240" s="49" t="n"/>
      <c r="G240" s="48" t="n"/>
      <c r="H240" s="50">
        <f>IF($A240="","",IFERROR(VLOOKUP($E240,'Settings'!$A$11:$D$110,2,FALSE),""))</f>
        <v/>
      </c>
      <c r="I240" s="33">
        <f>IF($A240="","",IFERROR(VLOOKUP($E240,'Settings'!$A$11:$D$110,3,FALSE),""))</f>
        <v/>
      </c>
      <c r="J240" s="50">
        <f>IF($A240="","",IFERROR(VLOOKUP($B240,'Vehicles'!$A$5:$J$504,8,FALSE),""))</f>
        <v/>
      </c>
      <c r="K240" s="50">
        <f>IF($A240="","",IFERROR(IF(OR($H240&lt;=0,$G240=""),"",$G240+$H240),""))</f>
        <v/>
      </c>
      <c r="L240" s="51">
        <f>IF($A240="","",IFERROR(IF(OR($I240&lt;=0,$F240=""),"",EDATE($F240,$I240)),""))</f>
        <v/>
      </c>
      <c r="M240" s="50">
        <f>IF($A240="","",IFERROR(IF(OR($K240="",$J240=""),"",$K240-$J240),""))</f>
        <v/>
      </c>
      <c r="N240" s="33">
        <f>IF($A240="","",IFERROR(IF($L240="","",$L240-'Settings'!$B$4),""))</f>
        <v/>
      </c>
      <c r="O240" s="30">
        <f>IF($A240="","",IF($D240="Missing Unit","Missing Unit",IF(OR($D240="Out of Service",$D240="Sold"),"Inactive Vehicle",IF($J240="","Missing Current Odometer",IF(OR($F240="",$G240=""),"Missing Service Baseline",IF($F240&gt;'Settings'!$B$4,"Last Service Date After Report Date",IF(AND(OR($H240="",$H240=0),OR($I240="",$I240=0)),"Missing Service Type Setup",IF($J240&lt;$G240,"Odometer Conflict","OK"))))))))</f>
        <v/>
      </c>
      <c r="P240" s="31">
        <f>IF($A240="","",IF($O240&lt;&gt;"OK","Review",IF(OR(AND($H240&gt;0,$M240&lt;0),AND($I240&gt;0,$N240&lt;0)),"Overdue",IF(OR(AND($H240&gt;0,$M240&lt;='Settings'!$B$5),AND($I240&gt;0,$N240&lt;='Settings'!$B$6)),"Due Soon","Up to Date"))))</f>
        <v/>
      </c>
      <c r="Q240" s="52">
        <f>IF($A240="","",IFERROR(VLOOKUP($E240,'Settings'!$A$11:$D$110,4,FALSE),0))</f>
        <v/>
      </c>
      <c r="R240" s="27" t="n"/>
      <c r="S240" s="25" t="n"/>
      <c r="T240" s="27" t="n"/>
    </row>
    <row r="241">
      <c r="A241" s="25" t="n"/>
      <c r="B241" s="25" t="n"/>
      <c r="C241" s="30">
        <f>IF($A241="","",IFERROR(VLOOKUP($B241,'Vehicles'!$A$5:$J$504,2,FALSE)&amp;" "&amp;VLOOKUP($B241,'Vehicles'!$A$5:$J$504,3,FALSE)&amp;" "&amp;VLOOKUP($B241,'Vehicles'!$A$5:$J$504,4,FALSE),"Unit not found"))</f>
        <v/>
      </c>
      <c r="D241" s="31">
        <f>IF($A241="","",IFERROR(VLOOKUP($B241,'Vehicles'!$A$5:$J$504,10,FALSE),"Missing Unit"))</f>
        <v/>
      </c>
      <c r="E241" s="27" t="n"/>
      <c r="F241" s="49" t="n"/>
      <c r="G241" s="48" t="n"/>
      <c r="H241" s="50">
        <f>IF($A241="","",IFERROR(VLOOKUP($E241,'Settings'!$A$11:$D$110,2,FALSE),""))</f>
        <v/>
      </c>
      <c r="I241" s="33">
        <f>IF($A241="","",IFERROR(VLOOKUP($E241,'Settings'!$A$11:$D$110,3,FALSE),""))</f>
        <v/>
      </c>
      <c r="J241" s="50">
        <f>IF($A241="","",IFERROR(VLOOKUP($B241,'Vehicles'!$A$5:$J$504,8,FALSE),""))</f>
        <v/>
      </c>
      <c r="K241" s="50">
        <f>IF($A241="","",IFERROR(IF(OR($H241&lt;=0,$G241=""),"",$G241+$H241),""))</f>
        <v/>
      </c>
      <c r="L241" s="51">
        <f>IF($A241="","",IFERROR(IF(OR($I241&lt;=0,$F241=""),"",EDATE($F241,$I241)),""))</f>
        <v/>
      </c>
      <c r="M241" s="50">
        <f>IF($A241="","",IFERROR(IF(OR($K241="",$J241=""),"",$K241-$J241),""))</f>
        <v/>
      </c>
      <c r="N241" s="33">
        <f>IF($A241="","",IFERROR(IF($L241="","",$L241-'Settings'!$B$4),""))</f>
        <v/>
      </c>
      <c r="O241" s="30">
        <f>IF($A241="","",IF($D241="Missing Unit","Missing Unit",IF(OR($D241="Out of Service",$D241="Sold"),"Inactive Vehicle",IF($J241="","Missing Current Odometer",IF(OR($F241="",$G241=""),"Missing Service Baseline",IF($F241&gt;'Settings'!$B$4,"Last Service Date After Report Date",IF(AND(OR($H241="",$H241=0),OR($I241="",$I241=0)),"Missing Service Type Setup",IF($J241&lt;$G241,"Odometer Conflict","OK"))))))))</f>
        <v/>
      </c>
      <c r="P241" s="31">
        <f>IF($A241="","",IF($O241&lt;&gt;"OK","Review",IF(OR(AND($H241&gt;0,$M241&lt;0),AND($I241&gt;0,$N241&lt;0)),"Overdue",IF(OR(AND($H241&gt;0,$M241&lt;='Settings'!$B$5),AND($I241&gt;0,$N241&lt;='Settings'!$B$6)),"Due Soon","Up to Date"))))</f>
        <v/>
      </c>
      <c r="Q241" s="52">
        <f>IF($A241="","",IFERROR(VLOOKUP($E241,'Settings'!$A$11:$D$110,4,FALSE),0))</f>
        <v/>
      </c>
      <c r="R241" s="27" t="n"/>
      <c r="S241" s="25" t="n"/>
      <c r="T241" s="27" t="n"/>
    </row>
    <row r="242">
      <c r="A242" s="25" t="n"/>
      <c r="B242" s="25" t="n"/>
      <c r="C242" s="30">
        <f>IF($A242="","",IFERROR(VLOOKUP($B242,'Vehicles'!$A$5:$J$504,2,FALSE)&amp;" "&amp;VLOOKUP($B242,'Vehicles'!$A$5:$J$504,3,FALSE)&amp;" "&amp;VLOOKUP($B242,'Vehicles'!$A$5:$J$504,4,FALSE),"Unit not found"))</f>
        <v/>
      </c>
      <c r="D242" s="31">
        <f>IF($A242="","",IFERROR(VLOOKUP($B242,'Vehicles'!$A$5:$J$504,10,FALSE),"Missing Unit"))</f>
        <v/>
      </c>
      <c r="E242" s="27" t="n"/>
      <c r="F242" s="49" t="n"/>
      <c r="G242" s="48" t="n"/>
      <c r="H242" s="50">
        <f>IF($A242="","",IFERROR(VLOOKUP($E242,'Settings'!$A$11:$D$110,2,FALSE),""))</f>
        <v/>
      </c>
      <c r="I242" s="33">
        <f>IF($A242="","",IFERROR(VLOOKUP($E242,'Settings'!$A$11:$D$110,3,FALSE),""))</f>
        <v/>
      </c>
      <c r="J242" s="50">
        <f>IF($A242="","",IFERROR(VLOOKUP($B242,'Vehicles'!$A$5:$J$504,8,FALSE),""))</f>
        <v/>
      </c>
      <c r="K242" s="50">
        <f>IF($A242="","",IFERROR(IF(OR($H242&lt;=0,$G242=""),"",$G242+$H242),""))</f>
        <v/>
      </c>
      <c r="L242" s="51">
        <f>IF($A242="","",IFERROR(IF(OR($I242&lt;=0,$F242=""),"",EDATE($F242,$I242)),""))</f>
        <v/>
      </c>
      <c r="M242" s="50">
        <f>IF($A242="","",IFERROR(IF(OR($K242="",$J242=""),"",$K242-$J242),""))</f>
        <v/>
      </c>
      <c r="N242" s="33">
        <f>IF($A242="","",IFERROR(IF($L242="","",$L242-'Settings'!$B$4),""))</f>
        <v/>
      </c>
      <c r="O242" s="30">
        <f>IF($A242="","",IF($D242="Missing Unit","Missing Unit",IF(OR($D242="Out of Service",$D242="Sold"),"Inactive Vehicle",IF($J242="","Missing Current Odometer",IF(OR($F242="",$G242=""),"Missing Service Baseline",IF($F242&gt;'Settings'!$B$4,"Last Service Date After Report Date",IF(AND(OR($H242="",$H242=0),OR($I242="",$I242=0)),"Missing Service Type Setup",IF($J242&lt;$G242,"Odometer Conflict","OK"))))))))</f>
        <v/>
      </c>
      <c r="P242" s="31">
        <f>IF($A242="","",IF($O242&lt;&gt;"OK","Review",IF(OR(AND($H242&gt;0,$M242&lt;0),AND($I242&gt;0,$N242&lt;0)),"Overdue",IF(OR(AND($H242&gt;0,$M242&lt;='Settings'!$B$5),AND($I242&gt;0,$N242&lt;='Settings'!$B$6)),"Due Soon","Up to Date"))))</f>
        <v/>
      </c>
      <c r="Q242" s="52">
        <f>IF($A242="","",IFERROR(VLOOKUP($E242,'Settings'!$A$11:$D$110,4,FALSE),0))</f>
        <v/>
      </c>
      <c r="R242" s="27" t="n"/>
      <c r="S242" s="25" t="n"/>
      <c r="T242" s="27" t="n"/>
    </row>
    <row r="243">
      <c r="A243" s="25" t="n"/>
      <c r="B243" s="25" t="n"/>
      <c r="C243" s="30">
        <f>IF($A243="","",IFERROR(VLOOKUP($B243,'Vehicles'!$A$5:$J$504,2,FALSE)&amp;" "&amp;VLOOKUP($B243,'Vehicles'!$A$5:$J$504,3,FALSE)&amp;" "&amp;VLOOKUP($B243,'Vehicles'!$A$5:$J$504,4,FALSE),"Unit not found"))</f>
        <v/>
      </c>
      <c r="D243" s="31">
        <f>IF($A243="","",IFERROR(VLOOKUP($B243,'Vehicles'!$A$5:$J$504,10,FALSE),"Missing Unit"))</f>
        <v/>
      </c>
      <c r="E243" s="27" t="n"/>
      <c r="F243" s="49" t="n"/>
      <c r="G243" s="48" t="n"/>
      <c r="H243" s="50">
        <f>IF($A243="","",IFERROR(VLOOKUP($E243,'Settings'!$A$11:$D$110,2,FALSE),""))</f>
        <v/>
      </c>
      <c r="I243" s="33">
        <f>IF($A243="","",IFERROR(VLOOKUP($E243,'Settings'!$A$11:$D$110,3,FALSE),""))</f>
        <v/>
      </c>
      <c r="J243" s="50">
        <f>IF($A243="","",IFERROR(VLOOKUP($B243,'Vehicles'!$A$5:$J$504,8,FALSE),""))</f>
        <v/>
      </c>
      <c r="K243" s="50">
        <f>IF($A243="","",IFERROR(IF(OR($H243&lt;=0,$G243=""),"",$G243+$H243),""))</f>
        <v/>
      </c>
      <c r="L243" s="51">
        <f>IF($A243="","",IFERROR(IF(OR($I243&lt;=0,$F243=""),"",EDATE($F243,$I243)),""))</f>
        <v/>
      </c>
      <c r="M243" s="50">
        <f>IF($A243="","",IFERROR(IF(OR($K243="",$J243=""),"",$K243-$J243),""))</f>
        <v/>
      </c>
      <c r="N243" s="33">
        <f>IF($A243="","",IFERROR(IF($L243="","",$L243-'Settings'!$B$4),""))</f>
        <v/>
      </c>
      <c r="O243" s="30">
        <f>IF($A243="","",IF($D243="Missing Unit","Missing Unit",IF(OR($D243="Out of Service",$D243="Sold"),"Inactive Vehicle",IF($J243="","Missing Current Odometer",IF(OR($F243="",$G243=""),"Missing Service Baseline",IF($F243&gt;'Settings'!$B$4,"Last Service Date After Report Date",IF(AND(OR($H243="",$H243=0),OR($I243="",$I243=0)),"Missing Service Type Setup",IF($J243&lt;$G243,"Odometer Conflict","OK"))))))))</f>
        <v/>
      </c>
      <c r="P243" s="31">
        <f>IF($A243="","",IF($O243&lt;&gt;"OK","Review",IF(OR(AND($H243&gt;0,$M243&lt;0),AND($I243&gt;0,$N243&lt;0)),"Overdue",IF(OR(AND($H243&gt;0,$M243&lt;='Settings'!$B$5),AND($I243&gt;0,$N243&lt;='Settings'!$B$6)),"Due Soon","Up to Date"))))</f>
        <v/>
      </c>
      <c r="Q243" s="52">
        <f>IF($A243="","",IFERROR(VLOOKUP($E243,'Settings'!$A$11:$D$110,4,FALSE),0))</f>
        <v/>
      </c>
      <c r="R243" s="27" t="n"/>
      <c r="S243" s="25" t="n"/>
      <c r="T243" s="27" t="n"/>
    </row>
    <row r="244">
      <c r="A244" s="25" t="n"/>
      <c r="B244" s="25" t="n"/>
      <c r="C244" s="30">
        <f>IF($A244="","",IFERROR(VLOOKUP($B244,'Vehicles'!$A$5:$J$504,2,FALSE)&amp;" "&amp;VLOOKUP($B244,'Vehicles'!$A$5:$J$504,3,FALSE)&amp;" "&amp;VLOOKUP($B244,'Vehicles'!$A$5:$J$504,4,FALSE),"Unit not found"))</f>
        <v/>
      </c>
      <c r="D244" s="31">
        <f>IF($A244="","",IFERROR(VLOOKUP($B244,'Vehicles'!$A$5:$J$504,10,FALSE),"Missing Unit"))</f>
        <v/>
      </c>
      <c r="E244" s="27" t="n"/>
      <c r="F244" s="49" t="n"/>
      <c r="G244" s="48" t="n"/>
      <c r="H244" s="50">
        <f>IF($A244="","",IFERROR(VLOOKUP($E244,'Settings'!$A$11:$D$110,2,FALSE),""))</f>
        <v/>
      </c>
      <c r="I244" s="33">
        <f>IF($A244="","",IFERROR(VLOOKUP($E244,'Settings'!$A$11:$D$110,3,FALSE),""))</f>
        <v/>
      </c>
      <c r="J244" s="50">
        <f>IF($A244="","",IFERROR(VLOOKUP($B244,'Vehicles'!$A$5:$J$504,8,FALSE),""))</f>
        <v/>
      </c>
      <c r="K244" s="50">
        <f>IF($A244="","",IFERROR(IF(OR($H244&lt;=0,$G244=""),"",$G244+$H244),""))</f>
        <v/>
      </c>
      <c r="L244" s="51">
        <f>IF($A244="","",IFERROR(IF(OR($I244&lt;=0,$F244=""),"",EDATE($F244,$I244)),""))</f>
        <v/>
      </c>
      <c r="M244" s="50">
        <f>IF($A244="","",IFERROR(IF(OR($K244="",$J244=""),"",$K244-$J244),""))</f>
        <v/>
      </c>
      <c r="N244" s="33">
        <f>IF($A244="","",IFERROR(IF($L244="","",$L244-'Settings'!$B$4),""))</f>
        <v/>
      </c>
      <c r="O244" s="30">
        <f>IF($A244="","",IF($D244="Missing Unit","Missing Unit",IF(OR($D244="Out of Service",$D244="Sold"),"Inactive Vehicle",IF($J244="","Missing Current Odometer",IF(OR($F244="",$G244=""),"Missing Service Baseline",IF($F244&gt;'Settings'!$B$4,"Last Service Date After Report Date",IF(AND(OR($H244="",$H244=0),OR($I244="",$I244=0)),"Missing Service Type Setup",IF($J244&lt;$G244,"Odometer Conflict","OK"))))))))</f>
        <v/>
      </c>
      <c r="P244" s="31">
        <f>IF($A244="","",IF($O244&lt;&gt;"OK","Review",IF(OR(AND($H244&gt;0,$M244&lt;0),AND($I244&gt;0,$N244&lt;0)),"Overdue",IF(OR(AND($H244&gt;0,$M244&lt;='Settings'!$B$5),AND($I244&gt;0,$N244&lt;='Settings'!$B$6)),"Due Soon","Up to Date"))))</f>
        <v/>
      </c>
      <c r="Q244" s="52">
        <f>IF($A244="","",IFERROR(VLOOKUP($E244,'Settings'!$A$11:$D$110,4,FALSE),0))</f>
        <v/>
      </c>
      <c r="R244" s="27" t="n"/>
      <c r="S244" s="25" t="n"/>
      <c r="T244" s="27" t="n"/>
    </row>
    <row r="245">
      <c r="A245" s="25" t="n"/>
      <c r="B245" s="25" t="n"/>
      <c r="C245" s="30">
        <f>IF($A245="","",IFERROR(VLOOKUP($B245,'Vehicles'!$A$5:$J$504,2,FALSE)&amp;" "&amp;VLOOKUP($B245,'Vehicles'!$A$5:$J$504,3,FALSE)&amp;" "&amp;VLOOKUP($B245,'Vehicles'!$A$5:$J$504,4,FALSE),"Unit not found"))</f>
        <v/>
      </c>
      <c r="D245" s="31">
        <f>IF($A245="","",IFERROR(VLOOKUP($B245,'Vehicles'!$A$5:$J$504,10,FALSE),"Missing Unit"))</f>
        <v/>
      </c>
      <c r="E245" s="27" t="n"/>
      <c r="F245" s="49" t="n"/>
      <c r="G245" s="48" t="n"/>
      <c r="H245" s="50">
        <f>IF($A245="","",IFERROR(VLOOKUP($E245,'Settings'!$A$11:$D$110,2,FALSE),""))</f>
        <v/>
      </c>
      <c r="I245" s="33">
        <f>IF($A245="","",IFERROR(VLOOKUP($E245,'Settings'!$A$11:$D$110,3,FALSE),""))</f>
        <v/>
      </c>
      <c r="J245" s="50">
        <f>IF($A245="","",IFERROR(VLOOKUP($B245,'Vehicles'!$A$5:$J$504,8,FALSE),""))</f>
        <v/>
      </c>
      <c r="K245" s="50">
        <f>IF($A245="","",IFERROR(IF(OR($H245&lt;=0,$G245=""),"",$G245+$H245),""))</f>
        <v/>
      </c>
      <c r="L245" s="51">
        <f>IF($A245="","",IFERROR(IF(OR($I245&lt;=0,$F245=""),"",EDATE($F245,$I245)),""))</f>
        <v/>
      </c>
      <c r="M245" s="50">
        <f>IF($A245="","",IFERROR(IF(OR($K245="",$J245=""),"",$K245-$J245),""))</f>
        <v/>
      </c>
      <c r="N245" s="33">
        <f>IF($A245="","",IFERROR(IF($L245="","",$L245-'Settings'!$B$4),""))</f>
        <v/>
      </c>
      <c r="O245" s="30">
        <f>IF($A245="","",IF($D245="Missing Unit","Missing Unit",IF(OR($D245="Out of Service",$D245="Sold"),"Inactive Vehicle",IF($J245="","Missing Current Odometer",IF(OR($F245="",$G245=""),"Missing Service Baseline",IF($F245&gt;'Settings'!$B$4,"Last Service Date After Report Date",IF(AND(OR($H245="",$H245=0),OR($I245="",$I245=0)),"Missing Service Type Setup",IF($J245&lt;$G245,"Odometer Conflict","OK"))))))))</f>
        <v/>
      </c>
      <c r="P245" s="31">
        <f>IF($A245="","",IF($O245&lt;&gt;"OK","Review",IF(OR(AND($H245&gt;0,$M245&lt;0),AND($I245&gt;0,$N245&lt;0)),"Overdue",IF(OR(AND($H245&gt;0,$M245&lt;='Settings'!$B$5),AND($I245&gt;0,$N245&lt;='Settings'!$B$6)),"Due Soon","Up to Date"))))</f>
        <v/>
      </c>
      <c r="Q245" s="52">
        <f>IF($A245="","",IFERROR(VLOOKUP($E245,'Settings'!$A$11:$D$110,4,FALSE),0))</f>
        <v/>
      </c>
      <c r="R245" s="27" t="n"/>
      <c r="S245" s="25" t="n"/>
      <c r="T245" s="27" t="n"/>
    </row>
    <row r="246">
      <c r="A246" s="25" t="n"/>
      <c r="B246" s="25" t="n"/>
      <c r="C246" s="30">
        <f>IF($A246="","",IFERROR(VLOOKUP($B246,'Vehicles'!$A$5:$J$504,2,FALSE)&amp;" "&amp;VLOOKUP($B246,'Vehicles'!$A$5:$J$504,3,FALSE)&amp;" "&amp;VLOOKUP($B246,'Vehicles'!$A$5:$J$504,4,FALSE),"Unit not found"))</f>
        <v/>
      </c>
      <c r="D246" s="31">
        <f>IF($A246="","",IFERROR(VLOOKUP($B246,'Vehicles'!$A$5:$J$504,10,FALSE),"Missing Unit"))</f>
        <v/>
      </c>
      <c r="E246" s="27" t="n"/>
      <c r="F246" s="49" t="n"/>
      <c r="G246" s="48" t="n"/>
      <c r="H246" s="50">
        <f>IF($A246="","",IFERROR(VLOOKUP($E246,'Settings'!$A$11:$D$110,2,FALSE),""))</f>
        <v/>
      </c>
      <c r="I246" s="33">
        <f>IF($A246="","",IFERROR(VLOOKUP($E246,'Settings'!$A$11:$D$110,3,FALSE),""))</f>
        <v/>
      </c>
      <c r="J246" s="50">
        <f>IF($A246="","",IFERROR(VLOOKUP($B246,'Vehicles'!$A$5:$J$504,8,FALSE),""))</f>
        <v/>
      </c>
      <c r="K246" s="50">
        <f>IF($A246="","",IFERROR(IF(OR($H246&lt;=0,$G246=""),"",$G246+$H246),""))</f>
        <v/>
      </c>
      <c r="L246" s="51">
        <f>IF($A246="","",IFERROR(IF(OR($I246&lt;=0,$F246=""),"",EDATE($F246,$I246)),""))</f>
        <v/>
      </c>
      <c r="M246" s="50">
        <f>IF($A246="","",IFERROR(IF(OR($K246="",$J246=""),"",$K246-$J246),""))</f>
        <v/>
      </c>
      <c r="N246" s="33">
        <f>IF($A246="","",IFERROR(IF($L246="","",$L246-'Settings'!$B$4),""))</f>
        <v/>
      </c>
      <c r="O246" s="30">
        <f>IF($A246="","",IF($D246="Missing Unit","Missing Unit",IF(OR($D246="Out of Service",$D246="Sold"),"Inactive Vehicle",IF($J246="","Missing Current Odometer",IF(OR($F246="",$G246=""),"Missing Service Baseline",IF($F246&gt;'Settings'!$B$4,"Last Service Date After Report Date",IF(AND(OR($H246="",$H246=0),OR($I246="",$I246=0)),"Missing Service Type Setup",IF($J246&lt;$G246,"Odometer Conflict","OK"))))))))</f>
        <v/>
      </c>
      <c r="P246" s="31">
        <f>IF($A246="","",IF($O246&lt;&gt;"OK","Review",IF(OR(AND($H246&gt;0,$M246&lt;0),AND($I246&gt;0,$N246&lt;0)),"Overdue",IF(OR(AND($H246&gt;0,$M246&lt;='Settings'!$B$5),AND($I246&gt;0,$N246&lt;='Settings'!$B$6)),"Due Soon","Up to Date"))))</f>
        <v/>
      </c>
      <c r="Q246" s="52">
        <f>IF($A246="","",IFERROR(VLOOKUP($E246,'Settings'!$A$11:$D$110,4,FALSE),0))</f>
        <v/>
      </c>
      <c r="R246" s="27" t="n"/>
      <c r="S246" s="25" t="n"/>
      <c r="T246" s="27" t="n"/>
    </row>
    <row r="247">
      <c r="A247" s="25" t="n"/>
      <c r="B247" s="25" t="n"/>
      <c r="C247" s="30">
        <f>IF($A247="","",IFERROR(VLOOKUP($B247,'Vehicles'!$A$5:$J$504,2,FALSE)&amp;" "&amp;VLOOKUP($B247,'Vehicles'!$A$5:$J$504,3,FALSE)&amp;" "&amp;VLOOKUP($B247,'Vehicles'!$A$5:$J$504,4,FALSE),"Unit not found"))</f>
        <v/>
      </c>
      <c r="D247" s="31">
        <f>IF($A247="","",IFERROR(VLOOKUP($B247,'Vehicles'!$A$5:$J$504,10,FALSE),"Missing Unit"))</f>
        <v/>
      </c>
      <c r="E247" s="27" t="n"/>
      <c r="F247" s="49" t="n"/>
      <c r="G247" s="48" t="n"/>
      <c r="H247" s="50">
        <f>IF($A247="","",IFERROR(VLOOKUP($E247,'Settings'!$A$11:$D$110,2,FALSE),""))</f>
        <v/>
      </c>
      <c r="I247" s="33">
        <f>IF($A247="","",IFERROR(VLOOKUP($E247,'Settings'!$A$11:$D$110,3,FALSE),""))</f>
        <v/>
      </c>
      <c r="J247" s="50">
        <f>IF($A247="","",IFERROR(VLOOKUP($B247,'Vehicles'!$A$5:$J$504,8,FALSE),""))</f>
        <v/>
      </c>
      <c r="K247" s="50">
        <f>IF($A247="","",IFERROR(IF(OR($H247&lt;=0,$G247=""),"",$G247+$H247),""))</f>
        <v/>
      </c>
      <c r="L247" s="51">
        <f>IF($A247="","",IFERROR(IF(OR($I247&lt;=0,$F247=""),"",EDATE($F247,$I247)),""))</f>
        <v/>
      </c>
      <c r="M247" s="50">
        <f>IF($A247="","",IFERROR(IF(OR($K247="",$J247=""),"",$K247-$J247),""))</f>
        <v/>
      </c>
      <c r="N247" s="33">
        <f>IF($A247="","",IFERROR(IF($L247="","",$L247-'Settings'!$B$4),""))</f>
        <v/>
      </c>
      <c r="O247" s="30">
        <f>IF($A247="","",IF($D247="Missing Unit","Missing Unit",IF(OR($D247="Out of Service",$D247="Sold"),"Inactive Vehicle",IF($J247="","Missing Current Odometer",IF(OR($F247="",$G247=""),"Missing Service Baseline",IF($F247&gt;'Settings'!$B$4,"Last Service Date After Report Date",IF(AND(OR($H247="",$H247=0),OR($I247="",$I247=0)),"Missing Service Type Setup",IF($J247&lt;$G247,"Odometer Conflict","OK"))))))))</f>
        <v/>
      </c>
      <c r="P247" s="31">
        <f>IF($A247="","",IF($O247&lt;&gt;"OK","Review",IF(OR(AND($H247&gt;0,$M247&lt;0),AND($I247&gt;0,$N247&lt;0)),"Overdue",IF(OR(AND($H247&gt;0,$M247&lt;='Settings'!$B$5),AND($I247&gt;0,$N247&lt;='Settings'!$B$6)),"Due Soon","Up to Date"))))</f>
        <v/>
      </c>
      <c r="Q247" s="52">
        <f>IF($A247="","",IFERROR(VLOOKUP($E247,'Settings'!$A$11:$D$110,4,FALSE),0))</f>
        <v/>
      </c>
      <c r="R247" s="27" t="n"/>
      <c r="S247" s="25" t="n"/>
      <c r="T247" s="27" t="n"/>
    </row>
    <row r="248">
      <c r="A248" s="25" t="n"/>
      <c r="B248" s="25" t="n"/>
      <c r="C248" s="30">
        <f>IF($A248="","",IFERROR(VLOOKUP($B248,'Vehicles'!$A$5:$J$504,2,FALSE)&amp;" "&amp;VLOOKUP($B248,'Vehicles'!$A$5:$J$504,3,FALSE)&amp;" "&amp;VLOOKUP($B248,'Vehicles'!$A$5:$J$504,4,FALSE),"Unit not found"))</f>
        <v/>
      </c>
      <c r="D248" s="31">
        <f>IF($A248="","",IFERROR(VLOOKUP($B248,'Vehicles'!$A$5:$J$504,10,FALSE),"Missing Unit"))</f>
        <v/>
      </c>
      <c r="E248" s="27" t="n"/>
      <c r="F248" s="49" t="n"/>
      <c r="G248" s="48" t="n"/>
      <c r="H248" s="50">
        <f>IF($A248="","",IFERROR(VLOOKUP($E248,'Settings'!$A$11:$D$110,2,FALSE),""))</f>
        <v/>
      </c>
      <c r="I248" s="33">
        <f>IF($A248="","",IFERROR(VLOOKUP($E248,'Settings'!$A$11:$D$110,3,FALSE),""))</f>
        <v/>
      </c>
      <c r="J248" s="50">
        <f>IF($A248="","",IFERROR(VLOOKUP($B248,'Vehicles'!$A$5:$J$504,8,FALSE),""))</f>
        <v/>
      </c>
      <c r="K248" s="50">
        <f>IF($A248="","",IFERROR(IF(OR($H248&lt;=0,$G248=""),"",$G248+$H248),""))</f>
        <v/>
      </c>
      <c r="L248" s="51">
        <f>IF($A248="","",IFERROR(IF(OR($I248&lt;=0,$F248=""),"",EDATE($F248,$I248)),""))</f>
        <v/>
      </c>
      <c r="M248" s="50">
        <f>IF($A248="","",IFERROR(IF(OR($K248="",$J248=""),"",$K248-$J248),""))</f>
        <v/>
      </c>
      <c r="N248" s="33">
        <f>IF($A248="","",IFERROR(IF($L248="","",$L248-'Settings'!$B$4),""))</f>
        <v/>
      </c>
      <c r="O248" s="30">
        <f>IF($A248="","",IF($D248="Missing Unit","Missing Unit",IF(OR($D248="Out of Service",$D248="Sold"),"Inactive Vehicle",IF($J248="","Missing Current Odometer",IF(OR($F248="",$G248=""),"Missing Service Baseline",IF($F248&gt;'Settings'!$B$4,"Last Service Date After Report Date",IF(AND(OR($H248="",$H248=0),OR($I248="",$I248=0)),"Missing Service Type Setup",IF($J248&lt;$G248,"Odometer Conflict","OK"))))))))</f>
        <v/>
      </c>
      <c r="P248" s="31">
        <f>IF($A248="","",IF($O248&lt;&gt;"OK","Review",IF(OR(AND($H248&gt;0,$M248&lt;0),AND($I248&gt;0,$N248&lt;0)),"Overdue",IF(OR(AND($H248&gt;0,$M248&lt;='Settings'!$B$5),AND($I248&gt;0,$N248&lt;='Settings'!$B$6)),"Due Soon","Up to Date"))))</f>
        <v/>
      </c>
      <c r="Q248" s="52">
        <f>IF($A248="","",IFERROR(VLOOKUP($E248,'Settings'!$A$11:$D$110,4,FALSE),0))</f>
        <v/>
      </c>
      <c r="R248" s="27" t="n"/>
      <c r="S248" s="25" t="n"/>
      <c r="T248" s="27" t="n"/>
    </row>
    <row r="249">
      <c r="A249" s="25" t="n"/>
      <c r="B249" s="25" t="n"/>
      <c r="C249" s="30">
        <f>IF($A249="","",IFERROR(VLOOKUP($B249,'Vehicles'!$A$5:$J$504,2,FALSE)&amp;" "&amp;VLOOKUP($B249,'Vehicles'!$A$5:$J$504,3,FALSE)&amp;" "&amp;VLOOKUP($B249,'Vehicles'!$A$5:$J$504,4,FALSE),"Unit not found"))</f>
        <v/>
      </c>
      <c r="D249" s="31">
        <f>IF($A249="","",IFERROR(VLOOKUP($B249,'Vehicles'!$A$5:$J$504,10,FALSE),"Missing Unit"))</f>
        <v/>
      </c>
      <c r="E249" s="27" t="n"/>
      <c r="F249" s="49" t="n"/>
      <c r="G249" s="48" t="n"/>
      <c r="H249" s="50">
        <f>IF($A249="","",IFERROR(VLOOKUP($E249,'Settings'!$A$11:$D$110,2,FALSE),""))</f>
        <v/>
      </c>
      <c r="I249" s="33">
        <f>IF($A249="","",IFERROR(VLOOKUP($E249,'Settings'!$A$11:$D$110,3,FALSE),""))</f>
        <v/>
      </c>
      <c r="J249" s="50">
        <f>IF($A249="","",IFERROR(VLOOKUP($B249,'Vehicles'!$A$5:$J$504,8,FALSE),""))</f>
        <v/>
      </c>
      <c r="K249" s="50">
        <f>IF($A249="","",IFERROR(IF(OR($H249&lt;=0,$G249=""),"",$G249+$H249),""))</f>
        <v/>
      </c>
      <c r="L249" s="51">
        <f>IF($A249="","",IFERROR(IF(OR($I249&lt;=0,$F249=""),"",EDATE($F249,$I249)),""))</f>
        <v/>
      </c>
      <c r="M249" s="50">
        <f>IF($A249="","",IFERROR(IF(OR($K249="",$J249=""),"",$K249-$J249),""))</f>
        <v/>
      </c>
      <c r="N249" s="33">
        <f>IF($A249="","",IFERROR(IF($L249="","",$L249-'Settings'!$B$4),""))</f>
        <v/>
      </c>
      <c r="O249" s="30">
        <f>IF($A249="","",IF($D249="Missing Unit","Missing Unit",IF(OR($D249="Out of Service",$D249="Sold"),"Inactive Vehicle",IF($J249="","Missing Current Odometer",IF(OR($F249="",$G249=""),"Missing Service Baseline",IF($F249&gt;'Settings'!$B$4,"Last Service Date After Report Date",IF(AND(OR($H249="",$H249=0),OR($I249="",$I249=0)),"Missing Service Type Setup",IF($J249&lt;$G249,"Odometer Conflict","OK"))))))))</f>
        <v/>
      </c>
      <c r="P249" s="31">
        <f>IF($A249="","",IF($O249&lt;&gt;"OK","Review",IF(OR(AND($H249&gt;0,$M249&lt;0),AND($I249&gt;0,$N249&lt;0)),"Overdue",IF(OR(AND($H249&gt;0,$M249&lt;='Settings'!$B$5),AND($I249&gt;0,$N249&lt;='Settings'!$B$6)),"Due Soon","Up to Date"))))</f>
        <v/>
      </c>
      <c r="Q249" s="52">
        <f>IF($A249="","",IFERROR(VLOOKUP($E249,'Settings'!$A$11:$D$110,4,FALSE),0))</f>
        <v/>
      </c>
      <c r="R249" s="27" t="n"/>
      <c r="S249" s="25" t="n"/>
      <c r="T249" s="27" t="n"/>
    </row>
    <row r="250">
      <c r="A250" s="25" t="n"/>
      <c r="B250" s="25" t="n"/>
      <c r="C250" s="30">
        <f>IF($A250="","",IFERROR(VLOOKUP($B250,'Vehicles'!$A$5:$J$504,2,FALSE)&amp;" "&amp;VLOOKUP($B250,'Vehicles'!$A$5:$J$504,3,FALSE)&amp;" "&amp;VLOOKUP($B250,'Vehicles'!$A$5:$J$504,4,FALSE),"Unit not found"))</f>
        <v/>
      </c>
      <c r="D250" s="31">
        <f>IF($A250="","",IFERROR(VLOOKUP($B250,'Vehicles'!$A$5:$J$504,10,FALSE),"Missing Unit"))</f>
        <v/>
      </c>
      <c r="E250" s="27" t="n"/>
      <c r="F250" s="49" t="n"/>
      <c r="G250" s="48" t="n"/>
      <c r="H250" s="50">
        <f>IF($A250="","",IFERROR(VLOOKUP($E250,'Settings'!$A$11:$D$110,2,FALSE),""))</f>
        <v/>
      </c>
      <c r="I250" s="33">
        <f>IF($A250="","",IFERROR(VLOOKUP($E250,'Settings'!$A$11:$D$110,3,FALSE),""))</f>
        <v/>
      </c>
      <c r="J250" s="50">
        <f>IF($A250="","",IFERROR(VLOOKUP($B250,'Vehicles'!$A$5:$J$504,8,FALSE),""))</f>
        <v/>
      </c>
      <c r="K250" s="50">
        <f>IF($A250="","",IFERROR(IF(OR($H250&lt;=0,$G250=""),"",$G250+$H250),""))</f>
        <v/>
      </c>
      <c r="L250" s="51">
        <f>IF($A250="","",IFERROR(IF(OR($I250&lt;=0,$F250=""),"",EDATE($F250,$I250)),""))</f>
        <v/>
      </c>
      <c r="M250" s="50">
        <f>IF($A250="","",IFERROR(IF(OR($K250="",$J250=""),"",$K250-$J250),""))</f>
        <v/>
      </c>
      <c r="N250" s="33">
        <f>IF($A250="","",IFERROR(IF($L250="","",$L250-'Settings'!$B$4),""))</f>
        <v/>
      </c>
      <c r="O250" s="30">
        <f>IF($A250="","",IF($D250="Missing Unit","Missing Unit",IF(OR($D250="Out of Service",$D250="Sold"),"Inactive Vehicle",IF($J250="","Missing Current Odometer",IF(OR($F250="",$G250=""),"Missing Service Baseline",IF($F250&gt;'Settings'!$B$4,"Last Service Date After Report Date",IF(AND(OR($H250="",$H250=0),OR($I250="",$I250=0)),"Missing Service Type Setup",IF($J250&lt;$G250,"Odometer Conflict","OK"))))))))</f>
        <v/>
      </c>
      <c r="P250" s="31">
        <f>IF($A250="","",IF($O250&lt;&gt;"OK","Review",IF(OR(AND($H250&gt;0,$M250&lt;0),AND($I250&gt;0,$N250&lt;0)),"Overdue",IF(OR(AND($H250&gt;0,$M250&lt;='Settings'!$B$5),AND($I250&gt;0,$N250&lt;='Settings'!$B$6)),"Due Soon","Up to Date"))))</f>
        <v/>
      </c>
      <c r="Q250" s="52">
        <f>IF($A250="","",IFERROR(VLOOKUP($E250,'Settings'!$A$11:$D$110,4,FALSE),0))</f>
        <v/>
      </c>
      <c r="R250" s="27" t="n"/>
      <c r="S250" s="25" t="n"/>
      <c r="T250" s="27" t="n"/>
    </row>
    <row r="251">
      <c r="A251" s="25" t="n"/>
      <c r="B251" s="25" t="n"/>
      <c r="C251" s="30">
        <f>IF($A251="","",IFERROR(VLOOKUP($B251,'Vehicles'!$A$5:$J$504,2,FALSE)&amp;" "&amp;VLOOKUP($B251,'Vehicles'!$A$5:$J$504,3,FALSE)&amp;" "&amp;VLOOKUP($B251,'Vehicles'!$A$5:$J$504,4,FALSE),"Unit not found"))</f>
        <v/>
      </c>
      <c r="D251" s="31">
        <f>IF($A251="","",IFERROR(VLOOKUP($B251,'Vehicles'!$A$5:$J$504,10,FALSE),"Missing Unit"))</f>
        <v/>
      </c>
      <c r="E251" s="27" t="n"/>
      <c r="F251" s="49" t="n"/>
      <c r="G251" s="48" t="n"/>
      <c r="H251" s="50">
        <f>IF($A251="","",IFERROR(VLOOKUP($E251,'Settings'!$A$11:$D$110,2,FALSE),""))</f>
        <v/>
      </c>
      <c r="I251" s="33">
        <f>IF($A251="","",IFERROR(VLOOKUP($E251,'Settings'!$A$11:$D$110,3,FALSE),""))</f>
        <v/>
      </c>
      <c r="J251" s="50">
        <f>IF($A251="","",IFERROR(VLOOKUP($B251,'Vehicles'!$A$5:$J$504,8,FALSE),""))</f>
        <v/>
      </c>
      <c r="K251" s="50">
        <f>IF($A251="","",IFERROR(IF(OR($H251&lt;=0,$G251=""),"",$G251+$H251),""))</f>
        <v/>
      </c>
      <c r="L251" s="51">
        <f>IF($A251="","",IFERROR(IF(OR($I251&lt;=0,$F251=""),"",EDATE($F251,$I251)),""))</f>
        <v/>
      </c>
      <c r="M251" s="50">
        <f>IF($A251="","",IFERROR(IF(OR($K251="",$J251=""),"",$K251-$J251),""))</f>
        <v/>
      </c>
      <c r="N251" s="33">
        <f>IF($A251="","",IFERROR(IF($L251="","",$L251-'Settings'!$B$4),""))</f>
        <v/>
      </c>
      <c r="O251" s="30">
        <f>IF($A251="","",IF($D251="Missing Unit","Missing Unit",IF(OR($D251="Out of Service",$D251="Sold"),"Inactive Vehicle",IF($J251="","Missing Current Odometer",IF(OR($F251="",$G251=""),"Missing Service Baseline",IF($F251&gt;'Settings'!$B$4,"Last Service Date After Report Date",IF(AND(OR($H251="",$H251=0),OR($I251="",$I251=0)),"Missing Service Type Setup",IF($J251&lt;$G251,"Odometer Conflict","OK"))))))))</f>
        <v/>
      </c>
      <c r="P251" s="31">
        <f>IF($A251="","",IF($O251&lt;&gt;"OK","Review",IF(OR(AND($H251&gt;0,$M251&lt;0),AND($I251&gt;0,$N251&lt;0)),"Overdue",IF(OR(AND($H251&gt;0,$M251&lt;='Settings'!$B$5),AND($I251&gt;0,$N251&lt;='Settings'!$B$6)),"Due Soon","Up to Date"))))</f>
        <v/>
      </c>
      <c r="Q251" s="52">
        <f>IF($A251="","",IFERROR(VLOOKUP($E251,'Settings'!$A$11:$D$110,4,FALSE),0))</f>
        <v/>
      </c>
      <c r="R251" s="27" t="n"/>
      <c r="S251" s="25" t="n"/>
      <c r="T251" s="27" t="n"/>
    </row>
    <row r="252">
      <c r="A252" s="25" t="n"/>
      <c r="B252" s="25" t="n"/>
      <c r="C252" s="30">
        <f>IF($A252="","",IFERROR(VLOOKUP($B252,'Vehicles'!$A$5:$J$504,2,FALSE)&amp;" "&amp;VLOOKUP($B252,'Vehicles'!$A$5:$J$504,3,FALSE)&amp;" "&amp;VLOOKUP($B252,'Vehicles'!$A$5:$J$504,4,FALSE),"Unit not found"))</f>
        <v/>
      </c>
      <c r="D252" s="31">
        <f>IF($A252="","",IFERROR(VLOOKUP($B252,'Vehicles'!$A$5:$J$504,10,FALSE),"Missing Unit"))</f>
        <v/>
      </c>
      <c r="E252" s="27" t="n"/>
      <c r="F252" s="49" t="n"/>
      <c r="G252" s="48" t="n"/>
      <c r="H252" s="50">
        <f>IF($A252="","",IFERROR(VLOOKUP($E252,'Settings'!$A$11:$D$110,2,FALSE),""))</f>
        <v/>
      </c>
      <c r="I252" s="33">
        <f>IF($A252="","",IFERROR(VLOOKUP($E252,'Settings'!$A$11:$D$110,3,FALSE),""))</f>
        <v/>
      </c>
      <c r="J252" s="50">
        <f>IF($A252="","",IFERROR(VLOOKUP($B252,'Vehicles'!$A$5:$J$504,8,FALSE),""))</f>
        <v/>
      </c>
      <c r="K252" s="50">
        <f>IF($A252="","",IFERROR(IF(OR($H252&lt;=0,$G252=""),"",$G252+$H252),""))</f>
        <v/>
      </c>
      <c r="L252" s="51">
        <f>IF($A252="","",IFERROR(IF(OR($I252&lt;=0,$F252=""),"",EDATE($F252,$I252)),""))</f>
        <v/>
      </c>
      <c r="M252" s="50">
        <f>IF($A252="","",IFERROR(IF(OR($K252="",$J252=""),"",$K252-$J252),""))</f>
        <v/>
      </c>
      <c r="N252" s="33">
        <f>IF($A252="","",IFERROR(IF($L252="","",$L252-'Settings'!$B$4),""))</f>
        <v/>
      </c>
      <c r="O252" s="30">
        <f>IF($A252="","",IF($D252="Missing Unit","Missing Unit",IF(OR($D252="Out of Service",$D252="Sold"),"Inactive Vehicle",IF($J252="","Missing Current Odometer",IF(OR($F252="",$G252=""),"Missing Service Baseline",IF($F252&gt;'Settings'!$B$4,"Last Service Date After Report Date",IF(AND(OR($H252="",$H252=0),OR($I252="",$I252=0)),"Missing Service Type Setup",IF($J252&lt;$G252,"Odometer Conflict","OK"))))))))</f>
        <v/>
      </c>
      <c r="P252" s="31">
        <f>IF($A252="","",IF($O252&lt;&gt;"OK","Review",IF(OR(AND($H252&gt;0,$M252&lt;0),AND($I252&gt;0,$N252&lt;0)),"Overdue",IF(OR(AND($H252&gt;0,$M252&lt;='Settings'!$B$5),AND($I252&gt;0,$N252&lt;='Settings'!$B$6)),"Due Soon","Up to Date"))))</f>
        <v/>
      </c>
      <c r="Q252" s="52">
        <f>IF($A252="","",IFERROR(VLOOKUP($E252,'Settings'!$A$11:$D$110,4,FALSE),0))</f>
        <v/>
      </c>
      <c r="R252" s="27" t="n"/>
      <c r="S252" s="25" t="n"/>
      <c r="T252" s="27" t="n"/>
    </row>
    <row r="253">
      <c r="A253" s="25" t="n"/>
      <c r="B253" s="25" t="n"/>
      <c r="C253" s="30">
        <f>IF($A253="","",IFERROR(VLOOKUP($B253,'Vehicles'!$A$5:$J$504,2,FALSE)&amp;" "&amp;VLOOKUP($B253,'Vehicles'!$A$5:$J$504,3,FALSE)&amp;" "&amp;VLOOKUP($B253,'Vehicles'!$A$5:$J$504,4,FALSE),"Unit not found"))</f>
        <v/>
      </c>
      <c r="D253" s="31">
        <f>IF($A253="","",IFERROR(VLOOKUP($B253,'Vehicles'!$A$5:$J$504,10,FALSE),"Missing Unit"))</f>
        <v/>
      </c>
      <c r="E253" s="27" t="n"/>
      <c r="F253" s="49" t="n"/>
      <c r="G253" s="48" t="n"/>
      <c r="H253" s="50">
        <f>IF($A253="","",IFERROR(VLOOKUP($E253,'Settings'!$A$11:$D$110,2,FALSE),""))</f>
        <v/>
      </c>
      <c r="I253" s="33">
        <f>IF($A253="","",IFERROR(VLOOKUP($E253,'Settings'!$A$11:$D$110,3,FALSE),""))</f>
        <v/>
      </c>
      <c r="J253" s="50">
        <f>IF($A253="","",IFERROR(VLOOKUP($B253,'Vehicles'!$A$5:$J$504,8,FALSE),""))</f>
        <v/>
      </c>
      <c r="K253" s="50">
        <f>IF($A253="","",IFERROR(IF(OR($H253&lt;=0,$G253=""),"",$G253+$H253),""))</f>
        <v/>
      </c>
      <c r="L253" s="51">
        <f>IF($A253="","",IFERROR(IF(OR($I253&lt;=0,$F253=""),"",EDATE($F253,$I253)),""))</f>
        <v/>
      </c>
      <c r="M253" s="50">
        <f>IF($A253="","",IFERROR(IF(OR($K253="",$J253=""),"",$K253-$J253),""))</f>
        <v/>
      </c>
      <c r="N253" s="33">
        <f>IF($A253="","",IFERROR(IF($L253="","",$L253-'Settings'!$B$4),""))</f>
        <v/>
      </c>
      <c r="O253" s="30">
        <f>IF($A253="","",IF($D253="Missing Unit","Missing Unit",IF(OR($D253="Out of Service",$D253="Sold"),"Inactive Vehicle",IF($J253="","Missing Current Odometer",IF(OR($F253="",$G253=""),"Missing Service Baseline",IF($F253&gt;'Settings'!$B$4,"Last Service Date After Report Date",IF(AND(OR($H253="",$H253=0),OR($I253="",$I253=0)),"Missing Service Type Setup",IF($J253&lt;$G253,"Odometer Conflict","OK"))))))))</f>
        <v/>
      </c>
      <c r="P253" s="31">
        <f>IF($A253="","",IF($O253&lt;&gt;"OK","Review",IF(OR(AND($H253&gt;0,$M253&lt;0),AND($I253&gt;0,$N253&lt;0)),"Overdue",IF(OR(AND($H253&gt;0,$M253&lt;='Settings'!$B$5),AND($I253&gt;0,$N253&lt;='Settings'!$B$6)),"Due Soon","Up to Date"))))</f>
        <v/>
      </c>
      <c r="Q253" s="52">
        <f>IF($A253="","",IFERROR(VLOOKUP($E253,'Settings'!$A$11:$D$110,4,FALSE),0))</f>
        <v/>
      </c>
      <c r="R253" s="27" t="n"/>
      <c r="S253" s="25" t="n"/>
      <c r="T253" s="27" t="n"/>
    </row>
    <row r="254">
      <c r="A254" s="25" t="n"/>
      <c r="B254" s="25" t="n"/>
      <c r="C254" s="30">
        <f>IF($A254="","",IFERROR(VLOOKUP($B254,'Vehicles'!$A$5:$J$504,2,FALSE)&amp;" "&amp;VLOOKUP($B254,'Vehicles'!$A$5:$J$504,3,FALSE)&amp;" "&amp;VLOOKUP($B254,'Vehicles'!$A$5:$J$504,4,FALSE),"Unit not found"))</f>
        <v/>
      </c>
      <c r="D254" s="31">
        <f>IF($A254="","",IFERROR(VLOOKUP($B254,'Vehicles'!$A$5:$J$504,10,FALSE),"Missing Unit"))</f>
        <v/>
      </c>
      <c r="E254" s="27" t="n"/>
      <c r="F254" s="49" t="n"/>
      <c r="G254" s="48" t="n"/>
      <c r="H254" s="50">
        <f>IF($A254="","",IFERROR(VLOOKUP($E254,'Settings'!$A$11:$D$110,2,FALSE),""))</f>
        <v/>
      </c>
      <c r="I254" s="33">
        <f>IF($A254="","",IFERROR(VLOOKUP($E254,'Settings'!$A$11:$D$110,3,FALSE),""))</f>
        <v/>
      </c>
      <c r="J254" s="50">
        <f>IF($A254="","",IFERROR(VLOOKUP($B254,'Vehicles'!$A$5:$J$504,8,FALSE),""))</f>
        <v/>
      </c>
      <c r="K254" s="50">
        <f>IF($A254="","",IFERROR(IF(OR($H254&lt;=0,$G254=""),"",$G254+$H254),""))</f>
        <v/>
      </c>
      <c r="L254" s="51">
        <f>IF($A254="","",IFERROR(IF(OR($I254&lt;=0,$F254=""),"",EDATE($F254,$I254)),""))</f>
        <v/>
      </c>
      <c r="M254" s="50">
        <f>IF($A254="","",IFERROR(IF(OR($K254="",$J254=""),"",$K254-$J254),""))</f>
        <v/>
      </c>
      <c r="N254" s="33">
        <f>IF($A254="","",IFERROR(IF($L254="","",$L254-'Settings'!$B$4),""))</f>
        <v/>
      </c>
      <c r="O254" s="30">
        <f>IF($A254="","",IF($D254="Missing Unit","Missing Unit",IF(OR($D254="Out of Service",$D254="Sold"),"Inactive Vehicle",IF($J254="","Missing Current Odometer",IF(OR($F254="",$G254=""),"Missing Service Baseline",IF($F254&gt;'Settings'!$B$4,"Last Service Date After Report Date",IF(AND(OR($H254="",$H254=0),OR($I254="",$I254=0)),"Missing Service Type Setup",IF($J254&lt;$G254,"Odometer Conflict","OK"))))))))</f>
        <v/>
      </c>
      <c r="P254" s="31">
        <f>IF($A254="","",IF($O254&lt;&gt;"OK","Review",IF(OR(AND($H254&gt;0,$M254&lt;0),AND($I254&gt;0,$N254&lt;0)),"Overdue",IF(OR(AND($H254&gt;0,$M254&lt;='Settings'!$B$5),AND($I254&gt;0,$N254&lt;='Settings'!$B$6)),"Due Soon","Up to Date"))))</f>
        <v/>
      </c>
      <c r="Q254" s="52">
        <f>IF($A254="","",IFERROR(VLOOKUP($E254,'Settings'!$A$11:$D$110,4,FALSE),0))</f>
        <v/>
      </c>
      <c r="R254" s="27" t="n"/>
      <c r="S254" s="25" t="n"/>
      <c r="T254" s="27" t="n"/>
    </row>
    <row r="255">
      <c r="A255" s="25" t="n"/>
      <c r="B255" s="25" t="n"/>
      <c r="C255" s="30">
        <f>IF($A255="","",IFERROR(VLOOKUP($B255,'Vehicles'!$A$5:$J$504,2,FALSE)&amp;" "&amp;VLOOKUP($B255,'Vehicles'!$A$5:$J$504,3,FALSE)&amp;" "&amp;VLOOKUP($B255,'Vehicles'!$A$5:$J$504,4,FALSE),"Unit not found"))</f>
        <v/>
      </c>
      <c r="D255" s="31">
        <f>IF($A255="","",IFERROR(VLOOKUP($B255,'Vehicles'!$A$5:$J$504,10,FALSE),"Missing Unit"))</f>
        <v/>
      </c>
      <c r="E255" s="27" t="n"/>
      <c r="F255" s="49" t="n"/>
      <c r="G255" s="48" t="n"/>
      <c r="H255" s="50">
        <f>IF($A255="","",IFERROR(VLOOKUP($E255,'Settings'!$A$11:$D$110,2,FALSE),""))</f>
        <v/>
      </c>
      <c r="I255" s="33">
        <f>IF($A255="","",IFERROR(VLOOKUP($E255,'Settings'!$A$11:$D$110,3,FALSE),""))</f>
        <v/>
      </c>
      <c r="J255" s="50">
        <f>IF($A255="","",IFERROR(VLOOKUP($B255,'Vehicles'!$A$5:$J$504,8,FALSE),""))</f>
        <v/>
      </c>
      <c r="K255" s="50">
        <f>IF($A255="","",IFERROR(IF(OR($H255&lt;=0,$G255=""),"",$G255+$H255),""))</f>
        <v/>
      </c>
      <c r="L255" s="51">
        <f>IF($A255="","",IFERROR(IF(OR($I255&lt;=0,$F255=""),"",EDATE($F255,$I255)),""))</f>
        <v/>
      </c>
      <c r="M255" s="50">
        <f>IF($A255="","",IFERROR(IF(OR($K255="",$J255=""),"",$K255-$J255),""))</f>
        <v/>
      </c>
      <c r="N255" s="33">
        <f>IF($A255="","",IFERROR(IF($L255="","",$L255-'Settings'!$B$4),""))</f>
        <v/>
      </c>
      <c r="O255" s="30">
        <f>IF($A255="","",IF($D255="Missing Unit","Missing Unit",IF(OR($D255="Out of Service",$D255="Sold"),"Inactive Vehicle",IF($J255="","Missing Current Odometer",IF(OR($F255="",$G255=""),"Missing Service Baseline",IF($F255&gt;'Settings'!$B$4,"Last Service Date After Report Date",IF(AND(OR($H255="",$H255=0),OR($I255="",$I255=0)),"Missing Service Type Setup",IF($J255&lt;$G255,"Odometer Conflict","OK"))))))))</f>
        <v/>
      </c>
      <c r="P255" s="31">
        <f>IF($A255="","",IF($O255&lt;&gt;"OK","Review",IF(OR(AND($H255&gt;0,$M255&lt;0),AND($I255&gt;0,$N255&lt;0)),"Overdue",IF(OR(AND($H255&gt;0,$M255&lt;='Settings'!$B$5),AND($I255&gt;0,$N255&lt;='Settings'!$B$6)),"Due Soon","Up to Date"))))</f>
        <v/>
      </c>
      <c r="Q255" s="52">
        <f>IF($A255="","",IFERROR(VLOOKUP($E255,'Settings'!$A$11:$D$110,4,FALSE),0))</f>
        <v/>
      </c>
      <c r="R255" s="27" t="n"/>
      <c r="S255" s="25" t="n"/>
      <c r="T255" s="27" t="n"/>
    </row>
    <row r="256">
      <c r="A256" s="25" t="n"/>
      <c r="B256" s="25" t="n"/>
      <c r="C256" s="30">
        <f>IF($A256="","",IFERROR(VLOOKUP($B256,'Vehicles'!$A$5:$J$504,2,FALSE)&amp;" "&amp;VLOOKUP($B256,'Vehicles'!$A$5:$J$504,3,FALSE)&amp;" "&amp;VLOOKUP($B256,'Vehicles'!$A$5:$J$504,4,FALSE),"Unit not found"))</f>
        <v/>
      </c>
      <c r="D256" s="31">
        <f>IF($A256="","",IFERROR(VLOOKUP($B256,'Vehicles'!$A$5:$J$504,10,FALSE),"Missing Unit"))</f>
        <v/>
      </c>
      <c r="E256" s="27" t="n"/>
      <c r="F256" s="49" t="n"/>
      <c r="G256" s="48" t="n"/>
      <c r="H256" s="50">
        <f>IF($A256="","",IFERROR(VLOOKUP($E256,'Settings'!$A$11:$D$110,2,FALSE),""))</f>
        <v/>
      </c>
      <c r="I256" s="33">
        <f>IF($A256="","",IFERROR(VLOOKUP($E256,'Settings'!$A$11:$D$110,3,FALSE),""))</f>
        <v/>
      </c>
      <c r="J256" s="50">
        <f>IF($A256="","",IFERROR(VLOOKUP($B256,'Vehicles'!$A$5:$J$504,8,FALSE),""))</f>
        <v/>
      </c>
      <c r="K256" s="50">
        <f>IF($A256="","",IFERROR(IF(OR($H256&lt;=0,$G256=""),"",$G256+$H256),""))</f>
        <v/>
      </c>
      <c r="L256" s="51">
        <f>IF($A256="","",IFERROR(IF(OR($I256&lt;=0,$F256=""),"",EDATE($F256,$I256)),""))</f>
        <v/>
      </c>
      <c r="M256" s="50">
        <f>IF($A256="","",IFERROR(IF(OR($K256="",$J256=""),"",$K256-$J256),""))</f>
        <v/>
      </c>
      <c r="N256" s="33">
        <f>IF($A256="","",IFERROR(IF($L256="","",$L256-'Settings'!$B$4),""))</f>
        <v/>
      </c>
      <c r="O256" s="30">
        <f>IF($A256="","",IF($D256="Missing Unit","Missing Unit",IF(OR($D256="Out of Service",$D256="Sold"),"Inactive Vehicle",IF($J256="","Missing Current Odometer",IF(OR($F256="",$G256=""),"Missing Service Baseline",IF($F256&gt;'Settings'!$B$4,"Last Service Date After Report Date",IF(AND(OR($H256="",$H256=0),OR($I256="",$I256=0)),"Missing Service Type Setup",IF($J256&lt;$G256,"Odometer Conflict","OK"))))))))</f>
        <v/>
      </c>
      <c r="P256" s="31">
        <f>IF($A256="","",IF($O256&lt;&gt;"OK","Review",IF(OR(AND($H256&gt;0,$M256&lt;0),AND($I256&gt;0,$N256&lt;0)),"Overdue",IF(OR(AND($H256&gt;0,$M256&lt;='Settings'!$B$5),AND($I256&gt;0,$N256&lt;='Settings'!$B$6)),"Due Soon","Up to Date"))))</f>
        <v/>
      </c>
      <c r="Q256" s="52">
        <f>IF($A256="","",IFERROR(VLOOKUP($E256,'Settings'!$A$11:$D$110,4,FALSE),0))</f>
        <v/>
      </c>
      <c r="R256" s="27" t="n"/>
      <c r="S256" s="25" t="n"/>
      <c r="T256" s="27" t="n"/>
    </row>
    <row r="257">
      <c r="A257" s="25" t="n"/>
      <c r="B257" s="25" t="n"/>
      <c r="C257" s="30">
        <f>IF($A257="","",IFERROR(VLOOKUP($B257,'Vehicles'!$A$5:$J$504,2,FALSE)&amp;" "&amp;VLOOKUP($B257,'Vehicles'!$A$5:$J$504,3,FALSE)&amp;" "&amp;VLOOKUP($B257,'Vehicles'!$A$5:$J$504,4,FALSE),"Unit not found"))</f>
        <v/>
      </c>
      <c r="D257" s="31">
        <f>IF($A257="","",IFERROR(VLOOKUP($B257,'Vehicles'!$A$5:$J$504,10,FALSE),"Missing Unit"))</f>
        <v/>
      </c>
      <c r="E257" s="27" t="n"/>
      <c r="F257" s="49" t="n"/>
      <c r="G257" s="48" t="n"/>
      <c r="H257" s="50">
        <f>IF($A257="","",IFERROR(VLOOKUP($E257,'Settings'!$A$11:$D$110,2,FALSE),""))</f>
        <v/>
      </c>
      <c r="I257" s="33">
        <f>IF($A257="","",IFERROR(VLOOKUP($E257,'Settings'!$A$11:$D$110,3,FALSE),""))</f>
        <v/>
      </c>
      <c r="J257" s="50">
        <f>IF($A257="","",IFERROR(VLOOKUP($B257,'Vehicles'!$A$5:$J$504,8,FALSE),""))</f>
        <v/>
      </c>
      <c r="K257" s="50">
        <f>IF($A257="","",IFERROR(IF(OR($H257&lt;=0,$G257=""),"",$G257+$H257),""))</f>
        <v/>
      </c>
      <c r="L257" s="51">
        <f>IF($A257="","",IFERROR(IF(OR($I257&lt;=0,$F257=""),"",EDATE($F257,$I257)),""))</f>
        <v/>
      </c>
      <c r="M257" s="50">
        <f>IF($A257="","",IFERROR(IF(OR($K257="",$J257=""),"",$K257-$J257),""))</f>
        <v/>
      </c>
      <c r="N257" s="33">
        <f>IF($A257="","",IFERROR(IF($L257="","",$L257-'Settings'!$B$4),""))</f>
        <v/>
      </c>
      <c r="O257" s="30">
        <f>IF($A257="","",IF($D257="Missing Unit","Missing Unit",IF(OR($D257="Out of Service",$D257="Sold"),"Inactive Vehicle",IF($J257="","Missing Current Odometer",IF(OR($F257="",$G257=""),"Missing Service Baseline",IF($F257&gt;'Settings'!$B$4,"Last Service Date After Report Date",IF(AND(OR($H257="",$H257=0),OR($I257="",$I257=0)),"Missing Service Type Setup",IF($J257&lt;$G257,"Odometer Conflict","OK"))))))))</f>
        <v/>
      </c>
      <c r="P257" s="31">
        <f>IF($A257="","",IF($O257&lt;&gt;"OK","Review",IF(OR(AND($H257&gt;0,$M257&lt;0),AND($I257&gt;0,$N257&lt;0)),"Overdue",IF(OR(AND($H257&gt;0,$M257&lt;='Settings'!$B$5),AND($I257&gt;0,$N257&lt;='Settings'!$B$6)),"Due Soon","Up to Date"))))</f>
        <v/>
      </c>
      <c r="Q257" s="52">
        <f>IF($A257="","",IFERROR(VLOOKUP($E257,'Settings'!$A$11:$D$110,4,FALSE),0))</f>
        <v/>
      </c>
      <c r="R257" s="27" t="n"/>
      <c r="S257" s="25" t="n"/>
      <c r="T257" s="27" t="n"/>
    </row>
    <row r="258">
      <c r="A258" s="25" t="n"/>
      <c r="B258" s="25" t="n"/>
      <c r="C258" s="30">
        <f>IF($A258="","",IFERROR(VLOOKUP($B258,'Vehicles'!$A$5:$J$504,2,FALSE)&amp;" "&amp;VLOOKUP($B258,'Vehicles'!$A$5:$J$504,3,FALSE)&amp;" "&amp;VLOOKUP($B258,'Vehicles'!$A$5:$J$504,4,FALSE),"Unit not found"))</f>
        <v/>
      </c>
      <c r="D258" s="31">
        <f>IF($A258="","",IFERROR(VLOOKUP($B258,'Vehicles'!$A$5:$J$504,10,FALSE),"Missing Unit"))</f>
        <v/>
      </c>
      <c r="E258" s="27" t="n"/>
      <c r="F258" s="49" t="n"/>
      <c r="G258" s="48" t="n"/>
      <c r="H258" s="50">
        <f>IF($A258="","",IFERROR(VLOOKUP($E258,'Settings'!$A$11:$D$110,2,FALSE),""))</f>
        <v/>
      </c>
      <c r="I258" s="33">
        <f>IF($A258="","",IFERROR(VLOOKUP($E258,'Settings'!$A$11:$D$110,3,FALSE),""))</f>
        <v/>
      </c>
      <c r="J258" s="50">
        <f>IF($A258="","",IFERROR(VLOOKUP($B258,'Vehicles'!$A$5:$J$504,8,FALSE),""))</f>
        <v/>
      </c>
      <c r="K258" s="50">
        <f>IF($A258="","",IFERROR(IF(OR($H258&lt;=0,$G258=""),"",$G258+$H258),""))</f>
        <v/>
      </c>
      <c r="L258" s="51">
        <f>IF($A258="","",IFERROR(IF(OR($I258&lt;=0,$F258=""),"",EDATE($F258,$I258)),""))</f>
        <v/>
      </c>
      <c r="M258" s="50">
        <f>IF($A258="","",IFERROR(IF(OR($K258="",$J258=""),"",$K258-$J258),""))</f>
        <v/>
      </c>
      <c r="N258" s="33">
        <f>IF($A258="","",IFERROR(IF($L258="","",$L258-'Settings'!$B$4),""))</f>
        <v/>
      </c>
      <c r="O258" s="30">
        <f>IF($A258="","",IF($D258="Missing Unit","Missing Unit",IF(OR($D258="Out of Service",$D258="Sold"),"Inactive Vehicle",IF($J258="","Missing Current Odometer",IF(OR($F258="",$G258=""),"Missing Service Baseline",IF($F258&gt;'Settings'!$B$4,"Last Service Date After Report Date",IF(AND(OR($H258="",$H258=0),OR($I258="",$I258=0)),"Missing Service Type Setup",IF($J258&lt;$G258,"Odometer Conflict","OK"))))))))</f>
        <v/>
      </c>
      <c r="P258" s="31">
        <f>IF($A258="","",IF($O258&lt;&gt;"OK","Review",IF(OR(AND($H258&gt;0,$M258&lt;0),AND($I258&gt;0,$N258&lt;0)),"Overdue",IF(OR(AND($H258&gt;0,$M258&lt;='Settings'!$B$5),AND($I258&gt;0,$N258&lt;='Settings'!$B$6)),"Due Soon","Up to Date"))))</f>
        <v/>
      </c>
      <c r="Q258" s="52">
        <f>IF($A258="","",IFERROR(VLOOKUP($E258,'Settings'!$A$11:$D$110,4,FALSE),0))</f>
        <v/>
      </c>
      <c r="R258" s="27" t="n"/>
      <c r="S258" s="25" t="n"/>
      <c r="T258" s="27" t="n"/>
    </row>
    <row r="259">
      <c r="A259" s="25" t="n"/>
      <c r="B259" s="25" t="n"/>
      <c r="C259" s="30">
        <f>IF($A259="","",IFERROR(VLOOKUP($B259,'Vehicles'!$A$5:$J$504,2,FALSE)&amp;" "&amp;VLOOKUP($B259,'Vehicles'!$A$5:$J$504,3,FALSE)&amp;" "&amp;VLOOKUP($B259,'Vehicles'!$A$5:$J$504,4,FALSE),"Unit not found"))</f>
        <v/>
      </c>
      <c r="D259" s="31">
        <f>IF($A259="","",IFERROR(VLOOKUP($B259,'Vehicles'!$A$5:$J$504,10,FALSE),"Missing Unit"))</f>
        <v/>
      </c>
      <c r="E259" s="27" t="n"/>
      <c r="F259" s="49" t="n"/>
      <c r="G259" s="48" t="n"/>
      <c r="H259" s="50">
        <f>IF($A259="","",IFERROR(VLOOKUP($E259,'Settings'!$A$11:$D$110,2,FALSE),""))</f>
        <v/>
      </c>
      <c r="I259" s="33">
        <f>IF($A259="","",IFERROR(VLOOKUP($E259,'Settings'!$A$11:$D$110,3,FALSE),""))</f>
        <v/>
      </c>
      <c r="J259" s="50">
        <f>IF($A259="","",IFERROR(VLOOKUP($B259,'Vehicles'!$A$5:$J$504,8,FALSE),""))</f>
        <v/>
      </c>
      <c r="K259" s="50">
        <f>IF($A259="","",IFERROR(IF(OR($H259&lt;=0,$G259=""),"",$G259+$H259),""))</f>
        <v/>
      </c>
      <c r="L259" s="51">
        <f>IF($A259="","",IFERROR(IF(OR($I259&lt;=0,$F259=""),"",EDATE($F259,$I259)),""))</f>
        <v/>
      </c>
      <c r="M259" s="50">
        <f>IF($A259="","",IFERROR(IF(OR($K259="",$J259=""),"",$K259-$J259),""))</f>
        <v/>
      </c>
      <c r="N259" s="33">
        <f>IF($A259="","",IFERROR(IF($L259="","",$L259-'Settings'!$B$4),""))</f>
        <v/>
      </c>
      <c r="O259" s="30">
        <f>IF($A259="","",IF($D259="Missing Unit","Missing Unit",IF(OR($D259="Out of Service",$D259="Sold"),"Inactive Vehicle",IF($J259="","Missing Current Odometer",IF(OR($F259="",$G259=""),"Missing Service Baseline",IF($F259&gt;'Settings'!$B$4,"Last Service Date After Report Date",IF(AND(OR($H259="",$H259=0),OR($I259="",$I259=0)),"Missing Service Type Setup",IF($J259&lt;$G259,"Odometer Conflict","OK"))))))))</f>
        <v/>
      </c>
      <c r="P259" s="31">
        <f>IF($A259="","",IF($O259&lt;&gt;"OK","Review",IF(OR(AND($H259&gt;0,$M259&lt;0),AND($I259&gt;0,$N259&lt;0)),"Overdue",IF(OR(AND($H259&gt;0,$M259&lt;='Settings'!$B$5),AND($I259&gt;0,$N259&lt;='Settings'!$B$6)),"Due Soon","Up to Date"))))</f>
        <v/>
      </c>
      <c r="Q259" s="52">
        <f>IF($A259="","",IFERROR(VLOOKUP($E259,'Settings'!$A$11:$D$110,4,FALSE),0))</f>
        <v/>
      </c>
      <c r="R259" s="27" t="n"/>
      <c r="S259" s="25" t="n"/>
      <c r="T259" s="27" t="n"/>
    </row>
    <row r="260">
      <c r="A260" s="25" t="n"/>
      <c r="B260" s="25" t="n"/>
      <c r="C260" s="30">
        <f>IF($A260="","",IFERROR(VLOOKUP($B260,'Vehicles'!$A$5:$J$504,2,FALSE)&amp;" "&amp;VLOOKUP($B260,'Vehicles'!$A$5:$J$504,3,FALSE)&amp;" "&amp;VLOOKUP($B260,'Vehicles'!$A$5:$J$504,4,FALSE),"Unit not found"))</f>
        <v/>
      </c>
      <c r="D260" s="31">
        <f>IF($A260="","",IFERROR(VLOOKUP($B260,'Vehicles'!$A$5:$J$504,10,FALSE),"Missing Unit"))</f>
        <v/>
      </c>
      <c r="E260" s="27" t="n"/>
      <c r="F260" s="49" t="n"/>
      <c r="G260" s="48" t="n"/>
      <c r="H260" s="50">
        <f>IF($A260="","",IFERROR(VLOOKUP($E260,'Settings'!$A$11:$D$110,2,FALSE),""))</f>
        <v/>
      </c>
      <c r="I260" s="33">
        <f>IF($A260="","",IFERROR(VLOOKUP($E260,'Settings'!$A$11:$D$110,3,FALSE),""))</f>
        <v/>
      </c>
      <c r="J260" s="50">
        <f>IF($A260="","",IFERROR(VLOOKUP($B260,'Vehicles'!$A$5:$J$504,8,FALSE),""))</f>
        <v/>
      </c>
      <c r="K260" s="50">
        <f>IF($A260="","",IFERROR(IF(OR($H260&lt;=0,$G260=""),"",$G260+$H260),""))</f>
        <v/>
      </c>
      <c r="L260" s="51">
        <f>IF($A260="","",IFERROR(IF(OR($I260&lt;=0,$F260=""),"",EDATE($F260,$I260)),""))</f>
        <v/>
      </c>
      <c r="M260" s="50">
        <f>IF($A260="","",IFERROR(IF(OR($K260="",$J260=""),"",$K260-$J260),""))</f>
        <v/>
      </c>
      <c r="N260" s="33">
        <f>IF($A260="","",IFERROR(IF($L260="","",$L260-'Settings'!$B$4),""))</f>
        <v/>
      </c>
      <c r="O260" s="30">
        <f>IF($A260="","",IF($D260="Missing Unit","Missing Unit",IF(OR($D260="Out of Service",$D260="Sold"),"Inactive Vehicle",IF($J260="","Missing Current Odometer",IF(OR($F260="",$G260=""),"Missing Service Baseline",IF($F260&gt;'Settings'!$B$4,"Last Service Date After Report Date",IF(AND(OR($H260="",$H260=0),OR($I260="",$I260=0)),"Missing Service Type Setup",IF($J260&lt;$G260,"Odometer Conflict","OK"))))))))</f>
        <v/>
      </c>
      <c r="P260" s="31">
        <f>IF($A260="","",IF($O260&lt;&gt;"OK","Review",IF(OR(AND($H260&gt;0,$M260&lt;0),AND($I260&gt;0,$N260&lt;0)),"Overdue",IF(OR(AND($H260&gt;0,$M260&lt;='Settings'!$B$5),AND($I260&gt;0,$N260&lt;='Settings'!$B$6)),"Due Soon","Up to Date"))))</f>
        <v/>
      </c>
      <c r="Q260" s="52">
        <f>IF($A260="","",IFERROR(VLOOKUP($E260,'Settings'!$A$11:$D$110,4,FALSE),0))</f>
        <v/>
      </c>
      <c r="R260" s="27" t="n"/>
      <c r="S260" s="25" t="n"/>
      <c r="T260" s="27" t="n"/>
    </row>
    <row r="261">
      <c r="A261" s="25" t="n"/>
      <c r="B261" s="25" t="n"/>
      <c r="C261" s="30">
        <f>IF($A261="","",IFERROR(VLOOKUP($B261,'Vehicles'!$A$5:$J$504,2,FALSE)&amp;" "&amp;VLOOKUP($B261,'Vehicles'!$A$5:$J$504,3,FALSE)&amp;" "&amp;VLOOKUP($B261,'Vehicles'!$A$5:$J$504,4,FALSE),"Unit not found"))</f>
        <v/>
      </c>
      <c r="D261" s="31">
        <f>IF($A261="","",IFERROR(VLOOKUP($B261,'Vehicles'!$A$5:$J$504,10,FALSE),"Missing Unit"))</f>
        <v/>
      </c>
      <c r="E261" s="27" t="n"/>
      <c r="F261" s="49" t="n"/>
      <c r="G261" s="48" t="n"/>
      <c r="H261" s="50">
        <f>IF($A261="","",IFERROR(VLOOKUP($E261,'Settings'!$A$11:$D$110,2,FALSE),""))</f>
        <v/>
      </c>
      <c r="I261" s="33">
        <f>IF($A261="","",IFERROR(VLOOKUP($E261,'Settings'!$A$11:$D$110,3,FALSE),""))</f>
        <v/>
      </c>
      <c r="J261" s="50">
        <f>IF($A261="","",IFERROR(VLOOKUP($B261,'Vehicles'!$A$5:$J$504,8,FALSE),""))</f>
        <v/>
      </c>
      <c r="K261" s="50">
        <f>IF($A261="","",IFERROR(IF(OR($H261&lt;=0,$G261=""),"",$G261+$H261),""))</f>
        <v/>
      </c>
      <c r="L261" s="51">
        <f>IF($A261="","",IFERROR(IF(OR($I261&lt;=0,$F261=""),"",EDATE($F261,$I261)),""))</f>
        <v/>
      </c>
      <c r="M261" s="50">
        <f>IF($A261="","",IFERROR(IF(OR($K261="",$J261=""),"",$K261-$J261),""))</f>
        <v/>
      </c>
      <c r="N261" s="33">
        <f>IF($A261="","",IFERROR(IF($L261="","",$L261-'Settings'!$B$4),""))</f>
        <v/>
      </c>
      <c r="O261" s="30">
        <f>IF($A261="","",IF($D261="Missing Unit","Missing Unit",IF(OR($D261="Out of Service",$D261="Sold"),"Inactive Vehicle",IF($J261="","Missing Current Odometer",IF(OR($F261="",$G261=""),"Missing Service Baseline",IF($F261&gt;'Settings'!$B$4,"Last Service Date After Report Date",IF(AND(OR($H261="",$H261=0),OR($I261="",$I261=0)),"Missing Service Type Setup",IF($J261&lt;$G261,"Odometer Conflict","OK"))))))))</f>
        <v/>
      </c>
      <c r="P261" s="31">
        <f>IF($A261="","",IF($O261&lt;&gt;"OK","Review",IF(OR(AND($H261&gt;0,$M261&lt;0),AND($I261&gt;0,$N261&lt;0)),"Overdue",IF(OR(AND($H261&gt;0,$M261&lt;='Settings'!$B$5),AND($I261&gt;0,$N261&lt;='Settings'!$B$6)),"Due Soon","Up to Date"))))</f>
        <v/>
      </c>
      <c r="Q261" s="52">
        <f>IF($A261="","",IFERROR(VLOOKUP($E261,'Settings'!$A$11:$D$110,4,FALSE),0))</f>
        <v/>
      </c>
      <c r="R261" s="27" t="n"/>
      <c r="S261" s="25" t="n"/>
      <c r="T261" s="27" t="n"/>
    </row>
    <row r="262">
      <c r="A262" s="25" t="n"/>
      <c r="B262" s="25" t="n"/>
      <c r="C262" s="30">
        <f>IF($A262="","",IFERROR(VLOOKUP($B262,'Vehicles'!$A$5:$J$504,2,FALSE)&amp;" "&amp;VLOOKUP($B262,'Vehicles'!$A$5:$J$504,3,FALSE)&amp;" "&amp;VLOOKUP($B262,'Vehicles'!$A$5:$J$504,4,FALSE),"Unit not found"))</f>
        <v/>
      </c>
      <c r="D262" s="31">
        <f>IF($A262="","",IFERROR(VLOOKUP($B262,'Vehicles'!$A$5:$J$504,10,FALSE),"Missing Unit"))</f>
        <v/>
      </c>
      <c r="E262" s="27" t="n"/>
      <c r="F262" s="49" t="n"/>
      <c r="G262" s="48" t="n"/>
      <c r="H262" s="50">
        <f>IF($A262="","",IFERROR(VLOOKUP($E262,'Settings'!$A$11:$D$110,2,FALSE),""))</f>
        <v/>
      </c>
      <c r="I262" s="33">
        <f>IF($A262="","",IFERROR(VLOOKUP($E262,'Settings'!$A$11:$D$110,3,FALSE),""))</f>
        <v/>
      </c>
      <c r="J262" s="50">
        <f>IF($A262="","",IFERROR(VLOOKUP($B262,'Vehicles'!$A$5:$J$504,8,FALSE),""))</f>
        <v/>
      </c>
      <c r="K262" s="50">
        <f>IF($A262="","",IFERROR(IF(OR($H262&lt;=0,$G262=""),"",$G262+$H262),""))</f>
        <v/>
      </c>
      <c r="L262" s="51">
        <f>IF($A262="","",IFERROR(IF(OR($I262&lt;=0,$F262=""),"",EDATE($F262,$I262)),""))</f>
        <v/>
      </c>
      <c r="M262" s="50">
        <f>IF($A262="","",IFERROR(IF(OR($K262="",$J262=""),"",$K262-$J262),""))</f>
        <v/>
      </c>
      <c r="N262" s="33">
        <f>IF($A262="","",IFERROR(IF($L262="","",$L262-'Settings'!$B$4),""))</f>
        <v/>
      </c>
      <c r="O262" s="30">
        <f>IF($A262="","",IF($D262="Missing Unit","Missing Unit",IF(OR($D262="Out of Service",$D262="Sold"),"Inactive Vehicle",IF($J262="","Missing Current Odometer",IF(OR($F262="",$G262=""),"Missing Service Baseline",IF($F262&gt;'Settings'!$B$4,"Last Service Date After Report Date",IF(AND(OR($H262="",$H262=0),OR($I262="",$I262=0)),"Missing Service Type Setup",IF($J262&lt;$G262,"Odometer Conflict","OK"))))))))</f>
        <v/>
      </c>
      <c r="P262" s="31">
        <f>IF($A262="","",IF($O262&lt;&gt;"OK","Review",IF(OR(AND($H262&gt;0,$M262&lt;0),AND($I262&gt;0,$N262&lt;0)),"Overdue",IF(OR(AND($H262&gt;0,$M262&lt;='Settings'!$B$5),AND($I262&gt;0,$N262&lt;='Settings'!$B$6)),"Due Soon","Up to Date"))))</f>
        <v/>
      </c>
      <c r="Q262" s="52">
        <f>IF($A262="","",IFERROR(VLOOKUP($E262,'Settings'!$A$11:$D$110,4,FALSE),0))</f>
        <v/>
      </c>
      <c r="R262" s="27" t="n"/>
      <c r="S262" s="25" t="n"/>
      <c r="T262" s="27" t="n"/>
    </row>
    <row r="263">
      <c r="A263" s="25" t="n"/>
      <c r="B263" s="25" t="n"/>
      <c r="C263" s="30">
        <f>IF($A263="","",IFERROR(VLOOKUP($B263,'Vehicles'!$A$5:$J$504,2,FALSE)&amp;" "&amp;VLOOKUP($B263,'Vehicles'!$A$5:$J$504,3,FALSE)&amp;" "&amp;VLOOKUP($B263,'Vehicles'!$A$5:$J$504,4,FALSE),"Unit not found"))</f>
        <v/>
      </c>
      <c r="D263" s="31">
        <f>IF($A263="","",IFERROR(VLOOKUP($B263,'Vehicles'!$A$5:$J$504,10,FALSE),"Missing Unit"))</f>
        <v/>
      </c>
      <c r="E263" s="27" t="n"/>
      <c r="F263" s="49" t="n"/>
      <c r="G263" s="48" t="n"/>
      <c r="H263" s="50">
        <f>IF($A263="","",IFERROR(VLOOKUP($E263,'Settings'!$A$11:$D$110,2,FALSE),""))</f>
        <v/>
      </c>
      <c r="I263" s="33">
        <f>IF($A263="","",IFERROR(VLOOKUP($E263,'Settings'!$A$11:$D$110,3,FALSE),""))</f>
        <v/>
      </c>
      <c r="J263" s="50">
        <f>IF($A263="","",IFERROR(VLOOKUP($B263,'Vehicles'!$A$5:$J$504,8,FALSE),""))</f>
        <v/>
      </c>
      <c r="K263" s="50">
        <f>IF($A263="","",IFERROR(IF(OR($H263&lt;=0,$G263=""),"",$G263+$H263),""))</f>
        <v/>
      </c>
      <c r="L263" s="51">
        <f>IF($A263="","",IFERROR(IF(OR($I263&lt;=0,$F263=""),"",EDATE($F263,$I263)),""))</f>
        <v/>
      </c>
      <c r="M263" s="50">
        <f>IF($A263="","",IFERROR(IF(OR($K263="",$J263=""),"",$K263-$J263),""))</f>
        <v/>
      </c>
      <c r="N263" s="33">
        <f>IF($A263="","",IFERROR(IF($L263="","",$L263-'Settings'!$B$4),""))</f>
        <v/>
      </c>
      <c r="O263" s="30">
        <f>IF($A263="","",IF($D263="Missing Unit","Missing Unit",IF(OR($D263="Out of Service",$D263="Sold"),"Inactive Vehicle",IF($J263="","Missing Current Odometer",IF(OR($F263="",$G263=""),"Missing Service Baseline",IF($F263&gt;'Settings'!$B$4,"Last Service Date After Report Date",IF(AND(OR($H263="",$H263=0),OR($I263="",$I263=0)),"Missing Service Type Setup",IF($J263&lt;$G263,"Odometer Conflict","OK"))))))))</f>
        <v/>
      </c>
      <c r="P263" s="31">
        <f>IF($A263="","",IF($O263&lt;&gt;"OK","Review",IF(OR(AND($H263&gt;0,$M263&lt;0),AND($I263&gt;0,$N263&lt;0)),"Overdue",IF(OR(AND($H263&gt;0,$M263&lt;='Settings'!$B$5),AND($I263&gt;0,$N263&lt;='Settings'!$B$6)),"Due Soon","Up to Date"))))</f>
        <v/>
      </c>
      <c r="Q263" s="52">
        <f>IF($A263="","",IFERROR(VLOOKUP($E263,'Settings'!$A$11:$D$110,4,FALSE),0))</f>
        <v/>
      </c>
      <c r="R263" s="27" t="n"/>
      <c r="S263" s="25" t="n"/>
      <c r="T263" s="27" t="n"/>
    </row>
    <row r="264">
      <c r="A264" s="25" t="n"/>
      <c r="B264" s="25" t="n"/>
      <c r="C264" s="30">
        <f>IF($A264="","",IFERROR(VLOOKUP($B264,'Vehicles'!$A$5:$J$504,2,FALSE)&amp;" "&amp;VLOOKUP($B264,'Vehicles'!$A$5:$J$504,3,FALSE)&amp;" "&amp;VLOOKUP($B264,'Vehicles'!$A$5:$J$504,4,FALSE),"Unit not found"))</f>
        <v/>
      </c>
      <c r="D264" s="31">
        <f>IF($A264="","",IFERROR(VLOOKUP($B264,'Vehicles'!$A$5:$J$504,10,FALSE),"Missing Unit"))</f>
        <v/>
      </c>
      <c r="E264" s="27" t="n"/>
      <c r="F264" s="49" t="n"/>
      <c r="G264" s="48" t="n"/>
      <c r="H264" s="50">
        <f>IF($A264="","",IFERROR(VLOOKUP($E264,'Settings'!$A$11:$D$110,2,FALSE),""))</f>
        <v/>
      </c>
      <c r="I264" s="33">
        <f>IF($A264="","",IFERROR(VLOOKUP($E264,'Settings'!$A$11:$D$110,3,FALSE),""))</f>
        <v/>
      </c>
      <c r="J264" s="50">
        <f>IF($A264="","",IFERROR(VLOOKUP($B264,'Vehicles'!$A$5:$J$504,8,FALSE),""))</f>
        <v/>
      </c>
      <c r="K264" s="50">
        <f>IF($A264="","",IFERROR(IF(OR($H264&lt;=0,$G264=""),"",$G264+$H264),""))</f>
        <v/>
      </c>
      <c r="L264" s="51">
        <f>IF($A264="","",IFERROR(IF(OR($I264&lt;=0,$F264=""),"",EDATE($F264,$I264)),""))</f>
        <v/>
      </c>
      <c r="M264" s="50">
        <f>IF($A264="","",IFERROR(IF(OR($K264="",$J264=""),"",$K264-$J264),""))</f>
        <v/>
      </c>
      <c r="N264" s="33">
        <f>IF($A264="","",IFERROR(IF($L264="","",$L264-'Settings'!$B$4),""))</f>
        <v/>
      </c>
      <c r="O264" s="30">
        <f>IF($A264="","",IF($D264="Missing Unit","Missing Unit",IF(OR($D264="Out of Service",$D264="Sold"),"Inactive Vehicle",IF($J264="","Missing Current Odometer",IF(OR($F264="",$G264=""),"Missing Service Baseline",IF($F264&gt;'Settings'!$B$4,"Last Service Date After Report Date",IF(AND(OR($H264="",$H264=0),OR($I264="",$I264=0)),"Missing Service Type Setup",IF($J264&lt;$G264,"Odometer Conflict","OK"))))))))</f>
        <v/>
      </c>
      <c r="P264" s="31">
        <f>IF($A264="","",IF($O264&lt;&gt;"OK","Review",IF(OR(AND($H264&gt;0,$M264&lt;0),AND($I264&gt;0,$N264&lt;0)),"Overdue",IF(OR(AND($H264&gt;0,$M264&lt;='Settings'!$B$5),AND($I264&gt;0,$N264&lt;='Settings'!$B$6)),"Due Soon","Up to Date"))))</f>
        <v/>
      </c>
      <c r="Q264" s="52">
        <f>IF($A264="","",IFERROR(VLOOKUP($E264,'Settings'!$A$11:$D$110,4,FALSE),0))</f>
        <v/>
      </c>
      <c r="R264" s="27" t="n"/>
      <c r="S264" s="25" t="n"/>
      <c r="T264" s="27" t="n"/>
    </row>
    <row r="265">
      <c r="A265" s="25" t="n"/>
      <c r="B265" s="25" t="n"/>
      <c r="C265" s="30">
        <f>IF($A265="","",IFERROR(VLOOKUP($B265,'Vehicles'!$A$5:$J$504,2,FALSE)&amp;" "&amp;VLOOKUP($B265,'Vehicles'!$A$5:$J$504,3,FALSE)&amp;" "&amp;VLOOKUP($B265,'Vehicles'!$A$5:$J$504,4,FALSE),"Unit not found"))</f>
        <v/>
      </c>
      <c r="D265" s="31">
        <f>IF($A265="","",IFERROR(VLOOKUP($B265,'Vehicles'!$A$5:$J$504,10,FALSE),"Missing Unit"))</f>
        <v/>
      </c>
      <c r="E265" s="27" t="n"/>
      <c r="F265" s="49" t="n"/>
      <c r="G265" s="48" t="n"/>
      <c r="H265" s="50">
        <f>IF($A265="","",IFERROR(VLOOKUP($E265,'Settings'!$A$11:$D$110,2,FALSE),""))</f>
        <v/>
      </c>
      <c r="I265" s="33">
        <f>IF($A265="","",IFERROR(VLOOKUP($E265,'Settings'!$A$11:$D$110,3,FALSE),""))</f>
        <v/>
      </c>
      <c r="J265" s="50">
        <f>IF($A265="","",IFERROR(VLOOKUP($B265,'Vehicles'!$A$5:$J$504,8,FALSE),""))</f>
        <v/>
      </c>
      <c r="K265" s="50">
        <f>IF($A265="","",IFERROR(IF(OR($H265&lt;=0,$G265=""),"",$G265+$H265),""))</f>
        <v/>
      </c>
      <c r="L265" s="51">
        <f>IF($A265="","",IFERROR(IF(OR($I265&lt;=0,$F265=""),"",EDATE($F265,$I265)),""))</f>
        <v/>
      </c>
      <c r="M265" s="50">
        <f>IF($A265="","",IFERROR(IF(OR($K265="",$J265=""),"",$K265-$J265),""))</f>
        <v/>
      </c>
      <c r="N265" s="33">
        <f>IF($A265="","",IFERROR(IF($L265="","",$L265-'Settings'!$B$4),""))</f>
        <v/>
      </c>
      <c r="O265" s="30">
        <f>IF($A265="","",IF($D265="Missing Unit","Missing Unit",IF(OR($D265="Out of Service",$D265="Sold"),"Inactive Vehicle",IF($J265="","Missing Current Odometer",IF(OR($F265="",$G265=""),"Missing Service Baseline",IF($F265&gt;'Settings'!$B$4,"Last Service Date After Report Date",IF(AND(OR($H265="",$H265=0),OR($I265="",$I265=0)),"Missing Service Type Setup",IF($J265&lt;$G265,"Odometer Conflict","OK"))))))))</f>
        <v/>
      </c>
      <c r="P265" s="31">
        <f>IF($A265="","",IF($O265&lt;&gt;"OK","Review",IF(OR(AND($H265&gt;0,$M265&lt;0),AND($I265&gt;0,$N265&lt;0)),"Overdue",IF(OR(AND($H265&gt;0,$M265&lt;='Settings'!$B$5),AND($I265&gt;0,$N265&lt;='Settings'!$B$6)),"Due Soon","Up to Date"))))</f>
        <v/>
      </c>
      <c r="Q265" s="52">
        <f>IF($A265="","",IFERROR(VLOOKUP($E265,'Settings'!$A$11:$D$110,4,FALSE),0))</f>
        <v/>
      </c>
      <c r="R265" s="27" t="n"/>
      <c r="S265" s="25" t="n"/>
      <c r="T265" s="27" t="n"/>
    </row>
    <row r="266">
      <c r="A266" s="25" t="n"/>
      <c r="B266" s="25" t="n"/>
      <c r="C266" s="30">
        <f>IF($A266="","",IFERROR(VLOOKUP($B266,'Vehicles'!$A$5:$J$504,2,FALSE)&amp;" "&amp;VLOOKUP($B266,'Vehicles'!$A$5:$J$504,3,FALSE)&amp;" "&amp;VLOOKUP($B266,'Vehicles'!$A$5:$J$504,4,FALSE),"Unit not found"))</f>
        <v/>
      </c>
      <c r="D266" s="31">
        <f>IF($A266="","",IFERROR(VLOOKUP($B266,'Vehicles'!$A$5:$J$504,10,FALSE),"Missing Unit"))</f>
        <v/>
      </c>
      <c r="E266" s="27" t="n"/>
      <c r="F266" s="49" t="n"/>
      <c r="G266" s="48" t="n"/>
      <c r="H266" s="50">
        <f>IF($A266="","",IFERROR(VLOOKUP($E266,'Settings'!$A$11:$D$110,2,FALSE),""))</f>
        <v/>
      </c>
      <c r="I266" s="33">
        <f>IF($A266="","",IFERROR(VLOOKUP($E266,'Settings'!$A$11:$D$110,3,FALSE),""))</f>
        <v/>
      </c>
      <c r="J266" s="50">
        <f>IF($A266="","",IFERROR(VLOOKUP($B266,'Vehicles'!$A$5:$J$504,8,FALSE),""))</f>
        <v/>
      </c>
      <c r="K266" s="50">
        <f>IF($A266="","",IFERROR(IF(OR($H266&lt;=0,$G266=""),"",$G266+$H266),""))</f>
        <v/>
      </c>
      <c r="L266" s="51">
        <f>IF($A266="","",IFERROR(IF(OR($I266&lt;=0,$F266=""),"",EDATE($F266,$I266)),""))</f>
        <v/>
      </c>
      <c r="M266" s="50">
        <f>IF($A266="","",IFERROR(IF(OR($K266="",$J266=""),"",$K266-$J266),""))</f>
        <v/>
      </c>
      <c r="N266" s="33">
        <f>IF($A266="","",IFERROR(IF($L266="","",$L266-'Settings'!$B$4),""))</f>
        <v/>
      </c>
      <c r="O266" s="30">
        <f>IF($A266="","",IF($D266="Missing Unit","Missing Unit",IF(OR($D266="Out of Service",$D266="Sold"),"Inactive Vehicle",IF($J266="","Missing Current Odometer",IF(OR($F266="",$G266=""),"Missing Service Baseline",IF($F266&gt;'Settings'!$B$4,"Last Service Date After Report Date",IF(AND(OR($H266="",$H266=0),OR($I266="",$I266=0)),"Missing Service Type Setup",IF($J266&lt;$G266,"Odometer Conflict","OK"))))))))</f>
        <v/>
      </c>
      <c r="P266" s="31">
        <f>IF($A266="","",IF($O266&lt;&gt;"OK","Review",IF(OR(AND($H266&gt;0,$M266&lt;0),AND($I266&gt;0,$N266&lt;0)),"Overdue",IF(OR(AND($H266&gt;0,$M266&lt;='Settings'!$B$5),AND($I266&gt;0,$N266&lt;='Settings'!$B$6)),"Due Soon","Up to Date"))))</f>
        <v/>
      </c>
      <c r="Q266" s="52">
        <f>IF($A266="","",IFERROR(VLOOKUP($E266,'Settings'!$A$11:$D$110,4,FALSE),0))</f>
        <v/>
      </c>
      <c r="R266" s="27" t="n"/>
      <c r="S266" s="25" t="n"/>
      <c r="T266" s="27" t="n"/>
    </row>
    <row r="267">
      <c r="A267" s="25" t="n"/>
      <c r="B267" s="25" t="n"/>
      <c r="C267" s="30">
        <f>IF($A267="","",IFERROR(VLOOKUP($B267,'Vehicles'!$A$5:$J$504,2,FALSE)&amp;" "&amp;VLOOKUP($B267,'Vehicles'!$A$5:$J$504,3,FALSE)&amp;" "&amp;VLOOKUP($B267,'Vehicles'!$A$5:$J$504,4,FALSE),"Unit not found"))</f>
        <v/>
      </c>
      <c r="D267" s="31">
        <f>IF($A267="","",IFERROR(VLOOKUP($B267,'Vehicles'!$A$5:$J$504,10,FALSE),"Missing Unit"))</f>
        <v/>
      </c>
      <c r="E267" s="27" t="n"/>
      <c r="F267" s="49" t="n"/>
      <c r="G267" s="48" t="n"/>
      <c r="H267" s="50">
        <f>IF($A267="","",IFERROR(VLOOKUP($E267,'Settings'!$A$11:$D$110,2,FALSE),""))</f>
        <v/>
      </c>
      <c r="I267" s="33">
        <f>IF($A267="","",IFERROR(VLOOKUP($E267,'Settings'!$A$11:$D$110,3,FALSE),""))</f>
        <v/>
      </c>
      <c r="J267" s="50">
        <f>IF($A267="","",IFERROR(VLOOKUP($B267,'Vehicles'!$A$5:$J$504,8,FALSE),""))</f>
        <v/>
      </c>
      <c r="K267" s="50">
        <f>IF($A267="","",IFERROR(IF(OR($H267&lt;=0,$G267=""),"",$G267+$H267),""))</f>
        <v/>
      </c>
      <c r="L267" s="51">
        <f>IF($A267="","",IFERROR(IF(OR($I267&lt;=0,$F267=""),"",EDATE($F267,$I267)),""))</f>
        <v/>
      </c>
      <c r="M267" s="50">
        <f>IF($A267="","",IFERROR(IF(OR($K267="",$J267=""),"",$K267-$J267),""))</f>
        <v/>
      </c>
      <c r="N267" s="33">
        <f>IF($A267="","",IFERROR(IF($L267="","",$L267-'Settings'!$B$4),""))</f>
        <v/>
      </c>
      <c r="O267" s="30">
        <f>IF($A267="","",IF($D267="Missing Unit","Missing Unit",IF(OR($D267="Out of Service",$D267="Sold"),"Inactive Vehicle",IF($J267="","Missing Current Odometer",IF(OR($F267="",$G267=""),"Missing Service Baseline",IF($F267&gt;'Settings'!$B$4,"Last Service Date After Report Date",IF(AND(OR($H267="",$H267=0),OR($I267="",$I267=0)),"Missing Service Type Setup",IF($J267&lt;$G267,"Odometer Conflict","OK"))))))))</f>
        <v/>
      </c>
      <c r="P267" s="31">
        <f>IF($A267="","",IF($O267&lt;&gt;"OK","Review",IF(OR(AND($H267&gt;0,$M267&lt;0),AND($I267&gt;0,$N267&lt;0)),"Overdue",IF(OR(AND($H267&gt;0,$M267&lt;='Settings'!$B$5),AND($I267&gt;0,$N267&lt;='Settings'!$B$6)),"Due Soon","Up to Date"))))</f>
        <v/>
      </c>
      <c r="Q267" s="52">
        <f>IF($A267="","",IFERROR(VLOOKUP($E267,'Settings'!$A$11:$D$110,4,FALSE),0))</f>
        <v/>
      </c>
      <c r="R267" s="27" t="n"/>
      <c r="S267" s="25" t="n"/>
      <c r="T267" s="27" t="n"/>
    </row>
    <row r="268">
      <c r="A268" s="25" t="n"/>
      <c r="B268" s="25" t="n"/>
      <c r="C268" s="30">
        <f>IF($A268="","",IFERROR(VLOOKUP($B268,'Vehicles'!$A$5:$J$504,2,FALSE)&amp;" "&amp;VLOOKUP($B268,'Vehicles'!$A$5:$J$504,3,FALSE)&amp;" "&amp;VLOOKUP($B268,'Vehicles'!$A$5:$J$504,4,FALSE),"Unit not found"))</f>
        <v/>
      </c>
      <c r="D268" s="31">
        <f>IF($A268="","",IFERROR(VLOOKUP($B268,'Vehicles'!$A$5:$J$504,10,FALSE),"Missing Unit"))</f>
        <v/>
      </c>
      <c r="E268" s="27" t="n"/>
      <c r="F268" s="49" t="n"/>
      <c r="G268" s="48" t="n"/>
      <c r="H268" s="50">
        <f>IF($A268="","",IFERROR(VLOOKUP($E268,'Settings'!$A$11:$D$110,2,FALSE),""))</f>
        <v/>
      </c>
      <c r="I268" s="33">
        <f>IF($A268="","",IFERROR(VLOOKUP($E268,'Settings'!$A$11:$D$110,3,FALSE),""))</f>
        <v/>
      </c>
      <c r="J268" s="50">
        <f>IF($A268="","",IFERROR(VLOOKUP($B268,'Vehicles'!$A$5:$J$504,8,FALSE),""))</f>
        <v/>
      </c>
      <c r="K268" s="50">
        <f>IF($A268="","",IFERROR(IF(OR($H268&lt;=0,$G268=""),"",$G268+$H268),""))</f>
        <v/>
      </c>
      <c r="L268" s="51">
        <f>IF($A268="","",IFERROR(IF(OR($I268&lt;=0,$F268=""),"",EDATE($F268,$I268)),""))</f>
        <v/>
      </c>
      <c r="M268" s="50">
        <f>IF($A268="","",IFERROR(IF(OR($K268="",$J268=""),"",$K268-$J268),""))</f>
        <v/>
      </c>
      <c r="N268" s="33">
        <f>IF($A268="","",IFERROR(IF($L268="","",$L268-'Settings'!$B$4),""))</f>
        <v/>
      </c>
      <c r="O268" s="30">
        <f>IF($A268="","",IF($D268="Missing Unit","Missing Unit",IF(OR($D268="Out of Service",$D268="Sold"),"Inactive Vehicle",IF($J268="","Missing Current Odometer",IF(OR($F268="",$G268=""),"Missing Service Baseline",IF($F268&gt;'Settings'!$B$4,"Last Service Date After Report Date",IF(AND(OR($H268="",$H268=0),OR($I268="",$I268=0)),"Missing Service Type Setup",IF($J268&lt;$G268,"Odometer Conflict","OK"))))))))</f>
        <v/>
      </c>
      <c r="P268" s="31">
        <f>IF($A268="","",IF($O268&lt;&gt;"OK","Review",IF(OR(AND($H268&gt;0,$M268&lt;0),AND($I268&gt;0,$N268&lt;0)),"Overdue",IF(OR(AND($H268&gt;0,$M268&lt;='Settings'!$B$5),AND($I268&gt;0,$N268&lt;='Settings'!$B$6)),"Due Soon","Up to Date"))))</f>
        <v/>
      </c>
      <c r="Q268" s="52">
        <f>IF($A268="","",IFERROR(VLOOKUP($E268,'Settings'!$A$11:$D$110,4,FALSE),0))</f>
        <v/>
      </c>
      <c r="R268" s="27" t="n"/>
      <c r="S268" s="25" t="n"/>
      <c r="T268" s="27" t="n"/>
    </row>
    <row r="269">
      <c r="A269" s="25" t="n"/>
      <c r="B269" s="25" t="n"/>
      <c r="C269" s="30">
        <f>IF($A269="","",IFERROR(VLOOKUP($B269,'Vehicles'!$A$5:$J$504,2,FALSE)&amp;" "&amp;VLOOKUP($B269,'Vehicles'!$A$5:$J$504,3,FALSE)&amp;" "&amp;VLOOKUP($B269,'Vehicles'!$A$5:$J$504,4,FALSE),"Unit not found"))</f>
        <v/>
      </c>
      <c r="D269" s="31">
        <f>IF($A269="","",IFERROR(VLOOKUP($B269,'Vehicles'!$A$5:$J$504,10,FALSE),"Missing Unit"))</f>
        <v/>
      </c>
      <c r="E269" s="27" t="n"/>
      <c r="F269" s="49" t="n"/>
      <c r="G269" s="48" t="n"/>
      <c r="H269" s="50">
        <f>IF($A269="","",IFERROR(VLOOKUP($E269,'Settings'!$A$11:$D$110,2,FALSE),""))</f>
        <v/>
      </c>
      <c r="I269" s="33">
        <f>IF($A269="","",IFERROR(VLOOKUP($E269,'Settings'!$A$11:$D$110,3,FALSE),""))</f>
        <v/>
      </c>
      <c r="J269" s="50">
        <f>IF($A269="","",IFERROR(VLOOKUP($B269,'Vehicles'!$A$5:$J$504,8,FALSE),""))</f>
        <v/>
      </c>
      <c r="K269" s="50">
        <f>IF($A269="","",IFERROR(IF(OR($H269&lt;=0,$G269=""),"",$G269+$H269),""))</f>
        <v/>
      </c>
      <c r="L269" s="51">
        <f>IF($A269="","",IFERROR(IF(OR($I269&lt;=0,$F269=""),"",EDATE($F269,$I269)),""))</f>
        <v/>
      </c>
      <c r="M269" s="50">
        <f>IF($A269="","",IFERROR(IF(OR($K269="",$J269=""),"",$K269-$J269),""))</f>
        <v/>
      </c>
      <c r="N269" s="33">
        <f>IF($A269="","",IFERROR(IF($L269="","",$L269-'Settings'!$B$4),""))</f>
        <v/>
      </c>
      <c r="O269" s="30">
        <f>IF($A269="","",IF($D269="Missing Unit","Missing Unit",IF(OR($D269="Out of Service",$D269="Sold"),"Inactive Vehicle",IF($J269="","Missing Current Odometer",IF(OR($F269="",$G269=""),"Missing Service Baseline",IF($F269&gt;'Settings'!$B$4,"Last Service Date After Report Date",IF(AND(OR($H269="",$H269=0),OR($I269="",$I269=0)),"Missing Service Type Setup",IF($J269&lt;$G269,"Odometer Conflict","OK"))))))))</f>
        <v/>
      </c>
      <c r="P269" s="31">
        <f>IF($A269="","",IF($O269&lt;&gt;"OK","Review",IF(OR(AND($H269&gt;0,$M269&lt;0),AND($I269&gt;0,$N269&lt;0)),"Overdue",IF(OR(AND($H269&gt;0,$M269&lt;='Settings'!$B$5),AND($I269&gt;0,$N269&lt;='Settings'!$B$6)),"Due Soon","Up to Date"))))</f>
        <v/>
      </c>
      <c r="Q269" s="52">
        <f>IF($A269="","",IFERROR(VLOOKUP($E269,'Settings'!$A$11:$D$110,4,FALSE),0))</f>
        <v/>
      </c>
      <c r="R269" s="27" t="n"/>
      <c r="S269" s="25" t="n"/>
      <c r="T269" s="27" t="n"/>
    </row>
    <row r="270">
      <c r="A270" s="25" t="n"/>
      <c r="B270" s="25" t="n"/>
      <c r="C270" s="30">
        <f>IF($A270="","",IFERROR(VLOOKUP($B270,'Vehicles'!$A$5:$J$504,2,FALSE)&amp;" "&amp;VLOOKUP($B270,'Vehicles'!$A$5:$J$504,3,FALSE)&amp;" "&amp;VLOOKUP($B270,'Vehicles'!$A$5:$J$504,4,FALSE),"Unit not found"))</f>
        <v/>
      </c>
      <c r="D270" s="31">
        <f>IF($A270="","",IFERROR(VLOOKUP($B270,'Vehicles'!$A$5:$J$504,10,FALSE),"Missing Unit"))</f>
        <v/>
      </c>
      <c r="E270" s="27" t="n"/>
      <c r="F270" s="49" t="n"/>
      <c r="G270" s="48" t="n"/>
      <c r="H270" s="50">
        <f>IF($A270="","",IFERROR(VLOOKUP($E270,'Settings'!$A$11:$D$110,2,FALSE),""))</f>
        <v/>
      </c>
      <c r="I270" s="33">
        <f>IF($A270="","",IFERROR(VLOOKUP($E270,'Settings'!$A$11:$D$110,3,FALSE),""))</f>
        <v/>
      </c>
      <c r="J270" s="50">
        <f>IF($A270="","",IFERROR(VLOOKUP($B270,'Vehicles'!$A$5:$J$504,8,FALSE),""))</f>
        <v/>
      </c>
      <c r="K270" s="50">
        <f>IF($A270="","",IFERROR(IF(OR($H270&lt;=0,$G270=""),"",$G270+$H270),""))</f>
        <v/>
      </c>
      <c r="L270" s="51">
        <f>IF($A270="","",IFERROR(IF(OR($I270&lt;=0,$F270=""),"",EDATE($F270,$I270)),""))</f>
        <v/>
      </c>
      <c r="M270" s="50">
        <f>IF($A270="","",IFERROR(IF(OR($K270="",$J270=""),"",$K270-$J270),""))</f>
        <v/>
      </c>
      <c r="N270" s="33">
        <f>IF($A270="","",IFERROR(IF($L270="","",$L270-'Settings'!$B$4),""))</f>
        <v/>
      </c>
      <c r="O270" s="30">
        <f>IF($A270="","",IF($D270="Missing Unit","Missing Unit",IF(OR($D270="Out of Service",$D270="Sold"),"Inactive Vehicle",IF($J270="","Missing Current Odometer",IF(OR($F270="",$G270=""),"Missing Service Baseline",IF($F270&gt;'Settings'!$B$4,"Last Service Date After Report Date",IF(AND(OR($H270="",$H270=0),OR($I270="",$I270=0)),"Missing Service Type Setup",IF($J270&lt;$G270,"Odometer Conflict","OK"))))))))</f>
        <v/>
      </c>
      <c r="P270" s="31">
        <f>IF($A270="","",IF($O270&lt;&gt;"OK","Review",IF(OR(AND($H270&gt;0,$M270&lt;0),AND($I270&gt;0,$N270&lt;0)),"Overdue",IF(OR(AND($H270&gt;0,$M270&lt;='Settings'!$B$5),AND($I270&gt;0,$N270&lt;='Settings'!$B$6)),"Due Soon","Up to Date"))))</f>
        <v/>
      </c>
      <c r="Q270" s="52">
        <f>IF($A270="","",IFERROR(VLOOKUP($E270,'Settings'!$A$11:$D$110,4,FALSE),0))</f>
        <v/>
      </c>
      <c r="R270" s="27" t="n"/>
      <c r="S270" s="25" t="n"/>
      <c r="T270" s="27" t="n"/>
    </row>
    <row r="271">
      <c r="A271" s="25" t="n"/>
      <c r="B271" s="25" t="n"/>
      <c r="C271" s="30">
        <f>IF($A271="","",IFERROR(VLOOKUP($B271,'Vehicles'!$A$5:$J$504,2,FALSE)&amp;" "&amp;VLOOKUP($B271,'Vehicles'!$A$5:$J$504,3,FALSE)&amp;" "&amp;VLOOKUP($B271,'Vehicles'!$A$5:$J$504,4,FALSE),"Unit not found"))</f>
        <v/>
      </c>
      <c r="D271" s="31">
        <f>IF($A271="","",IFERROR(VLOOKUP($B271,'Vehicles'!$A$5:$J$504,10,FALSE),"Missing Unit"))</f>
        <v/>
      </c>
      <c r="E271" s="27" t="n"/>
      <c r="F271" s="49" t="n"/>
      <c r="G271" s="48" t="n"/>
      <c r="H271" s="50">
        <f>IF($A271="","",IFERROR(VLOOKUP($E271,'Settings'!$A$11:$D$110,2,FALSE),""))</f>
        <v/>
      </c>
      <c r="I271" s="33">
        <f>IF($A271="","",IFERROR(VLOOKUP($E271,'Settings'!$A$11:$D$110,3,FALSE),""))</f>
        <v/>
      </c>
      <c r="J271" s="50">
        <f>IF($A271="","",IFERROR(VLOOKUP($B271,'Vehicles'!$A$5:$J$504,8,FALSE),""))</f>
        <v/>
      </c>
      <c r="K271" s="50">
        <f>IF($A271="","",IFERROR(IF(OR($H271&lt;=0,$G271=""),"",$G271+$H271),""))</f>
        <v/>
      </c>
      <c r="L271" s="51">
        <f>IF($A271="","",IFERROR(IF(OR($I271&lt;=0,$F271=""),"",EDATE($F271,$I271)),""))</f>
        <v/>
      </c>
      <c r="M271" s="50">
        <f>IF($A271="","",IFERROR(IF(OR($K271="",$J271=""),"",$K271-$J271),""))</f>
        <v/>
      </c>
      <c r="N271" s="33">
        <f>IF($A271="","",IFERROR(IF($L271="","",$L271-'Settings'!$B$4),""))</f>
        <v/>
      </c>
      <c r="O271" s="30">
        <f>IF($A271="","",IF($D271="Missing Unit","Missing Unit",IF(OR($D271="Out of Service",$D271="Sold"),"Inactive Vehicle",IF($J271="","Missing Current Odometer",IF(OR($F271="",$G271=""),"Missing Service Baseline",IF($F271&gt;'Settings'!$B$4,"Last Service Date After Report Date",IF(AND(OR($H271="",$H271=0),OR($I271="",$I271=0)),"Missing Service Type Setup",IF($J271&lt;$G271,"Odometer Conflict","OK"))))))))</f>
        <v/>
      </c>
      <c r="P271" s="31">
        <f>IF($A271="","",IF($O271&lt;&gt;"OK","Review",IF(OR(AND($H271&gt;0,$M271&lt;0),AND($I271&gt;0,$N271&lt;0)),"Overdue",IF(OR(AND($H271&gt;0,$M271&lt;='Settings'!$B$5),AND($I271&gt;0,$N271&lt;='Settings'!$B$6)),"Due Soon","Up to Date"))))</f>
        <v/>
      </c>
      <c r="Q271" s="52">
        <f>IF($A271="","",IFERROR(VLOOKUP($E271,'Settings'!$A$11:$D$110,4,FALSE),0))</f>
        <v/>
      </c>
      <c r="R271" s="27" t="n"/>
      <c r="S271" s="25" t="n"/>
      <c r="T271" s="27" t="n"/>
    </row>
    <row r="272">
      <c r="A272" s="25" t="n"/>
      <c r="B272" s="25" t="n"/>
      <c r="C272" s="30">
        <f>IF($A272="","",IFERROR(VLOOKUP($B272,'Vehicles'!$A$5:$J$504,2,FALSE)&amp;" "&amp;VLOOKUP($B272,'Vehicles'!$A$5:$J$504,3,FALSE)&amp;" "&amp;VLOOKUP($B272,'Vehicles'!$A$5:$J$504,4,FALSE),"Unit not found"))</f>
        <v/>
      </c>
      <c r="D272" s="31">
        <f>IF($A272="","",IFERROR(VLOOKUP($B272,'Vehicles'!$A$5:$J$504,10,FALSE),"Missing Unit"))</f>
        <v/>
      </c>
      <c r="E272" s="27" t="n"/>
      <c r="F272" s="49" t="n"/>
      <c r="G272" s="48" t="n"/>
      <c r="H272" s="50">
        <f>IF($A272="","",IFERROR(VLOOKUP($E272,'Settings'!$A$11:$D$110,2,FALSE),""))</f>
        <v/>
      </c>
      <c r="I272" s="33">
        <f>IF($A272="","",IFERROR(VLOOKUP($E272,'Settings'!$A$11:$D$110,3,FALSE),""))</f>
        <v/>
      </c>
      <c r="J272" s="50">
        <f>IF($A272="","",IFERROR(VLOOKUP($B272,'Vehicles'!$A$5:$J$504,8,FALSE),""))</f>
        <v/>
      </c>
      <c r="K272" s="50">
        <f>IF($A272="","",IFERROR(IF(OR($H272&lt;=0,$G272=""),"",$G272+$H272),""))</f>
        <v/>
      </c>
      <c r="L272" s="51">
        <f>IF($A272="","",IFERROR(IF(OR($I272&lt;=0,$F272=""),"",EDATE($F272,$I272)),""))</f>
        <v/>
      </c>
      <c r="M272" s="50">
        <f>IF($A272="","",IFERROR(IF(OR($K272="",$J272=""),"",$K272-$J272),""))</f>
        <v/>
      </c>
      <c r="N272" s="33">
        <f>IF($A272="","",IFERROR(IF($L272="","",$L272-'Settings'!$B$4),""))</f>
        <v/>
      </c>
      <c r="O272" s="30">
        <f>IF($A272="","",IF($D272="Missing Unit","Missing Unit",IF(OR($D272="Out of Service",$D272="Sold"),"Inactive Vehicle",IF($J272="","Missing Current Odometer",IF(OR($F272="",$G272=""),"Missing Service Baseline",IF($F272&gt;'Settings'!$B$4,"Last Service Date After Report Date",IF(AND(OR($H272="",$H272=0),OR($I272="",$I272=0)),"Missing Service Type Setup",IF($J272&lt;$G272,"Odometer Conflict","OK"))))))))</f>
        <v/>
      </c>
      <c r="P272" s="31">
        <f>IF($A272="","",IF($O272&lt;&gt;"OK","Review",IF(OR(AND($H272&gt;0,$M272&lt;0),AND($I272&gt;0,$N272&lt;0)),"Overdue",IF(OR(AND($H272&gt;0,$M272&lt;='Settings'!$B$5),AND($I272&gt;0,$N272&lt;='Settings'!$B$6)),"Due Soon","Up to Date"))))</f>
        <v/>
      </c>
      <c r="Q272" s="52">
        <f>IF($A272="","",IFERROR(VLOOKUP($E272,'Settings'!$A$11:$D$110,4,FALSE),0))</f>
        <v/>
      </c>
      <c r="R272" s="27" t="n"/>
      <c r="S272" s="25" t="n"/>
      <c r="T272" s="27" t="n"/>
    </row>
    <row r="273">
      <c r="A273" s="25" t="n"/>
      <c r="B273" s="25" t="n"/>
      <c r="C273" s="30">
        <f>IF($A273="","",IFERROR(VLOOKUP($B273,'Vehicles'!$A$5:$J$504,2,FALSE)&amp;" "&amp;VLOOKUP($B273,'Vehicles'!$A$5:$J$504,3,FALSE)&amp;" "&amp;VLOOKUP($B273,'Vehicles'!$A$5:$J$504,4,FALSE),"Unit not found"))</f>
        <v/>
      </c>
      <c r="D273" s="31">
        <f>IF($A273="","",IFERROR(VLOOKUP($B273,'Vehicles'!$A$5:$J$504,10,FALSE),"Missing Unit"))</f>
        <v/>
      </c>
      <c r="E273" s="27" t="n"/>
      <c r="F273" s="49" t="n"/>
      <c r="G273" s="48" t="n"/>
      <c r="H273" s="50">
        <f>IF($A273="","",IFERROR(VLOOKUP($E273,'Settings'!$A$11:$D$110,2,FALSE),""))</f>
        <v/>
      </c>
      <c r="I273" s="33">
        <f>IF($A273="","",IFERROR(VLOOKUP($E273,'Settings'!$A$11:$D$110,3,FALSE),""))</f>
        <v/>
      </c>
      <c r="J273" s="50">
        <f>IF($A273="","",IFERROR(VLOOKUP($B273,'Vehicles'!$A$5:$J$504,8,FALSE),""))</f>
        <v/>
      </c>
      <c r="K273" s="50">
        <f>IF($A273="","",IFERROR(IF(OR($H273&lt;=0,$G273=""),"",$G273+$H273),""))</f>
        <v/>
      </c>
      <c r="L273" s="51">
        <f>IF($A273="","",IFERROR(IF(OR($I273&lt;=0,$F273=""),"",EDATE($F273,$I273)),""))</f>
        <v/>
      </c>
      <c r="M273" s="50">
        <f>IF($A273="","",IFERROR(IF(OR($K273="",$J273=""),"",$K273-$J273),""))</f>
        <v/>
      </c>
      <c r="N273" s="33">
        <f>IF($A273="","",IFERROR(IF($L273="","",$L273-'Settings'!$B$4),""))</f>
        <v/>
      </c>
      <c r="O273" s="30">
        <f>IF($A273="","",IF($D273="Missing Unit","Missing Unit",IF(OR($D273="Out of Service",$D273="Sold"),"Inactive Vehicle",IF($J273="","Missing Current Odometer",IF(OR($F273="",$G273=""),"Missing Service Baseline",IF($F273&gt;'Settings'!$B$4,"Last Service Date After Report Date",IF(AND(OR($H273="",$H273=0),OR($I273="",$I273=0)),"Missing Service Type Setup",IF($J273&lt;$G273,"Odometer Conflict","OK"))))))))</f>
        <v/>
      </c>
      <c r="P273" s="31">
        <f>IF($A273="","",IF($O273&lt;&gt;"OK","Review",IF(OR(AND($H273&gt;0,$M273&lt;0),AND($I273&gt;0,$N273&lt;0)),"Overdue",IF(OR(AND($H273&gt;0,$M273&lt;='Settings'!$B$5),AND($I273&gt;0,$N273&lt;='Settings'!$B$6)),"Due Soon","Up to Date"))))</f>
        <v/>
      </c>
      <c r="Q273" s="52">
        <f>IF($A273="","",IFERROR(VLOOKUP($E273,'Settings'!$A$11:$D$110,4,FALSE),0))</f>
        <v/>
      </c>
      <c r="R273" s="27" t="n"/>
      <c r="S273" s="25" t="n"/>
      <c r="T273" s="27" t="n"/>
    </row>
    <row r="274">
      <c r="A274" s="25" t="n"/>
      <c r="B274" s="25" t="n"/>
      <c r="C274" s="30">
        <f>IF($A274="","",IFERROR(VLOOKUP($B274,'Vehicles'!$A$5:$J$504,2,FALSE)&amp;" "&amp;VLOOKUP($B274,'Vehicles'!$A$5:$J$504,3,FALSE)&amp;" "&amp;VLOOKUP($B274,'Vehicles'!$A$5:$J$504,4,FALSE),"Unit not found"))</f>
        <v/>
      </c>
      <c r="D274" s="31">
        <f>IF($A274="","",IFERROR(VLOOKUP($B274,'Vehicles'!$A$5:$J$504,10,FALSE),"Missing Unit"))</f>
        <v/>
      </c>
      <c r="E274" s="27" t="n"/>
      <c r="F274" s="49" t="n"/>
      <c r="G274" s="48" t="n"/>
      <c r="H274" s="50">
        <f>IF($A274="","",IFERROR(VLOOKUP($E274,'Settings'!$A$11:$D$110,2,FALSE),""))</f>
        <v/>
      </c>
      <c r="I274" s="33">
        <f>IF($A274="","",IFERROR(VLOOKUP($E274,'Settings'!$A$11:$D$110,3,FALSE),""))</f>
        <v/>
      </c>
      <c r="J274" s="50">
        <f>IF($A274="","",IFERROR(VLOOKUP($B274,'Vehicles'!$A$5:$J$504,8,FALSE),""))</f>
        <v/>
      </c>
      <c r="K274" s="50">
        <f>IF($A274="","",IFERROR(IF(OR($H274&lt;=0,$G274=""),"",$G274+$H274),""))</f>
        <v/>
      </c>
      <c r="L274" s="51">
        <f>IF($A274="","",IFERROR(IF(OR($I274&lt;=0,$F274=""),"",EDATE($F274,$I274)),""))</f>
        <v/>
      </c>
      <c r="M274" s="50">
        <f>IF($A274="","",IFERROR(IF(OR($K274="",$J274=""),"",$K274-$J274),""))</f>
        <v/>
      </c>
      <c r="N274" s="33">
        <f>IF($A274="","",IFERROR(IF($L274="","",$L274-'Settings'!$B$4),""))</f>
        <v/>
      </c>
      <c r="O274" s="30">
        <f>IF($A274="","",IF($D274="Missing Unit","Missing Unit",IF(OR($D274="Out of Service",$D274="Sold"),"Inactive Vehicle",IF($J274="","Missing Current Odometer",IF(OR($F274="",$G274=""),"Missing Service Baseline",IF($F274&gt;'Settings'!$B$4,"Last Service Date After Report Date",IF(AND(OR($H274="",$H274=0),OR($I274="",$I274=0)),"Missing Service Type Setup",IF($J274&lt;$G274,"Odometer Conflict","OK"))))))))</f>
        <v/>
      </c>
      <c r="P274" s="31">
        <f>IF($A274="","",IF($O274&lt;&gt;"OK","Review",IF(OR(AND($H274&gt;0,$M274&lt;0),AND($I274&gt;0,$N274&lt;0)),"Overdue",IF(OR(AND($H274&gt;0,$M274&lt;='Settings'!$B$5),AND($I274&gt;0,$N274&lt;='Settings'!$B$6)),"Due Soon","Up to Date"))))</f>
        <v/>
      </c>
      <c r="Q274" s="52">
        <f>IF($A274="","",IFERROR(VLOOKUP($E274,'Settings'!$A$11:$D$110,4,FALSE),0))</f>
        <v/>
      </c>
      <c r="R274" s="27" t="n"/>
      <c r="S274" s="25" t="n"/>
      <c r="T274" s="27" t="n"/>
    </row>
    <row r="275">
      <c r="A275" s="25" t="n"/>
      <c r="B275" s="25" t="n"/>
      <c r="C275" s="30">
        <f>IF($A275="","",IFERROR(VLOOKUP($B275,'Vehicles'!$A$5:$J$504,2,FALSE)&amp;" "&amp;VLOOKUP($B275,'Vehicles'!$A$5:$J$504,3,FALSE)&amp;" "&amp;VLOOKUP($B275,'Vehicles'!$A$5:$J$504,4,FALSE),"Unit not found"))</f>
        <v/>
      </c>
      <c r="D275" s="31">
        <f>IF($A275="","",IFERROR(VLOOKUP($B275,'Vehicles'!$A$5:$J$504,10,FALSE),"Missing Unit"))</f>
        <v/>
      </c>
      <c r="E275" s="27" t="n"/>
      <c r="F275" s="49" t="n"/>
      <c r="G275" s="48" t="n"/>
      <c r="H275" s="50">
        <f>IF($A275="","",IFERROR(VLOOKUP($E275,'Settings'!$A$11:$D$110,2,FALSE),""))</f>
        <v/>
      </c>
      <c r="I275" s="33">
        <f>IF($A275="","",IFERROR(VLOOKUP($E275,'Settings'!$A$11:$D$110,3,FALSE),""))</f>
        <v/>
      </c>
      <c r="J275" s="50">
        <f>IF($A275="","",IFERROR(VLOOKUP($B275,'Vehicles'!$A$5:$J$504,8,FALSE),""))</f>
        <v/>
      </c>
      <c r="K275" s="50">
        <f>IF($A275="","",IFERROR(IF(OR($H275&lt;=0,$G275=""),"",$G275+$H275),""))</f>
        <v/>
      </c>
      <c r="L275" s="51">
        <f>IF($A275="","",IFERROR(IF(OR($I275&lt;=0,$F275=""),"",EDATE($F275,$I275)),""))</f>
        <v/>
      </c>
      <c r="M275" s="50">
        <f>IF($A275="","",IFERROR(IF(OR($K275="",$J275=""),"",$K275-$J275),""))</f>
        <v/>
      </c>
      <c r="N275" s="33">
        <f>IF($A275="","",IFERROR(IF($L275="","",$L275-'Settings'!$B$4),""))</f>
        <v/>
      </c>
      <c r="O275" s="30">
        <f>IF($A275="","",IF($D275="Missing Unit","Missing Unit",IF(OR($D275="Out of Service",$D275="Sold"),"Inactive Vehicle",IF($J275="","Missing Current Odometer",IF(OR($F275="",$G275=""),"Missing Service Baseline",IF($F275&gt;'Settings'!$B$4,"Last Service Date After Report Date",IF(AND(OR($H275="",$H275=0),OR($I275="",$I275=0)),"Missing Service Type Setup",IF($J275&lt;$G275,"Odometer Conflict","OK"))))))))</f>
        <v/>
      </c>
      <c r="P275" s="31">
        <f>IF($A275="","",IF($O275&lt;&gt;"OK","Review",IF(OR(AND($H275&gt;0,$M275&lt;0),AND($I275&gt;0,$N275&lt;0)),"Overdue",IF(OR(AND($H275&gt;0,$M275&lt;='Settings'!$B$5),AND($I275&gt;0,$N275&lt;='Settings'!$B$6)),"Due Soon","Up to Date"))))</f>
        <v/>
      </c>
      <c r="Q275" s="52">
        <f>IF($A275="","",IFERROR(VLOOKUP($E275,'Settings'!$A$11:$D$110,4,FALSE),0))</f>
        <v/>
      </c>
      <c r="R275" s="27" t="n"/>
      <c r="S275" s="25" t="n"/>
      <c r="T275" s="27" t="n"/>
    </row>
    <row r="276">
      <c r="A276" s="25" t="n"/>
      <c r="B276" s="25" t="n"/>
      <c r="C276" s="30">
        <f>IF($A276="","",IFERROR(VLOOKUP($B276,'Vehicles'!$A$5:$J$504,2,FALSE)&amp;" "&amp;VLOOKUP($B276,'Vehicles'!$A$5:$J$504,3,FALSE)&amp;" "&amp;VLOOKUP($B276,'Vehicles'!$A$5:$J$504,4,FALSE),"Unit not found"))</f>
        <v/>
      </c>
      <c r="D276" s="31">
        <f>IF($A276="","",IFERROR(VLOOKUP($B276,'Vehicles'!$A$5:$J$504,10,FALSE),"Missing Unit"))</f>
        <v/>
      </c>
      <c r="E276" s="27" t="n"/>
      <c r="F276" s="49" t="n"/>
      <c r="G276" s="48" t="n"/>
      <c r="H276" s="50">
        <f>IF($A276="","",IFERROR(VLOOKUP($E276,'Settings'!$A$11:$D$110,2,FALSE),""))</f>
        <v/>
      </c>
      <c r="I276" s="33">
        <f>IF($A276="","",IFERROR(VLOOKUP($E276,'Settings'!$A$11:$D$110,3,FALSE),""))</f>
        <v/>
      </c>
      <c r="J276" s="50">
        <f>IF($A276="","",IFERROR(VLOOKUP($B276,'Vehicles'!$A$5:$J$504,8,FALSE),""))</f>
        <v/>
      </c>
      <c r="K276" s="50">
        <f>IF($A276="","",IFERROR(IF(OR($H276&lt;=0,$G276=""),"",$G276+$H276),""))</f>
        <v/>
      </c>
      <c r="L276" s="51">
        <f>IF($A276="","",IFERROR(IF(OR($I276&lt;=0,$F276=""),"",EDATE($F276,$I276)),""))</f>
        <v/>
      </c>
      <c r="M276" s="50">
        <f>IF($A276="","",IFERROR(IF(OR($K276="",$J276=""),"",$K276-$J276),""))</f>
        <v/>
      </c>
      <c r="N276" s="33">
        <f>IF($A276="","",IFERROR(IF($L276="","",$L276-'Settings'!$B$4),""))</f>
        <v/>
      </c>
      <c r="O276" s="30">
        <f>IF($A276="","",IF($D276="Missing Unit","Missing Unit",IF(OR($D276="Out of Service",$D276="Sold"),"Inactive Vehicle",IF($J276="","Missing Current Odometer",IF(OR($F276="",$G276=""),"Missing Service Baseline",IF($F276&gt;'Settings'!$B$4,"Last Service Date After Report Date",IF(AND(OR($H276="",$H276=0),OR($I276="",$I276=0)),"Missing Service Type Setup",IF($J276&lt;$G276,"Odometer Conflict","OK"))))))))</f>
        <v/>
      </c>
      <c r="P276" s="31">
        <f>IF($A276="","",IF($O276&lt;&gt;"OK","Review",IF(OR(AND($H276&gt;0,$M276&lt;0),AND($I276&gt;0,$N276&lt;0)),"Overdue",IF(OR(AND($H276&gt;0,$M276&lt;='Settings'!$B$5),AND($I276&gt;0,$N276&lt;='Settings'!$B$6)),"Due Soon","Up to Date"))))</f>
        <v/>
      </c>
      <c r="Q276" s="52">
        <f>IF($A276="","",IFERROR(VLOOKUP($E276,'Settings'!$A$11:$D$110,4,FALSE),0))</f>
        <v/>
      </c>
      <c r="R276" s="27" t="n"/>
      <c r="S276" s="25" t="n"/>
      <c r="T276" s="27" t="n"/>
    </row>
    <row r="277">
      <c r="A277" s="25" t="n"/>
      <c r="B277" s="25" t="n"/>
      <c r="C277" s="30">
        <f>IF($A277="","",IFERROR(VLOOKUP($B277,'Vehicles'!$A$5:$J$504,2,FALSE)&amp;" "&amp;VLOOKUP($B277,'Vehicles'!$A$5:$J$504,3,FALSE)&amp;" "&amp;VLOOKUP($B277,'Vehicles'!$A$5:$J$504,4,FALSE),"Unit not found"))</f>
        <v/>
      </c>
      <c r="D277" s="31">
        <f>IF($A277="","",IFERROR(VLOOKUP($B277,'Vehicles'!$A$5:$J$504,10,FALSE),"Missing Unit"))</f>
        <v/>
      </c>
      <c r="E277" s="27" t="n"/>
      <c r="F277" s="49" t="n"/>
      <c r="G277" s="48" t="n"/>
      <c r="H277" s="50">
        <f>IF($A277="","",IFERROR(VLOOKUP($E277,'Settings'!$A$11:$D$110,2,FALSE),""))</f>
        <v/>
      </c>
      <c r="I277" s="33">
        <f>IF($A277="","",IFERROR(VLOOKUP($E277,'Settings'!$A$11:$D$110,3,FALSE),""))</f>
        <v/>
      </c>
      <c r="J277" s="50">
        <f>IF($A277="","",IFERROR(VLOOKUP($B277,'Vehicles'!$A$5:$J$504,8,FALSE),""))</f>
        <v/>
      </c>
      <c r="K277" s="50">
        <f>IF($A277="","",IFERROR(IF(OR($H277&lt;=0,$G277=""),"",$G277+$H277),""))</f>
        <v/>
      </c>
      <c r="L277" s="51">
        <f>IF($A277="","",IFERROR(IF(OR($I277&lt;=0,$F277=""),"",EDATE($F277,$I277)),""))</f>
        <v/>
      </c>
      <c r="M277" s="50">
        <f>IF($A277="","",IFERROR(IF(OR($K277="",$J277=""),"",$K277-$J277),""))</f>
        <v/>
      </c>
      <c r="N277" s="33">
        <f>IF($A277="","",IFERROR(IF($L277="","",$L277-'Settings'!$B$4),""))</f>
        <v/>
      </c>
      <c r="O277" s="30">
        <f>IF($A277="","",IF($D277="Missing Unit","Missing Unit",IF(OR($D277="Out of Service",$D277="Sold"),"Inactive Vehicle",IF($J277="","Missing Current Odometer",IF(OR($F277="",$G277=""),"Missing Service Baseline",IF($F277&gt;'Settings'!$B$4,"Last Service Date After Report Date",IF(AND(OR($H277="",$H277=0),OR($I277="",$I277=0)),"Missing Service Type Setup",IF($J277&lt;$G277,"Odometer Conflict","OK"))))))))</f>
        <v/>
      </c>
      <c r="P277" s="31">
        <f>IF($A277="","",IF($O277&lt;&gt;"OK","Review",IF(OR(AND($H277&gt;0,$M277&lt;0),AND($I277&gt;0,$N277&lt;0)),"Overdue",IF(OR(AND($H277&gt;0,$M277&lt;='Settings'!$B$5),AND($I277&gt;0,$N277&lt;='Settings'!$B$6)),"Due Soon","Up to Date"))))</f>
        <v/>
      </c>
      <c r="Q277" s="52">
        <f>IF($A277="","",IFERROR(VLOOKUP($E277,'Settings'!$A$11:$D$110,4,FALSE),0))</f>
        <v/>
      </c>
      <c r="R277" s="27" t="n"/>
      <c r="S277" s="25" t="n"/>
      <c r="T277" s="27" t="n"/>
    </row>
    <row r="278">
      <c r="A278" s="25" t="n"/>
      <c r="B278" s="25" t="n"/>
      <c r="C278" s="30">
        <f>IF($A278="","",IFERROR(VLOOKUP($B278,'Vehicles'!$A$5:$J$504,2,FALSE)&amp;" "&amp;VLOOKUP($B278,'Vehicles'!$A$5:$J$504,3,FALSE)&amp;" "&amp;VLOOKUP($B278,'Vehicles'!$A$5:$J$504,4,FALSE),"Unit not found"))</f>
        <v/>
      </c>
      <c r="D278" s="31">
        <f>IF($A278="","",IFERROR(VLOOKUP($B278,'Vehicles'!$A$5:$J$504,10,FALSE),"Missing Unit"))</f>
        <v/>
      </c>
      <c r="E278" s="27" t="n"/>
      <c r="F278" s="49" t="n"/>
      <c r="G278" s="48" t="n"/>
      <c r="H278" s="50">
        <f>IF($A278="","",IFERROR(VLOOKUP($E278,'Settings'!$A$11:$D$110,2,FALSE),""))</f>
        <v/>
      </c>
      <c r="I278" s="33">
        <f>IF($A278="","",IFERROR(VLOOKUP($E278,'Settings'!$A$11:$D$110,3,FALSE),""))</f>
        <v/>
      </c>
      <c r="J278" s="50">
        <f>IF($A278="","",IFERROR(VLOOKUP($B278,'Vehicles'!$A$5:$J$504,8,FALSE),""))</f>
        <v/>
      </c>
      <c r="K278" s="50">
        <f>IF($A278="","",IFERROR(IF(OR($H278&lt;=0,$G278=""),"",$G278+$H278),""))</f>
        <v/>
      </c>
      <c r="L278" s="51">
        <f>IF($A278="","",IFERROR(IF(OR($I278&lt;=0,$F278=""),"",EDATE($F278,$I278)),""))</f>
        <v/>
      </c>
      <c r="M278" s="50">
        <f>IF($A278="","",IFERROR(IF(OR($K278="",$J278=""),"",$K278-$J278),""))</f>
        <v/>
      </c>
      <c r="N278" s="33">
        <f>IF($A278="","",IFERROR(IF($L278="","",$L278-'Settings'!$B$4),""))</f>
        <v/>
      </c>
      <c r="O278" s="30">
        <f>IF($A278="","",IF($D278="Missing Unit","Missing Unit",IF(OR($D278="Out of Service",$D278="Sold"),"Inactive Vehicle",IF($J278="","Missing Current Odometer",IF(OR($F278="",$G278=""),"Missing Service Baseline",IF($F278&gt;'Settings'!$B$4,"Last Service Date After Report Date",IF(AND(OR($H278="",$H278=0),OR($I278="",$I278=0)),"Missing Service Type Setup",IF($J278&lt;$G278,"Odometer Conflict","OK"))))))))</f>
        <v/>
      </c>
      <c r="P278" s="31">
        <f>IF($A278="","",IF($O278&lt;&gt;"OK","Review",IF(OR(AND($H278&gt;0,$M278&lt;0),AND($I278&gt;0,$N278&lt;0)),"Overdue",IF(OR(AND($H278&gt;0,$M278&lt;='Settings'!$B$5),AND($I278&gt;0,$N278&lt;='Settings'!$B$6)),"Due Soon","Up to Date"))))</f>
        <v/>
      </c>
      <c r="Q278" s="52">
        <f>IF($A278="","",IFERROR(VLOOKUP($E278,'Settings'!$A$11:$D$110,4,FALSE),0))</f>
        <v/>
      </c>
      <c r="R278" s="27" t="n"/>
      <c r="S278" s="25" t="n"/>
      <c r="T278" s="27" t="n"/>
    </row>
    <row r="279">
      <c r="A279" s="25" t="n"/>
      <c r="B279" s="25" t="n"/>
      <c r="C279" s="30">
        <f>IF($A279="","",IFERROR(VLOOKUP($B279,'Vehicles'!$A$5:$J$504,2,FALSE)&amp;" "&amp;VLOOKUP($B279,'Vehicles'!$A$5:$J$504,3,FALSE)&amp;" "&amp;VLOOKUP($B279,'Vehicles'!$A$5:$J$504,4,FALSE),"Unit not found"))</f>
        <v/>
      </c>
      <c r="D279" s="31">
        <f>IF($A279="","",IFERROR(VLOOKUP($B279,'Vehicles'!$A$5:$J$504,10,FALSE),"Missing Unit"))</f>
        <v/>
      </c>
      <c r="E279" s="27" t="n"/>
      <c r="F279" s="49" t="n"/>
      <c r="G279" s="48" t="n"/>
      <c r="H279" s="50">
        <f>IF($A279="","",IFERROR(VLOOKUP($E279,'Settings'!$A$11:$D$110,2,FALSE),""))</f>
        <v/>
      </c>
      <c r="I279" s="33">
        <f>IF($A279="","",IFERROR(VLOOKUP($E279,'Settings'!$A$11:$D$110,3,FALSE),""))</f>
        <v/>
      </c>
      <c r="J279" s="50">
        <f>IF($A279="","",IFERROR(VLOOKUP($B279,'Vehicles'!$A$5:$J$504,8,FALSE),""))</f>
        <v/>
      </c>
      <c r="K279" s="50">
        <f>IF($A279="","",IFERROR(IF(OR($H279&lt;=0,$G279=""),"",$G279+$H279),""))</f>
        <v/>
      </c>
      <c r="L279" s="51">
        <f>IF($A279="","",IFERROR(IF(OR($I279&lt;=0,$F279=""),"",EDATE($F279,$I279)),""))</f>
        <v/>
      </c>
      <c r="M279" s="50">
        <f>IF($A279="","",IFERROR(IF(OR($K279="",$J279=""),"",$K279-$J279),""))</f>
        <v/>
      </c>
      <c r="N279" s="33">
        <f>IF($A279="","",IFERROR(IF($L279="","",$L279-'Settings'!$B$4),""))</f>
        <v/>
      </c>
      <c r="O279" s="30">
        <f>IF($A279="","",IF($D279="Missing Unit","Missing Unit",IF(OR($D279="Out of Service",$D279="Sold"),"Inactive Vehicle",IF($J279="","Missing Current Odometer",IF(OR($F279="",$G279=""),"Missing Service Baseline",IF($F279&gt;'Settings'!$B$4,"Last Service Date After Report Date",IF(AND(OR($H279="",$H279=0),OR($I279="",$I279=0)),"Missing Service Type Setup",IF($J279&lt;$G279,"Odometer Conflict","OK"))))))))</f>
        <v/>
      </c>
      <c r="P279" s="31">
        <f>IF($A279="","",IF($O279&lt;&gt;"OK","Review",IF(OR(AND($H279&gt;0,$M279&lt;0),AND($I279&gt;0,$N279&lt;0)),"Overdue",IF(OR(AND($H279&gt;0,$M279&lt;='Settings'!$B$5),AND($I279&gt;0,$N279&lt;='Settings'!$B$6)),"Due Soon","Up to Date"))))</f>
        <v/>
      </c>
      <c r="Q279" s="52">
        <f>IF($A279="","",IFERROR(VLOOKUP($E279,'Settings'!$A$11:$D$110,4,FALSE),0))</f>
        <v/>
      </c>
      <c r="R279" s="27" t="n"/>
      <c r="S279" s="25" t="n"/>
      <c r="T279" s="27" t="n"/>
    </row>
    <row r="280">
      <c r="A280" s="25" t="n"/>
      <c r="B280" s="25" t="n"/>
      <c r="C280" s="30">
        <f>IF($A280="","",IFERROR(VLOOKUP($B280,'Vehicles'!$A$5:$J$504,2,FALSE)&amp;" "&amp;VLOOKUP($B280,'Vehicles'!$A$5:$J$504,3,FALSE)&amp;" "&amp;VLOOKUP($B280,'Vehicles'!$A$5:$J$504,4,FALSE),"Unit not found"))</f>
        <v/>
      </c>
      <c r="D280" s="31">
        <f>IF($A280="","",IFERROR(VLOOKUP($B280,'Vehicles'!$A$5:$J$504,10,FALSE),"Missing Unit"))</f>
        <v/>
      </c>
      <c r="E280" s="27" t="n"/>
      <c r="F280" s="49" t="n"/>
      <c r="G280" s="48" t="n"/>
      <c r="H280" s="50">
        <f>IF($A280="","",IFERROR(VLOOKUP($E280,'Settings'!$A$11:$D$110,2,FALSE),""))</f>
        <v/>
      </c>
      <c r="I280" s="33">
        <f>IF($A280="","",IFERROR(VLOOKUP($E280,'Settings'!$A$11:$D$110,3,FALSE),""))</f>
        <v/>
      </c>
      <c r="J280" s="50">
        <f>IF($A280="","",IFERROR(VLOOKUP($B280,'Vehicles'!$A$5:$J$504,8,FALSE),""))</f>
        <v/>
      </c>
      <c r="K280" s="50">
        <f>IF($A280="","",IFERROR(IF(OR($H280&lt;=0,$G280=""),"",$G280+$H280),""))</f>
        <v/>
      </c>
      <c r="L280" s="51">
        <f>IF($A280="","",IFERROR(IF(OR($I280&lt;=0,$F280=""),"",EDATE($F280,$I280)),""))</f>
        <v/>
      </c>
      <c r="M280" s="50">
        <f>IF($A280="","",IFERROR(IF(OR($K280="",$J280=""),"",$K280-$J280),""))</f>
        <v/>
      </c>
      <c r="N280" s="33">
        <f>IF($A280="","",IFERROR(IF($L280="","",$L280-'Settings'!$B$4),""))</f>
        <v/>
      </c>
      <c r="O280" s="30">
        <f>IF($A280="","",IF($D280="Missing Unit","Missing Unit",IF(OR($D280="Out of Service",$D280="Sold"),"Inactive Vehicle",IF($J280="","Missing Current Odometer",IF(OR($F280="",$G280=""),"Missing Service Baseline",IF($F280&gt;'Settings'!$B$4,"Last Service Date After Report Date",IF(AND(OR($H280="",$H280=0),OR($I280="",$I280=0)),"Missing Service Type Setup",IF($J280&lt;$G280,"Odometer Conflict","OK"))))))))</f>
        <v/>
      </c>
      <c r="P280" s="31">
        <f>IF($A280="","",IF($O280&lt;&gt;"OK","Review",IF(OR(AND($H280&gt;0,$M280&lt;0),AND($I280&gt;0,$N280&lt;0)),"Overdue",IF(OR(AND($H280&gt;0,$M280&lt;='Settings'!$B$5),AND($I280&gt;0,$N280&lt;='Settings'!$B$6)),"Due Soon","Up to Date"))))</f>
        <v/>
      </c>
      <c r="Q280" s="52">
        <f>IF($A280="","",IFERROR(VLOOKUP($E280,'Settings'!$A$11:$D$110,4,FALSE),0))</f>
        <v/>
      </c>
      <c r="R280" s="27" t="n"/>
      <c r="S280" s="25" t="n"/>
      <c r="T280" s="27" t="n"/>
    </row>
    <row r="281">
      <c r="A281" s="25" t="n"/>
      <c r="B281" s="25" t="n"/>
      <c r="C281" s="30">
        <f>IF($A281="","",IFERROR(VLOOKUP($B281,'Vehicles'!$A$5:$J$504,2,FALSE)&amp;" "&amp;VLOOKUP($B281,'Vehicles'!$A$5:$J$504,3,FALSE)&amp;" "&amp;VLOOKUP($B281,'Vehicles'!$A$5:$J$504,4,FALSE),"Unit not found"))</f>
        <v/>
      </c>
      <c r="D281" s="31">
        <f>IF($A281="","",IFERROR(VLOOKUP($B281,'Vehicles'!$A$5:$J$504,10,FALSE),"Missing Unit"))</f>
        <v/>
      </c>
      <c r="E281" s="27" t="n"/>
      <c r="F281" s="49" t="n"/>
      <c r="G281" s="48" t="n"/>
      <c r="H281" s="50">
        <f>IF($A281="","",IFERROR(VLOOKUP($E281,'Settings'!$A$11:$D$110,2,FALSE),""))</f>
        <v/>
      </c>
      <c r="I281" s="33">
        <f>IF($A281="","",IFERROR(VLOOKUP($E281,'Settings'!$A$11:$D$110,3,FALSE),""))</f>
        <v/>
      </c>
      <c r="J281" s="50">
        <f>IF($A281="","",IFERROR(VLOOKUP($B281,'Vehicles'!$A$5:$J$504,8,FALSE),""))</f>
        <v/>
      </c>
      <c r="K281" s="50">
        <f>IF($A281="","",IFERROR(IF(OR($H281&lt;=0,$G281=""),"",$G281+$H281),""))</f>
        <v/>
      </c>
      <c r="L281" s="51">
        <f>IF($A281="","",IFERROR(IF(OR($I281&lt;=0,$F281=""),"",EDATE($F281,$I281)),""))</f>
        <v/>
      </c>
      <c r="M281" s="50">
        <f>IF($A281="","",IFERROR(IF(OR($K281="",$J281=""),"",$K281-$J281),""))</f>
        <v/>
      </c>
      <c r="N281" s="33">
        <f>IF($A281="","",IFERROR(IF($L281="","",$L281-'Settings'!$B$4),""))</f>
        <v/>
      </c>
      <c r="O281" s="30">
        <f>IF($A281="","",IF($D281="Missing Unit","Missing Unit",IF(OR($D281="Out of Service",$D281="Sold"),"Inactive Vehicle",IF($J281="","Missing Current Odometer",IF(OR($F281="",$G281=""),"Missing Service Baseline",IF($F281&gt;'Settings'!$B$4,"Last Service Date After Report Date",IF(AND(OR($H281="",$H281=0),OR($I281="",$I281=0)),"Missing Service Type Setup",IF($J281&lt;$G281,"Odometer Conflict","OK"))))))))</f>
        <v/>
      </c>
      <c r="P281" s="31">
        <f>IF($A281="","",IF($O281&lt;&gt;"OK","Review",IF(OR(AND($H281&gt;0,$M281&lt;0),AND($I281&gt;0,$N281&lt;0)),"Overdue",IF(OR(AND($H281&gt;0,$M281&lt;='Settings'!$B$5),AND($I281&gt;0,$N281&lt;='Settings'!$B$6)),"Due Soon","Up to Date"))))</f>
        <v/>
      </c>
      <c r="Q281" s="52">
        <f>IF($A281="","",IFERROR(VLOOKUP($E281,'Settings'!$A$11:$D$110,4,FALSE),0))</f>
        <v/>
      </c>
      <c r="R281" s="27" t="n"/>
      <c r="S281" s="25" t="n"/>
      <c r="T281" s="27" t="n"/>
    </row>
    <row r="282">
      <c r="A282" s="25" t="n"/>
      <c r="B282" s="25" t="n"/>
      <c r="C282" s="30">
        <f>IF($A282="","",IFERROR(VLOOKUP($B282,'Vehicles'!$A$5:$J$504,2,FALSE)&amp;" "&amp;VLOOKUP($B282,'Vehicles'!$A$5:$J$504,3,FALSE)&amp;" "&amp;VLOOKUP($B282,'Vehicles'!$A$5:$J$504,4,FALSE),"Unit not found"))</f>
        <v/>
      </c>
      <c r="D282" s="31">
        <f>IF($A282="","",IFERROR(VLOOKUP($B282,'Vehicles'!$A$5:$J$504,10,FALSE),"Missing Unit"))</f>
        <v/>
      </c>
      <c r="E282" s="27" t="n"/>
      <c r="F282" s="49" t="n"/>
      <c r="G282" s="48" t="n"/>
      <c r="H282" s="50">
        <f>IF($A282="","",IFERROR(VLOOKUP($E282,'Settings'!$A$11:$D$110,2,FALSE),""))</f>
        <v/>
      </c>
      <c r="I282" s="33">
        <f>IF($A282="","",IFERROR(VLOOKUP($E282,'Settings'!$A$11:$D$110,3,FALSE),""))</f>
        <v/>
      </c>
      <c r="J282" s="50">
        <f>IF($A282="","",IFERROR(VLOOKUP($B282,'Vehicles'!$A$5:$J$504,8,FALSE),""))</f>
        <v/>
      </c>
      <c r="K282" s="50">
        <f>IF($A282="","",IFERROR(IF(OR($H282&lt;=0,$G282=""),"",$G282+$H282),""))</f>
        <v/>
      </c>
      <c r="L282" s="51">
        <f>IF($A282="","",IFERROR(IF(OR($I282&lt;=0,$F282=""),"",EDATE($F282,$I282)),""))</f>
        <v/>
      </c>
      <c r="M282" s="50">
        <f>IF($A282="","",IFERROR(IF(OR($K282="",$J282=""),"",$K282-$J282),""))</f>
        <v/>
      </c>
      <c r="N282" s="33">
        <f>IF($A282="","",IFERROR(IF($L282="","",$L282-'Settings'!$B$4),""))</f>
        <v/>
      </c>
      <c r="O282" s="30">
        <f>IF($A282="","",IF($D282="Missing Unit","Missing Unit",IF(OR($D282="Out of Service",$D282="Sold"),"Inactive Vehicle",IF($J282="","Missing Current Odometer",IF(OR($F282="",$G282=""),"Missing Service Baseline",IF($F282&gt;'Settings'!$B$4,"Last Service Date After Report Date",IF(AND(OR($H282="",$H282=0),OR($I282="",$I282=0)),"Missing Service Type Setup",IF($J282&lt;$G282,"Odometer Conflict","OK"))))))))</f>
        <v/>
      </c>
      <c r="P282" s="31">
        <f>IF($A282="","",IF($O282&lt;&gt;"OK","Review",IF(OR(AND($H282&gt;0,$M282&lt;0),AND($I282&gt;0,$N282&lt;0)),"Overdue",IF(OR(AND($H282&gt;0,$M282&lt;='Settings'!$B$5),AND($I282&gt;0,$N282&lt;='Settings'!$B$6)),"Due Soon","Up to Date"))))</f>
        <v/>
      </c>
      <c r="Q282" s="52">
        <f>IF($A282="","",IFERROR(VLOOKUP($E282,'Settings'!$A$11:$D$110,4,FALSE),0))</f>
        <v/>
      </c>
      <c r="R282" s="27" t="n"/>
      <c r="S282" s="25" t="n"/>
      <c r="T282" s="27" t="n"/>
    </row>
    <row r="283">
      <c r="A283" s="25" t="n"/>
      <c r="B283" s="25" t="n"/>
      <c r="C283" s="30">
        <f>IF($A283="","",IFERROR(VLOOKUP($B283,'Vehicles'!$A$5:$J$504,2,FALSE)&amp;" "&amp;VLOOKUP($B283,'Vehicles'!$A$5:$J$504,3,FALSE)&amp;" "&amp;VLOOKUP($B283,'Vehicles'!$A$5:$J$504,4,FALSE),"Unit not found"))</f>
        <v/>
      </c>
      <c r="D283" s="31">
        <f>IF($A283="","",IFERROR(VLOOKUP($B283,'Vehicles'!$A$5:$J$504,10,FALSE),"Missing Unit"))</f>
        <v/>
      </c>
      <c r="E283" s="27" t="n"/>
      <c r="F283" s="49" t="n"/>
      <c r="G283" s="48" t="n"/>
      <c r="H283" s="50">
        <f>IF($A283="","",IFERROR(VLOOKUP($E283,'Settings'!$A$11:$D$110,2,FALSE),""))</f>
        <v/>
      </c>
      <c r="I283" s="33">
        <f>IF($A283="","",IFERROR(VLOOKUP($E283,'Settings'!$A$11:$D$110,3,FALSE),""))</f>
        <v/>
      </c>
      <c r="J283" s="50">
        <f>IF($A283="","",IFERROR(VLOOKUP($B283,'Vehicles'!$A$5:$J$504,8,FALSE),""))</f>
        <v/>
      </c>
      <c r="K283" s="50">
        <f>IF($A283="","",IFERROR(IF(OR($H283&lt;=0,$G283=""),"",$G283+$H283),""))</f>
        <v/>
      </c>
      <c r="L283" s="51">
        <f>IF($A283="","",IFERROR(IF(OR($I283&lt;=0,$F283=""),"",EDATE($F283,$I283)),""))</f>
        <v/>
      </c>
      <c r="M283" s="50">
        <f>IF($A283="","",IFERROR(IF(OR($K283="",$J283=""),"",$K283-$J283),""))</f>
        <v/>
      </c>
      <c r="N283" s="33">
        <f>IF($A283="","",IFERROR(IF($L283="","",$L283-'Settings'!$B$4),""))</f>
        <v/>
      </c>
      <c r="O283" s="30">
        <f>IF($A283="","",IF($D283="Missing Unit","Missing Unit",IF(OR($D283="Out of Service",$D283="Sold"),"Inactive Vehicle",IF($J283="","Missing Current Odometer",IF(OR($F283="",$G283=""),"Missing Service Baseline",IF($F283&gt;'Settings'!$B$4,"Last Service Date After Report Date",IF(AND(OR($H283="",$H283=0),OR($I283="",$I283=0)),"Missing Service Type Setup",IF($J283&lt;$G283,"Odometer Conflict","OK"))))))))</f>
        <v/>
      </c>
      <c r="P283" s="31">
        <f>IF($A283="","",IF($O283&lt;&gt;"OK","Review",IF(OR(AND($H283&gt;0,$M283&lt;0),AND($I283&gt;0,$N283&lt;0)),"Overdue",IF(OR(AND($H283&gt;0,$M283&lt;='Settings'!$B$5),AND($I283&gt;0,$N283&lt;='Settings'!$B$6)),"Due Soon","Up to Date"))))</f>
        <v/>
      </c>
      <c r="Q283" s="52">
        <f>IF($A283="","",IFERROR(VLOOKUP($E283,'Settings'!$A$11:$D$110,4,FALSE),0))</f>
        <v/>
      </c>
      <c r="R283" s="27" t="n"/>
      <c r="S283" s="25" t="n"/>
      <c r="T283" s="27" t="n"/>
    </row>
    <row r="284">
      <c r="A284" s="25" t="n"/>
      <c r="B284" s="25" t="n"/>
      <c r="C284" s="30">
        <f>IF($A284="","",IFERROR(VLOOKUP($B284,'Vehicles'!$A$5:$J$504,2,FALSE)&amp;" "&amp;VLOOKUP($B284,'Vehicles'!$A$5:$J$504,3,FALSE)&amp;" "&amp;VLOOKUP($B284,'Vehicles'!$A$5:$J$504,4,FALSE),"Unit not found"))</f>
        <v/>
      </c>
      <c r="D284" s="31">
        <f>IF($A284="","",IFERROR(VLOOKUP($B284,'Vehicles'!$A$5:$J$504,10,FALSE),"Missing Unit"))</f>
        <v/>
      </c>
      <c r="E284" s="27" t="n"/>
      <c r="F284" s="49" t="n"/>
      <c r="G284" s="48" t="n"/>
      <c r="H284" s="50">
        <f>IF($A284="","",IFERROR(VLOOKUP($E284,'Settings'!$A$11:$D$110,2,FALSE),""))</f>
        <v/>
      </c>
      <c r="I284" s="33">
        <f>IF($A284="","",IFERROR(VLOOKUP($E284,'Settings'!$A$11:$D$110,3,FALSE),""))</f>
        <v/>
      </c>
      <c r="J284" s="50">
        <f>IF($A284="","",IFERROR(VLOOKUP($B284,'Vehicles'!$A$5:$J$504,8,FALSE),""))</f>
        <v/>
      </c>
      <c r="K284" s="50">
        <f>IF($A284="","",IFERROR(IF(OR($H284&lt;=0,$G284=""),"",$G284+$H284),""))</f>
        <v/>
      </c>
      <c r="L284" s="51">
        <f>IF($A284="","",IFERROR(IF(OR($I284&lt;=0,$F284=""),"",EDATE($F284,$I284)),""))</f>
        <v/>
      </c>
      <c r="M284" s="50">
        <f>IF($A284="","",IFERROR(IF(OR($K284="",$J284=""),"",$K284-$J284),""))</f>
        <v/>
      </c>
      <c r="N284" s="33">
        <f>IF($A284="","",IFERROR(IF($L284="","",$L284-'Settings'!$B$4),""))</f>
        <v/>
      </c>
      <c r="O284" s="30">
        <f>IF($A284="","",IF($D284="Missing Unit","Missing Unit",IF(OR($D284="Out of Service",$D284="Sold"),"Inactive Vehicle",IF($J284="","Missing Current Odometer",IF(OR($F284="",$G284=""),"Missing Service Baseline",IF($F284&gt;'Settings'!$B$4,"Last Service Date After Report Date",IF(AND(OR($H284="",$H284=0),OR($I284="",$I284=0)),"Missing Service Type Setup",IF($J284&lt;$G284,"Odometer Conflict","OK"))))))))</f>
        <v/>
      </c>
      <c r="P284" s="31">
        <f>IF($A284="","",IF($O284&lt;&gt;"OK","Review",IF(OR(AND($H284&gt;0,$M284&lt;0),AND($I284&gt;0,$N284&lt;0)),"Overdue",IF(OR(AND($H284&gt;0,$M284&lt;='Settings'!$B$5),AND($I284&gt;0,$N284&lt;='Settings'!$B$6)),"Due Soon","Up to Date"))))</f>
        <v/>
      </c>
      <c r="Q284" s="52">
        <f>IF($A284="","",IFERROR(VLOOKUP($E284,'Settings'!$A$11:$D$110,4,FALSE),0))</f>
        <v/>
      </c>
      <c r="R284" s="27" t="n"/>
      <c r="S284" s="25" t="n"/>
      <c r="T284" s="27" t="n"/>
    </row>
    <row r="285">
      <c r="A285" s="25" t="n"/>
      <c r="B285" s="25" t="n"/>
      <c r="C285" s="30">
        <f>IF($A285="","",IFERROR(VLOOKUP($B285,'Vehicles'!$A$5:$J$504,2,FALSE)&amp;" "&amp;VLOOKUP($B285,'Vehicles'!$A$5:$J$504,3,FALSE)&amp;" "&amp;VLOOKUP($B285,'Vehicles'!$A$5:$J$504,4,FALSE),"Unit not found"))</f>
        <v/>
      </c>
      <c r="D285" s="31">
        <f>IF($A285="","",IFERROR(VLOOKUP($B285,'Vehicles'!$A$5:$J$504,10,FALSE),"Missing Unit"))</f>
        <v/>
      </c>
      <c r="E285" s="27" t="n"/>
      <c r="F285" s="49" t="n"/>
      <c r="G285" s="48" t="n"/>
      <c r="H285" s="50">
        <f>IF($A285="","",IFERROR(VLOOKUP($E285,'Settings'!$A$11:$D$110,2,FALSE),""))</f>
        <v/>
      </c>
      <c r="I285" s="33">
        <f>IF($A285="","",IFERROR(VLOOKUP($E285,'Settings'!$A$11:$D$110,3,FALSE),""))</f>
        <v/>
      </c>
      <c r="J285" s="50">
        <f>IF($A285="","",IFERROR(VLOOKUP($B285,'Vehicles'!$A$5:$J$504,8,FALSE),""))</f>
        <v/>
      </c>
      <c r="K285" s="50">
        <f>IF($A285="","",IFERROR(IF(OR($H285&lt;=0,$G285=""),"",$G285+$H285),""))</f>
        <v/>
      </c>
      <c r="L285" s="51">
        <f>IF($A285="","",IFERROR(IF(OR($I285&lt;=0,$F285=""),"",EDATE($F285,$I285)),""))</f>
        <v/>
      </c>
      <c r="M285" s="50">
        <f>IF($A285="","",IFERROR(IF(OR($K285="",$J285=""),"",$K285-$J285),""))</f>
        <v/>
      </c>
      <c r="N285" s="33">
        <f>IF($A285="","",IFERROR(IF($L285="","",$L285-'Settings'!$B$4),""))</f>
        <v/>
      </c>
      <c r="O285" s="30">
        <f>IF($A285="","",IF($D285="Missing Unit","Missing Unit",IF(OR($D285="Out of Service",$D285="Sold"),"Inactive Vehicle",IF($J285="","Missing Current Odometer",IF(OR($F285="",$G285=""),"Missing Service Baseline",IF($F285&gt;'Settings'!$B$4,"Last Service Date After Report Date",IF(AND(OR($H285="",$H285=0),OR($I285="",$I285=0)),"Missing Service Type Setup",IF($J285&lt;$G285,"Odometer Conflict","OK"))))))))</f>
        <v/>
      </c>
      <c r="P285" s="31">
        <f>IF($A285="","",IF($O285&lt;&gt;"OK","Review",IF(OR(AND($H285&gt;0,$M285&lt;0),AND($I285&gt;0,$N285&lt;0)),"Overdue",IF(OR(AND($H285&gt;0,$M285&lt;='Settings'!$B$5),AND($I285&gt;0,$N285&lt;='Settings'!$B$6)),"Due Soon","Up to Date"))))</f>
        <v/>
      </c>
      <c r="Q285" s="52">
        <f>IF($A285="","",IFERROR(VLOOKUP($E285,'Settings'!$A$11:$D$110,4,FALSE),0))</f>
        <v/>
      </c>
      <c r="R285" s="27" t="n"/>
      <c r="S285" s="25" t="n"/>
      <c r="T285" s="27" t="n"/>
    </row>
    <row r="286">
      <c r="A286" s="25" t="n"/>
      <c r="B286" s="25" t="n"/>
      <c r="C286" s="30">
        <f>IF($A286="","",IFERROR(VLOOKUP($B286,'Vehicles'!$A$5:$J$504,2,FALSE)&amp;" "&amp;VLOOKUP($B286,'Vehicles'!$A$5:$J$504,3,FALSE)&amp;" "&amp;VLOOKUP($B286,'Vehicles'!$A$5:$J$504,4,FALSE),"Unit not found"))</f>
        <v/>
      </c>
      <c r="D286" s="31">
        <f>IF($A286="","",IFERROR(VLOOKUP($B286,'Vehicles'!$A$5:$J$504,10,FALSE),"Missing Unit"))</f>
        <v/>
      </c>
      <c r="E286" s="27" t="n"/>
      <c r="F286" s="49" t="n"/>
      <c r="G286" s="48" t="n"/>
      <c r="H286" s="50">
        <f>IF($A286="","",IFERROR(VLOOKUP($E286,'Settings'!$A$11:$D$110,2,FALSE),""))</f>
        <v/>
      </c>
      <c r="I286" s="33">
        <f>IF($A286="","",IFERROR(VLOOKUP($E286,'Settings'!$A$11:$D$110,3,FALSE),""))</f>
        <v/>
      </c>
      <c r="J286" s="50">
        <f>IF($A286="","",IFERROR(VLOOKUP($B286,'Vehicles'!$A$5:$J$504,8,FALSE),""))</f>
        <v/>
      </c>
      <c r="K286" s="50">
        <f>IF($A286="","",IFERROR(IF(OR($H286&lt;=0,$G286=""),"",$G286+$H286),""))</f>
        <v/>
      </c>
      <c r="L286" s="51">
        <f>IF($A286="","",IFERROR(IF(OR($I286&lt;=0,$F286=""),"",EDATE($F286,$I286)),""))</f>
        <v/>
      </c>
      <c r="M286" s="50">
        <f>IF($A286="","",IFERROR(IF(OR($K286="",$J286=""),"",$K286-$J286),""))</f>
        <v/>
      </c>
      <c r="N286" s="33">
        <f>IF($A286="","",IFERROR(IF($L286="","",$L286-'Settings'!$B$4),""))</f>
        <v/>
      </c>
      <c r="O286" s="30">
        <f>IF($A286="","",IF($D286="Missing Unit","Missing Unit",IF(OR($D286="Out of Service",$D286="Sold"),"Inactive Vehicle",IF($J286="","Missing Current Odometer",IF(OR($F286="",$G286=""),"Missing Service Baseline",IF($F286&gt;'Settings'!$B$4,"Last Service Date After Report Date",IF(AND(OR($H286="",$H286=0),OR($I286="",$I286=0)),"Missing Service Type Setup",IF($J286&lt;$G286,"Odometer Conflict","OK"))))))))</f>
        <v/>
      </c>
      <c r="P286" s="31">
        <f>IF($A286="","",IF($O286&lt;&gt;"OK","Review",IF(OR(AND($H286&gt;0,$M286&lt;0),AND($I286&gt;0,$N286&lt;0)),"Overdue",IF(OR(AND($H286&gt;0,$M286&lt;='Settings'!$B$5),AND($I286&gt;0,$N286&lt;='Settings'!$B$6)),"Due Soon","Up to Date"))))</f>
        <v/>
      </c>
      <c r="Q286" s="52">
        <f>IF($A286="","",IFERROR(VLOOKUP($E286,'Settings'!$A$11:$D$110,4,FALSE),0))</f>
        <v/>
      </c>
      <c r="R286" s="27" t="n"/>
      <c r="S286" s="25" t="n"/>
      <c r="T286" s="27" t="n"/>
    </row>
    <row r="287">
      <c r="A287" s="25" t="n"/>
      <c r="B287" s="25" t="n"/>
      <c r="C287" s="30">
        <f>IF($A287="","",IFERROR(VLOOKUP($B287,'Vehicles'!$A$5:$J$504,2,FALSE)&amp;" "&amp;VLOOKUP($B287,'Vehicles'!$A$5:$J$504,3,FALSE)&amp;" "&amp;VLOOKUP($B287,'Vehicles'!$A$5:$J$504,4,FALSE),"Unit not found"))</f>
        <v/>
      </c>
      <c r="D287" s="31">
        <f>IF($A287="","",IFERROR(VLOOKUP($B287,'Vehicles'!$A$5:$J$504,10,FALSE),"Missing Unit"))</f>
        <v/>
      </c>
      <c r="E287" s="27" t="n"/>
      <c r="F287" s="49" t="n"/>
      <c r="G287" s="48" t="n"/>
      <c r="H287" s="50">
        <f>IF($A287="","",IFERROR(VLOOKUP($E287,'Settings'!$A$11:$D$110,2,FALSE),""))</f>
        <v/>
      </c>
      <c r="I287" s="33">
        <f>IF($A287="","",IFERROR(VLOOKUP($E287,'Settings'!$A$11:$D$110,3,FALSE),""))</f>
        <v/>
      </c>
      <c r="J287" s="50">
        <f>IF($A287="","",IFERROR(VLOOKUP($B287,'Vehicles'!$A$5:$J$504,8,FALSE),""))</f>
        <v/>
      </c>
      <c r="K287" s="50">
        <f>IF($A287="","",IFERROR(IF(OR($H287&lt;=0,$G287=""),"",$G287+$H287),""))</f>
        <v/>
      </c>
      <c r="L287" s="51">
        <f>IF($A287="","",IFERROR(IF(OR($I287&lt;=0,$F287=""),"",EDATE($F287,$I287)),""))</f>
        <v/>
      </c>
      <c r="M287" s="50">
        <f>IF($A287="","",IFERROR(IF(OR($K287="",$J287=""),"",$K287-$J287),""))</f>
        <v/>
      </c>
      <c r="N287" s="33">
        <f>IF($A287="","",IFERROR(IF($L287="","",$L287-'Settings'!$B$4),""))</f>
        <v/>
      </c>
      <c r="O287" s="30">
        <f>IF($A287="","",IF($D287="Missing Unit","Missing Unit",IF(OR($D287="Out of Service",$D287="Sold"),"Inactive Vehicle",IF($J287="","Missing Current Odometer",IF(OR($F287="",$G287=""),"Missing Service Baseline",IF($F287&gt;'Settings'!$B$4,"Last Service Date After Report Date",IF(AND(OR($H287="",$H287=0),OR($I287="",$I287=0)),"Missing Service Type Setup",IF($J287&lt;$G287,"Odometer Conflict","OK"))))))))</f>
        <v/>
      </c>
      <c r="P287" s="31">
        <f>IF($A287="","",IF($O287&lt;&gt;"OK","Review",IF(OR(AND($H287&gt;0,$M287&lt;0),AND($I287&gt;0,$N287&lt;0)),"Overdue",IF(OR(AND($H287&gt;0,$M287&lt;='Settings'!$B$5),AND($I287&gt;0,$N287&lt;='Settings'!$B$6)),"Due Soon","Up to Date"))))</f>
        <v/>
      </c>
      <c r="Q287" s="52">
        <f>IF($A287="","",IFERROR(VLOOKUP($E287,'Settings'!$A$11:$D$110,4,FALSE),0))</f>
        <v/>
      </c>
      <c r="R287" s="27" t="n"/>
      <c r="S287" s="25" t="n"/>
      <c r="T287" s="27" t="n"/>
    </row>
    <row r="288">
      <c r="A288" s="25" t="n"/>
      <c r="B288" s="25" t="n"/>
      <c r="C288" s="30">
        <f>IF($A288="","",IFERROR(VLOOKUP($B288,'Vehicles'!$A$5:$J$504,2,FALSE)&amp;" "&amp;VLOOKUP($B288,'Vehicles'!$A$5:$J$504,3,FALSE)&amp;" "&amp;VLOOKUP($B288,'Vehicles'!$A$5:$J$504,4,FALSE),"Unit not found"))</f>
        <v/>
      </c>
      <c r="D288" s="31">
        <f>IF($A288="","",IFERROR(VLOOKUP($B288,'Vehicles'!$A$5:$J$504,10,FALSE),"Missing Unit"))</f>
        <v/>
      </c>
      <c r="E288" s="27" t="n"/>
      <c r="F288" s="49" t="n"/>
      <c r="G288" s="48" t="n"/>
      <c r="H288" s="50">
        <f>IF($A288="","",IFERROR(VLOOKUP($E288,'Settings'!$A$11:$D$110,2,FALSE),""))</f>
        <v/>
      </c>
      <c r="I288" s="33">
        <f>IF($A288="","",IFERROR(VLOOKUP($E288,'Settings'!$A$11:$D$110,3,FALSE),""))</f>
        <v/>
      </c>
      <c r="J288" s="50">
        <f>IF($A288="","",IFERROR(VLOOKUP($B288,'Vehicles'!$A$5:$J$504,8,FALSE),""))</f>
        <v/>
      </c>
      <c r="K288" s="50">
        <f>IF($A288="","",IFERROR(IF(OR($H288&lt;=0,$G288=""),"",$G288+$H288),""))</f>
        <v/>
      </c>
      <c r="L288" s="51">
        <f>IF($A288="","",IFERROR(IF(OR($I288&lt;=0,$F288=""),"",EDATE($F288,$I288)),""))</f>
        <v/>
      </c>
      <c r="M288" s="50">
        <f>IF($A288="","",IFERROR(IF(OR($K288="",$J288=""),"",$K288-$J288),""))</f>
        <v/>
      </c>
      <c r="N288" s="33">
        <f>IF($A288="","",IFERROR(IF($L288="","",$L288-'Settings'!$B$4),""))</f>
        <v/>
      </c>
      <c r="O288" s="30">
        <f>IF($A288="","",IF($D288="Missing Unit","Missing Unit",IF(OR($D288="Out of Service",$D288="Sold"),"Inactive Vehicle",IF($J288="","Missing Current Odometer",IF(OR($F288="",$G288=""),"Missing Service Baseline",IF($F288&gt;'Settings'!$B$4,"Last Service Date After Report Date",IF(AND(OR($H288="",$H288=0),OR($I288="",$I288=0)),"Missing Service Type Setup",IF($J288&lt;$G288,"Odometer Conflict","OK"))))))))</f>
        <v/>
      </c>
      <c r="P288" s="31">
        <f>IF($A288="","",IF($O288&lt;&gt;"OK","Review",IF(OR(AND($H288&gt;0,$M288&lt;0),AND($I288&gt;0,$N288&lt;0)),"Overdue",IF(OR(AND($H288&gt;0,$M288&lt;='Settings'!$B$5),AND($I288&gt;0,$N288&lt;='Settings'!$B$6)),"Due Soon","Up to Date"))))</f>
        <v/>
      </c>
      <c r="Q288" s="52">
        <f>IF($A288="","",IFERROR(VLOOKUP($E288,'Settings'!$A$11:$D$110,4,FALSE),0))</f>
        <v/>
      </c>
      <c r="R288" s="27" t="n"/>
      <c r="S288" s="25" t="n"/>
      <c r="T288" s="27" t="n"/>
    </row>
    <row r="289">
      <c r="A289" s="25" t="n"/>
      <c r="B289" s="25" t="n"/>
      <c r="C289" s="30">
        <f>IF($A289="","",IFERROR(VLOOKUP($B289,'Vehicles'!$A$5:$J$504,2,FALSE)&amp;" "&amp;VLOOKUP($B289,'Vehicles'!$A$5:$J$504,3,FALSE)&amp;" "&amp;VLOOKUP($B289,'Vehicles'!$A$5:$J$504,4,FALSE),"Unit not found"))</f>
        <v/>
      </c>
      <c r="D289" s="31">
        <f>IF($A289="","",IFERROR(VLOOKUP($B289,'Vehicles'!$A$5:$J$504,10,FALSE),"Missing Unit"))</f>
        <v/>
      </c>
      <c r="E289" s="27" t="n"/>
      <c r="F289" s="49" t="n"/>
      <c r="G289" s="48" t="n"/>
      <c r="H289" s="50">
        <f>IF($A289="","",IFERROR(VLOOKUP($E289,'Settings'!$A$11:$D$110,2,FALSE),""))</f>
        <v/>
      </c>
      <c r="I289" s="33">
        <f>IF($A289="","",IFERROR(VLOOKUP($E289,'Settings'!$A$11:$D$110,3,FALSE),""))</f>
        <v/>
      </c>
      <c r="J289" s="50">
        <f>IF($A289="","",IFERROR(VLOOKUP($B289,'Vehicles'!$A$5:$J$504,8,FALSE),""))</f>
        <v/>
      </c>
      <c r="K289" s="50">
        <f>IF($A289="","",IFERROR(IF(OR($H289&lt;=0,$G289=""),"",$G289+$H289),""))</f>
        <v/>
      </c>
      <c r="L289" s="51">
        <f>IF($A289="","",IFERROR(IF(OR($I289&lt;=0,$F289=""),"",EDATE($F289,$I289)),""))</f>
        <v/>
      </c>
      <c r="M289" s="50">
        <f>IF($A289="","",IFERROR(IF(OR($K289="",$J289=""),"",$K289-$J289),""))</f>
        <v/>
      </c>
      <c r="N289" s="33">
        <f>IF($A289="","",IFERROR(IF($L289="","",$L289-'Settings'!$B$4),""))</f>
        <v/>
      </c>
      <c r="O289" s="30">
        <f>IF($A289="","",IF($D289="Missing Unit","Missing Unit",IF(OR($D289="Out of Service",$D289="Sold"),"Inactive Vehicle",IF($J289="","Missing Current Odometer",IF(OR($F289="",$G289=""),"Missing Service Baseline",IF($F289&gt;'Settings'!$B$4,"Last Service Date After Report Date",IF(AND(OR($H289="",$H289=0),OR($I289="",$I289=0)),"Missing Service Type Setup",IF($J289&lt;$G289,"Odometer Conflict","OK"))))))))</f>
        <v/>
      </c>
      <c r="P289" s="31">
        <f>IF($A289="","",IF($O289&lt;&gt;"OK","Review",IF(OR(AND($H289&gt;0,$M289&lt;0),AND($I289&gt;0,$N289&lt;0)),"Overdue",IF(OR(AND($H289&gt;0,$M289&lt;='Settings'!$B$5),AND($I289&gt;0,$N289&lt;='Settings'!$B$6)),"Due Soon","Up to Date"))))</f>
        <v/>
      </c>
      <c r="Q289" s="52">
        <f>IF($A289="","",IFERROR(VLOOKUP($E289,'Settings'!$A$11:$D$110,4,FALSE),0))</f>
        <v/>
      </c>
      <c r="R289" s="27" t="n"/>
      <c r="S289" s="25" t="n"/>
      <c r="T289" s="27" t="n"/>
    </row>
    <row r="290">
      <c r="A290" s="25" t="n"/>
      <c r="B290" s="25" t="n"/>
      <c r="C290" s="30">
        <f>IF($A290="","",IFERROR(VLOOKUP($B290,'Vehicles'!$A$5:$J$504,2,FALSE)&amp;" "&amp;VLOOKUP($B290,'Vehicles'!$A$5:$J$504,3,FALSE)&amp;" "&amp;VLOOKUP($B290,'Vehicles'!$A$5:$J$504,4,FALSE),"Unit not found"))</f>
        <v/>
      </c>
      <c r="D290" s="31">
        <f>IF($A290="","",IFERROR(VLOOKUP($B290,'Vehicles'!$A$5:$J$504,10,FALSE),"Missing Unit"))</f>
        <v/>
      </c>
      <c r="E290" s="27" t="n"/>
      <c r="F290" s="49" t="n"/>
      <c r="G290" s="48" t="n"/>
      <c r="H290" s="50">
        <f>IF($A290="","",IFERROR(VLOOKUP($E290,'Settings'!$A$11:$D$110,2,FALSE),""))</f>
        <v/>
      </c>
      <c r="I290" s="33">
        <f>IF($A290="","",IFERROR(VLOOKUP($E290,'Settings'!$A$11:$D$110,3,FALSE),""))</f>
        <v/>
      </c>
      <c r="J290" s="50">
        <f>IF($A290="","",IFERROR(VLOOKUP($B290,'Vehicles'!$A$5:$J$504,8,FALSE),""))</f>
        <v/>
      </c>
      <c r="K290" s="50">
        <f>IF($A290="","",IFERROR(IF(OR($H290&lt;=0,$G290=""),"",$G290+$H290),""))</f>
        <v/>
      </c>
      <c r="L290" s="51">
        <f>IF($A290="","",IFERROR(IF(OR($I290&lt;=0,$F290=""),"",EDATE($F290,$I290)),""))</f>
        <v/>
      </c>
      <c r="M290" s="50">
        <f>IF($A290="","",IFERROR(IF(OR($K290="",$J290=""),"",$K290-$J290),""))</f>
        <v/>
      </c>
      <c r="N290" s="33">
        <f>IF($A290="","",IFERROR(IF($L290="","",$L290-'Settings'!$B$4),""))</f>
        <v/>
      </c>
      <c r="O290" s="30">
        <f>IF($A290="","",IF($D290="Missing Unit","Missing Unit",IF(OR($D290="Out of Service",$D290="Sold"),"Inactive Vehicle",IF($J290="","Missing Current Odometer",IF(OR($F290="",$G290=""),"Missing Service Baseline",IF($F290&gt;'Settings'!$B$4,"Last Service Date After Report Date",IF(AND(OR($H290="",$H290=0),OR($I290="",$I290=0)),"Missing Service Type Setup",IF($J290&lt;$G290,"Odometer Conflict","OK"))))))))</f>
        <v/>
      </c>
      <c r="P290" s="31">
        <f>IF($A290="","",IF($O290&lt;&gt;"OK","Review",IF(OR(AND($H290&gt;0,$M290&lt;0),AND($I290&gt;0,$N290&lt;0)),"Overdue",IF(OR(AND($H290&gt;0,$M290&lt;='Settings'!$B$5),AND($I290&gt;0,$N290&lt;='Settings'!$B$6)),"Due Soon","Up to Date"))))</f>
        <v/>
      </c>
      <c r="Q290" s="52">
        <f>IF($A290="","",IFERROR(VLOOKUP($E290,'Settings'!$A$11:$D$110,4,FALSE),0))</f>
        <v/>
      </c>
      <c r="R290" s="27" t="n"/>
      <c r="S290" s="25" t="n"/>
      <c r="T290" s="27" t="n"/>
    </row>
    <row r="291">
      <c r="A291" s="25" t="n"/>
      <c r="B291" s="25" t="n"/>
      <c r="C291" s="30">
        <f>IF($A291="","",IFERROR(VLOOKUP($B291,'Vehicles'!$A$5:$J$504,2,FALSE)&amp;" "&amp;VLOOKUP($B291,'Vehicles'!$A$5:$J$504,3,FALSE)&amp;" "&amp;VLOOKUP($B291,'Vehicles'!$A$5:$J$504,4,FALSE),"Unit not found"))</f>
        <v/>
      </c>
      <c r="D291" s="31">
        <f>IF($A291="","",IFERROR(VLOOKUP($B291,'Vehicles'!$A$5:$J$504,10,FALSE),"Missing Unit"))</f>
        <v/>
      </c>
      <c r="E291" s="27" t="n"/>
      <c r="F291" s="49" t="n"/>
      <c r="G291" s="48" t="n"/>
      <c r="H291" s="50">
        <f>IF($A291="","",IFERROR(VLOOKUP($E291,'Settings'!$A$11:$D$110,2,FALSE),""))</f>
        <v/>
      </c>
      <c r="I291" s="33">
        <f>IF($A291="","",IFERROR(VLOOKUP($E291,'Settings'!$A$11:$D$110,3,FALSE),""))</f>
        <v/>
      </c>
      <c r="J291" s="50">
        <f>IF($A291="","",IFERROR(VLOOKUP($B291,'Vehicles'!$A$5:$J$504,8,FALSE),""))</f>
        <v/>
      </c>
      <c r="K291" s="50">
        <f>IF($A291="","",IFERROR(IF(OR($H291&lt;=0,$G291=""),"",$G291+$H291),""))</f>
        <v/>
      </c>
      <c r="L291" s="51">
        <f>IF($A291="","",IFERROR(IF(OR($I291&lt;=0,$F291=""),"",EDATE($F291,$I291)),""))</f>
        <v/>
      </c>
      <c r="M291" s="50">
        <f>IF($A291="","",IFERROR(IF(OR($K291="",$J291=""),"",$K291-$J291),""))</f>
        <v/>
      </c>
      <c r="N291" s="33">
        <f>IF($A291="","",IFERROR(IF($L291="","",$L291-'Settings'!$B$4),""))</f>
        <v/>
      </c>
      <c r="O291" s="30">
        <f>IF($A291="","",IF($D291="Missing Unit","Missing Unit",IF(OR($D291="Out of Service",$D291="Sold"),"Inactive Vehicle",IF($J291="","Missing Current Odometer",IF(OR($F291="",$G291=""),"Missing Service Baseline",IF($F291&gt;'Settings'!$B$4,"Last Service Date After Report Date",IF(AND(OR($H291="",$H291=0),OR($I291="",$I291=0)),"Missing Service Type Setup",IF($J291&lt;$G291,"Odometer Conflict","OK"))))))))</f>
        <v/>
      </c>
      <c r="P291" s="31">
        <f>IF($A291="","",IF($O291&lt;&gt;"OK","Review",IF(OR(AND($H291&gt;0,$M291&lt;0),AND($I291&gt;0,$N291&lt;0)),"Overdue",IF(OR(AND($H291&gt;0,$M291&lt;='Settings'!$B$5),AND($I291&gt;0,$N291&lt;='Settings'!$B$6)),"Due Soon","Up to Date"))))</f>
        <v/>
      </c>
      <c r="Q291" s="52">
        <f>IF($A291="","",IFERROR(VLOOKUP($E291,'Settings'!$A$11:$D$110,4,FALSE),0))</f>
        <v/>
      </c>
      <c r="R291" s="27" t="n"/>
      <c r="S291" s="25" t="n"/>
      <c r="T291" s="27" t="n"/>
    </row>
    <row r="292">
      <c r="A292" s="25" t="n"/>
      <c r="B292" s="25" t="n"/>
      <c r="C292" s="30">
        <f>IF($A292="","",IFERROR(VLOOKUP($B292,'Vehicles'!$A$5:$J$504,2,FALSE)&amp;" "&amp;VLOOKUP($B292,'Vehicles'!$A$5:$J$504,3,FALSE)&amp;" "&amp;VLOOKUP($B292,'Vehicles'!$A$5:$J$504,4,FALSE),"Unit not found"))</f>
        <v/>
      </c>
      <c r="D292" s="31">
        <f>IF($A292="","",IFERROR(VLOOKUP($B292,'Vehicles'!$A$5:$J$504,10,FALSE),"Missing Unit"))</f>
        <v/>
      </c>
      <c r="E292" s="27" t="n"/>
      <c r="F292" s="49" t="n"/>
      <c r="G292" s="48" t="n"/>
      <c r="H292" s="50">
        <f>IF($A292="","",IFERROR(VLOOKUP($E292,'Settings'!$A$11:$D$110,2,FALSE),""))</f>
        <v/>
      </c>
      <c r="I292" s="33">
        <f>IF($A292="","",IFERROR(VLOOKUP($E292,'Settings'!$A$11:$D$110,3,FALSE),""))</f>
        <v/>
      </c>
      <c r="J292" s="50">
        <f>IF($A292="","",IFERROR(VLOOKUP($B292,'Vehicles'!$A$5:$J$504,8,FALSE),""))</f>
        <v/>
      </c>
      <c r="K292" s="50">
        <f>IF($A292="","",IFERROR(IF(OR($H292&lt;=0,$G292=""),"",$G292+$H292),""))</f>
        <v/>
      </c>
      <c r="L292" s="51">
        <f>IF($A292="","",IFERROR(IF(OR($I292&lt;=0,$F292=""),"",EDATE($F292,$I292)),""))</f>
        <v/>
      </c>
      <c r="M292" s="50">
        <f>IF($A292="","",IFERROR(IF(OR($K292="",$J292=""),"",$K292-$J292),""))</f>
        <v/>
      </c>
      <c r="N292" s="33">
        <f>IF($A292="","",IFERROR(IF($L292="","",$L292-'Settings'!$B$4),""))</f>
        <v/>
      </c>
      <c r="O292" s="30">
        <f>IF($A292="","",IF($D292="Missing Unit","Missing Unit",IF(OR($D292="Out of Service",$D292="Sold"),"Inactive Vehicle",IF($J292="","Missing Current Odometer",IF(OR($F292="",$G292=""),"Missing Service Baseline",IF($F292&gt;'Settings'!$B$4,"Last Service Date After Report Date",IF(AND(OR($H292="",$H292=0),OR($I292="",$I292=0)),"Missing Service Type Setup",IF($J292&lt;$G292,"Odometer Conflict","OK"))))))))</f>
        <v/>
      </c>
      <c r="P292" s="31">
        <f>IF($A292="","",IF($O292&lt;&gt;"OK","Review",IF(OR(AND($H292&gt;0,$M292&lt;0),AND($I292&gt;0,$N292&lt;0)),"Overdue",IF(OR(AND($H292&gt;0,$M292&lt;='Settings'!$B$5),AND($I292&gt;0,$N292&lt;='Settings'!$B$6)),"Due Soon","Up to Date"))))</f>
        <v/>
      </c>
      <c r="Q292" s="52">
        <f>IF($A292="","",IFERROR(VLOOKUP($E292,'Settings'!$A$11:$D$110,4,FALSE),0))</f>
        <v/>
      </c>
      <c r="R292" s="27" t="n"/>
      <c r="S292" s="25" t="n"/>
      <c r="T292" s="27" t="n"/>
    </row>
    <row r="293">
      <c r="A293" s="25" t="n"/>
      <c r="B293" s="25" t="n"/>
      <c r="C293" s="30">
        <f>IF($A293="","",IFERROR(VLOOKUP($B293,'Vehicles'!$A$5:$J$504,2,FALSE)&amp;" "&amp;VLOOKUP($B293,'Vehicles'!$A$5:$J$504,3,FALSE)&amp;" "&amp;VLOOKUP($B293,'Vehicles'!$A$5:$J$504,4,FALSE),"Unit not found"))</f>
        <v/>
      </c>
      <c r="D293" s="31">
        <f>IF($A293="","",IFERROR(VLOOKUP($B293,'Vehicles'!$A$5:$J$504,10,FALSE),"Missing Unit"))</f>
        <v/>
      </c>
      <c r="E293" s="27" t="n"/>
      <c r="F293" s="49" t="n"/>
      <c r="G293" s="48" t="n"/>
      <c r="H293" s="50">
        <f>IF($A293="","",IFERROR(VLOOKUP($E293,'Settings'!$A$11:$D$110,2,FALSE),""))</f>
        <v/>
      </c>
      <c r="I293" s="33">
        <f>IF($A293="","",IFERROR(VLOOKUP($E293,'Settings'!$A$11:$D$110,3,FALSE),""))</f>
        <v/>
      </c>
      <c r="J293" s="50">
        <f>IF($A293="","",IFERROR(VLOOKUP($B293,'Vehicles'!$A$5:$J$504,8,FALSE),""))</f>
        <v/>
      </c>
      <c r="K293" s="50">
        <f>IF($A293="","",IFERROR(IF(OR($H293&lt;=0,$G293=""),"",$G293+$H293),""))</f>
        <v/>
      </c>
      <c r="L293" s="51">
        <f>IF($A293="","",IFERROR(IF(OR($I293&lt;=0,$F293=""),"",EDATE($F293,$I293)),""))</f>
        <v/>
      </c>
      <c r="M293" s="50">
        <f>IF($A293="","",IFERROR(IF(OR($K293="",$J293=""),"",$K293-$J293),""))</f>
        <v/>
      </c>
      <c r="N293" s="33">
        <f>IF($A293="","",IFERROR(IF($L293="","",$L293-'Settings'!$B$4),""))</f>
        <v/>
      </c>
      <c r="O293" s="30">
        <f>IF($A293="","",IF($D293="Missing Unit","Missing Unit",IF(OR($D293="Out of Service",$D293="Sold"),"Inactive Vehicle",IF($J293="","Missing Current Odometer",IF(OR($F293="",$G293=""),"Missing Service Baseline",IF($F293&gt;'Settings'!$B$4,"Last Service Date After Report Date",IF(AND(OR($H293="",$H293=0),OR($I293="",$I293=0)),"Missing Service Type Setup",IF($J293&lt;$G293,"Odometer Conflict","OK"))))))))</f>
        <v/>
      </c>
      <c r="P293" s="31">
        <f>IF($A293="","",IF($O293&lt;&gt;"OK","Review",IF(OR(AND($H293&gt;0,$M293&lt;0),AND($I293&gt;0,$N293&lt;0)),"Overdue",IF(OR(AND($H293&gt;0,$M293&lt;='Settings'!$B$5),AND($I293&gt;0,$N293&lt;='Settings'!$B$6)),"Due Soon","Up to Date"))))</f>
        <v/>
      </c>
      <c r="Q293" s="52">
        <f>IF($A293="","",IFERROR(VLOOKUP($E293,'Settings'!$A$11:$D$110,4,FALSE),0))</f>
        <v/>
      </c>
      <c r="R293" s="27" t="n"/>
      <c r="S293" s="25" t="n"/>
      <c r="T293" s="27" t="n"/>
    </row>
    <row r="294">
      <c r="A294" s="25" t="n"/>
      <c r="B294" s="25" t="n"/>
      <c r="C294" s="30">
        <f>IF($A294="","",IFERROR(VLOOKUP($B294,'Vehicles'!$A$5:$J$504,2,FALSE)&amp;" "&amp;VLOOKUP($B294,'Vehicles'!$A$5:$J$504,3,FALSE)&amp;" "&amp;VLOOKUP($B294,'Vehicles'!$A$5:$J$504,4,FALSE),"Unit not found"))</f>
        <v/>
      </c>
      <c r="D294" s="31">
        <f>IF($A294="","",IFERROR(VLOOKUP($B294,'Vehicles'!$A$5:$J$504,10,FALSE),"Missing Unit"))</f>
        <v/>
      </c>
      <c r="E294" s="27" t="n"/>
      <c r="F294" s="49" t="n"/>
      <c r="G294" s="48" t="n"/>
      <c r="H294" s="50">
        <f>IF($A294="","",IFERROR(VLOOKUP($E294,'Settings'!$A$11:$D$110,2,FALSE),""))</f>
        <v/>
      </c>
      <c r="I294" s="33">
        <f>IF($A294="","",IFERROR(VLOOKUP($E294,'Settings'!$A$11:$D$110,3,FALSE),""))</f>
        <v/>
      </c>
      <c r="J294" s="50">
        <f>IF($A294="","",IFERROR(VLOOKUP($B294,'Vehicles'!$A$5:$J$504,8,FALSE),""))</f>
        <v/>
      </c>
      <c r="K294" s="50">
        <f>IF($A294="","",IFERROR(IF(OR($H294&lt;=0,$G294=""),"",$G294+$H294),""))</f>
        <v/>
      </c>
      <c r="L294" s="51">
        <f>IF($A294="","",IFERROR(IF(OR($I294&lt;=0,$F294=""),"",EDATE($F294,$I294)),""))</f>
        <v/>
      </c>
      <c r="M294" s="50">
        <f>IF($A294="","",IFERROR(IF(OR($K294="",$J294=""),"",$K294-$J294),""))</f>
        <v/>
      </c>
      <c r="N294" s="33">
        <f>IF($A294="","",IFERROR(IF($L294="","",$L294-'Settings'!$B$4),""))</f>
        <v/>
      </c>
      <c r="O294" s="30">
        <f>IF($A294="","",IF($D294="Missing Unit","Missing Unit",IF(OR($D294="Out of Service",$D294="Sold"),"Inactive Vehicle",IF($J294="","Missing Current Odometer",IF(OR($F294="",$G294=""),"Missing Service Baseline",IF($F294&gt;'Settings'!$B$4,"Last Service Date After Report Date",IF(AND(OR($H294="",$H294=0),OR($I294="",$I294=0)),"Missing Service Type Setup",IF($J294&lt;$G294,"Odometer Conflict","OK"))))))))</f>
        <v/>
      </c>
      <c r="P294" s="31">
        <f>IF($A294="","",IF($O294&lt;&gt;"OK","Review",IF(OR(AND($H294&gt;0,$M294&lt;0),AND($I294&gt;0,$N294&lt;0)),"Overdue",IF(OR(AND($H294&gt;0,$M294&lt;='Settings'!$B$5),AND($I294&gt;0,$N294&lt;='Settings'!$B$6)),"Due Soon","Up to Date"))))</f>
        <v/>
      </c>
      <c r="Q294" s="52">
        <f>IF($A294="","",IFERROR(VLOOKUP($E294,'Settings'!$A$11:$D$110,4,FALSE),0))</f>
        <v/>
      </c>
      <c r="R294" s="27" t="n"/>
      <c r="S294" s="25" t="n"/>
      <c r="T294" s="27" t="n"/>
    </row>
    <row r="295">
      <c r="A295" s="25" t="n"/>
      <c r="B295" s="25" t="n"/>
      <c r="C295" s="30">
        <f>IF($A295="","",IFERROR(VLOOKUP($B295,'Vehicles'!$A$5:$J$504,2,FALSE)&amp;" "&amp;VLOOKUP($B295,'Vehicles'!$A$5:$J$504,3,FALSE)&amp;" "&amp;VLOOKUP($B295,'Vehicles'!$A$5:$J$504,4,FALSE),"Unit not found"))</f>
        <v/>
      </c>
      <c r="D295" s="31">
        <f>IF($A295="","",IFERROR(VLOOKUP($B295,'Vehicles'!$A$5:$J$504,10,FALSE),"Missing Unit"))</f>
        <v/>
      </c>
      <c r="E295" s="27" t="n"/>
      <c r="F295" s="49" t="n"/>
      <c r="G295" s="48" t="n"/>
      <c r="H295" s="50">
        <f>IF($A295="","",IFERROR(VLOOKUP($E295,'Settings'!$A$11:$D$110,2,FALSE),""))</f>
        <v/>
      </c>
      <c r="I295" s="33">
        <f>IF($A295="","",IFERROR(VLOOKUP($E295,'Settings'!$A$11:$D$110,3,FALSE),""))</f>
        <v/>
      </c>
      <c r="J295" s="50">
        <f>IF($A295="","",IFERROR(VLOOKUP($B295,'Vehicles'!$A$5:$J$504,8,FALSE),""))</f>
        <v/>
      </c>
      <c r="K295" s="50">
        <f>IF($A295="","",IFERROR(IF(OR($H295&lt;=0,$G295=""),"",$G295+$H295),""))</f>
        <v/>
      </c>
      <c r="L295" s="51">
        <f>IF($A295="","",IFERROR(IF(OR($I295&lt;=0,$F295=""),"",EDATE($F295,$I295)),""))</f>
        <v/>
      </c>
      <c r="M295" s="50">
        <f>IF($A295="","",IFERROR(IF(OR($K295="",$J295=""),"",$K295-$J295),""))</f>
        <v/>
      </c>
      <c r="N295" s="33">
        <f>IF($A295="","",IFERROR(IF($L295="","",$L295-'Settings'!$B$4),""))</f>
        <v/>
      </c>
      <c r="O295" s="30">
        <f>IF($A295="","",IF($D295="Missing Unit","Missing Unit",IF(OR($D295="Out of Service",$D295="Sold"),"Inactive Vehicle",IF($J295="","Missing Current Odometer",IF(OR($F295="",$G295=""),"Missing Service Baseline",IF($F295&gt;'Settings'!$B$4,"Last Service Date After Report Date",IF(AND(OR($H295="",$H295=0),OR($I295="",$I295=0)),"Missing Service Type Setup",IF($J295&lt;$G295,"Odometer Conflict","OK"))))))))</f>
        <v/>
      </c>
      <c r="P295" s="31">
        <f>IF($A295="","",IF($O295&lt;&gt;"OK","Review",IF(OR(AND($H295&gt;0,$M295&lt;0),AND($I295&gt;0,$N295&lt;0)),"Overdue",IF(OR(AND($H295&gt;0,$M295&lt;='Settings'!$B$5),AND($I295&gt;0,$N295&lt;='Settings'!$B$6)),"Due Soon","Up to Date"))))</f>
        <v/>
      </c>
      <c r="Q295" s="52">
        <f>IF($A295="","",IFERROR(VLOOKUP($E295,'Settings'!$A$11:$D$110,4,FALSE),0))</f>
        <v/>
      </c>
      <c r="R295" s="27" t="n"/>
      <c r="S295" s="25" t="n"/>
      <c r="T295" s="27" t="n"/>
    </row>
    <row r="296">
      <c r="A296" s="25" t="n"/>
      <c r="B296" s="25" t="n"/>
      <c r="C296" s="30">
        <f>IF($A296="","",IFERROR(VLOOKUP($B296,'Vehicles'!$A$5:$J$504,2,FALSE)&amp;" "&amp;VLOOKUP($B296,'Vehicles'!$A$5:$J$504,3,FALSE)&amp;" "&amp;VLOOKUP($B296,'Vehicles'!$A$5:$J$504,4,FALSE),"Unit not found"))</f>
        <v/>
      </c>
      <c r="D296" s="31">
        <f>IF($A296="","",IFERROR(VLOOKUP($B296,'Vehicles'!$A$5:$J$504,10,FALSE),"Missing Unit"))</f>
        <v/>
      </c>
      <c r="E296" s="27" t="n"/>
      <c r="F296" s="49" t="n"/>
      <c r="G296" s="48" t="n"/>
      <c r="H296" s="50">
        <f>IF($A296="","",IFERROR(VLOOKUP($E296,'Settings'!$A$11:$D$110,2,FALSE),""))</f>
        <v/>
      </c>
      <c r="I296" s="33">
        <f>IF($A296="","",IFERROR(VLOOKUP($E296,'Settings'!$A$11:$D$110,3,FALSE),""))</f>
        <v/>
      </c>
      <c r="J296" s="50">
        <f>IF($A296="","",IFERROR(VLOOKUP($B296,'Vehicles'!$A$5:$J$504,8,FALSE),""))</f>
        <v/>
      </c>
      <c r="K296" s="50">
        <f>IF($A296="","",IFERROR(IF(OR($H296&lt;=0,$G296=""),"",$G296+$H296),""))</f>
        <v/>
      </c>
      <c r="L296" s="51">
        <f>IF($A296="","",IFERROR(IF(OR($I296&lt;=0,$F296=""),"",EDATE($F296,$I296)),""))</f>
        <v/>
      </c>
      <c r="M296" s="50">
        <f>IF($A296="","",IFERROR(IF(OR($K296="",$J296=""),"",$K296-$J296),""))</f>
        <v/>
      </c>
      <c r="N296" s="33">
        <f>IF($A296="","",IFERROR(IF($L296="","",$L296-'Settings'!$B$4),""))</f>
        <v/>
      </c>
      <c r="O296" s="30">
        <f>IF($A296="","",IF($D296="Missing Unit","Missing Unit",IF(OR($D296="Out of Service",$D296="Sold"),"Inactive Vehicle",IF($J296="","Missing Current Odometer",IF(OR($F296="",$G296=""),"Missing Service Baseline",IF($F296&gt;'Settings'!$B$4,"Last Service Date After Report Date",IF(AND(OR($H296="",$H296=0),OR($I296="",$I296=0)),"Missing Service Type Setup",IF($J296&lt;$G296,"Odometer Conflict","OK"))))))))</f>
        <v/>
      </c>
      <c r="P296" s="31">
        <f>IF($A296="","",IF($O296&lt;&gt;"OK","Review",IF(OR(AND($H296&gt;0,$M296&lt;0),AND($I296&gt;0,$N296&lt;0)),"Overdue",IF(OR(AND($H296&gt;0,$M296&lt;='Settings'!$B$5),AND($I296&gt;0,$N296&lt;='Settings'!$B$6)),"Due Soon","Up to Date"))))</f>
        <v/>
      </c>
      <c r="Q296" s="52">
        <f>IF($A296="","",IFERROR(VLOOKUP($E296,'Settings'!$A$11:$D$110,4,FALSE),0))</f>
        <v/>
      </c>
      <c r="R296" s="27" t="n"/>
      <c r="S296" s="25" t="n"/>
      <c r="T296" s="27" t="n"/>
    </row>
    <row r="297">
      <c r="A297" s="25" t="n"/>
      <c r="B297" s="25" t="n"/>
      <c r="C297" s="30">
        <f>IF($A297="","",IFERROR(VLOOKUP($B297,'Vehicles'!$A$5:$J$504,2,FALSE)&amp;" "&amp;VLOOKUP($B297,'Vehicles'!$A$5:$J$504,3,FALSE)&amp;" "&amp;VLOOKUP($B297,'Vehicles'!$A$5:$J$504,4,FALSE),"Unit not found"))</f>
        <v/>
      </c>
      <c r="D297" s="31">
        <f>IF($A297="","",IFERROR(VLOOKUP($B297,'Vehicles'!$A$5:$J$504,10,FALSE),"Missing Unit"))</f>
        <v/>
      </c>
      <c r="E297" s="27" t="n"/>
      <c r="F297" s="49" t="n"/>
      <c r="G297" s="48" t="n"/>
      <c r="H297" s="50">
        <f>IF($A297="","",IFERROR(VLOOKUP($E297,'Settings'!$A$11:$D$110,2,FALSE),""))</f>
        <v/>
      </c>
      <c r="I297" s="33">
        <f>IF($A297="","",IFERROR(VLOOKUP($E297,'Settings'!$A$11:$D$110,3,FALSE),""))</f>
        <v/>
      </c>
      <c r="J297" s="50">
        <f>IF($A297="","",IFERROR(VLOOKUP($B297,'Vehicles'!$A$5:$J$504,8,FALSE),""))</f>
        <v/>
      </c>
      <c r="K297" s="50">
        <f>IF($A297="","",IFERROR(IF(OR($H297&lt;=0,$G297=""),"",$G297+$H297),""))</f>
        <v/>
      </c>
      <c r="L297" s="51">
        <f>IF($A297="","",IFERROR(IF(OR($I297&lt;=0,$F297=""),"",EDATE($F297,$I297)),""))</f>
        <v/>
      </c>
      <c r="M297" s="50">
        <f>IF($A297="","",IFERROR(IF(OR($K297="",$J297=""),"",$K297-$J297),""))</f>
        <v/>
      </c>
      <c r="N297" s="33">
        <f>IF($A297="","",IFERROR(IF($L297="","",$L297-'Settings'!$B$4),""))</f>
        <v/>
      </c>
      <c r="O297" s="30">
        <f>IF($A297="","",IF($D297="Missing Unit","Missing Unit",IF(OR($D297="Out of Service",$D297="Sold"),"Inactive Vehicle",IF($J297="","Missing Current Odometer",IF(OR($F297="",$G297=""),"Missing Service Baseline",IF($F297&gt;'Settings'!$B$4,"Last Service Date After Report Date",IF(AND(OR($H297="",$H297=0),OR($I297="",$I297=0)),"Missing Service Type Setup",IF($J297&lt;$G297,"Odometer Conflict","OK"))))))))</f>
        <v/>
      </c>
      <c r="P297" s="31">
        <f>IF($A297="","",IF($O297&lt;&gt;"OK","Review",IF(OR(AND($H297&gt;0,$M297&lt;0),AND($I297&gt;0,$N297&lt;0)),"Overdue",IF(OR(AND($H297&gt;0,$M297&lt;='Settings'!$B$5),AND($I297&gt;0,$N297&lt;='Settings'!$B$6)),"Due Soon","Up to Date"))))</f>
        <v/>
      </c>
      <c r="Q297" s="52">
        <f>IF($A297="","",IFERROR(VLOOKUP($E297,'Settings'!$A$11:$D$110,4,FALSE),0))</f>
        <v/>
      </c>
      <c r="R297" s="27" t="n"/>
      <c r="S297" s="25" t="n"/>
      <c r="T297" s="27" t="n"/>
    </row>
    <row r="298">
      <c r="A298" s="25" t="n"/>
      <c r="B298" s="25" t="n"/>
      <c r="C298" s="30">
        <f>IF($A298="","",IFERROR(VLOOKUP($B298,'Vehicles'!$A$5:$J$504,2,FALSE)&amp;" "&amp;VLOOKUP($B298,'Vehicles'!$A$5:$J$504,3,FALSE)&amp;" "&amp;VLOOKUP($B298,'Vehicles'!$A$5:$J$504,4,FALSE),"Unit not found"))</f>
        <v/>
      </c>
      <c r="D298" s="31">
        <f>IF($A298="","",IFERROR(VLOOKUP($B298,'Vehicles'!$A$5:$J$504,10,FALSE),"Missing Unit"))</f>
        <v/>
      </c>
      <c r="E298" s="27" t="n"/>
      <c r="F298" s="49" t="n"/>
      <c r="G298" s="48" t="n"/>
      <c r="H298" s="50">
        <f>IF($A298="","",IFERROR(VLOOKUP($E298,'Settings'!$A$11:$D$110,2,FALSE),""))</f>
        <v/>
      </c>
      <c r="I298" s="33">
        <f>IF($A298="","",IFERROR(VLOOKUP($E298,'Settings'!$A$11:$D$110,3,FALSE),""))</f>
        <v/>
      </c>
      <c r="J298" s="50">
        <f>IF($A298="","",IFERROR(VLOOKUP($B298,'Vehicles'!$A$5:$J$504,8,FALSE),""))</f>
        <v/>
      </c>
      <c r="K298" s="50">
        <f>IF($A298="","",IFERROR(IF(OR($H298&lt;=0,$G298=""),"",$G298+$H298),""))</f>
        <v/>
      </c>
      <c r="L298" s="51">
        <f>IF($A298="","",IFERROR(IF(OR($I298&lt;=0,$F298=""),"",EDATE($F298,$I298)),""))</f>
        <v/>
      </c>
      <c r="M298" s="50">
        <f>IF($A298="","",IFERROR(IF(OR($K298="",$J298=""),"",$K298-$J298),""))</f>
        <v/>
      </c>
      <c r="N298" s="33">
        <f>IF($A298="","",IFERROR(IF($L298="","",$L298-'Settings'!$B$4),""))</f>
        <v/>
      </c>
      <c r="O298" s="30">
        <f>IF($A298="","",IF($D298="Missing Unit","Missing Unit",IF(OR($D298="Out of Service",$D298="Sold"),"Inactive Vehicle",IF($J298="","Missing Current Odometer",IF(OR($F298="",$G298=""),"Missing Service Baseline",IF($F298&gt;'Settings'!$B$4,"Last Service Date After Report Date",IF(AND(OR($H298="",$H298=0),OR($I298="",$I298=0)),"Missing Service Type Setup",IF($J298&lt;$G298,"Odometer Conflict","OK"))))))))</f>
        <v/>
      </c>
      <c r="P298" s="31">
        <f>IF($A298="","",IF($O298&lt;&gt;"OK","Review",IF(OR(AND($H298&gt;0,$M298&lt;0),AND($I298&gt;0,$N298&lt;0)),"Overdue",IF(OR(AND($H298&gt;0,$M298&lt;='Settings'!$B$5),AND($I298&gt;0,$N298&lt;='Settings'!$B$6)),"Due Soon","Up to Date"))))</f>
        <v/>
      </c>
      <c r="Q298" s="52">
        <f>IF($A298="","",IFERROR(VLOOKUP($E298,'Settings'!$A$11:$D$110,4,FALSE),0))</f>
        <v/>
      </c>
      <c r="R298" s="27" t="n"/>
      <c r="S298" s="25" t="n"/>
      <c r="T298" s="27" t="n"/>
    </row>
    <row r="299">
      <c r="A299" s="25" t="n"/>
      <c r="B299" s="25" t="n"/>
      <c r="C299" s="30">
        <f>IF($A299="","",IFERROR(VLOOKUP($B299,'Vehicles'!$A$5:$J$504,2,FALSE)&amp;" "&amp;VLOOKUP($B299,'Vehicles'!$A$5:$J$504,3,FALSE)&amp;" "&amp;VLOOKUP($B299,'Vehicles'!$A$5:$J$504,4,FALSE),"Unit not found"))</f>
        <v/>
      </c>
      <c r="D299" s="31">
        <f>IF($A299="","",IFERROR(VLOOKUP($B299,'Vehicles'!$A$5:$J$504,10,FALSE),"Missing Unit"))</f>
        <v/>
      </c>
      <c r="E299" s="27" t="n"/>
      <c r="F299" s="49" t="n"/>
      <c r="G299" s="48" t="n"/>
      <c r="H299" s="50">
        <f>IF($A299="","",IFERROR(VLOOKUP($E299,'Settings'!$A$11:$D$110,2,FALSE),""))</f>
        <v/>
      </c>
      <c r="I299" s="33">
        <f>IF($A299="","",IFERROR(VLOOKUP($E299,'Settings'!$A$11:$D$110,3,FALSE),""))</f>
        <v/>
      </c>
      <c r="J299" s="50">
        <f>IF($A299="","",IFERROR(VLOOKUP($B299,'Vehicles'!$A$5:$J$504,8,FALSE),""))</f>
        <v/>
      </c>
      <c r="K299" s="50">
        <f>IF($A299="","",IFERROR(IF(OR($H299&lt;=0,$G299=""),"",$G299+$H299),""))</f>
        <v/>
      </c>
      <c r="L299" s="51">
        <f>IF($A299="","",IFERROR(IF(OR($I299&lt;=0,$F299=""),"",EDATE($F299,$I299)),""))</f>
        <v/>
      </c>
      <c r="M299" s="50">
        <f>IF($A299="","",IFERROR(IF(OR($K299="",$J299=""),"",$K299-$J299),""))</f>
        <v/>
      </c>
      <c r="N299" s="33">
        <f>IF($A299="","",IFERROR(IF($L299="","",$L299-'Settings'!$B$4),""))</f>
        <v/>
      </c>
      <c r="O299" s="30">
        <f>IF($A299="","",IF($D299="Missing Unit","Missing Unit",IF(OR($D299="Out of Service",$D299="Sold"),"Inactive Vehicle",IF($J299="","Missing Current Odometer",IF(OR($F299="",$G299=""),"Missing Service Baseline",IF($F299&gt;'Settings'!$B$4,"Last Service Date After Report Date",IF(AND(OR($H299="",$H299=0),OR($I299="",$I299=0)),"Missing Service Type Setup",IF($J299&lt;$G299,"Odometer Conflict","OK"))))))))</f>
        <v/>
      </c>
      <c r="P299" s="31">
        <f>IF($A299="","",IF($O299&lt;&gt;"OK","Review",IF(OR(AND($H299&gt;0,$M299&lt;0),AND($I299&gt;0,$N299&lt;0)),"Overdue",IF(OR(AND($H299&gt;0,$M299&lt;='Settings'!$B$5),AND($I299&gt;0,$N299&lt;='Settings'!$B$6)),"Due Soon","Up to Date"))))</f>
        <v/>
      </c>
      <c r="Q299" s="52">
        <f>IF($A299="","",IFERROR(VLOOKUP($E299,'Settings'!$A$11:$D$110,4,FALSE),0))</f>
        <v/>
      </c>
      <c r="R299" s="27" t="n"/>
      <c r="S299" s="25" t="n"/>
      <c r="T299" s="27" t="n"/>
    </row>
    <row r="300">
      <c r="A300" s="25" t="n"/>
      <c r="B300" s="25" t="n"/>
      <c r="C300" s="30">
        <f>IF($A300="","",IFERROR(VLOOKUP($B300,'Vehicles'!$A$5:$J$504,2,FALSE)&amp;" "&amp;VLOOKUP($B300,'Vehicles'!$A$5:$J$504,3,FALSE)&amp;" "&amp;VLOOKUP($B300,'Vehicles'!$A$5:$J$504,4,FALSE),"Unit not found"))</f>
        <v/>
      </c>
      <c r="D300" s="31">
        <f>IF($A300="","",IFERROR(VLOOKUP($B300,'Vehicles'!$A$5:$J$504,10,FALSE),"Missing Unit"))</f>
        <v/>
      </c>
      <c r="E300" s="27" t="n"/>
      <c r="F300" s="49" t="n"/>
      <c r="G300" s="48" t="n"/>
      <c r="H300" s="50">
        <f>IF($A300="","",IFERROR(VLOOKUP($E300,'Settings'!$A$11:$D$110,2,FALSE),""))</f>
        <v/>
      </c>
      <c r="I300" s="33">
        <f>IF($A300="","",IFERROR(VLOOKUP($E300,'Settings'!$A$11:$D$110,3,FALSE),""))</f>
        <v/>
      </c>
      <c r="J300" s="50">
        <f>IF($A300="","",IFERROR(VLOOKUP($B300,'Vehicles'!$A$5:$J$504,8,FALSE),""))</f>
        <v/>
      </c>
      <c r="K300" s="50">
        <f>IF($A300="","",IFERROR(IF(OR($H300&lt;=0,$G300=""),"",$G300+$H300),""))</f>
        <v/>
      </c>
      <c r="L300" s="51">
        <f>IF($A300="","",IFERROR(IF(OR($I300&lt;=0,$F300=""),"",EDATE($F300,$I300)),""))</f>
        <v/>
      </c>
      <c r="M300" s="50">
        <f>IF($A300="","",IFERROR(IF(OR($K300="",$J300=""),"",$K300-$J300),""))</f>
        <v/>
      </c>
      <c r="N300" s="33">
        <f>IF($A300="","",IFERROR(IF($L300="","",$L300-'Settings'!$B$4),""))</f>
        <v/>
      </c>
      <c r="O300" s="30">
        <f>IF($A300="","",IF($D300="Missing Unit","Missing Unit",IF(OR($D300="Out of Service",$D300="Sold"),"Inactive Vehicle",IF($J300="","Missing Current Odometer",IF(OR($F300="",$G300=""),"Missing Service Baseline",IF($F300&gt;'Settings'!$B$4,"Last Service Date After Report Date",IF(AND(OR($H300="",$H300=0),OR($I300="",$I300=0)),"Missing Service Type Setup",IF($J300&lt;$G300,"Odometer Conflict","OK"))))))))</f>
        <v/>
      </c>
      <c r="P300" s="31">
        <f>IF($A300="","",IF($O300&lt;&gt;"OK","Review",IF(OR(AND($H300&gt;0,$M300&lt;0),AND($I300&gt;0,$N300&lt;0)),"Overdue",IF(OR(AND($H300&gt;0,$M300&lt;='Settings'!$B$5),AND($I300&gt;0,$N300&lt;='Settings'!$B$6)),"Due Soon","Up to Date"))))</f>
        <v/>
      </c>
      <c r="Q300" s="52">
        <f>IF($A300="","",IFERROR(VLOOKUP($E300,'Settings'!$A$11:$D$110,4,FALSE),0))</f>
        <v/>
      </c>
      <c r="R300" s="27" t="n"/>
      <c r="S300" s="25" t="n"/>
      <c r="T300" s="27" t="n"/>
    </row>
    <row r="301">
      <c r="A301" s="25" t="n"/>
      <c r="B301" s="25" t="n"/>
      <c r="C301" s="30">
        <f>IF($A301="","",IFERROR(VLOOKUP($B301,'Vehicles'!$A$5:$J$504,2,FALSE)&amp;" "&amp;VLOOKUP($B301,'Vehicles'!$A$5:$J$504,3,FALSE)&amp;" "&amp;VLOOKUP($B301,'Vehicles'!$A$5:$J$504,4,FALSE),"Unit not found"))</f>
        <v/>
      </c>
      <c r="D301" s="31">
        <f>IF($A301="","",IFERROR(VLOOKUP($B301,'Vehicles'!$A$5:$J$504,10,FALSE),"Missing Unit"))</f>
        <v/>
      </c>
      <c r="E301" s="27" t="n"/>
      <c r="F301" s="49" t="n"/>
      <c r="G301" s="48" t="n"/>
      <c r="H301" s="50">
        <f>IF($A301="","",IFERROR(VLOOKUP($E301,'Settings'!$A$11:$D$110,2,FALSE),""))</f>
        <v/>
      </c>
      <c r="I301" s="33">
        <f>IF($A301="","",IFERROR(VLOOKUP($E301,'Settings'!$A$11:$D$110,3,FALSE),""))</f>
        <v/>
      </c>
      <c r="J301" s="50">
        <f>IF($A301="","",IFERROR(VLOOKUP($B301,'Vehicles'!$A$5:$J$504,8,FALSE),""))</f>
        <v/>
      </c>
      <c r="K301" s="50">
        <f>IF($A301="","",IFERROR(IF(OR($H301&lt;=0,$G301=""),"",$G301+$H301),""))</f>
        <v/>
      </c>
      <c r="L301" s="51">
        <f>IF($A301="","",IFERROR(IF(OR($I301&lt;=0,$F301=""),"",EDATE($F301,$I301)),""))</f>
        <v/>
      </c>
      <c r="M301" s="50">
        <f>IF($A301="","",IFERROR(IF(OR($K301="",$J301=""),"",$K301-$J301),""))</f>
        <v/>
      </c>
      <c r="N301" s="33">
        <f>IF($A301="","",IFERROR(IF($L301="","",$L301-'Settings'!$B$4),""))</f>
        <v/>
      </c>
      <c r="O301" s="30">
        <f>IF($A301="","",IF($D301="Missing Unit","Missing Unit",IF(OR($D301="Out of Service",$D301="Sold"),"Inactive Vehicle",IF($J301="","Missing Current Odometer",IF(OR($F301="",$G301=""),"Missing Service Baseline",IF($F301&gt;'Settings'!$B$4,"Last Service Date After Report Date",IF(AND(OR($H301="",$H301=0),OR($I301="",$I301=0)),"Missing Service Type Setup",IF($J301&lt;$G301,"Odometer Conflict","OK"))))))))</f>
        <v/>
      </c>
      <c r="P301" s="31">
        <f>IF($A301="","",IF($O301&lt;&gt;"OK","Review",IF(OR(AND($H301&gt;0,$M301&lt;0),AND($I301&gt;0,$N301&lt;0)),"Overdue",IF(OR(AND($H301&gt;0,$M301&lt;='Settings'!$B$5),AND($I301&gt;0,$N301&lt;='Settings'!$B$6)),"Due Soon","Up to Date"))))</f>
        <v/>
      </c>
      <c r="Q301" s="52">
        <f>IF($A301="","",IFERROR(VLOOKUP($E301,'Settings'!$A$11:$D$110,4,FALSE),0))</f>
        <v/>
      </c>
      <c r="R301" s="27" t="n"/>
      <c r="S301" s="25" t="n"/>
      <c r="T301" s="27" t="n"/>
    </row>
    <row r="302">
      <c r="A302" s="25" t="n"/>
      <c r="B302" s="25" t="n"/>
      <c r="C302" s="30">
        <f>IF($A302="","",IFERROR(VLOOKUP($B302,'Vehicles'!$A$5:$J$504,2,FALSE)&amp;" "&amp;VLOOKUP($B302,'Vehicles'!$A$5:$J$504,3,FALSE)&amp;" "&amp;VLOOKUP($B302,'Vehicles'!$A$5:$J$504,4,FALSE),"Unit not found"))</f>
        <v/>
      </c>
      <c r="D302" s="31">
        <f>IF($A302="","",IFERROR(VLOOKUP($B302,'Vehicles'!$A$5:$J$504,10,FALSE),"Missing Unit"))</f>
        <v/>
      </c>
      <c r="E302" s="27" t="n"/>
      <c r="F302" s="49" t="n"/>
      <c r="G302" s="48" t="n"/>
      <c r="H302" s="50">
        <f>IF($A302="","",IFERROR(VLOOKUP($E302,'Settings'!$A$11:$D$110,2,FALSE),""))</f>
        <v/>
      </c>
      <c r="I302" s="33">
        <f>IF($A302="","",IFERROR(VLOOKUP($E302,'Settings'!$A$11:$D$110,3,FALSE),""))</f>
        <v/>
      </c>
      <c r="J302" s="50">
        <f>IF($A302="","",IFERROR(VLOOKUP($B302,'Vehicles'!$A$5:$J$504,8,FALSE),""))</f>
        <v/>
      </c>
      <c r="K302" s="50">
        <f>IF($A302="","",IFERROR(IF(OR($H302&lt;=0,$G302=""),"",$G302+$H302),""))</f>
        <v/>
      </c>
      <c r="L302" s="51">
        <f>IF($A302="","",IFERROR(IF(OR($I302&lt;=0,$F302=""),"",EDATE($F302,$I302)),""))</f>
        <v/>
      </c>
      <c r="M302" s="50">
        <f>IF($A302="","",IFERROR(IF(OR($K302="",$J302=""),"",$K302-$J302),""))</f>
        <v/>
      </c>
      <c r="N302" s="33">
        <f>IF($A302="","",IFERROR(IF($L302="","",$L302-'Settings'!$B$4),""))</f>
        <v/>
      </c>
      <c r="O302" s="30">
        <f>IF($A302="","",IF($D302="Missing Unit","Missing Unit",IF(OR($D302="Out of Service",$D302="Sold"),"Inactive Vehicle",IF($J302="","Missing Current Odometer",IF(OR($F302="",$G302=""),"Missing Service Baseline",IF($F302&gt;'Settings'!$B$4,"Last Service Date After Report Date",IF(AND(OR($H302="",$H302=0),OR($I302="",$I302=0)),"Missing Service Type Setup",IF($J302&lt;$G302,"Odometer Conflict","OK"))))))))</f>
        <v/>
      </c>
      <c r="P302" s="31">
        <f>IF($A302="","",IF($O302&lt;&gt;"OK","Review",IF(OR(AND($H302&gt;0,$M302&lt;0),AND($I302&gt;0,$N302&lt;0)),"Overdue",IF(OR(AND($H302&gt;0,$M302&lt;='Settings'!$B$5),AND($I302&gt;0,$N302&lt;='Settings'!$B$6)),"Due Soon","Up to Date"))))</f>
        <v/>
      </c>
      <c r="Q302" s="52">
        <f>IF($A302="","",IFERROR(VLOOKUP($E302,'Settings'!$A$11:$D$110,4,FALSE),0))</f>
        <v/>
      </c>
      <c r="R302" s="27" t="n"/>
      <c r="S302" s="25" t="n"/>
      <c r="T302" s="27" t="n"/>
    </row>
    <row r="303">
      <c r="A303" s="25" t="n"/>
      <c r="B303" s="25" t="n"/>
      <c r="C303" s="30">
        <f>IF($A303="","",IFERROR(VLOOKUP($B303,'Vehicles'!$A$5:$J$504,2,FALSE)&amp;" "&amp;VLOOKUP($B303,'Vehicles'!$A$5:$J$504,3,FALSE)&amp;" "&amp;VLOOKUP($B303,'Vehicles'!$A$5:$J$504,4,FALSE),"Unit not found"))</f>
        <v/>
      </c>
      <c r="D303" s="31">
        <f>IF($A303="","",IFERROR(VLOOKUP($B303,'Vehicles'!$A$5:$J$504,10,FALSE),"Missing Unit"))</f>
        <v/>
      </c>
      <c r="E303" s="27" t="n"/>
      <c r="F303" s="49" t="n"/>
      <c r="G303" s="48" t="n"/>
      <c r="H303" s="50">
        <f>IF($A303="","",IFERROR(VLOOKUP($E303,'Settings'!$A$11:$D$110,2,FALSE),""))</f>
        <v/>
      </c>
      <c r="I303" s="33">
        <f>IF($A303="","",IFERROR(VLOOKUP($E303,'Settings'!$A$11:$D$110,3,FALSE),""))</f>
        <v/>
      </c>
      <c r="J303" s="50">
        <f>IF($A303="","",IFERROR(VLOOKUP($B303,'Vehicles'!$A$5:$J$504,8,FALSE),""))</f>
        <v/>
      </c>
      <c r="K303" s="50">
        <f>IF($A303="","",IFERROR(IF(OR($H303&lt;=0,$G303=""),"",$G303+$H303),""))</f>
        <v/>
      </c>
      <c r="L303" s="51">
        <f>IF($A303="","",IFERROR(IF(OR($I303&lt;=0,$F303=""),"",EDATE($F303,$I303)),""))</f>
        <v/>
      </c>
      <c r="M303" s="50">
        <f>IF($A303="","",IFERROR(IF(OR($K303="",$J303=""),"",$K303-$J303),""))</f>
        <v/>
      </c>
      <c r="N303" s="33">
        <f>IF($A303="","",IFERROR(IF($L303="","",$L303-'Settings'!$B$4),""))</f>
        <v/>
      </c>
      <c r="O303" s="30">
        <f>IF($A303="","",IF($D303="Missing Unit","Missing Unit",IF(OR($D303="Out of Service",$D303="Sold"),"Inactive Vehicle",IF($J303="","Missing Current Odometer",IF(OR($F303="",$G303=""),"Missing Service Baseline",IF($F303&gt;'Settings'!$B$4,"Last Service Date After Report Date",IF(AND(OR($H303="",$H303=0),OR($I303="",$I303=0)),"Missing Service Type Setup",IF($J303&lt;$G303,"Odometer Conflict","OK"))))))))</f>
        <v/>
      </c>
      <c r="P303" s="31">
        <f>IF($A303="","",IF($O303&lt;&gt;"OK","Review",IF(OR(AND($H303&gt;0,$M303&lt;0),AND($I303&gt;0,$N303&lt;0)),"Overdue",IF(OR(AND($H303&gt;0,$M303&lt;='Settings'!$B$5),AND($I303&gt;0,$N303&lt;='Settings'!$B$6)),"Due Soon","Up to Date"))))</f>
        <v/>
      </c>
      <c r="Q303" s="52">
        <f>IF($A303="","",IFERROR(VLOOKUP($E303,'Settings'!$A$11:$D$110,4,FALSE),0))</f>
        <v/>
      </c>
      <c r="R303" s="27" t="n"/>
      <c r="S303" s="25" t="n"/>
      <c r="T303" s="27" t="n"/>
    </row>
    <row r="304">
      <c r="A304" s="25" t="n"/>
      <c r="B304" s="25" t="n"/>
      <c r="C304" s="30">
        <f>IF($A304="","",IFERROR(VLOOKUP($B304,'Vehicles'!$A$5:$J$504,2,FALSE)&amp;" "&amp;VLOOKUP($B304,'Vehicles'!$A$5:$J$504,3,FALSE)&amp;" "&amp;VLOOKUP($B304,'Vehicles'!$A$5:$J$504,4,FALSE),"Unit not found"))</f>
        <v/>
      </c>
      <c r="D304" s="31">
        <f>IF($A304="","",IFERROR(VLOOKUP($B304,'Vehicles'!$A$5:$J$504,10,FALSE),"Missing Unit"))</f>
        <v/>
      </c>
      <c r="E304" s="27" t="n"/>
      <c r="F304" s="49" t="n"/>
      <c r="G304" s="48" t="n"/>
      <c r="H304" s="50">
        <f>IF($A304="","",IFERROR(VLOOKUP($E304,'Settings'!$A$11:$D$110,2,FALSE),""))</f>
        <v/>
      </c>
      <c r="I304" s="33">
        <f>IF($A304="","",IFERROR(VLOOKUP($E304,'Settings'!$A$11:$D$110,3,FALSE),""))</f>
        <v/>
      </c>
      <c r="J304" s="50">
        <f>IF($A304="","",IFERROR(VLOOKUP($B304,'Vehicles'!$A$5:$J$504,8,FALSE),""))</f>
        <v/>
      </c>
      <c r="K304" s="50">
        <f>IF($A304="","",IFERROR(IF(OR($H304&lt;=0,$G304=""),"",$G304+$H304),""))</f>
        <v/>
      </c>
      <c r="L304" s="51">
        <f>IF($A304="","",IFERROR(IF(OR($I304&lt;=0,$F304=""),"",EDATE($F304,$I304)),""))</f>
        <v/>
      </c>
      <c r="M304" s="50">
        <f>IF($A304="","",IFERROR(IF(OR($K304="",$J304=""),"",$K304-$J304),""))</f>
        <v/>
      </c>
      <c r="N304" s="33">
        <f>IF($A304="","",IFERROR(IF($L304="","",$L304-'Settings'!$B$4),""))</f>
        <v/>
      </c>
      <c r="O304" s="30">
        <f>IF($A304="","",IF($D304="Missing Unit","Missing Unit",IF(OR($D304="Out of Service",$D304="Sold"),"Inactive Vehicle",IF($J304="","Missing Current Odometer",IF(OR($F304="",$G304=""),"Missing Service Baseline",IF($F304&gt;'Settings'!$B$4,"Last Service Date After Report Date",IF(AND(OR($H304="",$H304=0),OR($I304="",$I304=0)),"Missing Service Type Setup",IF($J304&lt;$G304,"Odometer Conflict","OK"))))))))</f>
        <v/>
      </c>
      <c r="P304" s="31">
        <f>IF($A304="","",IF($O304&lt;&gt;"OK","Review",IF(OR(AND($H304&gt;0,$M304&lt;0),AND($I304&gt;0,$N304&lt;0)),"Overdue",IF(OR(AND($H304&gt;0,$M304&lt;='Settings'!$B$5),AND($I304&gt;0,$N304&lt;='Settings'!$B$6)),"Due Soon","Up to Date"))))</f>
        <v/>
      </c>
      <c r="Q304" s="52">
        <f>IF($A304="","",IFERROR(VLOOKUP($E304,'Settings'!$A$11:$D$110,4,FALSE),0))</f>
        <v/>
      </c>
      <c r="R304" s="27" t="n"/>
      <c r="S304" s="25" t="n"/>
      <c r="T304" s="27" t="n"/>
    </row>
    <row r="305">
      <c r="A305" s="25" t="n"/>
      <c r="B305" s="25" t="n"/>
      <c r="C305" s="30">
        <f>IF($A305="","",IFERROR(VLOOKUP($B305,'Vehicles'!$A$5:$J$504,2,FALSE)&amp;" "&amp;VLOOKUP($B305,'Vehicles'!$A$5:$J$504,3,FALSE)&amp;" "&amp;VLOOKUP($B305,'Vehicles'!$A$5:$J$504,4,FALSE),"Unit not found"))</f>
        <v/>
      </c>
      <c r="D305" s="31">
        <f>IF($A305="","",IFERROR(VLOOKUP($B305,'Vehicles'!$A$5:$J$504,10,FALSE),"Missing Unit"))</f>
        <v/>
      </c>
      <c r="E305" s="27" t="n"/>
      <c r="F305" s="49" t="n"/>
      <c r="G305" s="48" t="n"/>
      <c r="H305" s="50">
        <f>IF($A305="","",IFERROR(VLOOKUP($E305,'Settings'!$A$11:$D$110,2,FALSE),""))</f>
        <v/>
      </c>
      <c r="I305" s="33">
        <f>IF($A305="","",IFERROR(VLOOKUP($E305,'Settings'!$A$11:$D$110,3,FALSE),""))</f>
        <v/>
      </c>
      <c r="J305" s="50">
        <f>IF($A305="","",IFERROR(VLOOKUP($B305,'Vehicles'!$A$5:$J$504,8,FALSE),""))</f>
        <v/>
      </c>
      <c r="K305" s="50">
        <f>IF($A305="","",IFERROR(IF(OR($H305&lt;=0,$G305=""),"",$G305+$H305),""))</f>
        <v/>
      </c>
      <c r="L305" s="51">
        <f>IF($A305="","",IFERROR(IF(OR($I305&lt;=0,$F305=""),"",EDATE($F305,$I305)),""))</f>
        <v/>
      </c>
      <c r="M305" s="50">
        <f>IF($A305="","",IFERROR(IF(OR($K305="",$J305=""),"",$K305-$J305),""))</f>
        <v/>
      </c>
      <c r="N305" s="33">
        <f>IF($A305="","",IFERROR(IF($L305="","",$L305-'Settings'!$B$4),""))</f>
        <v/>
      </c>
      <c r="O305" s="30">
        <f>IF($A305="","",IF($D305="Missing Unit","Missing Unit",IF(OR($D305="Out of Service",$D305="Sold"),"Inactive Vehicle",IF($J305="","Missing Current Odometer",IF(OR($F305="",$G305=""),"Missing Service Baseline",IF($F305&gt;'Settings'!$B$4,"Last Service Date After Report Date",IF(AND(OR($H305="",$H305=0),OR($I305="",$I305=0)),"Missing Service Type Setup",IF($J305&lt;$G305,"Odometer Conflict","OK"))))))))</f>
        <v/>
      </c>
      <c r="P305" s="31">
        <f>IF($A305="","",IF($O305&lt;&gt;"OK","Review",IF(OR(AND($H305&gt;0,$M305&lt;0),AND($I305&gt;0,$N305&lt;0)),"Overdue",IF(OR(AND($H305&gt;0,$M305&lt;='Settings'!$B$5),AND($I305&gt;0,$N305&lt;='Settings'!$B$6)),"Due Soon","Up to Date"))))</f>
        <v/>
      </c>
      <c r="Q305" s="52">
        <f>IF($A305="","",IFERROR(VLOOKUP($E305,'Settings'!$A$11:$D$110,4,FALSE),0))</f>
        <v/>
      </c>
      <c r="R305" s="27" t="n"/>
      <c r="S305" s="25" t="n"/>
      <c r="T305" s="27" t="n"/>
    </row>
    <row r="306">
      <c r="A306" s="25" t="n"/>
      <c r="B306" s="25" t="n"/>
      <c r="C306" s="30">
        <f>IF($A306="","",IFERROR(VLOOKUP($B306,'Vehicles'!$A$5:$J$504,2,FALSE)&amp;" "&amp;VLOOKUP($B306,'Vehicles'!$A$5:$J$504,3,FALSE)&amp;" "&amp;VLOOKUP($B306,'Vehicles'!$A$5:$J$504,4,FALSE),"Unit not found"))</f>
        <v/>
      </c>
      <c r="D306" s="31">
        <f>IF($A306="","",IFERROR(VLOOKUP($B306,'Vehicles'!$A$5:$J$504,10,FALSE),"Missing Unit"))</f>
        <v/>
      </c>
      <c r="E306" s="27" t="n"/>
      <c r="F306" s="49" t="n"/>
      <c r="G306" s="48" t="n"/>
      <c r="H306" s="50">
        <f>IF($A306="","",IFERROR(VLOOKUP($E306,'Settings'!$A$11:$D$110,2,FALSE),""))</f>
        <v/>
      </c>
      <c r="I306" s="33">
        <f>IF($A306="","",IFERROR(VLOOKUP($E306,'Settings'!$A$11:$D$110,3,FALSE),""))</f>
        <v/>
      </c>
      <c r="J306" s="50">
        <f>IF($A306="","",IFERROR(VLOOKUP($B306,'Vehicles'!$A$5:$J$504,8,FALSE),""))</f>
        <v/>
      </c>
      <c r="K306" s="50">
        <f>IF($A306="","",IFERROR(IF(OR($H306&lt;=0,$G306=""),"",$G306+$H306),""))</f>
        <v/>
      </c>
      <c r="L306" s="51">
        <f>IF($A306="","",IFERROR(IF(OR($I306&lt;=0,$F306=""),"",EDATE($F306,$I306)),""))</f>
        <v/>
      </c>
      <c r="M306" s="50">
        <f>IF($A306="","",IFERROR(IF(OR($K306="",$J306=""),"",$K306-$J306),""))</f>
        <v/>
      </c>
      <c r="N306" s="33">
        <f>IF($A306="","",IFERROR(IF($L306="","",$L306-'Settings'!$B$4),""))</f>
        <v/>
      </c>
      <c r="O306" s="30">
        <f>IF($A306="","",IF($D306="Missing Unit","Missing Unit",IF(OR($D306="Out of Service",$D306="Sold"),"Inactive Vehicle",IF($J306="","Missing Current Odometer",IF(OR($F306="",$G306=""),"Missing Service Baseline",IF($F306&gt;'Settings'!$B$4,"Last Service Date After Report Date",IF(AND(OR($H306="",$H306=0),OR($I306="",$I306=0)),"Missing Service Type Setup",IF($J306&lt;$G306,"Odometer Conflict","OK"))))))))</f>
        <v/>
      </c>
      <c r="P306" s="31">
        <f>IF($A306="","",IF($O306&lt;&gt;"OK","Review",IF(OR(AND($H306&gt;0,$M306&lt;0),AND($I306&gt;0,$N306&lt;0)),"Overdue",IF(OR(AND($H306&gt;0,$M306&lt;='Settings'!$B$5),AND($I306&gt;0,$N306&lt;='Settings'!$B$6)),"Due Soon","Up to Date"))))</f>
        <v/>
      </c>
      <c r="Q306" s="52">
        <f>IF($A306="","",IFERROR(VLOOKUP($E306,'Settings'!$A$11:$D$110,4,FALSE),0))</f>
        <v/>
      </c>
      <c r="R306" s="27" t="n"/>
      <c r="S306" s="25" t="n"/>
      <c r="T306" s="27" t="n"/>
    </row>
    <row r="307">
      <c r="A307" s="25" t="n"/>
      <c r="B307" s="25" t="n"/>
      <c r="C307" s="30">
        <f>IF($A307="","",IFERROR(VLOOKUP($B307,'Vehicles'!$A$5:$J$504,2,FALSE)&amp;" "&amp;VLOOKUP($B307,'Vehicles'!$A$5:$J$504,3,FALSE)&amp;" "&amp;VLOOKUP($B307,'Vehicles'!$A$5:$J$504,4,FALSE),"Unit not found"))</f>
        <v/>
      </c>
      <c r="D307" s="31">
        <f>IF($A307="","",IFERROR(VLOOKUP($B307,'Vehicles'!$A$5:$J$504,10,FALSE),"Missing Unit"))</f>
        <v/>
      </c>
      <c r="E307" s="27" t="n"/>
      <c r="F307" s="49" t="n"/>
      <c r="G307" s="48" t="n"/>
      <c r="H307" s="50">
        <f>IF($A307="","",IFERROR(VLOOKUP($E307,'Settings'!$A$11:$D$110,2,FALSE),""))</f>
        <v/>
      </c>
      <c r="I307" s="33">
        <f>IF($A307="","",IFERROR(VLOOKUP($E307,'Settings'!$A$11:$D$110,3,FALSE),""))</f>
        <v/>
      </c>
      <c r="J307" s="50">
        <f>IF($A307="","",IFERROR(VLOOKUP($B307,'Vehicles'!$A$5:$J$504,8,FALSE),""))</f>
        <v/>
      </c>
      <c r="K307" s="50">
        <f>IF($A307="","",IFERROR(IF(OR($H307&lt;=0,$G307=""),"",$G307+$H307),""))</f>
        <v/>
      </c>
      <c r="L307" s="51">
        <f>IF($A307="","",IFERROR(IF(OR($I307&lt;=0,$F307=""),"",EDATE($F307,$I307)),""))</f>
        <v/>
      </c>
      <c r="M307" s="50">
        <f>IF($A307="","",IFERROR(IF(OR($K307="",$J307=""),"",$K307-$J307),""))</f>
        <v/>
      </c>
      <c r="N307" s="33">
        <f>IF($A307="","",IFERROR(IF($L307="","",$L307-'Settings'!$B$4),""))</f>
        <v/>
      </c>
      <c r="O307" s="30">
        <f>IF($A307="","",IF($D307="Missing Unit","Missing Unit",IF(OR($D307="Out of Service",$D307="Sold"),"Inactive Vehicle",IF($J307="","Missing Current Odometer",IF(OR($F307="",$G307=""),"Missing Service Baseline",IF($F307&gt;'Settings'!$B$4,"Last Service Date After Report Date",IF(AND(OR($H307="",$H307=0),OR($I307="",$I307=0)),"Missing Service Type Setup",IF($J307&lt;$G307,"Odometer Conflict","OK"))))))))</f>
        <v/>
      </c>
      <c r="P307" s="31">
        <f>IF($A307="","",IF($O307&lt;&gt;"OK","Review",IF(OR(AND($H307&gt;0,$M307&lt;0),AND($I307&gt;0,$N307&lt;0)),"Overdue",IF(OR(AND($H307&gt;0,$M307&lt;='Settings'!$B$5),AND($I307&gt;0,$N307&lt;='Settings'!$B$6)),"Due Soon","Up to Date"))))</f>
        <v/>
      </c>
      <c r="Q307" s="52">
        <f>IF($A307="","",IFERROR(VLOOKUP($E307,'Settings'!$A$11:$D$110,4,FALSE),0))</f>
        <v/>
      </c>
      <c r="R307" s="27" t="n"/>
      <c r="S307" s="25" t="n"/>
      <c r="T307" s="27" t="n"/>
    </row>
    <row r="308">
      <c r="A308" s="25" t="n"/>
      <c r="B308" s="25" t="n"/>
      <c r="C308" s="30">
        <f>IF($A308="","",IFERROR(VLOOKUP($B308,'Vehicles'!$A$5:$J$504,2,FALSE)&amp;" "&amp;VLOOKUP($B308,'Vehicles'!$A$5:$J$504,3,FALSE)&amp;" "&amp;VLOOKUP($B308,'Vehicles'!$A$5:$J$504,4,FALSE),"Unit not found"))</f>
        <v/>
      </c>
      <c r="D308" s="31">
        <f>IF($A308="","",IFERROR(VLOOKUP($B308,'Vehicles'!$A$5:$J$504,10,FALSE),"Missing Unit"))</f>
        <v/>
      </c>
      <c r="E308" s="27" t="n"/>
      <c r="F308" s="49" t="n"/>
      <c r="G308" s="48" t="n"/>
      <c r="H308" s="50">
        <f>IF($A308="","",IFERROR(VLOOKUP($E308,'Settings'!$A$11:$D$110,2,FALSE),""))</f>
        <v/>
      </c>
      <c r="I308" s="33">
        <f>IF($A308="","",IFERROR(VLOOKUP($E308,'Settings'!$A$11:$D$110,3,FALSE),""))</f>
        <v/>
      </c>
      <c r="J308" s="50">
        <f>IF($A308="","",IFERROR(VLOOKUP($B308,'Vehicles'!$A$5:$J$504,8,FALSE),""))</f>
        <v/>
      </c>
      <c r="K308" s="50">
        <f>IF($A308="","",IFERROR(IF(OR($H308&lt;=0,$G308=""),"",$G308+$H308),""))</f>
        <v/>
      </c>
      <c r="L308" s="51">
        <f>IF($A308="","",IFERROR(IF(OR($I308&lt;=0,$F308=""),"",EDATE($F308,$I308)),""))</f>
        <v/>
      </c>
      <c r="M308" s="50">
        <f>IF($A308="","",IFERROR(IF(OR($K308="",$J308=""),"",$K308-$J308),""))</f>
        <v/>
      </c>
      <c r="N308" s="33">
        <f>IF($A308="","",IFERROR(IF($L308="","",$L308-'Settings'!$B$4),""))</f>
        <v/>
      </c>
      <c r="O308" s="30">
        <f>IF($A308="","",IF($D308="Missing Unit","Missing Unit",IF(OR($D308="Out of Service",$D308="Sold"),"Inactive Vehicle",IF($J308="","Missing Current Odometer",IF(OR($F308="",$G308=""),"Missing Service Baseline",IF($F308&gt;'Settings'!$B$4,"Last Service Date After Report Date",IF(AND(OR($H308="",$H308=0),OR($I308="",$I308=0)),"Missing Service Type Setup",IF($J308&lt;$G308,"Odometer Conflict","OK"))))))))</f>
        <v/>
      </c>
      <c r="P308" s="31">
        <f>IF($A308="","",IF($O308&lt;&gt;"OK","Review",IF(OR(AND($H308&gt;0,$M308&lt;0),AND($I308&gt;0,$N308&lt;0)),"Overdue",IF(OR(AND($H308&gt;0,$M308&lt;='Settings'!$B$5),AND($I308&gt;0,$N308&lt;='Settings'!$B$6)),"Due Soon","Up to Date"))))</f>
        <v/>
      </c>
      <c r="Q308" s="52">
        <f>IF($A308="","",IFERROR(VLOOKUP($E308,'Settings'!$A$11:$D$110,4,FALSE),0))</f>
        <v/>
      </c>
      <c r="R308" s="27" t="n"/>
      <c r="S308" s="25" t="n"/>
      <c r="T308" s="27" t="n"/>
    </row>
    <row r="309">
      <c r="A309" s="25" t="n"/>
      <c r="B309" s="25" t="n"/>
      <c r="C309" s="30">
        <f>IF($A309="","",IFERROR(VLOOKUP($B309,'Vehicles'!$A$5:$J$504,2,FALSE)&amp;" "&amp;VLOOKUP($B309,'Vehicles'!$A$5:$J$504,3,FALSE)&amp;" "&amp;VLOOKUP($B309,'Vehicles'!$A$5:$J$504,4,FALSE),"Unit not found"))</f>
        <v/>
      </c>
      <c r="D309" s="31">
        <f>IF($A309="","",IFERROR(VLOOKUP($B309,'Vehicles'!$A$5:$J$504,10,FALSE),"Missing Unit"))</f>
        <v/>
      </c>
      <c r="E309" s="27" t="n"/>
      <c r="F309" s="49" t="n"/>
      <c r="G309" s="48" t="n"/>
      <c r="H309" s="50">
        <f>IF($A309="","",IFERROR(VLOOKUP($E309,'Settings'!$A$11:$D$110,2,FALSE),""))</f>
        <v/>
      </c>
      <c r="I309" s="33">
        <f>IF($A309="","",IFERROR(VLOOKUP($E309,'Settings'!$A$11:$D$110,3,FALSE),""))</f>
        <v/>
      </c>
      <c r="J309" s="50">
        <f>IF($A309="","",IFERROR(VLOOKUP($B309,'Vehicles'!$A$5:$J$504,8,FALSE),""))</f>
        <v/>
      </c>
      <c r="K309" s="50">
        <f>IF($A309="","",IFERROR(IF(OR($H309&lt;=0,$G309=""),"",$G309+$H309),""))</f>
        <v/>
      </c>
      <c r="L309" s="51">
        <f>IF($A309="","",IFERROR(IF(OR($I309&lt;=0,$F309=""),"",EDATE($F309,$I309)),""))</f>
        <v/>
      </c>
      <c r="M309" s="50">
        <f>IF($A309="","",IFERROR(IF(OR($K309="",$J309=""),"",$K309-$J309),""))</f>
        <v/>
      </c>
      <c r="N309" s="33">
        <f>IF($A309="","",IFERROR(IF($L309="","",$L309-'Settings'!$B$4),""))</f>
        <v/>
      </c>
      <c r="O309" s="30">
        <f>IF($A309="","",IF($D309="Missing Unit","Missing Unit",IF(OR($D309="Out of Service",$D309="Sold"),"Inactive Vehicle",IF($J309="","Missing Current Odometer",IF(OR($F309="",$G309=""),"Missing Service Baseline",IF($F309&gt;'Settings'!$B$4,"Last Service Date After Report Date",IF(AND(OR($H309="",$H309=0),OR($I309="",$I309=0)),"Missing Service Type Setup",IF($J309&lt;$G309,"Odometer Conflict","OK"))))))))</f>
        <v/>
      </c>
      <c r="P309" s="31">
        <f>IF($A309="","",IF($O309&lt;&gt;"OK","Review",IF(OR(AND($H309&gt;0,$M309&lt;0),AND($I309&gt;0,$N309&lt;0)),"Overdue",IF(OR(AND($H309&gt;0,$M309&lt;='Settings'!$B$5),AND($I309&gt;0,$N309&lt;='Settings'!$B$6)),"Due Soon","Up to Date"))))</f>
        <v/>
      </c>
      <c r="Q309" s="52">
        <f>IF($A309="","",IFERROR(VLOOKUP($E309,'Settings'!$A$11:$D$110,4,FALSE),0))</f>
        <v/>
      </c>
      <c r="R309" s="27" t="n"/>
      <c r="S309" s="25" t="n"/>
      <c r="T309" s="27" t="n"/>
    </row>
    <row r="310">
      <c r="A310" s="25" t="n"/>
      <c r="B310" s="25" t="n"/>
      <c r="C310" s="30">
        <f>IF($A310="","",IFERROR(VLOOKUP($B310,'Vehicles'!$A$5:$J$504,2,FALSE)&amp;" "&amp;VLOOKUP($B310,'Vehicles'!$A$5:$J$504,3,FALSE)&amp;" "&amp;VLOOKUP($B310,'Vehicles'!$A$5:$J$504,4,FALSE),"Unit not found"))</f>
        <v/>
      </c>
      <c r="D310" s="31">
        <f>IF($A310="","",IFERROR(VLOOKUP($B310,'Vehicles'!$A$5:$J$504,10,FALSE),"Missing Unit"))</f>
        <v/>
      </c>
      <c r="E310" s="27" t="n"/>
      <c r="F310" s="49" t="n"/>
      <c r="G310" s="48" t="n"/>
      <c r="H310" s="50">
        <f>IF($A310="","",IFERROR(VLOOKUP($E310,'Settings'!$A$11:$D$110,2,FALSE),""))</f>
        <v/>
      </c>
      <c r="I310" s="33">
        <f>IF($A310="","",IFERROR(VLOOKUP($E310,'Settings'!$A$11:$D$110,3,FALSE),""))</f>
        <v/>
      </c>
      <c r="J310" s="50">
        <f>IF($A310="","",IFERROR(VLOOKUP($B310,'Vehicles'!$A$5:$J$504,8,FALSE),""))</f>
        <v/>
      </c>
      <c r="K310" s="50">
        <f>IF($A310="","",IFERROR(IF(OR($H310&lt;=0,$G310=""),"",$G310+$H310),""))</f>
        <v/>
      </c>
      <c r="L310" s="51">
        <f>IF($A310="","",IFERROR(IF(OR($I310&lt;=0,$F310=""),"",EDATE($F310,$I310)),""))</f>
        <v/>
      </c>
      <c r="M310" s="50">
        <f>IF($A310="","",IFERROR(IF(OR($K310="",$J310=""),"",$K310-$J310),""))</f>
        <v/>
      </c>
      <c r="N310" s="33">
        <f>IF($A310="","",IFERROR(IF($L310="","",$L310-'Settings'!$B$4),""))</f>
        <v/>
      </c>
      <c r="O310" s="30">
        <f>IF($A310="","",IF($D310="Missing Unit","Missing Unit",IF(OR($D310="Out of Service",$D310="Sold"),"Inactive Vehicle",IF($J310="","Missing Current Odometer",IF(OR($F310="",$G310=""),"Missing Service Baseline",IF($F310&gt;'Settings'!$B$4,"Last Service Date After Report Date",IF(AND(OR($H310="",$H310=0),OR($I310="",$I310=0)),"Missing Service Type Setup",IF($J310&lt;$G310,"Odometer Conflict","OK"))))))))</f>
        <v/>
      </c>
      <c r="P310" s="31">
        <f>IF($A310="","",IF($O310&lt;&gt;"OK","Review",IF(OR(AND($H310&gt;0,$M310&lt;0),AND($I310&gt;0,$N310&lt;0)),"Overdue",IF(OR(AND($H310&gt;0,$M310&lt;='Settings'!$B$5),AND($I310&gt;0,$N310&lt;='Settings'!$B$6)),"Due Soon","Up to Date"))))</f>
        <v/>
      </c>
      <c r="Q310" s="52">
        <f>IF($A310="","",IFERROR(VLOOKUP($E310,'Settings'!$A$11:$D$110,4,FALSE),0))</f>
        <v/>
      </c>
      <c r="R310" s="27" t="n"/>
      <c r="S310" s="25" t="n"/>
      <c r="T310" s="27" t="n"/>
    </row>
    <row r="311">
      <c r="A311" s="25" t="n"/>
      <c r="B311" s="25" t="n"/>
      <c r="C311" s="30">
        <f>IF($A311="","",IFERROR(VLOOKUP($B311,'Vehicles'!$A$5:$J$504,2,FALSE)&amp;" "&amp;VLOOKUP($B311,'Vehicles'!$A$5:$J$504,3,FALSE)&amp;" "&amp;VLOOKUP($B311,'Vehicles'!$A$5:$J$504,4,FALSE),"Unit not found"))</f>
        <v/>
      </c>
      <c r="D311" s="31">
        <f>IF($A311="","",IFERROR(VLOOKUP($B311,'Vehicles'!$A$5:$J$504,10,FALSE),"Missing Unit"))</f>
        <v/>
      </c>
      <c r="E311" s="27" t="n"/>
      <c r="F311" s="49" t="n"/>
      <c r="G311" s="48" t="n"/>
      <c r="H311" s="50">
        <f>IF($A311="","",IFERROR(VLOOKUP($E311,'Settings'!$A$11:$D$110,2,FALSE),""))</f>
        <v/>
      </c>
      <c r="I311" s="33">
        <f>IF($A311="","",IFERROR(VLOOKUP($E311,'Settings'!$A$11:$D$110,3,FALSE),""))</f>
        <v/>
      </c>
      <c r="J311" s="50">
        <f>IF($A311="","",IFERROR(VLOOKUP($B311,'Vehicles'!$A$5:$J$504,8,FALSE),""))</f>
        <v/>
      </c>
      <c r="K311" s="50">
        <f>IF($A311="","",IFERROR(IF(OR($H311&lt;=0,$G311=""),"",$G311+$H311),""))</f>
        <v/>
      </c>
      <c r="L311" s="51">
        <f>IF($A311="","",IFERROR(IF(OR($I311&lt;=0,$F311=""),"",EDATE($F311,$I311)),""))</f>
        <v/>
      </c>
      <c r="M311" s="50">
        <f>IF($A311="","",IFERROR(IF(OR($K311="",$J311=""),"",$K311-$J311),""))</f>
        <v/>
      </c>
      <c r="N311" s="33">
        <f>IF($A311="","",IFERROR(IF($L311="","",$L311-'Settings'!$B$4),""))</f>
        <v/>
      </c>
      <c r="O311" s="30">
        <f>IF($A311="","",IF($D311="Missing Unit","Missing Unit",IF(OR($D311="Out of Service",$D311="Sold"),"Inactive Vehicle",IF($J311="","Missing Current Odometer",IF(OR($F311="",$G311=""),"Missing Service Baseline",IF($F311&gt;'Settings'!$B$4,"Last Service Date After Report Date",IF(AND(OR($H311="",$H311=0),OR($I311="",$I311=0)),"Missing Service Type Setup",IF($J311&lt;$G311,"Odometer Conflict","OK"))))))))</f>
        <v/>
      </c>
      <c r="P311" s="31">
        <f>IF($A311="","",IF($O311&lt;&gt;"OK","Review",IF(OR(AND($H311&gt;0,$M311&lt;0),AND($I311&gt;0,$N311&lt;0)),"Overdue",IF(OR(AND($H311&gt;0,$M311&lt;='Settings'!$B$5),AND($I311&gt;0,$N311&lt;='Settings'!$B$6)),"Due Soon","Up to Date"))))</f>
        <v/>
      </c>
      <c r="Q311" s="52">
        <f>IF($A311="","",IFERROR(VLOOKUP($E311,'Settings'!$A$11:$D$110,4,FALSE),0))</f>
        <v/>
      </c>
      <c r="R311" s="27" t="n"/>
      <c r="S311" s="25" t="n"/>
      <c r="T311" s="27" t="n"/>
    </row>
    <row r="312">
      <c r="A312" s="25" t="n"/>
      <c r="B312" s="25" t="n"/>
      <c r="C312" s="30">
        <f>IF($A312="","",IFERROR(VLOOKUP($B312,'Vehicles'!$A$5:$J$504,2,FALSE)&amp;" "&amp;VLOOKUP($B312,'Vehicles'!$A$5:$J$504,3,FALSE)&amp;" "&amp;VLOOKUP($B312,'Vehicles'!$A$5:$J$504,4,FALSE),"Unit not found"))</f>
        <v/>
      </c>
      <c r="D312" s="31">
        <f>IF($A312="","",IFERROR(VLOOKUP($B312,'Vehicles'!$A$5:$J$504,10,FALSE),"Missing Unit"))</f>
        <v/>
      </c>
      <c r="E312" s="27" t="n"/>
      <c r="F312" s="49" t="n"/>
      <c r="G312" s="48" t="n"/>
      <c r="H312" s="50">
        <f>IF($A312="","",IFERROR(VLOOKUP($E312,'Settings'!$A$11:$D$110,2,FALSE),""))</f>
        <v/>
      </c>
      <c r="I312" s="33">
        <f>IF($A312="","",IFERROR(VLOOKUP($E312,'Settings'!$A$11:$D$110,3,FALSE),""))</f>
        <v/>
      </c>
      <c r="J312" s="50">
        <f>IF($A312="","",IFERROR(VLOOKUP($B312,'Vehicles'!$A$5:$J$504,8,FALSE),""))</f>
        <v/>
      </c>
      <c r="K312" s="50">
        <f>IF($A312="","",IFERROR(IF(OR($H312&lt;=0,$G312=""),"",$G312+$H312),""))</f>
        <v/>
      </c>
      <c r="L312" s="51">
        <f>IF($A312="","",IFERROR(IF(OR($I312&lt;=0,$F312=""),"",EDATE($F312,$I312)),""))</f>
        <v/>
      </c>
      <c r="M312" s="50">
        <f>IF($A312="","",IFERROR(IF(OR($K312="",$J312=""),"",$K312-$J312),""))</f>
        <v/>
      </c>
      <c r="N312" s="33">
        <f>IF($A312="","",IFERROR(IF($L312="","",$L312-'Settings'!$B$4),""))</f>
        <v/>
      </c>
      <c r="O312" s="30">
        <f>IF($A312="","",IF($D312="Missing Unit","Missing Unit",IF(OR($D312="Out of Service",$D312="Sold"),"Inactive Vehicle",IF($J312="","Missing Current Odometer",IF(OR($F312="",$G312=""),"Missing Service Baseline",IF($F312&gt;'Settings'!$B$4,"Last Service Date After Report Date",IF(AND(OR($H312="",$H312=0),OR($I312="",$I312=0)),"Missing Service Type Setup",IF($J312&lt;$G312,"Odometer Conflict","OK"))))))))</f>
        <v/>
      </c>
      <c r="P312" s="31">
        <f>IF($A312="","",IF($O312&lt;&gt;"OK","Review",IF(OR(AND($H312&gt;0,$M312&lt;0),AND($I312&gt;0,$N312&lt;0)),"Overdue",IF(OR(AND($H312&gt;0,$M312&lt;='Settings'!$B$5),AND($I312&gt;0,$N312&lt;='Settings'!$B$6)),"Due Soon","Up to Date"))))</f>
        <v/>
      </c>
      <c r="Q312" s="52">
        <f>IF($A312="","",IFERROR(VLOOKUP($E312,'Settings'!$A$11:$D$110,4,FALSE),0))</f>
        <v/>
      </c>
      <c r="R312" s="27" t="n"/>
      <c r="S312" s="25" t="n"/>
      <c r="T312" s="27" t="n"/>
    </row>
    <row r="313">
      <c r="A313" s="25" t="n"/>
      <c r="B313" s="25" t="n"/>
      <c r="C313" s="30">
        <f>IF($A313="","",IFERROR(VLOOKUP($B313,'Vehicles'!$A$5:$J$504,2,FALSE)&amp;" "&amp;VLOOKUP($B313,'Vehicles'!$A$5:$J$504,3,FALSE)&amp;" "&amp;VLOOKUP($B313,'Vehicles'!$A$5:$J$504,4,FALSE),"Unit not found"))</f>
        <v/>
      </c>
      <c r="D313" s="31">
        <f>IF($A313="","",IFERROR(VLOOKUP($B313,'Vehicles'!$A$5:$J$504,10,FALSE),"Missing Unit"))</f>
        <v/>
      </c>
      <c r="E313" s="27" t="n"/>
      <c r="F313" s="49" t="n"/>
      <c r="G313" s="48" t="n"/>
      <c r="H313" s="50">
        <f>IF($A313="","",IFERROR(VLOOKUP($E313,'Settings'!$A$11:$D$110,2,FALSE),""))</f>
        <v/>
      </c>
      <c r="I313" s="33">
        <f>IF($A313="","",IFERROR(VLOOKUP($E313,'Settings'!$A$11:$D$110,3,FALSE),""))</f>
        <v/>
      </c>
      <c r="J313" s="50">
        <f>IF($A313="","",IFERROR(VLOOKUP($B313,'Vehicles'!$A$5:$J$504,8,FALSE),""))</f>
        <v/>
      </c>
      <c r="K313" s="50">
        <f>IF($A313="","",IFERROR(IF(OR($H313&lt;=0,$G313=""),"",$G313+$H313),""))</f>
        <v/>
      </c>
      <c r="L313" s="51">
        <f>IF($A313="","",IFERROR(IF(OR($I313&lt;=0,$F313=""),"",EDATE($F313,$I313)),""))</f>
        <v/>
      </c>
      <c r="M313" s="50">
        <f>IF($A313="","",IFERROR(IF(OR($K313="",$J313=""),"",$K313-$J313),""))</f>
        <v/>
      </c>
      <c r="N313" s="33">
        <f>IF($A313="","",IFERROR(IF($L313="","",$L313-'Settings'!$B$4),""))</f>
        <v/>
      </c>
      <c r="O313" s="30">
        <f>IF($A313="","",IF($D313="Missing Unit","Missing Unit",IF(OR($D313="Out of Service",$D313="Sold"),"Inactive Vehicle",IF($J313="","Missing Current Odometer",IF(OR($F313="",$G313=""),"Missing Service Baseline",IF($F313&gt;'Settings'!$B$4,"Last Service Date After Report Date",IF(AND(OR($H313="",$H313=0),OR($I313="",$I313=0)),"Missing Service Type Setup",IF($J313&lt;$G313,"Odometer Conflict","OK"))))))))</f>
        <v/>
      </c>
      <c r="P313" s="31">
        <f>IF($A313="","",IF($O313&lt;&gt;"OK","Review",IF(OR(AND($H313&gt;0,$M313&lt;0),AND($I313&gt;0,$N313&lt;0)),"Overdue",IF(OR(AND($H313&gt;0,$M313&lt;='Settings'!$B$5),AND($I313&gt;0,$N313&lt;='Settings'!$B$6)),"Due Soon","Up to Date"))))</f>
        <v/>
      </c>
      <c r="Q313" s="52">
        <f>IF($A313="","",IFERROR(VLOOKUP($E313,'Settings'!$A$11:$D$110,4,FALSE),0))</f>
        <v/>
      </c>
      <c r="R313" s="27" t="n"/>
      <c r="S313" s="25" t="n"/>
      <c r="T313" s="27" t="n"/>
    </row>
    <row r="314">
      <c r="A314" s="25" t="n"/>
      <c r="B314" s="25" t="n"/>
      <c r="C314" s="30">
        <f>IF($A314="","",IFERROR(VLOOKUP($B314,'Vehicles'!$A$5:$J$504,2,FALSE)&amp;" "&amp;VLOOKUP($B314,'Vehicles'!$A$5:$J$504,3,FALSE)&amp;" "&amp;VLOOKUP($B314,'Vehicles'!$A$5:$J$504,4,FALSE),"Unit not found"))</f>
        <v/>
      </c>
      <c r="D314" s="31">
        <f>IF($A314="","",IFERROR(VLOOKUP($B314,'Vehicles'!$A$5:$J$504,10,FALSE),"Missing Unit"))</f>
        <v/>
      </c>
      <c r="E314" s="27" t="n"/>
      <c r="F314" s="49" t="n"/>
      <c r="G314" s="48" t="n"/>
      <c r="H314" s="50">
        <f>IF($A314="","",IFERROR(VLOOKUP($E314,'Settings'!$A$11:$D$110,2,FALSE),""))</f>
        <v/>
      </c>
      <c r="I314" s="33">
        <f>IF($A314="","",IFERROR(VLOOKUP($E314,'Settings'!$A$11:$D$110,3,FALSE),""))</f>
        <v/>
      </c>
      <c r="J314" s="50">
        <f>IF($A314="","",IFERROR(VLOOKUP($B314,'Vehicles'!$A$5:$J$504,8,FALSE),""))</f>
        <v/>
      </c>
      <c r="K314" s="50">
        <f>IF($A314="","",IFERROR(IF(OR($H314&lt;=0,$G314=""),"",$G314+$H314),""))</f>
        <v/>
      </c>
      <c r="L314" s="51">
        <f>IF($A314="","",IFERROR(IF(OR($I314&lt;=0,$F314=""),"",EDATE($F314,$I314)),""))</f>
        <v/>
      </c>
      <c r="M314" s="50">
        <f>IF($A314="","",IFERROR(IF(OR($K314="",$J314=""),"",$K314-$J314),""))</f>
        <v/>
      </c>
      <c r="N314" s="33">
        <f>IF($A314="","",IFERROR(IF($L314="","",$L314-'Settings'!$B$4),""))</f>
        <v/>
      </c>
      <c r="O314" s="30">
        <f>IF($A314="","",IF($D314="Missing Unit","Missing Unit",IF(OR($D314="Out of Service",$D314="Sold"),"Inactive Vehicle",IF($J314="","Missing Current Odometer",IF(OR($F314="",$G314=""),"Missing Service Baseline",IF($F314&gt;'Settings'!$B$4,"Last Service Date After Report Date",IF(AND(OR($H314="",$H314=0),OR($I314="",$I314=0)),"Missing Service Type Setup",IF($J314&lt;$G314,"Odometer Conflict","OK"))))))))</f>
        <v/>
      </c>
      <c r="P314" s="31">
        <f>IF($A314="","",IF($O314&lt;&gt;"OK","Review",IF(OR(AND($H314&gt;0,$M314&lt;0),AND($I314&gt;0,$N314&lt;0)),"Overdue",IF(OR(AND($H314&gt;0,$M314&lt;='Settings'!$B$5),AND($I314&gt;0,$N314&lt;='Settings'!$B$6)),"Due Soon","Up to Date"))))</f>
        <v/>
      </c>
      <c r="Q314" s="52">
        <f>IF($A314="","",IFERROR(VLOOKUP($E314,'Settings'!$A$11:$D$110,4,FALSE),0))</f>
        <v/>
      </c>
      <c r="R314" s="27" t="n"/>
      <c r="S314" s="25" t="n"/>
      <c r="T314" s="27" t="n"/>
    </row>
    <row r="315">
      <c r="A315" s="25" t="n"/>
      <c r="B315" s="25" t="n"/>
      <c r="C315" s="30">
        <f>IF($A315="","",IFERROR(VLOOKUP($B315,'Vehicles'!$A$5:$J$504,2,FALSE)&amp;" "&amp;VLOOKUP($B315,'Vehicles'!$A$5:$J$504,3,FALSE)&amp;" "&amp;VLOOKUP($B315,'Vehicles'!$A$5:$J$504,4,FALSE),"Unit not found"))</f>
        <v/>
      </c>
      <c r="D315" s="31">
        <f>IF($A315="","",IFERROR(VLOOKUP($B315,'Vehicles'!$A$5:$J$504,10,FALSE),"Missing Unit"))</f>
        <v/>
      </c>
      <c r="E315" s="27" t="n"/>
      <c r="F315" s="49" t="n"/>
      <c r="G315" s="48" t="n"/>
      <c r="H315" s="50">
        <f>IF($A315="","",IFERROR(VLOOKUP($E315,'Settings'!$A$11:$D$110,2,FALSE),""))</f>
        <v/>
      </c>
      <c r="I315" s="33">
        <f>IF($A315="","",IFERROR(VLOOKUP($E315,'Settings'!$A$11:$D$110,3,FALSE),""))</f>
        <v/>
      </c>
      <c r="J315" s="50">
        <f>IF($A315="","",IFERROR(VLOOKUP($B315,'Vehicles'!$A$5:$J$504,8,FALSE),""))</f>
        <v/>
      </c>
      <c r="K315" s="50">
        <f>IF($A315="","",IFERROR(IF(OR($H315&lt;=0,$G315=""),"",$G315+$H315),""))</f>
        <v/>
      </c>
      <c r="L315" s="51">
        <f>IF($A315="","",IFERROR(IF(OR($I315&lt;=0,$F315=""),"",EDATE($F315,$I315)),""))</f>
        <v/>
      </c>
      <c r="M315" s="50">
        <f>IF($A315="","",IFERROR(IF(OR($K315="",$J315=""),"",$K315-$J315),""))</f>
        <v/>
      </c>
      <c r="N315" s="33">
        <f>IF($A315="","",IFERROR(IF($L315="","",$L315-'Settings'!$B$4),""))</f>
        <v/>
      </c>
      <c r="O315" s="30">
        <f>IF($A315="","",IF($D315="Missing Unit","Missing Unit",IF(OR($D315="Out of Service",$D315="Sold"),"Inactive Vehicle",IF($J315="","Missing Current Odometer",IF(OR($F315="",$G315=""),"Missing Service Baseline",IF($F315&gt;'Settings'!$B$4,"Last Service Date After Report Date",IF(AND(OR($H315="",$H315=0),OR($I315="",$I315=0)),"Missing Service Type Setup",IF($J315&lt;$G315,"Odometer Conflict","OK"))))))))</f>
        <v/>
      </c>
      <c r="P315" s="31">
        <f>IF($A315="","",IF($O315&lt;&gt;"OK","Review",IF(OR(AND($H315&gt;0,$M315&lt;0),AND($I315&gt;0,$N315&lt;0)),"Overdue",IF(OR(AND($H315&gt;0,$M315&lt;='Settings'!$B$5),AND($I315&gt;0,$N315&lt;='Settings'!$B$6)),"Due Soon","Up to Date"))))</f>
        <v/>
      </c>
      <c r="Q315" s="52">
        <f>IF($A315="","",IFERROR(VLOOKUP($E315,'Settings'!$A$11:$D$110,4,FALSE),0))</f>
        <v/>
      </c>
      <c r="R315" s="27" t="n"/>
      <c r="S315" s="25" t="n"/>
      <c r="T315" s="27" t="n"/>
    </row>
    <row r="316">
      <c r="A316" s="25" t="n"/>
      <c r="B316" s="25" t="n"/>
      <c r="C316" s="30">
        <f>IF($A316="","",IFERROR(VLOOKUP($B316,'Vehicles'!$A$5:$J$504,2,FALSE)&amp;" "&amp;VLOOKUP($B316,'Vehicles'!$A$5:$J$504,3,FALSE)&amp;" "&amp;VLOOKUP($B316,'Vehicles'!$A$5:$J$504,4,FALSE),"Unit not found"))</f>
        <v/>
      </c>
      <c r="D316" s="31">
        <f>IF($A316="","",IFERROR(VLOOKUP($B316,'Vehicles'!$A$5:$J$504,10,FALSE),"Missing Unit"))</f>
        <v/>
      </c>
      <c r="E316" s="27" t="n"/>
      <c r="F316" s="49" t="n"/>
      <c r="G316" s="48" t="n"/>
      <c r="H316" s="50">
        <f>IF($A316="","",IFERROR(VLOOKUP($E316,'Settings'!$A$11:$D$110,2,FALSE),""))</f>
        <v/>
      </c>
      <c r="I316" s="33">
        <f>IF($A316="","",IFERROR(VLOOKUP($E316,'Settings'!$A$11:$D$110,3,FALSE),""))</f>
        <v/>
      </c>
      <c r="J316" s="50">
        <f>IF($A316="","",IFERROR(VLOOKUP($B316,'Vehicles'!$A$5:$J$504,8,FALSE),""))</f>
        <v/>
      </c>
      <c r="K316" s="50">
        <f>IF($A316="","",IFERROR(IF(OR($H316&lt;=0,$G316=""),"",$G316+$H316),""))</f>
        <v/>
      </c>
      <c r="L316" s="51">
        <f>IF($A316="","",IFERROR(IF(OR($I316&lt;=0,$F316=""),"",EDATE($F316,$I316)),""))</f>
        <v/>
      </c>
      <c r="M316" s="50">
        <f>IF($A316="","",IFERROR(IF(OR($K316="",$J316=""),"",$K316-$J316),""))</f>
        <v/>
      </c>
      <c r="N316" s="33">
        <f>IF($A316="","",IFERROR(IF($L316="","",$L316-'Settings'!$B$4),""))</f>
        <v/>
      </c>
      <c r="O316" s="30">
        <f>IF($A316="","",IF($D316="Missing Unit","Missing Unit",IF(OR($D316="Out of Service",$D316="Sold"),"Inactive Vehicle",IF($J316="","Missing Current Odometer",IF(OR($F316="",$G316=""),"Missing Service Baseline",IF($F316&gt;'Settings'!$B$4,"Last Service Date After Report Date",IF(AND(OR($H316="",$H316=0),OR($I316="",$I316=0)),"Missing Service Type Setup",IF($J316&lt;$G316,"Odometer Conflict","OK"))))))))</f>
        <v/>
      </c>
      <c r="P316" s="31">
        <f>IF($A316="","",IF($O316&lt;&gt;"OK","Review",IF(OR(AND($H316&gt;0,$M316&lt;0),AND($I316&gt;0,$N316&lt;0)),"Overdue",IF(OR(AND($H316&gt;0,$M316&lt;='Settings'!$B$5),AND($I316&gt;0,$N316&lt;='Settings'!$B$6)),"Due Soon","Up to Date"))))</f>
        <v/>
      </c>
      <c r="Q316" s="52">
        <f>IF($A316="","",IFERROR(VLOOKUP($E316,'Settings'!$A$11:$D$110,4,FALSE),0))</f>
        <v/>
      </c>
      <c r="R316" s="27" t="n"/>
      <c r="S316" s="25" t="n"/>
      <c r="T316" s="27" t="n"/>
    </row>
    <row r="317">
      <c r="A317" s="25" t="n"/>
      <c r="B317" s="25" t="n"/>
      <c r="C317" s="30">
        <f>IF($A317="","",IFERROR(VLOOKUP($B317,'Vehicles'!$A$5:$J$504,2,FALSE)&amp;" "&amp;VLOOKUP($B317,'Vehicles'!$A$5:$J$504,3,FALSE)&amp;" "&amp;VLOOKUP($B317,'Vehicles'!$A$5:$J$504,4,FALSE),"Unit not found"))</f>
        <v/>
      </c>
      <c r="D317" s="31">
        <f>IF($A317="","",IFERROR(VLOOKUP($B317,'Vehicles'!$A$5:$J$504,10,FALSE),"Missing Unit"))</f>
        <v/>
      </c>
      <c r="E317" s="27" t="n"/>
      <c r="F317" s="49" t="n"/>
      <c r="G317" s="48" t="n"/>
      <c r="H317" s="50">
        <f>IF($A317="","",IFERROR(VLOOKUP($E317,'Settings'!$A$11:$D$110,2,FALSE),""))</f>
        <v/>
      </c>
      <c r="I317" s="33">
        <f>IF($A317="","",IFERROR(VLOOKUP($E317,'Settings'!$A$11:$D$110,3,FALSE),""))</f>
        <v/>
      </c>
      <c r="J317" s="50">
        <f>IF($A317="","",IFERROR(VLOOKUP($B317,'Vehicles'!$A$5:$J$504,8,FALSE),""))</f>
        <v/>
      </c>
      <c r="K317" s="50">
        <f>IF($A317="","",IFERROR(IF(OR($H317&lt;=0,$G317=""),"",$G317+$H317),""))</f>
        <v/>
      </c>
      <c r="L317" s="51">
        <f>IF($A317="","",IFERROR(IF(OR($I317&lt;=0,$F317=""),"",EDATE($F317,$I317)),""))</f>
        <v/>
      </c>
      <c r="M317" s="50">
        <f>IF($A317="","",IFERROR(IF(OR($K317="",$J317=""),"",$K317-$J317),""))</f>
        <v/>
      </c>
      <c r="N317" s="33">
        <f>IF($A317="","",IFERROR(IF($L317="","",$L317-'Settings'!$B$4),""))</f>
        <v/>
      </c>
      <c r="O317" s="30">
        <f>IF($A317="","",IF($D317="Missing Unit","Missing Unit",IF(OR($D317="Out of Service",$D317="Sold"),"Inactive Vehicle",IF($J317="","Missing Current Odometer",IF(OR($F317="",$G317=""),"Missing Service Baseline",IF($F317&gt;'Settings'!$B$4,"Last Service Date After Report Date",IF(AND(OR($H317="",$H317=0),OR($I317="",$I317=0)),"Missing Service Type Setup",IF($J317&lt;$G317,"Odometer Conflict","OK"))))))))</f>
        <v/>
      </c>
      <c r="P317" s="31">
        <f>IF($A317="","",IF($O317&lt;&gt;"OK","Review",IF(OR(AND($H317&gt;0,$M317&lt;0),AND($I317&gt;0,$N317&lt;0)),"Overdue",IF(OR(AND($H317&gt;0,$M317&lt;='Settings'!$B$5),AND($I317&gt;0,$N317&lt;='Settings'!$B$6)),"Due Soon","Up to Date"))))</f>
        <v/>
      </c>
      <c r="Q317" s="52">
        <f>IF($A317="","",IFERROR(VLOOKUP($E317,'Settings'!$A$11:$D$110,4,FALSE),0))</f>
        <v/>
      </c>
      <c r="R317" s="27" t="n"/>
      <c r="S317" s="25" t="n"/>
      <c r="T317" s="27" t="n"/>
    </row>
    <row r="318">
      <c r="A318" s="25" t="n"/>
      <c r="B318" s="25" t="n"/>
      <c r="C318" s="30">
        <f>IF($A318="","",IFERROR(VLOOKUP($B318,'Vehicles'!$A$5:$J$504,2,FALSE)&amp;" "&amp;VLOOKUP($B318,'Vehicles'!$A$5:$J$504,3,FALSE)&amp;" "&amp;VLOOKUP($B318,'Vehicles'!$A$5:$J$504,4,FALSE),"Unit not found"))</f>
        <v/>
      </c>
      <c r="D318" s="31">
        <f>IF($A318="","",IFERROR(VLOOKUP($B318,'Vehicles'!$A$5:$J$504,10,FALSE),"Missing Unit"))</f>
        <v/>
      </c>
      <c r="E318" s="27" t="n"/>
      <c r="F318" s="49" t="n"/>
      <c r="G318" s="48" t="n"/>
      <c r="H318" s="50">
        <f>IF($A318="","",IFERROR(VLOOKUP($E318,'Settings'!$A$11:$D$110,2,FALSE),""))</f>
        <v/>
      </c>
      <c r="I318" s="33">
        <f>IF($A318="","",IFERROR(VLOOKUP($E318,'Settings'!$A$11:$D$110,3,FALSE),""))</f>
        <v/>
      </c>
      <c r="J318" s="50">
        <f>IF($A318="","",IFERROR(VLOOKUP($B318,'Vehicles'!$A$5:$J$504,8,FALSE),""))</f>
        <v/>
      </c>
      <c r="K318" s="50">
        <f>IF($A318="","",IFERROR(IF(OR($H318&lt;=0,$G318=""),"",$G318+$H318),""))</f>
        <v/>
      </c>
      <c r="L318" s="51">
        <f>IF($A318="","",IFERROR(IF(OR($I318&lt;=0,$F318=""),"",EDATE($F318,$I318)),""))</f>
        <v/>
      </c>
      <c r="M318" s="50">
        <f>IF($A318="","",IFERROR(IF(OR($K318="",$J318=""),"",$K318-$J318),""))</f>
        <v/>
      </c>
      <c r="N318" s="33">
        <f>IF($A318="","",IFERROR(IF($L318="","",$L318-'Settings'!$B$4),""))</f>
        <v/>
      </c>
      <c r="O318" s="30">
        <f>IF($A318="","",IF($D318="Missing Unit","Missing Unit",IF(OR($D318="Out of Service",$D318="Sold"),"Inactive Vehicle",IF($J318="","Missing Current Odometer",IF(OR($F318="",$G318=""),"Missing Service Baseline",IF($F318&gt;'Settings'!$B$4,"Last Service Date After Report Date",IF(AND(OR($H318="",$H318=0),OR($I318="",$I318=0)),"Missing Service Type Setup",IF($J318&lt;$G318,"Odometer Conflict","OK"))))))))</f>
        <v/>
      </c>
      <c r="P318" s="31">
        <f>IF($A318="","",IF($O318&lt;&gt;"OK","Review",IF(OR(AND($H318&gt;0,$M318&lt;0),AND($I318&gt;0,$N318&lt;0)),"Overdue",IF(OR(AND($H318&gt;0,$M318&lt;='Settings'!$B$5),AND($I318&gt;0,$N318&lt;='Settings'!$B$6)),"Due Soon","Up to Date"))))</f>
        <v/>
      </c>
      <c r="Q318" s="52">
        <f>IF($A318="","",IFERROR(VLOOKUP($E318,'Settings'!$A$11:$D$110,4,FALSE),0))</f>
        <v/>
      </c>
      <c r="R318" s="27" t="n"/>
      <c r="S318" s="25" t="n"/>
      <c r="T318" s="27" t="n"/>
    </row>
    <row r="319">
      <c r="A319" s="25" t="n"/>
      <c r="B319" s="25" t="n"/>
      <c r="C319" s="30">
        <f>IF($A319="","",IFERROR(VLOOKUP($B319,'Vehicles'!$A$5:$J$504,2,FALSE)&amp;" "&amp;VLOOKUP($B319,'Vehicles'!$A$5:$J$504,3,FALSE)&amp;" "&amp;VLOOKUP($B319,'Vehicles'!$A$5:$J$504,4,FALSE),"Unit not found"))</f>
        <v/>
      </c>
      <c r="D319" s="31">
        <f>IF($A319="","",IFERROR(VLOOKUP($B319,'Vehicles'!$A$5:$J$504,10,FALSE),"Missing Unit"))</f>
        <v/>
      </c>
      <c r="E319" s="27" t="n"/>
      <c r="F319" s="49" t="n"/>
      <c r="G319" s="48" t="n"/>
      <c r="H319" s="50">
        <f>IF($A319="","",IFERROR(VLOOKUP($E319,'Settings'!$A$11:$D$110,2,FALSE),""))</f>
        <v/>
      </c>
      <c r="I319" s="33">
        <f>IF($A319="","",IFERROR(VLOOKUP($E319,'Settings'!$A$11:$D$110,3,FALSE),""))</f>
        <v/>
      </c>
      <c r="J319" s="50">
        <f>IF($A319="","",IFERROR(VLOOKUP($B319,'Vehicles'!$A$5:$J$504,8,FALSE),""))</f>
        <v/>
      </c>
      <c r="K319" s="50">
        <f>IF($A319="","",IFERROR(IF(OR($H319&lt;=0,$G319=""),"",$G319+$H319),""))</f>
        <v/>
      </c>
      <c r="L319" s="51">
        <f>IF($A319="","",IFERROR(IF(OR($I319&lt;=0,$F319=""),"",EDATE($F319,$I319)),""))</f>
        <v/>
      </c>
      <c r="M319" s="50">
        <f>IF($A319="","",IFERROR(IF(OR($K319="",$J319=""),"",$K319-$J319),""))</f>
        <v/>
      </c>
      <c r="N319" s="33">
        <f>IF($A319="","",IFERROR(IF($L319="","",$L319-'Settings'!$B$4),""))</f>
        <v/>
      </c>
      <c r="O319" s="30">
        <f>IF($A319="","",IF($D319="Missing Unit","Missing Unit",IF(OR($D319="Out of Service",$D319="Sold"),"Inactive Vehicle",IF($J319="","Missing Current Odometer",IF(OR($F319="",$G319=""),"Missing Service Baseline",IF($F319&gt;'Settings'!$B$4,"Last Service Date After Report Date",IF(AND(OR($H319="",$H319=0),OR($I319="",$I319=0)),"Missing Service Type Setup",IF($J319&lt;$G319,"Odometer Conflict","OK"))))))))</f>
        <v/>
      </c>
      <c r="P319" s="31">
        <f>IF($A319="","",IF($O319&lt;&gt;"OK","Review",IF(OR(AND($H319&gt;0,$M319&lt;0),AND($I319&gt;0,$N319&lt;0)),"Overdue",IF(OR(AND($H319&gt;0,$M319&lt;='Settings'!$B$5),AND($I319&gt;0,$N319&lt;='Settings'!$B$6)),"Due Soon","Up to Date"))))</f>
        <v/>
      </c>
      <c r="Q319" s="52">
        <f>IF($A319="","",IFERROR(VLOOKUP($E319,'Settings'!$A$11:$D$110,4,FALSE),0))</f>
        <v/>
      </c>
      <c r="R319" s="27" t="n"/>
      <c r="S319" s="25" t="n"/>
      <c r="T319" s="27" t="n"/>
    </row>
    <row r="320">
      <c r="A320" s="25" t="n"/>
      <c r="B320" s="25" t="n"/>
      <c r="C320" s="30">
        <f>IF($A320="","",IFERROR(VLOOKUP($B320,'Vehicles'!$A$5:$J$504,2,FALSE)&amp;" "&amp;VLOOKUP($B320,'Vehicles'!$A$5:$J$504,3,FALSE)&amp;" "&amp;VLOOKUP($B320,'Vehicles'!$A$5:$J$504,4,FALSE),"Unit not found"))</f>
        <v/>
      </c>
      <c r="D320" s="31">
        <f>IF($A320="","",IFERROR(VLOOKUP($B320,'Vehicles'!$A$5:$J$504,10,FALSE),"Missing Unit"))</f>
        <v/>
      </c>
      <c r="E320" s="27" t="n"/>
      <c r="F320" s="49" t="n"/>
      <c r="G320" s="48" t="n"/>
      <c r="H320" s="50">
        <f>IF($A320="","",IFERROR(VLOOKUP($E320,'Settings'!$A$11:$D$110,2,FALSE),""))</f>
        <v/>
      </c>
      <c r="I320" s="33">
        <f>IF($A320="","",IFERROR(VLOOKUP($E320,'Settings'!$A$11:$D$110,3,FALSE),""))</f>
        <v/>
      </c>
      <c r="J320" s="50">
        <f>IF($A320="","",IFERROR(VLOOKUP($B320,'Vehicles'!$A$5:$J$504,8,FALSE),""))</f>
        <v/>
      </c>
      <c r="K320" s="50">
        <f>IF($A320="","",IFERROR(IF(OR($H320&lt;=0,$G320=""),"",$G320+$H320),""))</f>
        <v/>
      </c>
      <c r="L320" s="51">
        <f>IF($A320="","",IFERROR(IF(OR($I320&lt;=0,$F320=""),"",EDATE($F320,$I320)),""))</f>
        <v/>
      </c>
      <c r="M320" s="50">
        <f>IF($A320="","",IFERROR(IF(OR($K320="",$J320=""),"",$K320-$J320),""))</f>
        <v/>
      </c>
      <c r="N320" s="33">
        <f>IF($A320="","",IFERROR(IF($L320="","",$L320-'Settings'!$B$4),""))</f>
        <v/>
      </c>
      <c r="O320" s="30">
        <f>IF($A320="","",IF($D320="Missing Unit","Missing Unit",IF(OR($D320="Out of Service",$D320="Sold"),"Inactive Vehicle",IF($J320="","Missing Current Odometer",IF(OR($F320="",$G320=""),"Missing Service Baseline",IF($F320&gt;'Settings'!$B$4,"Last Service Date After Report Date",IF(AND(OR($H320="",$H320=0),OR($I320="",$I320=0)),"Missing Service Type Setup",IF($J320&lt;$G320,"Odometer Conflict","OK"))))))))</f>
        <v/>
      </c>
      <c r="P320" s="31">
        <f>IF($A320="","",IF($O320&lt;&gt;"OK","Review",IF(OR(AND($H320&gt;0,$M320&lt;0),AND($I320&gt;0,$N320&lt;0)),"Overdue",IF(OR(AND($H320&gt;0,$M320&lt;='Settings'!$B$5),AND($I320&gt;0,$N320&lt;='Settings'!$B$6)),"Due Soon","Up to Date"))))</f>
        <v/>
      </c>
      <c r="Q320" s="52">
        <f>IF($A320="","",IFERROR(VLOOKUP($E320,'Settings'!$A$11:$D$110,4,FALSE),0))</f>
        <v/>
      </c>
      <c r="R320" s="27" t="n"/>
      <c r="S320" s="25" t="n"/>
      <c r="T320" s="27" t="n"/>
    </row>
    <row r="321">
      <c r="A321" s="25" t="n"/>
      <c r="B321" s="25" t="n"/>
      <c r="C321" s="30">
        <f>IF($A321="","",IFERROR(VLOOKUP($B321,'Vehicles'!$A$5:$J$504,2,FALSE)&amp;" "&amp;VLOOKUP($B321,'Vehicles'!$A$5:$J$504,3,FALSE)&amp;" "&amp;VLOOKUP($B321,'Vehicles'!$A$5:$J$504,4,FALSE),"Unit not found"))</f>
        <v/>
      </c>
      <c r="D321" s="31">
        <f>IF($A321="","",IFERROR(VLOOKUP($B321,'Vehicles'!$A$5:$J$504,10,FALSE),"Missing Unit"))</f>
        <v/>
      </c>
      <c r="E321" s="27" t="n"/>
      <c r="F321" s="49" t="n"/>
      <c r="G321" s="48" t="n"/>
      <c r="H321" s="50">
        <f>IF($A321="","",IFERROR(VLOOKUP($E321,'Settings'!$A$11:$D$110,2,FALSE),""))</f>
        <v/>
      </c>
      <c r="I321" s="33">
        <f>IF($A321="","",IFERROR(VLOOKUP($E321,'Settings'!$A$11:$D$110,3,FALSE),""))</f>
        <v/>
      </c>
      <c r="J321" s="50">
        <f>IF($A321="","",IFERROR(VLOOKUP($B321,'Vehicles'!$A$5:$J$504,8,FALSE),""))</f>
        <v/>
      </c>
      <c r="K321" s="50">
        <f>IF($A321="","",IFERROR(IF(OR($H321&lt;=0,$G321=""),"",$G321+$H321),""))</f>
        <v/>
      </c>
      <c r="L321" s="51">
        <f>IF($A321="","",IFERROR(IF(OR($I321&lt;=0,$F321=""),"",EDATE($F321,$I321)),""))</f>
        <v/>
      </c>
      <c r="M321" s="50">
        <f>IF($A321="","",IFERROR(IF(OR($K321="",$J321=""),"",$K321-$J321),""))</f>
        <v/>
      </c>
      <c r="N321" s="33">
        <f>IF($A321="","",IFERROR(IF($L321="","",$L321-'Settings'!$B$4),""))</f>
        <v/>
      </c>
      <c r="O321" s="30">
        <f>IF($A321="","",IF($D321="Missing Unit","Missing Unit",IF(OR($D321="Out of Service",$D321="Sold"),"Inactive Vehicle",IF($J321="","Missing Current Odometer",IF(OR($F321="",$G321=""),"Missing Service Baseline",IF($F321&gt;'Settings'!$B$4,"Last Service Date After Report Date",IF(AND(OR($H321="",$H321=0),OR($I321="",$I321=0)),"Missing Service Type Setup",IF($J321&lt;$G321,"Odometer Conflict","OK"))))))))</f>
        <v/>
      </c>
      <c r="P321" s="31">
        <f>IF($A321="","",IF($O321&lt;&gt;"OK","Review",IF(OR(AND($H321&gt;0,$M321&lt;0),AND($I321&gt;0,$N321&lt;0)),"Overdue",IF(OR(AND($H321&gt;0,$M321&lt;='Settings'!$B$5),AND($I321&gt;0,$N321&lt;='Settings'!$B$6)),"Due Soon","Up to Date"))))</f>
        <v/>
      </c>
      <c r="Q321" s="52">
        <f>IF($A321="","",IFERROR(VLOOKUP($E321,'Settings'!$A$11:$D$110,4,FALSE),0))</f>
        <v/>
      </c>
      <c r="R321" s="27" t="n"/>
      <c r="S321" s="25" t="n"/>
      <c r="T321" s="27" t="n"/>
    </row>
    <row r="322">
      <c r="A322" s="25" t="n"/>
      <c r="B322" s="25" t="n"/>
      <c r="C322" s="30">
        <f>IF($A322="","",IFERROR(VLOOKUP($B322,'Vehicles'!$A$5:$J$504,2,FALSE)&amp;" "&amp;VLOOKUP($B322,'Vehicles'!$A$5:$J$504,3,FALSE)&amp;" "&amp;VLOOKUP($B322,'Vehicles'!$A$5:$J$504,4,FALSE),"Unit not found"))</f>
        <v/>
      </c>
      <c r="D322" s="31">
        <f>IF($A322="","",IFERROR(VLOOKUP($B322,'Vehicles'!$A$5:$J$504,10,FALSE),"Missing Unit"))</f>
        <v/>
      </c>
      <c r="E322" s="27" t="n"/>
      <c r="F322" s="49" t="n"/>
      <c r="G322" s="48" t="n"/>
      <c r="H322" s="50">
        <f>IF($A322="","",IFERROR(VLOOKUP($E322,'Settings'!$A$11:$D$110,2,FALSE),""))</f>
        <v/>
      </c>
      <c r="I322" s="33">
        <f>IF($A322="","",IFERROR(VLOOKUP($E322,'Settings'!$A$11:$D$110,3,FALSE),""))</f>
        <v/>
      </c>
      <c r="J322" s="50">
        <f>IF($A322="","",IFERROR(VLOOKUP($B322,'Vehicles'!$A$5:$J$504,8,FALSE),""))</f>
        <v/>
      </c>
      <c r="K322" s="50">
        <f>IF($A322="","",IFERROR(IF(OR($H322&lt;=0,$G322=""),"",$G322+$H322),""))</f>
        <v/>
      </c>
      <c r="L322" s="51">
        <f>IF($A322="","",IFERROR(IF(OR($I322&lt;=0,$F322=""),"",EDATE($F322,$I322)),""))</f>
        <v/>
      </c>
      <c r="M322" s="50">
        <f>IF($A322="","",IFERROR(IF(OR($K322="",$J322=""),"",$K322-$J322),""))</f>
        <v/>
      </c>
      <c r="N322" s="33">
        <f>IF($A322="","",IFERROR(IF($L322="","",$L322-'Settings'!$B$4),""))</f>
        <v/>
      </c>
      <c r="O322" s="30">
        <f>IF($A322="","",IF($D322="Missing Unit","Missing Unit",IF(OR($D322="Out of Service",$D322="Sold"),"Inactive Vehicle",IF($J322="","Missing Current Odometer",IF(OR($F322="",$G322=""),"Missing Service Baseline",IF($F322&gt;'Settings'!$B$4,"Last Service Date After Report Date",IF(AND(OR($H322="",$H322=0),OR($I322="",$I322=0)),"Missing Service Type Setup",IF($J322&lt;$G322,"Odometer Conflict","OK"))))))))</f>
        <v/>
      </c>
      <c r="P322" s="31">
        <f>IF($A322="","",IF($O322&lt;&gt;"OK","Review",IF(OR(AND($H322&gt;0,$M322&lt;0),AND($I322&gt;0,$N322&lt;0)),"Overdue",IF(OR(AND($H322&gt;0,$M322&lt;='Settings'!$B$5),AND($I322&gt;0,$N322&lt;='Settings'!$B$6)),"Due Soon","Up to Date"))))</f>
        <v/>
      </c>
      <c r="Q322" s="52">
        <f>IF($A322="","",IFERROR(VLOOKUP($E322,'Settings'!$A$11:$D$110,4,FALSE),0))</f>
        <v/>
      </c>
      <c r="R322" s="27" t="n"/>
      <c r="S322" s="25" t="n"/>
      <c r="T322" s="27" t="n"/>
    </row>
    <row r="323">
      <c r="A323" s="25" t="n"/>
      <c r="B323" s="25" t="n"/>
      <c r="C323" s="30">
        <f>IF($A323="","",IFERROR(VLOOKUP($B323,'Vehicles'!$A$5:$J$504,2,FALSE)&amp;" "&amp;VLOOKUP($B323,'Vehicles'!$A$5:$J$504,3,FALSE)&amp;" "&amp;VLOOKUP($B323,'Vehicles'!$A$5:$J$504,4,FALSE),"Unit not found"))</f>
        <v/>
      </c>
      <c r="D323" s="31">
        <f>IF($A323="","",IFERROR(VLOOKUP($B323,'Vehicles'!$A$5:$J$504,10,FALSE),"Missing Unit"))</f>
        <v/>
      </c>
      <c r="E323" s="27" t="n"/>
      <c r="F323" s="49" t="n"/>
      <c r="G323" s="48" t="n"/>
      <c r="H323" s="50">
        <f>IF($A323="","",IFERROR(VLOOKUP($E323,'Settings'!$A$11:$D$110,2,FALSE),""))</f>
        <v/>
      </c>
      <c r="I323" s="33">
        <f>IF($A323="","",IFERROR(VLOOKUP($E323,'Settings'!$A$11:$D$110,3,FALSE),""))</f>
        <v/>
      </c>
      <c r="J323" s="50">
        <f>IF($A323="","",IFERROR(VLOOKUP($B323,'Vehicles'!$A$5:$J$504,8,FALSE),""))</f>
        <v/>
      </c>
      <c r="K323" s="50">
        <f>IF($A323="","",IFERROR(IF(OR($H323&lt;=0,$G323=""),"",$G323+$H323),""))</f>
        <v/>
      </c>
      <c r="L323" s="51">
        <f>IF($A323="","",IFERROR(IF(OR($I323&lt;=0,$F323=""),"",EDATE($F323,$I323)),""))</f>
        <v/>
      </c>
      <c r="M323" s="50">
        <f>IF($A323="","",IFERROR(IF(OR($K323="",$J323=""),"",$K323-$J323),""))</f>
        <v/>
      </c>
      <c r="N323" s="33">
        <f>IF($A323="","",IFERROR(IF($L323="","",$L323-'Settings'!$B$4),""))</f>
        <v/>
      </c>
      <c r="O323" s="30">
        <f>IF($A323="","",IF($D323="Missing Unit","Missing Unit",IF(OR($D323="Out of Service",$D323="Sold"),"Inactive Vehicle",IF($J323="","Missing Current Odometer",IF(OR($F323="",$G323=""),"Missing Service Baseline",IF($F323&gt;'Settings'!$B$4,"Last Service Date After Report Date",IF(AND(OR($H323="",$H323=0),OR($I323="",$I323=0)),"Missing Service Type Setup",IF($J323&lt;$G323,"Odometer Conflict","OK"))))))))</f>
        <v/>
      </c>
      <c r="P323" s="31">
        <f>IF($A323="","",IF($O323&lt;&gt;"OK","Review",IF(OR(AND($H323&gt;0,$M323&lt;0),AND($I323&gt;0,$N323&lt;0)),"Overdue",IF(OR(AND($H323&gt;0,$M323&lt;='Settings'!$B$5),AND($I323&gt;0,$N323&lt;='Settings'!$B$6)),"Due Soon","Up to Date"))))</f>
        <v/>
      </c>
      <c r="Q323" s="52">
        <f>IF($A323="","",IFERROR(VLOOKUP($E323,'Settings'!$A$11:$D$110,4,FALSE),0))</f>
        <v/>
      </c>
      <c r="R323" s="27" t="n"/>
      <c r="S323" s="25" t="n"/>
      <c r="T323" s="27" t="n"/>
    </row>
    <row r="324">
      <c r="A324" s="25" t="n"/>
      <c r="B324" s="25" t="n"/>
      <c r="C324" s="30">
        <f>IF($A324="","",IFERROR(VLOOKUP($B324,'Vehicles'!$A$5:$J$504,2,FALSE)&amp;" "&amp;VLOOKUP($B324,'Vehicles'!$A$5:$J$504,3,FALSE)&amp;" "&amp;VLOOKUP($B324,'Vehicles'!$A$5:$J$504,4,FALSE),"Unit not found"))</f>
        <v/>
      </c>
      <c r="D324" s="31">
        <f>IF($A324="","",IFERROR(VLOOKUP($B324,'Vehicles'!$A$5:$J$504,10,FALSE),"Missing Unit"))</f>
        <v/>
      </c>
      <c r="E324" s="27" t="n"/>
      <c r="F324" s="49" t="n"/>
      <c r="G324" s="48" t="n"/>
      <c r="H324" s="50">
        <f>IF($A324="","",IFERROR(VLOOKUP($E324,'Settings'!$A$11:$D$110,2,FALSE),""))</f>
        <v/>
      </c>
      <c r="I324" s="33">
        <f>IF($A324="","",IFERROR(VLOOKUP($E324,'Settings'!$A$11:$D$110,3,FALSE),""))</f>
        <v/>
      </c>
      <c r="J324" s="50">
        <f>IF($A324="","",IFERROR(VLOOKUP($B324,'Vehicles'!$A$5:$J$504,8,FALSE),""))</f>
        <v/>
      </c>
      <c r="K324" s="50">
        <f>IF($A324="","",IFERROR(IF(OR($H324&lt;=0,$G324=""),"",$G324+$H324),""))</f>
        <v/>
      </c>
      <c r="L324" s="51">
        <f>IF($A324="","",IFERROR(IF(OR($I324&lt;=0,$F324=""),"",EDATE($F324,$I324)),""))</f>
        <v/>
      </c>
      <c r="M324" s="50">
        <f>IF($A324="","",IFERROR(IF(OR($K324="",$J324=""),"",$K324-$J324),""))</f>
        <v/>
      </c>
      <c r="N324" s="33">
        <f>IF($A324="","",IFERROR(IF($L324="","",$L324-'Settings'!$B$4),""))</f>
        <v/>
      </c>
      <c r="O324" s="30">
        <f>IF($A324="","",IF($D324="Missing Unit","Missing Unit",IF(OR($D324="Out of Service",$D324="Sold"),"Inactive Vehicle",IF($J324="","Missing Current Odometer",IF(OR($F324="",$G324=""),"Missing Service Baseline",IF($F324&gt;'Settings'!$B$4,"Last Service Date After Report Date",IF(AND(OR($H324="",$H324=0),OR($I324="",$I324=0)),"Missing Service Type Setup",IF($J324&lt;$G324,"Odometer Conflict","OK"))))))))</f>
        <v/>
      </c>
      <c r="P324" s="31">
        <f>IF($A324="","",IF($O324&lt;&gt;"OK","Review",IF(OR(AND($H324&gt;0,$M324&lt;0),AND($I324&gt;0,$N324&lt;0)),"Overdue",IF(OR(AND($H324&gt;0,$M324&lt;='Settings'!$B$5),AND($I324&gt;0,$N324&lt;='Settings'!$B$6)),"Due Soon","Up to Date"))))</f>
        <v/>
      </c>
      <c r="Q324" s="52">
        <f>IF($A324="","",IFERROR(VLOOKUP($E324,'Settings'!$A$11:$D$110,4,FALSE),0))</f>
        <v/>
      </c>
      <c r="R324" s="27" t="n"/>
      <c r="S324" s="25" t="n"/>
      <c r="T324" s="27" t="n"/>
    </row>
    <row r="325">
      <c r="A325" s="25" t="n"/>
      <c r="B325" s="25" t="n"/>
      <c r="C325" s="30">
        <f>IF($A325="","",IFERROR(VLOOKUP($B325,'Vehicles'!$A$5:$J$504,2,FALSE)&amp;" "&amp;VLOOKUP($B325,'Vehicles'!$A$5:$J$504,3,FALSE)&amp;" "&amp;VLOOKUP($B325,'Vehicles'!$A$5:$J$504,4,FALSE),"Unit not found"))</f>
        <v/>
      </c>
      <c r="D325" s="31">
        <f>IF($A325="","",IFERROR(VLOOKUP($B325,'Vehicles'!$A$5:$J$504,10,FALSE),"Missing Unit"))</f>
        <v/>
      </c>
      <c r="E325" s="27" t="n"/>
      <c r="F325" s="49" t="n"/>
      <c r="G325" s="48" t="n"/>
      <c r="H325" s="50">
        <f>IF($A325="","",IFERROR(VLOOKUP($E325,'Settings'!$A$11:$D$110,2,FALSE),""))</f>
        <v/>
      </c>
      <c r="I325" s="33">
        <f>IF($A325="","",IFERROR(VLOOKUP($E325,'Settings'!$A$11:$D$110,3,FALSE),""))</f>
        <v/>
      </c>
      <c r="J325" s="50">
        <f>IF($A325="","",IFERROR(VLOOKUP($B325,'Vehicles'!$A$5:$J$504,8,FALSE),""))</f>
        <v/>
      </c>
      <c r="K325" s="50">
        <f>IF($A325="","",IFERROR(IF(OR($H325&lt;=0,$G325=""),"",$G325+$H325),""))</f>
        <v/>
      </c>
      <c r="L325" s="51">
        <f>IF($A325="","",IFERROR(IF(OR($I325&lt;=0,$F325=""),"",EDATE($F325,$I325)),""))</f>
        <v/>
      </c>
      <c r="M325" s="50">
        <f>IF($A325="","",IFERROR(IF(OR($K325="",$J325=""),"",$K325-$J325),""))</f>
        <v/>
      </c>
      <c r="N325" s="33">
        <f>IF($A325="","",IFERROR(IF($L325="","",$L325-'Settings'!$B$4),""))</f>
        <v/>
      </c>
      <c r="O325" s="30">
        <f>IF($A325="","",IF($D325="Missing Unit","Missing Unit",IF(OR($D325="Out of Service",$D325="Sold"),"Inactive Vehicle",IF($J325="","Missing Current Odometer",IF(OR($F325="",$G325=""),"Missing Service Baseline",IF($F325&gt;'Settings'!$B$4,"Last Service Date After Report Date",IF(AND(OR($H325="",$H325=0),OR($I325="",$I325=0)),"Missing Service Type Setup",IF($J325&lt;$G325,"Odometer Conflict","OK"))))))))</f>
        <v/>
      </c>
      <c r="P325" s="31">
        <f>IF($A325="","",IF($O325&lt;&gt;"OK","Review",IF(OR(AND($H325&gt;0,$M325&lt;0),AND($I325&gt;0,$N325&lt;0)),"Overdue",IF(OR(AND($H325&gt;0,$M325&lt;='Settings'!$B$5),AND($I325&gt;0,$N325&lt;='Settings'!$B$6)),"Due Soon","Up to Date"))))</f>
        <v/>
      </c>
      <c r="Q325" s="52">
        <f>IF($A325="","",IFERROR(VLOOKUP($E325,'Settings'!$A$11:$D$110,4,FALSE),0))</f>
        <v/>
      </c>
      <c r="R325" s="27" t="n"/>
      <c r="S325" s="25" t="n"/>
      <c r="T325" s="27" t="n"/>
    </row>
    <row r="326">
      <c r="A326" s="25" t="n"/>
      <c r="B326" s="25" t="n"/>
      <c r="C326" s="30">
        <f>IF($A326="","",IFERROR(VLOOKUP($B326,'Vehicles'!$A$5:$J$504,2,FALSE)&amp;" "&amp;VLOOKUP($B326,'Vehicles'!$A$5:$J$504,3,FALSE)&amp;" "&amp;VLOOKUP($B326,'Vehicles'!$A$5:$J$504,4,FALSE),"Unit not found"))</f>
        <v/>
      </c>
      <c r="D326" s="31">
        <f>IF($A326="","",IFERROR(VLOOKUP($B326,'Vehicles'!$A$5:$J$504,10,FALSE),"Missing Unit"))</f>
        <v/>
      </c>
      <c r="E326" s="27" t="n"/>
      <c r="F326" s="49" t="n"/>
      <c r="G326" s="48" t="n"/>
      <c r="H326" s="50">
        <f>IF($A326="","",IFERROR(VLOOKUP($E326,'Settings'!$A$11:$D$110,2,FALSE),""))</f>
        <v/>
      </c>
      <c r="I326" s="33">
        <f>IF($A326="","",IFERROR(VLOOKUP($E326,'Settings'!$A$11:$D$110,3,FALSE),""))</f>
        <v/>
      </c>
      <c r="J326" s="50">
        <f>IF($A326="","",IFERROR(VLOOKUP($B326,'Vehicles'!$A$5:$J$504,8,FALSE),""))</f>
        <v/>
      </c>
      <c r="K326" s="50">
        <f>IF($A326="","",IFERROR(IF(OR($H326&lt;=0,$G326=""),"",$G326+$H326),""))</f>
        <v/>
      </c>
      <c r="L326" s="51">
        <f>IF($A326="","",IFERROR(IF(OR($I326&lt;=0,$F326=""),"",EDATE($F326,$I326)),""))</f>
        <v/>
      </c>
      <c r="M326" s="50">
        <f>IF($A326="","",IFERROR(IF(OR($K326="",$J326=""),"",$K326-$J326),""))</f>
        <v/>
      </c>
      <c r="N326" s="33">
        <f>IF($A326="","",IFERROR(IF($L326="","",$L326-'Settings'!$B$4),""))</f>
        <v/>
      </c>
      <c r="O326" s="30">
        <f>IF($A326="","",IF($D326="Missing Unit","Missing Unit",IF(OR($D326="Out of Service",$D326="Sold"),"Inactive Vehicle",IF($J326="","Missing Current Odometer",IF(OR($F326="",$G326=""),"Missing Service Baseline",IF($F326&gt;'Settings'!$B$4,"Last Service Date After Report Date",IF(AND(OR($H326="",$H326=0),OR($I326="",$I326=0)),"Missing Service Type Setup",IF($J326&lt;$G326,"Odometer Conflict","OK"))))))))</f>
        <v/>
      </c>
      <c r="P326" s="31">
        <f>IF($A326="","",IF($O326&lt;&gt;"OK","Review",IF(OR(AND($H326&gt;0,$M326&lt;0),AND($I326&gt;0,$N326&lt;0)),"Overdue",IF(OR(AND($H326&gt;0,$M326&lt;='Settings'!$B$5),AND($I326&gt;0,$N326&lt;='Settings'!$B$6)),"Due Soon","Up to Date"))))</f>
        <v/>
      </c>
      <c r="Q326" s="52">
        <f>IF($A326="","",IFERROR(VLOOKUP($E326,'Settings'!$A$11:$D$110,4,FALSE),0))</f>
        <v/>
      </c>
      <c r="R326" s="27" t="n"/>
      <c r="S326" s="25" t="n"/>
      <c r="T326" s="27" t="n"/>
    </row>
    <row r="327">
      <c r="A327" s="25" t="n"/>
      <c r="B327" s="25" t="n"/>
      <c r="C327" s="30">
        <f>IF($A327="","",IFERROR(VLOOKUP($B327,'Vehicles'!$A$5:$J$504,2,FALSE)&amp;" "&amp;VLOOKUP($B327,'Vehicles'!$A$5:$J$504,3,FALSE)&amp;" "&amp;VLOOKUP($B327,'Vehicles'!$A$5:$J$504,4,FALSE),"Unit not found"))</f>
        <v/>
      </c>
      <c r="D327" s="31">
        <f>IF($A327="","",IFERROR(VLOOKUP($B327,'Vehicles'!$A$5:$J$504,10,FALSE),"Missing Unit"))</f>
        <v/>
      </c>
      <c r="E327" s="27" t="n"/>
      <c r="F327" s="49" t="n"/>
      <c r="G327" s="48" t="n"/>
      <c r="H327" s="50">
        <f>IF($A327="","",IFERROR(VLOOKUP($E327,'Settings'!$A$11:$D$110,2,FALSE),""))</f>
        <v/>
      </c>
      <c r="I327" s="33">
        <f>IF($A327="","",IFERROR(VLOOKUP($E327,'Settings'!$A$11:$D$110,3,FALSE),""))</f>
        <v/>
      </c>
      <c r="J327" s="50">
        <f>IF($A327="","",IFERROR(VLOOKUP($B327,'Vehicles'!$A$5:$J$504,8,FALSE),""))</f>
        <v/>
      </c>
      <c r="K327" s="50">
        <f>IF($A327="","",IFERROR(IF(OR($H327&lt;=0,$G327=""),"",$G327+$H327),""))</f>
        <v/>
      </c>
      <c r="L327" s="51">
        <f>IF($A327="","",IFERROR(IF(OR($I327&lt;=0,$F327=""),"",EDATE($F327,$I327)),""))</f>
        <v/>
      </c>
      <c r="M327" s="50">
        <f>IF($A327="","",IFERROR(IF(OR($K327="",$J327=""),"",$K327-$J327),""))</f>
        <v/>
      </c>
      <c r="N327" s="33">
        <f>IF($A327="","",IFERROR(IF($L327="","",$L327-'Settings'!$B$4),""))</f>
        <v/>
      </c>
      <c r="O327" s="30">
        <f>IF($A327="","",IF($D327="Missing Unit","Missing Unit",IF(OR($D327="Out of Service",$D327="Sold"),"Inactive Vehicle",IF($J327="","Missing Current Odometer",IF(OR($F327="",$G327=""),"Missing Service Baseline",IF($F327&gt;'Settings'!$B$4,"Last Service Date After Report Date",IF(AND(OR($H327="",$H327=0),OR($I327="",$I327=0)),"Missing Service Type Setup",IF($J327&lt;$G327,"Odometer Conflict","OK"))))))))</f>
        <v/>
      </c>
      <c r="P327" s="31">
        <f>IF($A327="","",IF($O327&lt;&gt;"OK","Review",IF(OR(AND($H327&gt;0,$M327&lt;0),AND($I327&gt;0,$N327&lt;0)),"Overdue",IF(OR(AND($H327&gt;0,$M327&lt;='Settings'!$B$5),AND($I327&gt;0,$N327&lt;='Settings'!$B$6)),"Due Soon","Up to Date"))))</f>
        <v/>
      </c>
      <c r="Q327" s="52">
        <f>IF($A327="","",IFERROR(VLOOKUP($E327,'Settings'!$A$11:$D$110,4,FALSE),0))</f>
        <v/>
      </c>
      <c r="R327" s="27" t="n"/>
      <c r="S327" s="25" t="n"/>
      <c r="T327" s="27" t="n"/>
    </row>
    <row r="328">
      <c r="A328" s="25" t="n"/>
      <c r="B328" s="25" t="n"/>
      <c r="C328" s="30">
        <f>IF($A328="","",IFERROR(VLOOKUP($B328,'Vehicles'!$A$5:$J$504,2,FALSE)&amp;" "&amp;VLOOKUP($B328,'Vehicles'!$A$5:$J$504,3,FALSE)&amp;" "&amp;VLOOKUP($B328,'Vehicles'!$A$5:$J$504,4,FALSE),"Unit not found"))</f>
        <v/>
      </c>
      <c r="D328" s="31">
        <f>IF($A328="","",IFERROR(VLOOKUP($B328,'Vehicles'!$A$5:$J$504,10,FALSE),"Missing Unit"))</f>
        <v/>
      </c>
      <c r="E328" s="27" t="n"/>
      <c r="F328" s="49" t="n"/>
      <c r="G328" s="48" t="n"/>
      <c r="H328" s="50">
        <f>IF($A328="","",IFERROR(VLOOKUP($E328,'Settings'!$A$11:$D$110,2,FALSE),""))</f>
        <v/>
      </c>
      <c r="I328" s="33">
        <f>IF($A328="","",IFERROR(VLOOKUP($E328,'Settings'!$A$11:$D$110,3,FALSE),""))</f>
        <v/>
      </c>
      <c r="J328" s="50">
        <f>IF($A328="","",IFERROR(VLOOKUP($B328,'Vehicles'!$A$5:$J$504,8,FALSE),""))</f>
        <v/>
      </c>
      <c r="K328" s="50">
        <f>IF($A328="","",IFERROR(IF(OR($H328&lt;=0,$G328=""),"",$G328+$H328),""))</f>
        <v/>
      </c>
      <c r="L328" s="51">
        <f>IF($A328="","",IFERROR(IF(OR($I328&lt;=0,$F328=""),"",EDATE($F328,$I328)),""))</f>
        <v/>
      </c>
      <c r="M328" s="50">
        <f>IF($A328="","",IFERROR(IF(OR($K328="",$J328=""),"",$K328-$J328),""))</f>
        <v/>
      </c>
      <c r="N328" s="33">
        <f>IF($A328="","",IFERROR(IF($L328="","",$L328-'Settings'!$B$4),""))</f>
        <v/>
      </c>
      <c r="O328" s="30">
        <f>IF($A328="","",IF($D328="Missing Unit","Missing Unit",IF(OR($D328="Out of Service",$D328="Sold"),"Inactive Vehicle",IF($J328="","Missing Current Odometer",IF(OR($F328="",$G328=""),"Missing Service Baseline",IF($F328&gt;'Settings'!$B$4,"Last Service Date After Report Date",IF(AND(OR($H328="",$H328=0),OR($I328="",$I328=0)),"Missing Service Type Setup",IF($J328&lt;$G328,"Odometer Conflict","OK"))))))))</f>
        <v/>
      </c>
      <c r="P328" s="31">
        <f>IF($A328="","",IF($O328&lt;&gt;"OK","Review",IF(OR(AND($H328&gt;0,$M328&lt;0),AND($I328&gt;0,$N328&lt;0)),"Overdue",IF(OR(AND($H328&gt;0,$M328&lt;='Settings'!$B$5),AND($I328&gt;0,$N328&lt;='Settings'!$B$6)),"Due Soon","Up to Date"))))</f>
        <v/>
      </c>
      <c r="Q328" s="52">
        <f>IF($A328="","",IFERROR(VLOOKUP($E328,'Settings'!$A$11:$D$110,4,FALSE),0))</f>
        <v/>
      </c>
      <c r="R328" s="27" t="n"/>
      <c r="S328" s="25" t="n"/>
      <c r="T328" s="27" t="n"/>
    </row>
    <row r="329">
      <c r="A329" s="25" t="n"/>
      <c r="B329" s="25" t="n"/>
      <c r="C329" s="30">
        <f>IF($A329="","",IFERROR(VLOOKUP($B329,'Vehicles'!$A$5:$J$504,2,FALSE)&amp;" "&amp;VLOOKUP($B329,'Vehicles'!$A$5:$J$504,3,FALSE)&amp;" "&amp;VLOOKUP($B329,'Vehicles'!$A$5:$J$504,4,FALSE),"Unit not found"))</f>
        <v/>
      </c>
      <c r="D329" s="31">
        <f>IF($A329="","",IFERROR(VLOOKUP($B329,'Vehicles'!$A$5:$J$504,10,FALSE),"Missing Unit"))</f>
        <v/>
      </c>
      <c r="E329" s="27" t="n"/>
      <c r="F329" s="49" t="n"/>
      <c r="G329" s="48" t="n"/>
      <c r="H329" s="50">
        <f>IF($A329="","",IFERROR(VLOOKUP($E329,'Settings'!$A$11:$D$110,2,FALSE),""))</f>
        <v/>
      </c>
      <c r="I329" s="33">
        <f>IF($A329="","",IFERROR(VLOOKUP($E329,'Settings'!$A$11:$D$110,3,FALSE),""))</f>
        <v/>
      </c>
      <c r="J329" s="50">
        <f>IF($A329="","",IFERROR(VLOOKUP($B329,'Vehicles'!$A$5:$J$504,8,FALSE),""))</f>
        <v/>
      </c>
      <c r="K329" s="50">
        <f>IF($A329="","",IFERROR(IF(OR($H329&lt;=0,$G329=""),"",$G329+$H329),""))</f>
        <v/>
      </c>
      <c r="L329" s="51">
        <f>IF($A329="","",IFERROR(IF(OR($I329&lt;=0,$F329=""),"",EDATE($F329,$I329)),""))</f>
        <v/>
      </c>
      <c r="M329" s="50">
        <f>IF($A329="","",IFERROR(IF(OR($K329="",$J329=""),"",$K329-$J329),""))</f>
        <v/>
      </c>
      <c r="N329" s="33">
        <f>IF($A329="","",IFERROR(IF($L329="","",$L329-'Settings'!$B$4),""))</f>
        <v/>
      </c>
      <c r="O329" s="30">
        <f>IF($A329="","",IF($D329="Missing Unit","Missing Unit",IF(OR($D329="Out of Service",$D329="Sold"),"Inactive Vehicle",IF($J329="","Missing Current Odometer",IF(OR($F329="",$G329=""),"Missing Service Baseline",IF($F329&gt;'Settings'!$B$4,"Last Service Date After Report Date",IF(AND(OR($H329="",$H329=0),OR($I329="",$I329=0)),"Missing Service Type Setup",IF($J329&lt;$G329,"Odometer Conflict","OK"))))))))</f>
        <v/>
      </c>
      <c r="P329" s="31">
        <f>IF($A329="","",IF($O329&lt;&gt;"OK","Review",IF(OR(AND($H329&gt;0,$M329&lt;0),AND($I329&gt;0,$N329&lt;0)),"Overdue",IF(OR(AND($H329&gt;0,$M329&lt;='Settings'!$B$5),AND($I329&gt;0,$N329&lt;='Settings'!$B$6)),"Due Soon","Up to Date"))))</f>
        <v/>
      </c>
      <c r="Q329" s="52">
        <f>IF($A329="","",IFERROR(VLOOKUP($E329,'Settings'!$A$11:$D$110,4,FALSE),0))</f>
        <v/>
      </c>
      <c r="R329" s="27" t="n"/>
      <c r="S329" s="25" t="n"/>
      <c r="T329" s="27" t="n"/>
    </row>
    <row r="330">
      <c r="A330" s="25" t="n"/>
      <c r="B330" s="25" t="n"/>
      <c r="C330" s="30">
        <f>IF($A330="","",IFERROR(VLOOKUP($B330,'Vehicles'!$A$5:$J$504,2,FALSE)&amp;" "&amp;VLOOKUP($B330,'Vehicles'!$A$5:$J$504,3,FALSE)&amp;" "&amp;VLOOKUP($B330,'Vehicles'!$A$5:$J$504,4,FALSE),"Unit not found"))</f>
        <v/>
      </c>
      <c r="D330" s="31">
        <f>IF($A330="","",IFERROR(VLOOKUP($B330,'Vehicles'!$A$5:$J$504,10,FALSE),"Missing Unit"))</f>
        <v/>
      </c>
      <c r="E330" s="27" t="n"/>
      <c r="F330" s="49" t="n"/>
      <c r="G330" s="48" t="n"/>
      <c r="H330" s="50">
        <f>IF($A330="","",IFERROR(VLOOKUP($E330,'Settings'!$A$11:$D$110,2,FALSE),""))</f>
        <v/>
      </c>
      <c r="I330" s="33">
        <f>IF($A330="","",IFERROR(VLOOKUP($E330,'Settings'!$A$11:$D$110,3,FALSE),""))</f>
        <v/>
      </c>
      <c r="J330" s="50">
        <f>IF($A330="","",IFERROR(VLOOKUP($B330,'Vehicles'!$A$5:$J$504,8,FALSE),""))</f>
        <v/>
      </c>
      <c r="K330" s="50">
        <f>IF($A330="","",IFERROR(IF(OR($H330&lt;=0,$G330=""),"",$G330+$H330),""))</f>
        <v/>
      </c>
      <c r="L330" s="51">
        <f>IF($A330="","",IFERROR(IF(OR($I330&lt;=0,$F330=""),"",EDATE($F330,$I330)),""))</f>
        <v/>
      </c>
      <c r="M330" s="50">
        <f>IF($A330="","",IFERROR(IF(OR($K330="",$J330=""),"",$K330-$J330),""))</f>
        <v/>
      </c>
      <c r="N330" s="33">
        <f>IF($A330="","",IFERROR(IF($L330="","",$L330-'Settings'!$B$4),""))</f>
        <v/>
      </c>
      <c r="O330" s="30">
        <f>IF($A330="","",IF($D330="Missing Unit","Missing Unit",IF(OR($D330="Out of Service",$D330="Sold"),"Inactive Vehicle",IF($J330="","Missing Current Odometer",IF(OR($F330="",$G330=""),"Missing Service Baseline",IF($F330&gt;'Settings'!$B$4,"Last Service Date After Report Date",IF(AND(OR($H330="",$H330=0),OR($I330="",$I330=0)),"Missing Service Type Setup",IF($J330&lt;$G330,"Odometer Conflict","OK"))))))))</f>
        <v/>
      </c>
      <c r="P330" s="31">
        <f>IF($A330="","",IF($O330&lt;&gt;"OK","Review",IF(OR(AND($H330&gt;0,$M330&lt;0),AND($I330&gt;0,$N330&lt;0)),"Overdue",IF(OR(AND($H330&gt;0,$M330&lt;='Settings'!$B$5),AND($I330&gt;0,$N330&lt;='Settings'!$B$6)),"Due Soon","Up to Date"))))</f>
        <v/>
      </c>
      <c r="Q330" s="52">
        <f>IF($A330="","",IFERROR(VLOOKUP($E330,'Settings'!$A$11:$D$110,4,FALSE),0))</f>
        <v/>
      </c>
      <c r="R330" s="27" t="n"/>
      <c r="S330" s="25" t="n"/>
      <c r="T330" s="27" t="n"/>
    </row>
    <row r="331">
      <c r="A331" s="25" t="n"/>
      <c r="B331" s="25" t="n"/>
      <c r="C331" s="30">
        <f>IF($A331="","",IFERROR(VLOOKUP($B331,'Vehicles'!$A$5:$J$504,2,FALSE)&amp;" "&amp;VLOOKUP($B331,'Vehicles'!$A$5:$J$504,3,FALSE)&amp;" "&amp;VLOOKUP($B331,'Vehicles'!$A$5:$J$504,4,FALSE),"Unit not found"))</f>
        <v/>
      </c>
      <c r="D331" s="31">
        <f>IF($A331="","",IFERROR(VLOOKUP($B331,'Vehicles'!$A$5:$J$504,10,FALSE),"Missing Unit"))</f>
        <v/>
      </c>
      <c r="E331" s="27" t="n"/>
      <c r="F331" s="49" t="n"/>
      <c r="G331" s="48" t="n"/>
      <c r="H331" s="50">
        <f>IF($A331="","",IFERROR(VLOOKUP($E331,'Settings'!$A$11:$D$110,2,FALSE),""))</f>
        <v/>
      </c>
      <c r="I331" s="33">
        <f>IF($A331="","",IFERROR(VLOOKUP($E331,'Settings'!$A$11:$D$110,3,FALSE),""))</f>
        <v/>
      </c>
      <c r="J331" s="50">
        <f>IF($A331="","",IFERROR(VLOOKUP($B331,'Vehicles'!$A$5:$J$504,8,FALSE),""))</f>
        <v/>
      </c>
      <c r="K331" s="50">
        <f>IF($A331="","",IFERROR(IF(OR($H331&lt;=0,$G331=""),"",$G331+$H331),""))</f>
        <v/>
      </c>
      <c r="L331" s="51">
        <f>IF($A331="","",IFERROR(IF(OR($I331&lt;=0,$F331=""),"",EDATE($F331,$I331)),""))</f>
        <v/>
      </c>
      <c r="M331" s="50">
        <f>IF($A331="","",IFERROR(IF(OR($K331="",$J331=""),"",$K331-$J331),""))</f>
        <v/>
      </c>
      <c r="N331" s="33">
        <f>IF($A331="","",IFERROR(IF($L331="","",$L331-'Settings'!$B$4),""))</f>
        <v/>
      </c>
      <c r="O331" s="30">
        <f>IF($A331="","",IF($D331="Missing Unit","Missing Unit",IF(OR($D331="Out of Service",$D331="Sold"),"Inactive Vehicle",IF($J331="","Missing Current Odometer",IF(OR($F331="",$G331=""),"Missing Service Baseline",IF($F331&gt;'Settings'!$B$4,"Last Service Date After Report Date",IF(AND(OR($H331="",$H331=0),OR($I331="",$I331=0)),"Missing Service Type Setup",IF($J331&lt;$G331,"Odometer Conflict","OK"))))))))</f>
        <v/>
      </c>
      <c r="P331" s="31">
        <f>IF($A331="","",IF($O331&lt;&gt;"OK","Review",IF(OR(AND($H331&gt;0,$M331&lt;0),AND($I331&gt;0,$N331&lt;0)),"Overdue",IF(OR(AND($H331&gt;0,$M331&lt;='Settings'!$B$5),AND($I331&gt;0,$N331&lt;='Settings'!$B$6)),"Due Soon","Up to Date"))))</f>
        <v/>
      </c>
      <c r="Q331" s="52">
        <f>IF($A331="","",IFERROR(VLOOKUP($E331,'Settings'!$A$11:$D$110,4,FALSE),0))</f>
        <v/>
      </c>
      <c r="R331" s="27" t="n"/>
      <c r="S331" s="25" t="n"/>
      <c r="T331" s="27" t="n"/>
    </row>
    <row r="332">
      <c r="A332" s="25" t="n"/>
      <c r="B332" s="25" t="n"/>
      <c r="C332" s="30">
        <f>IF($A332="","",IFERROR(VLOOKUP($B332,'Vehicles'!$A$5:$J$504,2,FALSE)&amp;" "&amp;VLOOKUP($B332,'Vehicles'!$A$5:$J$504,3,FALSE)&amp;" "&amp;VLOOKUP($B332,'Vehicles'!$A$5:$J$504,4,FALSE),"Unit not found"))</f>
        <v/>
      </c>
      <c r="D332" s="31">
        <f>IF($A332="","",IFERROR(VLOOKUP($B332,'Vehicles'!$A$5:$J$504,10,FALSE),"Missing Unit"))</f>
        <v/>
      </c>
      <c r="E332" s="27" t="n"/>
      <c r="F332" s="49" t="n"/>
      <c r="G332" s="48" t="n"/>
      <c r="H332" s="50">
        <f>IF($A332="","",IFERROR(VLOOKUP($E332,'Settings'!$A$11:$D$110,2,FALSE),""))</f>
        <v/>
      </c>
      <c r="I332" s="33">
        <f>IF($A332="","",IFERROR(VLOOKUP($E332,'Settings'!$A$11:$D$110,3,FALSE),""))</f>
        <v/>
      </c>
      <c r="J332" s="50">
        <f>IF($A332="","",IFERROR(VLOOKUP($B332,'Vehicles'!$A$5:$J$504,8,FALSE),""))</f>
        <v/>
      </c>
      <c r="K332" s="50">
        <f>IF($A332="","",IFERROR(IF(OR($H332&lt;=0,$G332=""),"",$G332+$H332),""))</f>
        <v/>
      </c>
      <c r="L332" s="51">
        <f>IF($A332="","",IFERROR(IF(OR($I332&lt;=0,$F332=""),"",EDATE($F332,$I332)),""))</f>
        <v/>
      </c>
      <c r="M332" s="50">
        <f>IF($A332="","",IFERROR(IF(OR($K332="",$J332=""),"",$K332-$J332),""))</f>
        <v/>
      </c>
      <c r="N332" s="33">
        <f>IF($A332="","",IFERROR(IF($L332="","",$L332-'Settings'!$B$4),""))</f>
        <v/>
      </c>
      <c r="O332" s="30">
        <f>IF($A332="","",IF($D332="Missing Unit","Missing Unit",IF(OR($D332="Out of Service",$D332="Sold"),"Inactive Vehicle",IF($J332="","Missing Current Odometer",IF(OR($F332="",$G332=""),"Missing Service Baseline",IF($F332&gt;'Settings'!$B$4,"Last Service Date After Report Date",IF(AND(OR($H332="",$H332=0),OR($I332="",$I332=0)),"Missing Service Type Setup",IF($J332&lt;$G332,"Odometer Conflict","OK"))))))))</f>
        <v/>
      </c>
      <c r="P332" s="31">
        <f>IF($A332="","",IF($O332&lt;&gt;"OK","Review",IF(OR(AND($H332&gt;0,$M332&lt;0),AND($I332&gt;0,$N332&lt;0)),"Overdue",IF(OR(AND($H332&gt;0,$M332&lt;='Settings'!$B$5),AND($I332&gt;0,$N332&lt;='Settings'!$B$6)),"Due Soon","Up to Date"))))</f>
        <v/>
      </c>
      <c r="Q332" s="52">
        <f>IF($A332="","",IFERROR(VLOOKUP($E332,'Settings'!$A$11:$D$110,4,FALSE),0))</f>
        <v/>
      </c>
      <c r="R332" s="27" t="n"/>
      <c r="S332" s="25" t="n"/>
      <c r="T332" s="27" t="n"/>
    </row>
    <row r="333">
      <c r="A333" s="25" t="n"/>
      <c r="B333" s="25" t="n"/>
      <c r="C333" s="30">
        <f>IF($A333="","",IFERROR(VLOOKUP($B333,'Vehicles'!$A$5:$J$504,2,FALSE)&amp;" "&amp;VLOOKUP($B333,'Vehicles'!$A$5:$J$504,3,FALSE)&amp;" "&amp;VLOOKUP($B333,'Vehicles'!$A$5:$J$504,4,FALSE),"Unit not found"))</f>
        <v/>
      </c>
      <c r="D333" s="31">
        <f>IF($A333="","",IFERROR(VLOOKUP($B333,'Vehicles'!$A$5:$J$504,10,FALSE),"Missing Unit"))</f>
        <v/>
      </c>
      <c r="E333" s="27" t="n"/>
      <c r="F333" s="49" t="n"/>
      <c r="G333" s="48" t="n"/>
      <c r="H333" s="50">
        <f>IF($A333="","",IFERROR(VLOOKUP($E333,'Settings'!$A$11:$D$110,2,FALSE),""))</f>
        <v/>
      </c>
      <c r="I333" s="33">
        <f>IF($A333="","",IFERROR(VLOOKUP($E333,'Settings'!$A$11:$D$110,3,FALSE),""))</f>
        <v/>
      </c>
      <c r="J333" s="50">
        <f>IF($A333="","",IFERROR(VLOOKUP($B333,'Vehicles'!$A$5:$J$504,8,FALSE),""))</f>
        <v/>
      </c>
      <c r="K333" s="50">
        <f>IF($A333="","",IFERROR(IF(OR($H333&lt;=0,$G333=""),"",$G333+$H333),""))</f>
        <v/>
      </c>
      <c r="L333" s="51">
        <f>IF($A333="","",IFERROR(IF(OR($I333&lt;=0,$F333=""),"",EDATE($F333,$I333)),""))</f>
        <v/>
      </c>
      <c r="M333" s="50">
        <f>IF($A333="","",IFERROR(IF(OR($K333="",$J333=""),"",$K333-$J333),""))</f>
        <v/>
      </c>
      <c r="N333" s="33">
        <f>IF($A333="","",IFERROR(IF($L333="","",$L333-'Settings'!$B$4),""))</f>
        <v/>
      </c>
      <c r="O333" s="30">
        <f>IF($A333="","",IF($D333="Missing Unit","Missing Unit",IF(OR($D333="Out of Service",$D333="Sold"),"Inactive Vehicle",IF($J333="","Missing Current Odometer",IF(OR($F333="",$G333=""),"Missing Service Baseline",IF($F333&gt;'Settings'!$B$4,"Last Service Date After Report Date",IF(AND(OR($H333="",$H333=0),OR($I333="",$I333=0)),"Missing Service Type Setup",IF($J333&lt;$G333,"Odometer Conflict","OK"))))))))</f>
        <v/>
      </c>
      <c r="P333" s="31">
        <f>IF($A333="","",IF($O333&lt;&gt;"OK","Review",IF(OR(AND($H333&gt;0,$M333&lt;0),AND($I333&gt;0,$N333&lt;0)),"Overdue",IF(OR(AND($H333&gt;0,$M333&lt;='Settings'!$B$5),AND($I333&gt;0,$N333&lt;='Settings'!$B$6)),"Due Soon","Up to Date"))))</f>
        <v/>
      </c>
      <c r="Q333" s="52">
        <f>IF($A333="","",IFERROR(VLOOKUP($E333,'Settings'!$A$11:$D$110,4,FALSE),0))</f>
        <v/>
      </c>
      <c r="R333" s="27" t="n"/>
      <c r="S333" s="25" t="n"/>
      <c r="T333" s="27" t="n"/>
    </row>
    <row r="334">
      <c r="A334" s="25" t="n"/>
      <c r="B334" s="25" t="n"/>
      <c r="C334" s="30">
        <f>IF($A334="","",IFERROR(VLOOKUP($B334,'Vehicles'!$A$5:$J$504,2,FALSE)&amp;" "&amp;VLOOKUP($B334,'Vehicles'!$A$5:$J$504,3,FALSE)&amp;" "&amp;VLOOKUP($B334,'Vehicles'!$A$5:$J$504,4,FALSE),"Unit not found"))</f>
        <v/>
      </c>
      <c r="D334" s="31">
        <f>IF($A334="","",IFERROR(VLOOKUP($B334,'Vehicles'!$A$5:$J$504,10,FALSE),"Missing Unit"))</f>
        <v/>
      </c>
      <c r="E334" s="27" t="n"/>
      <c r="F334" s="49" t="n"/>
      <c r="G334" s="48" t="n"/>
      <c r="H334" s="50">
        <f>IF($A334="","",IFERROR(VLOOKUP($E334,'Settings'!$A$11:$D$110,2,FALSE),""))</f>
        <v/>
      </c>
      <c r="I334" s="33">
        <f>IF($A334="","",IFERROR(VLOOKUP($E334,'Settings'!$A$11:$D$110,3,FALSE),""))</f>
        <v/>
      </c>
      <c r="J334" s="50">
        <f>IF($A334="","",IFERROR(VLOOKUP($B334,'Vehicles'!$A$5:$J$504,8,FALSE),""))</f>
        <v/>
      </c>
      <c r="K334" s="50">
        <f>IF($A334="","",IFERROR(IF(OR($H334&lt;=0,$G334=""),"",$G334+$H334),""))</f>
        <v/>
      </c>
      <c r="L334" s="51">
        <f>IF($A334="","",IFERROR(IF(OR($I334&lt;=0,$F334=""),"",EDATE($F334,$I334)),""))</f>
        <v/>
      </c>
      <c r="M334" s="50">
        <f>IF($A334="","",IFERROR(IF(OR($K334="",$J334=""),"",$K334-$J334),""))</f>
        <v/>
      </c>
      <c r="N334" s="33">
        <f>IF($A334="","",IFERROR(IF($L334="","",$L334-'Settings'!$B$4),""))</f>
        <v/>
      </c>
      <c r="O334" s="30">
        <f>IF($A334="","",IF($D334="Missing Unit","Missing Unit",IF(OR($D334="Out of Service",$D334="Sold"),"Inactive Vehicle",IF($J334="","Missing Current Odometer",IF(OR($F334="",$G334=""),"Missing Service Baseline",IF($F334&gt;'Settings'!$B$4,"Last Service Date After Report Date",IF(AND(OR($H334="",$H334=0),OR($I334="",$I334=0)),"Missing Service Type Setup",IF($J334&lt;$G334,"Odometer Conflict","OK"))))))))</f>
        <v/>
      </c>
      <c r="P334" s="31">
        <f>IF($A334="","",IF($O334&lt;&gt;"OK","Review",IF(OR(AND($H334&gt;0,$M334&lt;0),AND($I334&gt;0,$N334&lt;0)),"Overdue",IF(OR(AND($H334&gt;0,$M334&lt;='Settings'!$B$5),AND($I334&gt;0,$N334&lt;='Settings'!$B$6)),"Due Soon","Up to Date"))))</f>
        <v/>
      </c>
      <c r="Q334" s="52">
        <f>IF($A334="","",IFERROR(VLOOKUP($E334,'Settings'!$A$11:$D$110,4,FALSE),0))</f>
        <v/>
      </c>
      <c r="R334" s="27" t="n"/>
      <c r="S334" s="25" t="n"/>
      <c r="T334" s="27" t="n"/>
    </row>
    <row r="335">
      <c r="A335" s="25" t="n"/>
      <c r="B335" s="25" t="n"/>
      <c r="C335" s="30">
        <f>IF($A335="","",IFERROR(VLOOKUP($B335,'Vehicles'!$A$5:$J$504,2,FALSE)&amp;" "&amp;VLOOKUP($B335,'Vehicles'!$A$5:$J$504,3,FALSE)&amp;" "&amp;VLOOKUP($B335,'Vehicles'!$A$5:$J$504,4,FALSE),"Unit not found"))</f>
        <v/>
      </c>
      <c r="D335" s="31">
        <f>IF($A335="","",IFERROR(VLOOKUP($B335,'Vehicles'!$A$5:$J$504,10,FALSE),"Missing Unit"))</f>
        <v/>
      </c>
      <c r="E335" s="27" t="n"/>
      <c r="F335" s="49" t="n"/>
      <c r="G335" s="48" t="n"/>
      <c r="H335" s="50">
        <f>IF($A335="","",IFERROR(VLOOKUP($E335,'Settings'!$A$11:$D$110,2,FALSE),""))</f>
        <v/>
      </c>
      <c r="I335" s="33">
        <f>IF($A335="","",IFERROR(VLOOKUP($E335,'Settings'!$A$11:$D$110,3,FALSE),""))</f>
        <v/>
      </c>
      <c r="J335" s="50">
        <f>IF($A335="","",IFERROR(VLOOKUP($B335,'Vehicles'!$A$5:$J$504,8,FALSE),""))</f>
        <v/>
      </c>
      <c r="K335" s="50">
        <f>IF($A335="","",IFERROR(IF(OR($H335&lt;=0,$G335=""),"",$G335+$H335),""))</f>
        <v/>
      </c>
      <c r="L335" s="51">
        <f>IF($A335="","",IFERROR(IF(OR($I335&lt;=0,$F335=""),"",EDATE($F335,$I335)),""))</f>
        <v/>
      </c>
      <c r="M335" s="50">
        <f>IF($A335="","",IFERROR(IF(OR($K335="",$J335=""),"",$K335-$J335),""))</f>
        <v/>
      </c>
      <c r="N335" s="33">
        <f>IF($A335="","",IFERROR(IF($L335="","",$L335-'Settings'!$B$4),""))</f>
        <v/>
      </c>
      <c r="O335" s="30">
        <f>IF($A335="","",IF($D335="Missing Unit","Missing Unit",IF(OR($D335="Out of Service",$D335="Sold"),"Inactive Vehicle",IF($J335="","Missing Current Odometer",IF(OR($F335="",$G335=""),"Missing Service Baseline",IF($F335&gt;'Settings'!$B$4,"Last Service Date After Report Date",IF(AND(OR($H335="",$H335=0),OR($I335="",$I335=0)),"Missing Service Type Setup",IF($J335&lt;$G335,"Odometer Conflict","OK"))))))))</f>
        <v/>
      </c>
      <c r="P335" s="31">
        <f>IF($A335="","",IF($O335&lt;&gt;"OK","Review",IF(OR(AND($H335&gt;0,$M335&lt;0),AND($I335&gt;0,$N335&lt;0)),"Overdue",IF(OR(AND($H335&gt;0,$M335&lt;='Settings'!$B$5),AND($I335&gt;0,$N335&lt;='Settings'!$B$6)),"Due Soon","Up to Date"))))</f>
        <v/>
      </c>
      <c r="Q335" s="52">
        <f>IF($A335="","",IFERROR(VLOOKUP($E335,'Settings'!$A$11:$D$110,4,FALSE),0))</f>
        <v/>
      </c>
      <c r="R335" s="27" t="n"/>
      <c r="S335" s="25" t="n"/>
      <c r="T335" s="27" t="n"/>
    </row>
    <row r="336">
      <c r="A336" s="25" t="n"/>
      <c r="B336" s="25" t="n"/>
      <c r="C336" s="30">
        <f>IF($A336="","",IFERROR(VLOOKUP($B336,'Vehicles'!$A$5:$J$504,2,FALSE)&amp;" "&amp;VLOOKUP($B336,'Vehicles'!$A$5:$J$504,3,FALSE)&amp;" "&amp;VLOOKUP($B336,'Vehicles'!$A$5:$J$504,4,FALSE),"Unit not found"))</f>
        <v/>
      </c>
      <c r="D336" s="31">
        <f>IF($A336="","",IFERROR(VLOOKUP($B336,'Vehicles'!$A$5:$J$504,10,FALSE),"Missing Unit"))</f>
        <v/>
      </c>
      <c r="E336" s="27" t="n"/>
      <c r="F336" s="49" t="n"/>
      <c r="G336" s="48" t="n"/>
      <c r="H336" s="50">
        <f>IF($A336="","",IFERROR(VLOOKUP($E336,'Settings'!$A$11:$D$110,2,FALSE),""))</f>
        <v/>
      </c>
      <c r="I336" s="33">
        <f>IF($A336="","",IFERROR(VLOOKUP($E336,'Settings'!$A$11:$D$110,3,FALSE),""))</f>
        <v/>
      </c>
      <c r="J336" s="50">
        <f>IF($A336="","",IFERROR(VLOOKUP($B336,'Vehicles'!$A$5:$J$504,8,FALSE),""))</f>
        <v/>
      </c>
      <c r="K336" s="50">
        <f>IF($A336="","",IFERROR(IF(OR($H336&lt;=0,$G336=""),"",$G336+$H336),""))</f>
        <v/>
      </c>
      <c r="L336" s="51">
        <f>IF($A336="","",IFERROR(IF(OR($I336&lt;=0,$F336=""),"",EDATE($F336,$I336)),""))</f>
        <v/>
      </c>
      <c r="M336" s="50">
        <f>IF($A336="","",IFERROR(IF(OR($K336="",$J336=""),"",$K336-$J336),""))</f>
        <v/>
      </c>
      <c r="N336" s="33">
        <f>IF($A336="","",IFERROR(IF($L336="","",$L336-'Settings'!$B$4),""))</f>
        <v/>
      </c>
      <c r="O336" s="30">
        <f>IF($A336="","",IF($D336="Missing Unit","Missing Unit",IF(OR($D336="Out of Service",$D336="Sold"),"Inactive Vehicle",IF($J336="","Missing Current Odometer",IF(OR($F336="",$G336=""),"Missing Service Baseline",IF($F336&gt;'Settings'!$B$4,"Last Service Date After Report Date",IF(AND(OR($H336="",$H336=0),OR($I336="",$I336=0)),"Missing Service Type Setup",IF($J336&lt;$G336,"Odometer Conflict","OK"))))))))</f>
        <v/>
      </c>
      <c r="P336" s="31">
        <f>IF($A336="","",IF($O336&lt;&gt;"OK","Review",IF(OR(AND($H336&gt;0,$M336&lt;0),AND($I336&gt;0,$N336&lt;0)),"Overdue",IF(OR(AND($H336&gt;0,$M336&lt;='Settings'!$B$5),AND($I336&gt;0,$N336&lt;='Settings'!$B$6)),"Due Soon","Up to Date"))))</f>
        <v/>
      </c>
      <c r="Q336" s="52">
        <f>IF($A336="","",IFERROR(VLOOKUP($E336,'Settings'!$A$11:$D$110,4,FALSE),0))</f>
        <v/>
      </c>
      <c r="R336" s="27" t="n"/>
      <c r="S336" s="25" t="n"/>
      <c r="T336" s="27" t="n"/>
    </row>
    <row r="337">
      <c r="A337" s="25" t="n"/>
      <c r="B337" s="25" t="n"/>
      <c r="C337" s="30">
        <f>IF($A337="","",IFERROR(VLOOKUP($B337,'Vehicles'!$A$5:$J$504,2,FALSE)&amp;" "&amp;VLOOKUP($B337,'Vehicles'!$A$5:$J$504,3,FALSE)&amp;" "&amp;VLOOKUP($B337,'Vehicles'!$A$5:$J$504,4,FALSE),"Unit not found"))</f>
        <v/>
      </c>
      <c r="D337" s="31">
        <f>IF($A337="","",IFERROR(VLOOKUP($B337,'Vehicles'!$A$5:$J$504,10,FALSE),"Missing Unit"))</f>
        <v/>
      </c>
      <c r="E337" s="27" t="n"/>
      <c r="F337" s="49" t="n"/>
      <c r="G337" s="48" t="n"/>
      <c r="H337" s="50">
        <f>IF($A337="","",IFERROR(VLOOKUP($E337,'Settings'!$A$11:$D$110,2,FALSE),""))</f>
        <v/>
      </c>
      <c r="I337" s="33">
        <f>IF($A337="","",IFERROR(VLOOKUP($E337,'Settings'!$A$11:$D$110,3,FALSE),""))</f>
        <v/>
      </c>
      <c r="J337" s="50">
        <f>IF($A337="","",IFERROR(VLOOKUP($B337,'Vehicles'!$A$5:$J$504,8,FALSE),""))</f>
        <v/>
      </c>
      <c r="K337" s="50">
        <f>IF($A337="","",IFERROR(IF(OR($H337&lt;=0,$G337=""),"",$G337+$H337),""))</f>
        <v/>
      </c>
      <c r="L337" s="51">
        <f>IF($A337="","",IFERROR(IF(OR($I337&lt;=0,$F337=""),"",EDATE($F337,$I337)),""))</f>
        <v/>
      </c>
      <c r="M337" s="50">
        <f>IF($A337="","",IFERROR(IF(OR($K337="",$J337=""),"",$K337-$J337),""))</f>
        <v/>
      </c>
      <c r="N337" s="33">
        <f>IF($A337="","",IFERROR(IF($L337="","",$L337-'Settings'!$B$4),""))</f>
        <v/>
      </c>
      <c r="O337" s="30">
        <f>IF($A337="","",IF($D337="Missing Unit","Missing Unit",IF(OR($D337="Out of Service",$D337="Sold"),"Inactive Vehicle",IF($J337="","Missing Current Odometer",IF(OR($F337="",$G337=""),"Missing Service Baseline",IF($F337&gt;'Settings'!$B$4,"Last Service Date After Report Date",IF(AND(OR($H337="",$H337=0),OR($I337="",$I337=0)),"Missing Service Type Setup",IF($J337&lt;$G337,"Odometer Conflict","OK"))))))))</f>
        <v/>
      </c>
      <c r="P337" s="31">
        <f>IF($A337="","",IF($O337&lt;&gt;"OK","Review",IF(OR(AND($H337&gt;0,$M337&lt;0),AND($I337&gt;0,$N337&lt;0)),"Overdue",IF(OR(AND($H337&gt;0,$M337&lt;='Settings'!$B$5),AND($I337&gt;0,$N337&lt;='Settings'!$B$6)),"Due Soon","Up to Date"))))</f>
        <v/>
      </c>
      <c r="Q337" s="52">
        <f>IF($A337="","",IFERROR(VLOOKUP($E337,'Settings'!$A$11:$D$110,4,FALSE),0))</f>
        <v/>
      </c>
      <c r="R337" s="27" t="n"/>
      <c r="S337" s="25" t="n"/>
      <c r="T337" s="27" t="n"/>
    </row>
    <row r="338">
      <c r="A338" s="25" t="n"/>
      <c r="B338" s="25" t="n"/>
      <c r="C338" s="30">
        <f>IF($A338="","",IFERROR(VLOOKUP($B338,'Vehicles'!$A$5:$J$504,2,FALSE)&amp;" "&amp;VLOOKUP($B338,'Vehicles'!$A$5:$J$504,3,FALSE)&amp;" "&amp;VLOOKUP($B338,'Vehicles'!$A$5:$J$504,4,FALSE),"Unit not found"))</f>
        <v/>
      </c>
      <c r="D338" s="31">
        <f>IF($A338="","",IFERROR(VLOOKUP($B338,'Vehicles'!$A$5:$J$504,10,FALSE),"Missing Unit"))</f>
        <v/>
      </c>
      <c r="E338" s="27" t="n"/>
      <c r="F338" s="49" t="n"/>
      <c r="G338" s="48" t="n"/>
      <c r="H338" s="50">
        <f>IF($A338="","",IFERROR(VLOOKUP($E338,'Settings'!$A$11:$D$110,2,FALSE),""))</f>
        <v/>
      </c>
      <c r="I338" s="33">
        <f>IF($A338="","",IFERROR(VLOOKUP($E338,'Settings'!$A$11:$D$110,3,FALSE),""))</f>
        <v/>
      </c>
      <c r="J338" s="50">
        <f>IF($A338="","",IFERROR(VLOOKUP($B338,'Vehicles'!$A$5:$J$504,8,FALSE),""))</f>
        <v/>
      </c>
      <c r="K338" s="50">
        <f>IF($A338="","",IFERROR(IF(OR($H338&lt;=0,$G338=""),"",$G338+$H338),""))</f>
        <v/>
      </c>
      <c r="L338" s="51">
        <f>IF($A338="","",IFERROR(IF(OR($I338&lt;=0,$F338=""),"",EDATE($F338,$I338)),""))</f>
        <v/>
      </c>
      <c r="M338" s="50">
        <f>IF($A338="","",IFERROR(IF(OR($K338="",$J338=""),"",$K338-$J338),""))</f>
        <v/>
      </c>
      <c r="N338" s="33">
        <f>IF($A338="","",IFERROR(IF($L338="","",$L338-'Settings'!$B$4),""))</f>
        <v/>
      </c>
      <c r="O338" s="30">
        <f>IF($A338="","",IF($D338="Missing Unit","Missing Unit",IF(OR($D338="Out of Service",$D338="Sold"),"Inactive Vehicle",IF($J338="","Missing Current Odometer",IF(OR($F338="",$G338=""),"Missing Service Baseline",IF($F338&gt;'Settings'!$B$4,"Last Service Date After Report Date",IF(AND(OR($H338="",$H338=0),OR($I338="",$I338=0)),"Missing Service Type Setup",IF($J338&lt;$G338,"Odometer Conflict","OK"))))))))</f>
        <v/>
      </c>
      <c r="P338" s="31">
        <f>IF($A338="","",IF($O338&lt;&gt;"OK","Review",IF(OR(AND($H338&gt;0,$M338&lt;0),AND($I338&gt;0,$N338&lt;0)),"Overdue",IF(OR(AND($H338&gt;0,$M338&lt;='Settings'!$B$5),AND($I338&gt;0,$N338&lt;='Settings'!$B$6)),"Due Soon","Up to Date"))))</f>
        <v/>
      </c>
      <c r="Q338" s="52">
        <f>IF($A338="","",IFERROR(VLOOKUP($E338,'Settings'!$A$11:$D$110,4,FALSE),0))</f>
        <v/>
      </c>
      <c r="R338" s="27" t="n"/>
      <c r="S338" s="25" t="n"/>
      <c r="T338" s="27" t="n"/>
    </row>
    <row r="339">
      <c r="A339" s="25" t="n"/>
      <c r="B339" s="25" t="n"/>
      <c r="C339" s="30">
        <f>IF($A339="","",IFERROR(VLOOKUP($B339,'Vehicles'!$A$5:$J$504,2,FALSE)&amp;" "&amp;VLOOKUP($B339,'Vehicles'!$A$5:$J$504,3,FALSE)&amp;" "&amp;VLOOKUP($B339,'Vehicles'!$A$5:$J$504,4,FALSE),"Unit not found"))</f>
        <v/>
      </c>
      <c r="D339" s="31">
        <f>IF($A339="","",IFERROR(VLOOKUP($B339,'Vehicles'!$A$5:$J$504,10,FALSE),"Missing Unit"))</f>
        <v/>
      </c>
      <c r="E339" s="27" t="n"/>
      <c r="F339" s="49" t="n"/>
      <c r="G339" s="48" t="n"/>
      <c r="H339" s="50">
        <f>IF($A339="","",IFERROR(VLOOKUP($E339,'Settings'!$A$11:$D$110,2,FALSE),""))</f>
        <v/>
      </c>
      <c r="I339" s="33">
        <f>IF($A339="","",IFERROR(VLOOKUP($E339,'Settings'!$A$11:$D$110,3,FALSE),""))</f>
        <v/>
      </c>
      <c r="J339" s="50">
        <f>IF($A339="","",IFERROR(VLOOKUP($B339,'Vehicles'!$A$5:$J$504,8,FALSE),""))</f>
        <v/>
      </c>
      <c r="K339" s="50">
        <f>IF($A339="","",IFERROR(IF(OR($H339&lt;=0,$G339=""),"",$G339+$H339),""))</f>
        <v/>
      </c>
      <c r="L339" s="51">
        <f>IF($A339="","",IFERROR(IF(OR($I339&lt;=0,$F339=""),"",EDATE($F339,$I339)),""))</f>
        <v/>
      </c>
      <c r="M339" s="50">
        <f>IF($A339="","",IFERROR(IF(OR($K339="",$J339=""),"",$K339-$J339),""))</f>
        <v/>
      </c>
      <c r="N339" s="33">
        <f>IF($A339="","",IFERROR(IF($L339="","",$L339-'Settings'!$B$4),""))</f>
        <v/>
      </c>
      <c r="O339" s="30">
        <f>IF($A339="","",IF($D339="Missing Unit","Missing Unit",IF(OR($D339="Out of Service",$D339="Sold"),"Inactive Vehicle",IF($J339="","Missing Current Odometer",IF(OR($F339="",$G339=""),"Missing Service Baseline",IF($F339&gt;'Settings'!$B$4,"Last Service Date After Report Date",IF(AND(OR($H339="",$H339=0),OR($I339="",$I339=0)),"Missing Service Type Setup",IF($J339&lt;$G339,"Odometer Conflict","OK"))))))))</f>
        <v/>
      </c>
      <c r="P339" s="31">
        <f>IF($A339="","",IF($O339&lt;&gt;"OK","Review",IF(OR(AND($H339&gt;0,$M339&lt;0),AND($I339&gt;0,$N339&lt;0)),"Overdue",IF(OR(AND($H339&gt;0,$M339&lt;='Settings'!$B$5),AND($I339&gt;0,$N339&lt;='Settings'!$B$6)),"Due Soon","Up to Date"))))</f>
        <v/>
      </c>
      <c r="Q339" s="52">
        <f>IF($A339="","",IFERROR(VLOOKUP($E339,'Settings'!$A$11:$D$110,4,FALSE),0))</f>
        <v/>
      </c>
      <c r="R339" s="27" t="n"/>
      <c r="S339" s="25" t="n"/>
      <c r="T339" s="27" t="n"/>
    </row>
    <row r="340">
      <c r="A340" s="25" t="n"/>
      <c r="B340" s="25" t="n"/>
      <c r="C340" s="30">
        <f>IF($A340="","",IFERROR(VLOOKUP($B340,'Vehicles'!$A$5:$J$504,2,FALSE)&amp;" "&amp;VLOOKUP($B340,'Vehicles'!$A$5:$J$504,3,FALSE)&amp;" "&amp;VLOOKUP($B340,'Vehicles'!$A$5:$J$504,4,FALSE),"Unit not found"))</f>
        <v/>
      </c>
      <c r="D340" s="31">
        <f>IF($A340="","",IFERROR(VLOOKUP($B340,'Vehicles'!$A$5:$J$504,10,FALSE),"Missing Unit"))</f>
        <v/>
      </c>
      <c r="E340" s="27" t="n"/>
      <c r="F340" s="49" t="n"/>
      <c r="G340" s="48" t="n"/>
      <c r="H340" s="50">
        <f>IF($A340="","",IFERROR(VLOOKUP($E340,'Settings'!$A$11:$D$110,2,FALSE),""))</f>
        <v/>
      </c>
      <c r="I340" s="33">
        <f>IF($A340="","",IFERROR(VLOOKUP($E340,'Settings'!$A$11:$D$110,3,FALSE),""))</f>
        <v/>
      </c>
      <c r="J340" s="50">
        <f>IF($A340="","",IFERROR(VLOOKUP($B340,'Vehicles'!$A$5:$J$504,8,FALSE),""))</f>
        <v/>
      </c>
      <c r="K340" s="50">
        <f>IF($A340="","",IFERROR(IF(OR($H340&lt;=0,$G340=""),"",$G340+$H340),""))</f>
        <v/>
      </c>
      <c r="L340" s="51">
        <f>IF($A340="","",IFERROR(IF(OR($I340&lt;=0,$F340=""),"",EDATE($F340,$I340)),""))</f>
        <v/>
      </c>
      <c r="M340" s="50">
        <f>IF($A340="","",IFERROR(IF(OR($K340="",$J340=""),"",$K340-$J340),""))</f>
        <v/>
      </c>
      <c r="N340" s="33">
        <f>IF($A340="","",IFERROR(IF($L340="","",$L340-'Settings'!$B$4),""))</f>
        <v/>
      </c>
      <c r="O340" s="30">
        <f>IF($A340="","",IF($D340="Missing Unit","Missing Unit",IF(OR($D340="Out of Service",$D340="Sold"),"Inactive Vehicle",IF($J340="","Missing Current Odometer",IF(OR($F340="",$G340=""),"Missing Service Baseline",IF($F340&gt;'Settings'!$B$4,"Last Service Date After Report Date",IF(AND(OR($H340="",$H340=0),OR($I340="",$I340=0)),"Missing Service Type Setup",IF($J340&lt;$G340,"Odometer Conflict","OK"))))))))</f>
        <v/>
      </c>
      <c r="P340" s="31">
        <f>IF($A340="","",IF($O340&lt;&gt;"OK","Review",IF(OR(AND($H340&gt;0,$M340&lt;0),AND($I340&gt;0,$N340&lt;0)),"Overdue",IF(OR(AND($H340&gt;0,$M340&lt;='Settings'!$B$5),AND($I340&gt;0,$N340&lt;='Settings'!$B$6)),"Due Soon","Up to Date"))))</f>
        <v/>
      </c>
      <c r="Q340" s="52">
        <f>IF($A340="","",IFERROR(VLOOKUP($E340,'Settings'!$A$11:$D$110,4,FALSE),0))</f>
        <v/>
      </c>
      <c r="R340" s="27" t="n"/>
      <c r="S340" s="25" t="n"/>
      <c r="T340" s="27" t="n"/>
    </row>
    <row r="341">
      <c r="A341" s="25" t="n"/>
      <c r="B341" s="25" t="n"/>
      <c r="C341" s="30">
        <f>IF($A341="","",IFERROR(VLOOKUP($B341,'Vehicles'!$A$5:$J$504,2,FALSE)&amp;" "&amp;VLOOKUP($B341,'Vehicles'!$A$5:$J$504,3,FALSE)&amp;" "&amp;VLOOKUP($B341,'Vehicles'!$A$5:$J$504,4,FALSE),"Unit not found"))</f>
        <v/>
      </c>
      <c r="D341" s="31">
        <f>IF($A341="","",IFERROR(VLOOKUP($B341,'Vehicles'!$A$5:$J$504,10,FALSE),"Missing Unit"))</f>
        <v/>
      </c>
      <c r="E341" s="27" t="n"/>
      <c r="F341" s="49" t="n"/>
      <c r="G341" s="48" t="n"/>
      <c r="H341" s="50">
        <f>IF($A341="","",IFERROR(VLOOKUP($E341,'Settings'!$A$11:$D$110,2,FALSE),""))</f>
        <v/>
      </c>
      <c r="I341" s="33">
        <f>IF($A341="","",IFERROR(VLOOKUP($E341,'Settings'!$A$11:$D$110,3,FALSE),""))</f>
        <v/>
      </c>
      <c r="J341" s="50">
        <f>IF($A341="","",IFERROR(VLOOKUP($B341,'Vehicles'!$A$5:$J$504,8,FALSE),""))</f>
        <v/>
      </c>
      <c r="K341" s="50">
        <f>IF($A341="","",IFERROR(IF(OR($H341&lt;=0,$G341=""),"",$G341+$H341),""))</f>
        <v/>
      </c>
      <c r="L341" s="51">
        <f>IF($A341="","",IFERROR(IF(OR($I341&lt;=0,$F341=""),"",EDATE($F341,$I341)),""))</f>
        <v/>
      </c>
      <c r="M341" s="50">
        <f>IF($A341="","",IFERROR(IF(OR($K341="",$J341=""),"",$K341-$J341),""))</f>
        <v/>
      </c>
      <c r="N341" s="33">
        <f>IF($A341="","",IFERROR(IF($L341="","",$L341-'Settings'!$B$4),""))</f>
        <v/>
      </c>
      <c r="O341" s="30">
        <f>IF($A341="","",IF($D341="Missing Unit","Missing Unit",IF(OR($D341="Out of Service",$D341="Sold"),"Inactive Vehicle",IF($J341="","Missing Current Odometer",IF(OR($F341="",$G341=""),"Missing Service Baseline",IF($F341&gt;'Settings'!$B$4,"Last Service Date After Report Date",IF(AND(OR($H341="",$H341=0),OR($I341="",$I341=0)),"Missing Service Type Setup",IF($J341&lt;$G341,"Odometer Conflict","OK"))))))))</f>
        <v/>
      </c>
      <c r="P341" s="31">
        <f>IF($A341="","",IF($O341&lt;&gt;"OK","Review",IF(OR(AND($H341&gt;0,$M341&lt;0),AND($I341&gt;0,$N341&lt;0)),"Overdue",IF(OR(AND($H341&gt;0,$M341&lt;='Settings'!$B$5),AND($I341&gt;0,$N341&lt;='Settings'!$B$6)),"Due Soon","Up to Date"))))</f>
        <v/>
      </c>
      <c r="Q341" s="52">
        <f>IF($A341="","",IFERROR(VLOOKUP($E341,'Settings'!$A$11:$D$110,4,FALSE),0))</f>
        <v/>
      </c>
      <c r="R341" s="27" t="n"/>
      <c r="S341" s="25" t="n"/>
      <c r="T341" s="27" t="n"/>
    </row>
    <row r="342">
      <c r="A342" s="25" t="n"/>
      <c r="B342" s="25" t="n"/>
      <c r="C342" s="30">
        <f>IF($A342="","",IFERROR(VLOOKUP($B342,'Vehicles'!$A$5:$J$504,2,FALSE)&amp;" "&amp;VLOOKUP($B342,'Vehicles'!$A$5:$J$504,3,FALSE)&amp;" "&amp;VLOOKUP($B342,'Vehicles'!$A$5:$J$504,4,FALSE),"Unit not found"))</f>
        <v/>
      </c>
      <c r="D342" s="31">
        <f>IF($A342="","",IFERROR(VLOOKUP($B342,'Vehicles'!$A$5:$J$504,10,FALSE),"Missing Unit"))</f>
        <v/>
      </c>
      <c r="E342" s="27" t="n"/>
      <c r="F342" s="49" t="n"/>
      <c r="G342" s="48" t="n"/>
      <c r="H342" s="50">
        <f>IF($A342="","",IFERROR(VLOOKUP($E342,'Settings'!$A$11:$D$110,2,FALSE),""))</f>
        <v/>
      </c>
      <c r="I342" s="33">
        <f>IF($A342="","",IFERROR(VLOOKUP($E342,'Settings'!$A$11:$D$110,3,FALSE),""))</f>
        <v/>
      </c>
      <c r="J342" s="50">
        <f>IF($A342="","",IFERROR(VLOOKUP($B342,'Vehicles'!$A$5:$J$504,8,FALSE),""))</f>
        <v/>
      </c>
      <c r="K342" s="50">
        <f>IF($A342="","",IFERROR(IF(OR($H342&lt;=0,$G342=""),"",$G342+$H342),""))</f>
        <v/>
      </c>
      <c r="L342" s="51">
        <f>IF($A342="","",IFERROR(IF(OR($I342&lt;=0,$F342=""),"",EDATE($F342,$I342)),""))</f>
        <v/>
      </c>
      <c r="M342" s="50">
        <f>IF($A342="","",IFERROR(IF(OR($K342="",$J342=""),"",$K342-$J342),""))</f>
        <v/>
      </c>
      <c r="N342" s="33">
        <f>IF($A342="","",IFERROR(IF($L342="","",$L342-'Settings'!$B$4),""))</f>
        <v/>
      </c>
      <c r="O342" s="30">
        <f>IF($A342="","",IF($D342="Missing Unit","Missing Unit",IF(OR($D342="Out of Service",$D342="Sold"),"Inactive Vehicle",IF($J342="","Missing Current Odometer",IF(OR($F342="",$G342=""),"Missing Service Baseline",IF($F342&gt;'Settings'!$B$4,"Last Service Date After Report Date",IF(AND(OR($H342="",$H342=0),OR($I342="",$I342=0)),"Missing Service Type Setup",IF($J342&lt;$G342,"Odometer Conflict","OK"))))))))</f>
        <v/>
      </c>
      <c r="P342" s="31">
        <f>IF($A342="","",IF($O342&lt;&gt;"OK","Review",IF(OR(AND($H342&gt;0,$M342&lt;0),AND($I342&gt;0,$N342&lt;0)),"Overdue",IF(OR(AND($H342&gt;0,$M342&lt;='Settings'!$B$5),AND($I342&gt;0,$N342&lt;='Settings'!$B$6)),"Due Soon","Up to Date"))))</f>
        <v/>
      </c>
      <c r="Q342" s="52">
        <f>IF($A342="","",IFERROR(VLOOKUP($E342,'Settings'!$A$11:$D$110,4,FALSE),0))</f>
        <v/>
      </c>
      <c r="R342" s="27" t="n"/>
      <c r="S342" s="25" t="n"/>
      <c r="T342" s="27" t="n"/>
    </row>
    <row r="343">
      <c r="A343" s="25" t="n"/>
      <c r="B343" s="25" t="n"/>
      <c r="C343" s="30">
        <f>IF($A343="","",IFERROR(VLOOKUP($B343,'Vehicles'!$A$5:$J$504,2,FALSE)&amp;" "&amp;VLOOKUP($B343,'Vehicles'!$A$5:$J$504,3,FALSE)&amp;" "&amp;VLOOKUP($B343,'Vehicles'!$A$5:$J$504,4,FALSE),"Unit not found"))</f>
        <v/>
      </c>
      <c r="D343" s="31">
        <f>IF($A343="","",IFERROR(VLOOKUP($B343,'Vehicles'!$A$5:$J$504,10,FALSE),"Missing Unit"))</f>
        <v/>
      </c>
      <c r="E343" s="27" t="n"/>
      <c r="F343" s="49" t="n"/>
      <c r="G343" s="48" t="n"/>
      <c r="H343" s="50">
        <f>IF($A343="","",IFERROR(VLOOKUP($E343,'Settings'!$A$11:$D$110,2,FALSE),""))</f>
        <v/>
      </c>
      <c r="I343" s="33">
        <f>IF($A343="","",IFERROR(VLOOKUP($E343,'Settings'!$A$11:$D$110,3,FALSE),""))</f>
        <v/>
      </c>
      <c r="J343" s="50">
        <f>IF($A343="","",IFERROR(VLOOKUP($B343,'Vehicles'!$A$5:$J$504,8,FALSE),""))</f>
        <v/>
      </c>
      <c r="K343" s="50">
        <f>IF($A343="","",IFERROR(IF(OR($H343&lt;=0,$G343=""),"",$G343+$H343),""))</f>
        <v/>
      </c>
      <c r="L343" s="51">
        <f>IF($A343="","",IFERROR(IF(OR($I343&lt;=0,$F343=""),"",EDATE($F343,$I343)),""))</f>
        <v/>
      </c>
      <c r="M343" s="50">
        <f>IF($A343="","",IFERROR(IF(OR($K343="",$J343=""),"",$K343-$J343),""))</f>
        <v/>
      </c>
      <c r="N343" s="33">
        <f>IF($A343="","",IFERROR(IF($L343="","",$L343-'Settings'!$B$4),""))</f>
        <v/>
      </c>
      <c r="O343" s="30">
        <f>IF($A343="","",IF($D343="Missing Unit","Missing Unit",IF(OR($D343="Out of Service",$D343="Sold"),"Inactive Vehicle",IF($J343="","Missing Current Odometer",IF(OR($F343="",$G343=""),"Missing Service Baseline",IF($F343&gt;'Settings'!$B$4,"Last Service Date After Report Date",IF(AND(OR($H343="",$H343=0),OR($I343="",$I343=0)),"Missing Service Type Setup",IF($J343&lt;$G343,"Odometer Conflict","OK"))))))))</f>
        <v/>
      </c>
      <c r="P343" s="31">
        <f>IF($A343="","",IF($O343&lt;&gt;"OK","Review",IF(OR(AND($H343&gt;0,$M343&lt;0),AND($I343&gt;0,$N343&lt;0)),"Overdue",IF(OR(AND($H343&gt;0,$M343&lt;='Settings'!$B$5),AND($I343&gt;0,$N343&lt;='Settings'!$B$6)),"Due Soon","Up to Date"))))</f>
        <v/>
      </c>
      <c r="Q343" s="52">
        <f>IF($A343="","",IFERROR(VLOOKUP($E343,'Settings'!$A$11:$D$110,4,FALSE),0))</f>
        <v/>
      </c>
      <c r="R343" s="27" t="n"/>
      <c r="S343" s="25" t="n"/>
      <c r="T343" s="27" t="n"/>
    </row>
    <row r="344">
      <c r="A344" s="25" t="n"/>
      <c r="B344" s="25" t="n"/>
      <c r="C344" s="30">
        <f>IF($A344="","",IFERROR(VLOOKUP($B344,'Vehicles'!$A$5:$J$504,2,FALSE)&amp;" "&amp;VLOOKUP($B344,'Vehicles'!$A$5:$J$504,3,FALSE)&amp;" "&amp;VLOOKUP($B344,'Vehicles'!$A$5:$J$504,4,FALSE),"Unit not found"))</f>
        <v/>
      </c>
      <c r="D344" s="31">
        <f>IF($A344="","",IFERROR(VLOOKUP($B344,'Vehicles'!$A$5:$J$504,10,FALSE),"Missing Unit"))</f>
        <v/>
      </c>
      <c r="E344" s="27" t="n"/>
      <c r="F344" s="49" t="n"/>
      <c r="G344" s="48" t="n"/>
      <c r="H344" s="50">
        <f>IF($A344="","",IFERROR(VLOOKUP($E344,'Settings'!$A$11:$D$110,2,FALSE),""))</f>
        <v/>
      </c>
      <c r="I344" s="33">
        <f>IF($A344="","",IFERROR(VLOOKUP($E344,'Settings'!$A$11:$D$110,3,FALSE),""))</f>
        <v/>
      </c>
      <c r="J344" s="50">
        <f>IF($A344="","",IFERROR(VLOOKUP($B344,'Vehicles'!$A$5:$J$504,8,FALSE),""))</f>
        <v/>
      </c>
      <c r="K344" s="50">
        <f>IF($A344="","",IFERROR(IF(OR($H344&lt;=0,$G344=""),"",$G344+$H344),""))</f>
        <v/>
      </c>
      <c r="L344" s="51">
        <f>IF($A344="","",IFERROR(IF(OR($I344&lt;=0,$F344=""),"",EDATE($F344,$I344)),""))</f>
        <v/>
      </c>
      <c r="M344" s="50">
        <f>IF($A344="","",IFERROR(IF(OR($K344="",$J344=""),"",$K344-$J344),""))</f>
        <v/>
      </c>
      <c r="N344" s="33">
        <f>IF($A344="","",IFERROR(IF($L344="","",$L344-'Settings'!$B$4),""))</f>
        <v/>
      </c>
      <c r="O344" s="30">
        <f>IF($A344="","",IF($D344="Missing Unit","Missing Unit",IF(OR($D344="Out of Service",$D344="Sold"),"Inactive Vehicle",IF($J344="","Missing Current Odometer",IF(OR($F344="",$G344=""),"Missing Service Baseline",IF($F344&gt;'Settings'!$B$4,"Last Service Date After Report Date",IF(AND(OR($H344="",$H344=0),OR($I344="",$I344=0)),"Missing Service Type Setup",IF($J344&lt;$G344,"Odometer Conflict","OK"))))))))</f>
        <v/>
      </c>
      <c r="P344" s="31">
        <f>IF($A344="","",IF($O344&lt;&gt;"OK","Review",IF(OR(AND($H344&gt;0,$M344&lt;0),AND($I344&gt;0,$N344&lt;0)),"Overdue",IF(OR(AND($H344&gt;0,$M344&lt;='Settings'!$B$5),AND($I344&gt;0,$N344&lt;='Settings'!$B$6)),"Due Soon","Up to Date"))))</f>
        <v/>
      </c>
      <c r="Q344" s="52">
        <f>IF($A344="","",IFERROR(VLOOKUP($E344,'Settings'!$A$11:$D$110,4,FALSE),0))</f>
        <v/>
      </c>
      <c r="R344" s="27" t="n"/>
      <c r="S344" s="25" t="n"/>
      <c r="T344" s="27" t="n"/>
    </row>
    <row r="345">
      <c r="A345" s="25" t="n"/>
      <c r="B345" s="25" t="n"/>
      <c r="C345" s="30">
        <f>IF($A345="","",IFERROR(VLOOKUP($B345,'Vehicles'!$A$5:$J$504,2,FALSE)&amp;" "&amp;VLOOKUP($B345,'Vehicles'!$A$5:$J$504,3,FALSE)&amp;" "&amp;VLOOKUP($B345,'Vehicles'!$A$5:$J$504,4,FALSE),"Unit not found"))</f>
        <v/>
      </c>
      <c r="D345" s="31">
        <f>IF($A345="","",IFERROR(VLOOKUP($B345,'Vehicles'!$A$5:$J$504,10,FALSE),"Missing Unit"))</f>
        <v/>
      </c>
      <c r="E345" s="27" t="n"/>
      <c r="F345" s="49" t="n"/>
      <c r="G345" s="48" t="n"/>
      <c r="H345" s="50">
        <f>IF($A345="","",IFERROR(VLOOKUP($E345,'Settings'!$A$11:$D$110,2,FALSE),""))</f>
        <v/>
      </c>
      <c r="I345" s="33">
        <f>IF($A345="","",IFERROR(VLOOKUP($E345,'Settings'!$A$11:$D$110,3,FALSE),""))</f>
        <v/>
      </c>
      <c r="J345" s="50">
        <f>IF($A345="","",IFERROR(VLOOKUP($B345,'Vehicles'!$A$5:$J$504,8,FALSE),""))</f>
        <v/>
      </c>
      <c r="K345" s="50">
        <f>IF($A345="","",IFERROR(IF(OR($H345&lt;=0,$G345=""),"",$G345+$H345),""))</f>
        <v/>
      </c>
      <c r="L345" s="51">
        <f>IF($A345="","",IFERROR(IF(OR($I345&lt;=0,$F345=""),"",EDATE($F345,$I345)),""))</f>
        <v/>
      </c>
      <c r="M345" s="50">
        <f>IF($A345="","",IFERROR(IF(OR($K345="",$J345=""),"",$K345-$J345),""))</f>
        <v/>
      </c>
      <c r="N345" s="33">
        <f>IF($A345="","",IFERROR(IF($L345="","",$L345-'Settings'!$B$4),""))</f>
        <v/>
      </c>
      <c r="O345" s="30">
        <f>IF($A345="","",IF($D345="Missing Unit","Missing Unit",IF(OR($D345="Out of Service",$D345="Sold"),"Inactive Vehicle",IF($J345="","Missing Current Odometer",IF(OR($F345="",$G345=""),"Missing Service Baseline",IF($F345&gt;'Settings'!$B$4,"Last Service Date After Report Date",IF(AND(OR($H345="",$H345=0),OR($I345="",$I345=0)),"Missing Service Type Setup",IF($J345&lt;$G345,"Odometer Conflict","OK"))))))))</f>
        <v/>
      </c>
      <c r="P345" s="31">
        <f>IF($A345="","",IF($O345&lt;&gt;"OK","Review",IF(OR(AND($H345&gt;0,$M345&lt;0),AND($I345&gt;0,$N345&lt;0)),"Overdue",IF(OR(AND($H345&gt;0,$M345&lt;='Settings'!$B$5),AND($I345&gt;0,$N345&lt;='Settings'!$B$6)),"Due Soon","Up to Date"))))</f>
        <v/>
      </c>
      <c r="Q345" s="52">
        <f>IF($A345="","",IFERROR(VLOOKUP($E345,'Settings'!$A$11:$D$110,4,FALSE),0))</f>
        <v/>
      </c>
      <c r="R345" s="27" t="n"/>
      <c r="S345" s="25" t="n"/>
      <c r="T345" s="27" t="n"/>
    </row>
    <row r="346">
      <c r="A346" s="25" t="n"/>
      <c r="B346" s="25" t="n"/>
      <c r="C346" s="30">
        <f>IF($A346="","",IFERROR(VLOOKUP($B346,'Vehicles'!$A$5:$J$504,2,FALSE)&amp;" "&amp;VLOOKUP($B346,'Vehicles'!$A$5:$J$504,3,FALSE)&amp;" "&amp;VLOOKUP($B346,'Vehicles'!$A$5:$J$504,4,FALSE),"Unit not found"))</f>
        <v/>
      </c>
      <c r="D346" s="31">
        <f>IF($A346="","",IFERROR(VLOOKUP($B346,'Vehicles'!$A$5:$J$504,10,FALSE),"Missing Unit"))</f>
        <v/>
      </c>
      <c r="E346" s="27" t="n"/>
      <c r="F346" s="49" t="n"/>
      <c r="G346" s="48" t="n"/>
      <c r="H346" s="50">
        <f>IF($A346="","",IFERROR(VLOOKUP($E346,'Settings'!$A$11:$D$110,2,FALSE),""))</f>
        <v/>
      </c>
      <c r="I346" s="33">
        <f>IF($A346="","",IFERROR(VLOOKUP($E346,'Settings'!$A$11:$D$110,3,FALSE),""))</f>
        <v/>
      </c>
      <c r="J346" s="50">
        <f>IF($A346="","",IFERROR(VLOOKUP($B346,'Vehicles'!$A$5:$J$504,8,FALSE),""))</f>
        <v/>
      </c>
      <c r="K346" s="50">
        <f>IF($A346="","",IFERROR(IF(OR($H346&lt;=0,$G346=""),"",$G346+$H346),""))</f>
        <v/>
      </c>
      <c r="L346" s="51">
        <f>IF($A346="","",IFERROR(IF(OR($I346&lt;=0,$F346=""),"",EDATE($F346,$I346)),""))</f>
        <v/>
      </c>
      <c r="M346" s="50">
        <f>IF($A346="","",IFERROR(IF(OR($K346="",$J346=""),"",$K346-$J346),""))</f>
        <v/>
      </c>
      <c r="N346" s="33">
        <f>IF($A346="","",IFERROR(IF($L346="","",$L346-'Settings'!$B$4),""))</f>
        <v/>
      </c>
      <c r="O346" s="30">
        <f>IF($A346="","",IF($D346="Missing Unit","Missing Unit",IF(OR($D346="Out of Service",$D346="Sold"),"Inactive Vehicle",IF($J346="","Missing Current Odometer",IF(OR($F346="",$G346=""),"Missing Service Baseline",IF($F346&gt;'Settings'!$B$4,"Last Service Date After Report Date",IF(AND(OR($H346="",$H346=0),OR($I346="",$I346=0)),"Missing Service Type Setup",IF($J346&lt;$G346,"Odometer Conflict","OK"))))))))</f>
        <v/>
      </c>
      <c r="P346" s="31">
        <f>IF($A346="","",IF($O346&lt;&gt;"OK","Review",IF(OR(AND($H346&gt;0,$M346&lt;0),AND($I346&gt;0,$N346&lt;0)),"Overdue",IF(OR(AND($H346&gt;0,$M346&lt;='Settings'!$B$5),AND($I346&gt;0,$N346&lt;='Settings'!$B$6)),"Due Soon","Up to Date"))))</f>
        <v/>
      </c>
      <c r="Q346" s="52">
        <f>IF($A346="","",IFERROR(VLOOKUP($E346,'Settings'!$A$11:$D$110,4,FALSE),0))</f>
        <v/>
      </c>
      <c r="R346" s="27" t="n"/>
      <c r="S346" s="25" t="n"/>
      <c r="T346" s="27" t="n"/>
    </row>
    <row r="347">
      <c r="A347" s="25" t="n"/>
      <c r="B347" s="25" t="n"/>
      <c r="C347" s="30">
        <f>IF($A347="","",IFERROR(VLOOKUP($B347,'Vehicles'!$A$5:$J$504,2,FALSE)&amp;" "&amp;VLOOKUP($B347,'Vehicles'!$A$5:$J$504,3,FALSE)&amp;" "&amp;VLOOKUP($B347,'Vehicles'!$A$5:$J$504,4,FALSE),"Unit not found"))</f>
        <v/>
      </c>
      <c r="D347" s="31">
        <f>IF($A347="","",IFERROR(VLOOKUP($B347,'Vehicles'!$A$5:$J$504,10,FALSE),"Missing Unit"))</f>
        <v/>
      </c>
      <c r="E347" s="27" t="n"/>
      <c r="F347" s="49" t="n"/>
      <c r="G347" s="48" t="n"/>
      <c r="H347" s="50">
        <f>IF($A347="","",IFERROR(VLOOKUP($E347,'Settings'!$A$11:$D$110,2,FALSE),""))</f>
        <v/>
      </c>
      <c r="I347" s="33">
        <f>IF($A347="","",IFERROR(VLOOKUP($E347,'Settings'!$A$11:$D$110,3,FALSE),""))</f>
        <v/>
      </c>
      <c r="J347" s="50">
        <f>IF($A347="","",IFERROR(VLOOKUP($B347,'Vehicles'!$A$5:$J$504,8,FALSE),""))</f>
        <v/>
      </c>
      <c r="K347" s="50">
        <f>IF($A347="","",IFERROR(IF(OR($H347&lt;=0,$G347=""),"",$G347+$H347),""))</f>
        <v/>
      </c>
      <c r="L347" s="51">
        <f>IF($A347="","",IFERROR(IF(OR($I347&lt;=0,$F347=""),"",EDATE($F347,$I347)),""))</f>
        <v/>
      </c>
      <c r="M347" s="50">
        <f>IF($A347="","",IFERROR(IF(OR($K347="",$J347=""),"",$K347-$J347),""))</f>
        <v/>
      </c>
      <c r="N347" s="33">
        <f>IF($A347="","",IFERROR(IF($L347="","",$L347-'Settings'!$B$4),""))</f>
        <v/>
      </c>
      <c r="O347" s="30">
        <f>IF($A347="","",IF($D347="Missing Unit","Missing Unit",IF(OR($D347="Out of Service",$D347="Sold"),"Inactive Vehicle",IF($J347="","Missing Current Odometer",IF(OR($F347="",$G347=""),"Missing Service Baseline",IF($F347&gt;'Settings'!$B$4,"Last Service Date After Report Date",IF(AND(OR($H347="",$H347=0),OR($I347="",$I347=0)),"Missing Service Type Setup",IF($J347&lt;$G347,"Odometer Conflict","OK"))))))))</f>
        <v/>
      </c>
      <c r="P347" s="31">
        <f>IF($A347="","",IF($O347&lt;&gt;"OK","Review",IF(OR(AND($H347&gt;0,$M347&lt;0),AND($I347&gt;0,$N347&lt;0)),"Overdue",IF(OR(AND($H347&gt;0,$M347&lt;='Settings'!$B$5),AND($I347&gt;0,$N347&lt;='Settings'!$B$6)),"Due Soon","Up to Date"))))</f>
        <v/>
      </c>
      <c r="Q347" s="52">
        <f>IF($A347="","",IFERROR(VLOOKUP($E347,'Settings'!$A$11:$D$110,4,FALSE),0))</f>
        <v/>
      </c>
      <c r="R347" s="27" t="n"/>
      <c r="S347" s="25" t="n"/>
      <c r="T347" s="27" t="n"/>
    </row>
    <row r="348">
      <c r="A348" s="25" t="n"/>
      <c r="B348" s="25" t="n"/>
      <c r="C348" s="30">
        <f>IF($A348="","",IFERROR(VLOOKUP($B348,'Vehicles'!$A$5:$J$504,2,FALSE)&amp;" "&amp;VLOOKUP($B348,'Vehicles'!$A$5:$J$504,3,FALSE)&amp;" "&amp;VLOOKUP($B348,'Vehicles'!$A$5:$J$504,4,FALSE),"Unit not found"))</f>
        <v/>
      </c>
      <c r="D348" s="31">
        <f>IF($A348="","",IFERROR(VLOOKUP($B348,'Vehicles'!$A$5:$J$504,10,FALSE),"Missing Unit"))</f>
        <v/>
      </c>
      <c r="E348" s="27" t="n"/>
      <c r="F348" s="49" t="n"/>
      <c r="G348" s="48" t="n"/>
      <c r="H348" s="50">
        <f>IF($A348="","",IFERROR(VLOOKUP($E348,'Settings'!$A$11:$D$110,2,FALSE),""))</f>
        <v/>
      </c>
      <c r="I348" s="33">
        <f>IF($A348="","",IFERROR(VLOOKUP($E348,'Settings'!$A$11:$D$110,3,FALSE),""))</f>
        <v/>
      </c>
      <c r="J348" s="50">
        <f>IF($A348="","",IFERROR(VLOOKUP($B348,'Vehicles'!$A$5:$J$504,8,FALSE),""))</f>
        <v/>
      </c>
      <c r="K348" s="50">
        <f>IF($A348="","",IFERROR(IF(OR($H348&lt;=0,$G348=""),"",$G348+$H348),""))</f>
        <v/>
      </c>
      <c r="L348" s="51">
        <f>IF($A348="","",IFERROR(IF(OR($I348&lt;=0,$F348=""),"",EDATE($F348,$I348)),""))</f>
        <v/>
      </c>
      <c r="M348" s="50">
        <f>IF($A348="","",IFERROR(IF(OR($K348="",$J348=""),"",$K348-$J348),""))</f>
        <v/>
      </c>
      <c r="N348" s="33">
        <f>IF($A348="","",IFERROR(IF($L348="","",$L348-'Settings'!$B$4),""))</f>
        <v/>
      </c>
      <c r="O348" s="30">
        <f>IF($A348="","",IF($D348="Missing Unit","Missing Unit",IF(OR($D348="Out of Service",$D348="Sold"),"Inactive Vehicle",IF($J348="","Missing Current Odometer",IF(OR($F348="",$G348=""),"Missing Service Baseline",IF($F348&gt;'Settings'!$B$4,"Last Service Date After Report Date",IF(AND(OR($H348="",$H348=0),OR($I348="",$I348=0)),"Missing Service Type Setup",IF($J348&lt;$G348,"Odometer Conflict","OK"))))))))</f>
        <v/>
      </c>
      <c r="P348" s="31">
        <f>IF($A348="","",IF($O348&lt;&gt;"OK","Review",IF(OR(AND($H348&gt;0,$M348&lt;0),AND($I348&gt;0,$N348&lt;0)),"Overdue",IF(OR(AND($H348&gt;0,$M348&lt;='Settings'!$B$5),AND($I348&gt;0,$N348&lt;='Settings'!$B$6)),"Due Soon","Up to Date"))))</f>
        <v/>
      </c>
      <c r="Q348" s="52">
        <f>IF($A348="","",IFERROR(VLOOKUP($E348,'Settings'!$A$11:$D$110,4,FALSE),0))</f>
        <v/>
      </c>
      <c r="R348" s="27" t="n"/>
      <c r="S348" s="25" t="n"/>
      <c r="T348" s="27" t="n"/>
    </row>
    <row r="349">
      <c r="A349" s="25" t="n"/>
      <c r="B349" s="25" t="n"/>
      <c r="C349" s="30">
        <f>IF($A349="","",IFERROR(VLOOKUP($B349,'Vehicles'!$A$5:$J$504,2,FALSE)&amp;" "&amp;VLOOKUP($B349,'Vehicles'!$A$5:$J$504,3,FALSE)&amp;" "&amp;VLOOKUP($B349,'Vehicles'!$A$5:$J$504,4,FALSE),"Unit not found"))</f>
        <v/>
      </c>
      <c r="D349" s="31">
        <f>IF($A349="","",IFERROR(VLOOKUP($B349,'Vehicles'!$A$5:$J$504,10,FALSE),"Missing Unit"))</f>
        <v/>
      </c>
      <c r="E349" s="27" t="n"/>
      <c r="F349" s="49" t="n"/>
      <c r="G349" s="48" t="n"/>
      <c r="H349" s="50">
        <f>IF($A349="","",IFERROR(VLOOKUP($E349,'Settings'!$A$11:$D$110,2,FALSE),""))</f>
        <v/>
      </c>
      <c r="I349" s="33">
        <f>IF($A349="","",IFERROR(VLOOKUP($E349,'Settings'!$A$11:$D$110,3,FALSE),""))</f>
        <v/>
      </c>
      <c r="J349" s="50">
        <f>IF($A349="","",IFERROR(VLOOKUP($B349,'Vehicles'!$A$5:$J$504,8,FALSE),""))</f>
        <v/>
      </c>
      <c r="K349" s="50">
        <f>IF($A349="","",IFERROR(IF(OR($H349&lt;=0,$G349=""),"",$G349+$H349),""))</f>
        <v/>
      </c>
      <c r="L349" s="51">
        <f>IF($A349="","",IFERROR(IF(OR($I349&lt;=0,$F349=""),"",EDATE($F349,$I349)),""))</f>
        <v/>
      </c>
      <c r="M349" s="50">
        <f>IF($A349="","",IFERROR(IF(OR($K349="",$J349=""),"",$K349-$J349),""))</f>
        <v/>
      </c>
      <c r="N349" s="33">
        <f>IF($A349="","",IFERROR(IF($L349="","",$L349-'Settings'!$B$4),""))</f>
        <v/>
      </c>
      <c r="O349" s="30">
        <f>IF($A349="","",IF($D349="Missing Unit","Missing Unit",IF(OR($D349="Out of Service",$D349="Sold"),"Inactive Vehicle",IF($J349="","Missing Current Odometer",IF(OR($F349="",$G349=""),"Missing Service Baseline",IF($F349&gt;'Settings'!$B$4,"Last Service Date After Report Date",IF(AND(OR($H349="",$H349=0),OR($I349="",$I349=0)),"Missing Service Type Setup",IF($J349&lt;$G349,"Odometer Conflict","OK"))))))))</f>
        <v/>
      </c>
      <c r="P349" s="31">
        <f>IF($A349="","",IF($O349&lt;&gt;"OK","Review",IF(OR(AND($H349&gt;0,$M349&lt;0),AND($I349&gt;0,$N349&lt;0)),"Overdue",IF(OR(AND($H349&gt;0,$M349&lt;='Settings'!$B$5),AND($I349&gt;0,$N349&lt;='Settings'!$B$6)),"Due Soon","Up to Date"))))</f>
        <v/>
      </c>
      <c r="Q349" s="52">
        <f>IF($A349="","",IFERROR(VLOOKUP($E349,'Settings'!$A$11:$D$110,4,FALSE),0))</f>
        <v/>
      </c>
      <c r="R349" s="27" t="n"/>
      <c r="S349" s="25" t="n"/>
      <c r="T349" s="27" t="n"/>
    </row>
    <row r="350">
      <c r="A350" s="25" t="n"/>
      <c r="B350" s="25" t="n"/>
      <c r="C350" s="30">
        <f>IF($A350="","",IFERROR(VLOOKUP($B350,'Vehicles'!$A$5:$J$504,2,FALSE)&amp;" "&amp;VLOOKUP($B350,'Vehicles'!$A$5:$J$504,3,FALSE)&amp;" "&amp;VLOOKUP($B350,'Vehicles'!$A$5:$J$504,4,FALSE),"Unit not found"))</f>
        <v/>
      </c>
      <c r="D350" s="31">
        <f>IF($A350="","",IFERROR(VLOOKUP($B350,'Vehicles'!$A$5:$J$504,10,FALSE),"Missing Unit"))</f>
        <v/>
      </c>
      <c r="E350" s="27" t="n"/>
      <c r="F350" s="49" t="n"/>
      <c r="G350" s="48" t="n"/>
      <c r="H350" s="50">
        <f>IF($A350="","",IFERROR(VLOOKUP($E350,'Settings'!$A$11:$D$110,2,FALSE),""))</f>
        <v/>
      </c>
      <c r="I350" s="33">
        <f>IF($A350="","",IFERROR(VLOOKUP($E350,'Settings'!$A$11:$D$110,3,FALSE),""))</f>
        <v/>
      </c>
      <c r="J350" s="50">
        <f>IF($A350="","",IFERROR(VLOOKUP($B350,'Vehicles'!$A$5:$J$504,8,FALSE),""))</f>
        <v/>
      </c>
      <c r="K350" s="50">
        <f>IF($A350="","",IFERROR(IF(OR($H350&lt;=0,$G350=""),"",$G350+$H350),""))</f>
        <v/>
      </c>
      <c r="L350" s="51">
        <f>IF($A350="","",IFERROR(IF(OR($I350&lt;=0,$F350=""),"",EDATE($F350,$I350)),""))</f>
        <v/>
      </c>
      <c r="M350" s="50">
        <f>IF($A350="","",IFERROR(IF(OR($K350="",$J350=""),"",$K350-$J350),""))</f>
        <v/>
      </c>
      <c r="N350" s="33">
        <f>IF($A350="","",IFERROR(IF($L350="","",$L350-'Settings'!$B$4),""))</f>
        <v/>
      </c>
      <c r="O350" s="30">
        <f>IF($A350="","",IF($D350="Missing Unit","Missing Unit",IF(OR($D350="Out of Service",$D350="Sold"),"Inactive Vehicle",IF($J350="","Missing Current Odometer",IF(OR($F350="",$G350=""),"Missing Service Baseline",IF($F350&gt;'Settings'!$B$4,"Last Service Date After Report Date",IF(AND(OR($H350="",$H350=0),OR($I350="",$I350=0)),"Missing Service Type Setup",IF($J350&lt;$G350,"Odometer Conflict","OK"))))))))</f>
        <v/>
      </c>
      <c r="P350" s="31">
        <f>IF($A350="","",IF($O350&lt;&gt;"OK","Review",IF(OR(AND($H350&gt;0,$M350&lt;0),AND($I350&gt;0,$N350&lt;0)),"Overdue",IF(OR(AND($H350&gt;0,$M350&lt;='Settings'!$B$5),AND($I350&gt;0,$N350&lt;='Settings'!$B$6)),"Due Soon","Up to Date"))))</f>
        <v/>
      </c>
      <c r="Q350" s="52">
        <f>IF($A350="","",IFERROR(VLOOKUP($E350,'Settings'!$A$11:$D$110,4,FALSE),0))</f>
        <v/>
      </c>
      <c r="R350" s="27" t="n"/>
      <c r="S350" s="25" t="n"/>
      <c r="T350" s="27" t="n"/>
    </row>
    <row r="351">
      <c r="A351" s="25" t="n"/>
      <c r="B351" s="25" t="n"/>
      <c r="C351" s="30">
        <f>IF($A351="","",IFERROR(VLOOKUP($B351,'Vehicles'!$A$5:$J$504,2,FALSE)&amp;" "&amp;VLOOKUP($B351,'Vehicles'!$A$5:$J$504,3,FALSE)&amp;" "&amp;VLOOKUP($B351,'Vehicles'!$A$5:$J$504,4,FALSE),"Unit not found"))</f>
        <v/>
      </c>
      <c r="D351" s="31">
        <f>IF($A351="","",IFERROR(VLOOKUP($B351,'Vehicles'!$A$5:$J$504,10,FALSE),"Missing Unit"))</f>
        <v/>
      </c>
      <c r="E351" s="27" t="n"/>
      <c r="F351" s="49" t="n"/>
      <c r="G351" s="48" t="n"/>
      <c r="H351" s="50">
        <f>IF($A351="","",IFERROR(VLOOKUP($E351,'Settings'!$A$11:$D$110,2,FALSE),""))</f>
        <v/>
      </c>
      <c r="I351" s="33">
        <f>IF($A351="","",IFERROR(VLOOKUP($E351,'Settings'!$A$11:$D$110,3,FALSE),""))</f>
        <v/>
      </c>
      <c r="J351" s="50">
        <f>IF($A351="","",IFERROR(VLOOKUP($B351,'Vehicles'!$A$5:$J$504,8,FALSE),""))</f>
        <v/>
      </c>
      <c r="K351" s="50">
        <f>IF($A351="","",IFERROR(IF(OR($H351&lt;=0,$G351=""),"",$G351+$H351),""))</f>
        <v/>
      </c>
      <c r="L351" s="51">
        <f>IF($A351="","",IFERROR(IF(OR($I351&lt;=0,$F351=""),"",EDATE($F351,$I351)),""))</f>
        <v/>
      </c>
      <c r="M351" s="50">
        <f>IF($A351="","",IFERROR(IF(OR($K351="",$J351=""),"",$K351-$J351),""))</f>
        <v/>
      </c>
      <c r="N351" s="33">
        <f>IF($A351="","",IFERROR(IF($L351="","",$L351-'Settings'!$B$4),""))</f>
        <v/>
      </c>
      <c r="O351" s="30">
        <f>IF($A351="","",IF($D351="Missing Unit","Missing Unit",IF(OR($D351="Out of Service",$D351="Sold"),"Inactive Vehicle",IF($J351="","Missing Current Odometer",IF(OR($F351="",$G351=""),"Missing Service Baseline",IF($F351&gt;'Settings'!$B$4,"Last Service Date After Report Date",IF(AND(OR($H351="",$H351=0),OR($I351="",$I351=0)),"Missing Service Type Setup",IF($J351&lt;$G351,"Odometer Conflict","OK"))))))))</f>
        <v/>
      </c>
      <c r="P351" s="31">
        <f>IF($A351="","",IF($O351&lt;&gt;"OK","Review",IF(OR(AND($H351&gt;0,$M351&lt;0),AND($I351&gt;0,$N351&lt;0)),"Overdue",IF(OR(AND($H351&gt;0,$M351&lt;='Settings'!$B$5),AND($I351&gt;0,$N351&lt;='Settings'!$B$6)),"Due Soon","Up to Date"))))</f>
        <v/>
      </c>
      <c r="Q351" s="52">
        <f>IF($A351="","",IFERROR(VLOOKUP($E351,'Settings'!$A$11:$D$110,4,FALSE),0))</f>
        <v/>
      </c>
      <c r="R351" s="27" t="n"/>
      <c r="S351" s="25" t="n"/>
      <c r="T351" s="27" t="n"/>
    </row>
    <row r="352">
      <c r="A352" s="25" t="n"/>
      <c r="B352" s="25" t="n"/>
      <c r="C352" s="30">
        <f>IF($A352="","",IFERROR(VLOOKUP($B352,'Vehicles'!$A$5:$J$504,2,FALSE)&amp;" "&amp;VLOOKUP($B352,'Vehicles'!$A$5:$J$504,3,FALSE)&amp;" "&amp;VLOOKUP($B352,'Vehicles'!$A$5:$J$504,4,FALSE),"Unit not found"))</f>
        <v/>
      </c>
      <c r="D352" s="31">
        <f>IF($A352="","",IFERROR(VLOOKUP($B352,'Vehicles'!$A$5:$J$504,10,FALSE),"Missing Unit"))</f>
        <v/>
      </c>
      <c r="E352" s="27" t="n"/>
      <c r="F352" s="49" t="n"/>
      <c r="G352" s="48" t="n"/>
      <c r="H352" s="50">
        <f>IF($A352="","",IFERROR(VLOOKUP($E352,'Settings'!$A$11:$D$110,2,FALSE),""))</f>
        <v/>
      </c>
      <c r="I352" s="33">
        <f>IF($A352="","",IFERROR(VLOOKUP($E352,'Settings'!$A$11:$D$110,3,FALSE),""))</f>
        <v/>
      </c>
      <c r="J352" s="50">
        <f>IF($A352="","",IFERROR(VLOOKUP($B352,'Vehicles'!$A$5:$J$504,8,FALSE),""))</f>
        <v/>
      </c>
      <c r="K352" s="50">
        <f>IF($A352="","",IFERROR(IF(OR($H352&lt;=0,$G352=""),"",$G352+$H352),""))</f>
        <v/>
      </c>
      <c r="L352" s="51">
        <f>IF($A352="","",IFERROR(IF(OR($I352&lt;=0,$F352=""),"",EDATE($F352,$I352)),""))</f>
        <v/>
      </c>
      <c r="M352" s="50">
        <f>IF($A352="","",IFERROR(IF(OR($K352="",$J352=""),"",$K352-$J352),""))</f>
        <v/>
      </c>
      <c r="N352" s="33">
        <f>IF($A352="","",IFERROR(IF($L352="","",$L352-'Settings'!$B$4),""))</f>
        <v/>
      </c>
      <c r="O352" s="30">
        <f>IF($A352="","",IF($D352="Missing Unit","Missing Unit",IF(OR($D352="Out of Service",$D352="Sold"),"Inactive Vehicle",IF($J352="","Missing Current Odometer",IF(OR($F352="",$G352=""),"Missing Service Baseline",IF($F352&gt;'Settings'!$B$4,"Last Service Date After Report Date",IF(AND(OR($H352="",$H352=0),OR($I352="",$I352=0)),"Missing Service Type Setup",IF($J352&lt;$G352,"Odometer Conflict","OK"))))))))</f>
        <v/>
      </c>
      <c r="P352" s="31">
        <f>IF($A352="","",IF($O352&lt;&gt;"OK","Review",IF(OR(AND($H352&gt;0,$M352&lt;0),AND($I352&gt;0,$N352&lt;0)),"Overdue",IF(OR(AND($H352&gt;0,$M352&lt;='Settings'!$B$5),AND($I352&gt;0,$N352&lt;='Settings'!$B$6)),"Due Soon","Up to Date"))))</f>
        <v/>
      </c>
      <c r="Q352" s="52">
        <f>IF($A352="","",IFERROR(VLOOKUP($E352,'Settings'!$A$11:$D$110,4,FALSE),0))</f>
        <v/>
      </c>
      <c r="R352" s="27" t="n"/>
      <c r="S352" s="25" t="n"/>
      <c r="T352" s="27" t="n"/>
    </row>
    <row r="353">
      <c r="A353" s="25" t="n"/>
      <c r="B353" s="25" t="n"/>
      <c r="C353" s="30">
        <f>IF($A353="","",IFERROR(VLOOKUP($B353,'Vehicles'!$A$5:$J$504,2,FALSE)&amp;" "&amp;VLOOKUP($B353,'Vehicles'!$A$5:$J$504,3,FALSE)&amp;" "&amp;VLOOKUP($B353,'Vehicles'!$A$5:$J$504,4,FALSE),"Unit not found"))</f>
        <v/>
      </c>
      <c r="D353" s="31">
        <f>IF($A353="","",IFERROR(VLOOKUP($B353,'Vehicles'!$A$5:$J$504,10,FALSE),"Missing Unit"))</f>
        <v/>
      </c>
      <c r="E353" s="27" t="n"/>
      <c r="F353" s="49" t="n"/>
      <c r="G353" s="48" t="n"/>
      <c r="H353" s="50">
        <f>IF($A353="","",IFERROR(VLOOKUP($E353,'Settings'!$A$11:$D$110,2,FALSE),""))</f>
        <v/>
      </c>
      <c r="I353" s="33">
        <f>IF($A353="","",IFERROR(VLOOKUP($E353,'Settings'!$A$11:$D$110,3,FALSE),""))</f>
        <v/>
      </c>
      <c r="J353" s="50">
        <f>IF($A353="","",IFERROR(VLOOKUP($B353,'Vehicles'!$A$5:$J$504,8,FALSE),""))</f>
        <v/>
      </c>
      <c r="K353" s="50">
        <f>IF($A353="","",IFERROR(IF(OR($H353&lt;=0,$G353=""),"",$G353+$H353),""))</f>
        <v/>
      </c>
      <c r="L353" s="51">
        <f>IF($A353="","",IFERROR(IF(OR($I353&lt;=0,$F353=""),"",EDATE($F353,$I353)),""))</f>
        <v/>
      </c>
      <c r="M353" s="50">
        <f>IF($A353="","",IFERROR(IF(OR($K353="",$J353=""),"",$K353-$J353),""))</f>
        <v/>
      </c>
      <c r="N353" s="33">
        <f>IF($A353="","",IFERROR(IF($L353="","",$L353-'Settings'!$B$4),""))</f>
        <v/>
      </c>
      <c r="O353" s="30">
        <f>IF($A353="","",IF($D353="Missing Unit","Missing Unit",IF(OR($D353="Out of Service",$D353="Sold"),"Inactive Vehicle",IF($J353="","Missing Current Odometer",IF(OR($F353="",$G353=""),"Missing Service Baseline",IF($F353&gt;'Settings'!$B$4,"Last Service Date After Report Date",IF(AND(OR($H353="",$H353=0),OR($I353="",$I353=0)),"Missing Service Type Setup",IF($J353&lt;$G353,"Odometer Conflict","OK"))))))))</f>
        <v/>
      </c>
      <c r="P353" s="31">
        <f>IF($A353="","",IF($O353&lt;&gt;"OK","Review",IF(OR(AND($H353&gt;0,$M353&lt;0),AND($I353&gt;0,$N353&lt;0)),"Overdue",IF(OR(AND($H353&gt;0,$M353&lt;='Settings'!$B$5),AND($I353&gt;0,$N353&lt;='Settings'!$B$6)),"Due Soon","Up to Date"))))</f>
        <v/>
      </c>
      <c r="Q353" s="52">
        <f>IF($A353="","",IFERROR(VLOOKUP($E353,'Settings'!$A$11:$D$110,4,FALSE),0))</f>
        <v/>
      </c>
      <c r="R353" s="27" t="n"/>
      <c r="S353" s="25" t="n"/>
      <c r="T353" s="27" t="n"/>
    </row>
    <row r="354">
      <c r="A354" s="25" t="n"/>
      <c r="B354" s="25" t="n"/>
      <c r="C354" s="30">
        <f>IF($A354="","",IFERROR(VLOOKUP($B354,'Vehicles'!$A$5:$J$504,2,FALSE)&amp;" "&amp;VLOOKUP($B354,'Vehicles'!$A$5:$J$504,3,FALSE)&amp;" "&amp;VLOOKUP($B354,'Vehicles'!$A$5:$J$504,4,FALSE),"Unit not found"))</f>
        <v/>
      </c>
      <c r="D354" s="31">
        <f>IF($A354="","",IFERROR(VLOOKUP($B354,'Vehicles'!$A$5:$J$504,10,FALSE),"Missing Unit"))</f>
        <v/>
      </c>
      <c r="E354" s="27" t="n"/>
      <c r="F354" s="49" t="n"/>
      <c r="G354" s="48" t="n"/>
      <c r="H354" s="50">
        <f>IF($A354="","",IFERROR(VLOOKUP($E354,'Settings'!$A$11:$D$110,2,FALSE),""))</f>
        <v/>
      </c>
      <c r="I354" s="33">
        <f>IF($A354="","",IFERROR(VLOOKUP($E354,'Settings'!$A$11:$D$110,3,FALSE),""))</f>
        <v/>
      </c>
      <c r="J354" s="50">
        <f>IF($A354="","",IFERROR(VLOOKUP($B354,'Vehicles'!$A$5:$J$504,8,FALSE),""))</f>
        <v/>
      </c>
      <c r="K354" s="50">
        <f>IF($A354="","",IFERROR(IF(OR($H354&lt;=0,$G354=""),"",$G354+$H354),""))</f>
        <v/>
      </c>
      <c r="L354" s="51">
        <f>IF($A354="","",IFERROR(IF(OR($I354&lt;=0,$F354=""),"",EDATE($F354,$I354)),""))</f>
        <v/>
      </c>
      <c r="M354" s="50">
        <f>IF($A354="","",IFERROR(IF(OR($K354="",$J354=""),"",$K354-$J354),""))</f>
        <v/>
      </c>
      <c r="N354" s="33">
        <f>IF($A354="","",IFERROR(IF($L354="","",$L354-'Settings'!$B$4),""))</f>
        <v/>
      </c>
      <c r="O354" s="30">
        <f>IF($A354="","",IF($D354="Missing Unit","Missing Unit",IF(OR($D354="Out of Service",$D354="Sold"),"Inactive Vehicle",IF($J354="","Missing Current Odometer",IF(OR($F354="",$G354=""),"Missing Service Baseline",IF($F354&gt;'Settings'!$B$4,"Last Service Date After Report Date",IF(AND(OR($H354="",$H354=0),OR($I354="",$I354=0)),"Missing Service Type Setup",IF($J354&lt;$G354,"Odometer Conflict","OK"))))))))</f>
        <v/>
      </c>
      <c r="P354" s="31">
        <f>IF($A354="","",IF($O354&lt;&gt;"OK","Review",IF(OR(AND($H354&gt;0,$M354&lt;0),AND($I354&gt;0,$N354&lt;0)),"Overdue",IF(OR(AND($H354&gt;0,$M354&lt;='Settings'!$B$5),AND($I354&gt;0,$N354&lt;='Settings'!$B$6)),"Due Soon","Up to Date"))))</f>
        <v/>
      </c>
      <c r="Q354" s="52">
        <f>IF($A354="","",IFERROR(VLOOKUP($E354,'Settings'!$A$11:$D$110,4,FALSE),0))</f>
        <v/>
      </c>
      <c r="R354" s="27" t="n"/>
      <c r="S354" s="25" t="n"/>
      <c r="T354" s="27" t="n"/>
    </row>
    <row r="355">
      <c r="A355" s="25" t="n"/>
      <c r="B355" s="25" t="n"/>
      <c r="C355" s="30">
        <f>IF($A355="","",IFERROR(VLOOKUP($B355,'Vehicles'!$A$5:$J$504,2,FALSE)&amp;" "&amp;VLOOKUP($B355,'Vehicles'!$A$5:$J$504,3,FALSE)&amp;" "&amp;VLOOKUP($B355,'Vehicles'!$A$5:$J$504,4,FALSE),"Unit not found"))</f>
        <v/>
      </c>
      <c r="D355" s="31">
        <f>IF($A355="","",IFERROR(VLOOKUP($B355,'Vehicles'!$A$5:$J$504,10,FALSE),"Missing Unit"))</f>
        <v/>
      </c>
      <c r="E355" s="27" t="n"/>
      <c r="F355" s="49" t="n"/>
      <c r="G355" s="48" t="n"/>
      <c r="H355" s="50">
        <f>IF($A355="","",IFERROR(VLOOKUP($E355,'Settings'!$A$11:$D$110,2,FALSE),""))</f>
        <v/>
      </c>
      <c r="I355" s="33">
        <f>IF($A355="","",IFERROR(VLOOKUP($E355,'Settings'!$A$11:$D$110,3,FALSE),""))</f>
        <v/>
      </c>
      <c r="J355" s="50">
        <f>IF($A355="","",IFERROR(VLOOKUP($B355,'Vehicles'!$A$5:$J$504,8,FALSE),""))</f>
        <v/>
      </c>
      <c r="K355" s="50">
        <f>IF($A355="","",IFERROR(IF(OR($H355&lt;=0,$G355=""),"",$G355+$H355),""))</f>
        <v/>
      </c>
      <c r="L355" s="51">
        <f>IF($A355="","",IFERROR(IF(OR($I355&lt;=0,$F355=""),"",EDATE($F355,$I355)),""))</f>
        <v/>
      </c>
      <c r="M355" s="50">
        <f>IF($A355="","",IFERROR(IF(OR($K355="",$J355=""),"",$K355-$J355),""))</f>
        <v/>
      </c>
      <c r="N355" s="33">
        <f>IF($A355="","",IFERROR(IF($L355="","",$L355-'Settings'!$B$4),""))</f>
        <v/>
      </c>
      <c r="O355" s="30">
        <f>IF($A355="","",IF($D355="Missing Unit","Missing Unit",IF(OR($D355="Out of Service",$D355="Sold"),"Inactive Vehicle",IF($J355="","Missing Current Odometer",IF(OR($F355="",$G355=""),"Missing Service Baseline",IF($F355&gt;'Settings'!$B$4,"Last Service Date After Report Date",IF(AND(OR($H355="",$H355=0),OR($I355="",$I355=0)),"Missing Service Type Setup",IF($J355&lt;$G355,"Odometer Conflict","OK"))))))))</f>
        <v/>
      </c>
      <c r="P355" s="31">
        <f>IF($A355="","",IF($O355&lt;&gt;"OK","Review",IF(OR(AND($H355&gt;0,$M355&lt;0),AND($I355&gt;0,$N355&lt;0)),"Overdue",IF(OR(AND($H355&gt;0,$M355&lt;='Settings'!$B$5),AND($I355&gt;0,$N355&lt;='Settings'!$B$6)),"Due Soon","Up to Date"))))</f>
        <v/>
      </c>
      <c r="Q355" s="52">
        <f>IF($A355="","",IFERROR(VLOOKUP($E355,'Settings'!$A$11:$D$110,4,FALSE),0))</f>
        <v/>
      </c>
      <c r="R355" s="27" t="n"/>
      <c r="S355" s="25" t="n"/>
      <c r="T355" s="27" t="n"/>
    </row>
    <row r="356">
      <c r="A356" s="25" t="n"/>
      <c r="B356" s="25" t="n"/>
      <c r="C356" s="30">
        <f>IF($A356="","",IFERROR(VLOOKUP($B356,'Vehicles'!$A$5:$J$504,2,FALSE)&amp;" "&amp;VLOOKUP($B356,'Vehicles'!$A$5:$J$504,3,FALSE)&amp;" "&amp;VLOOKUP($B356,'Vehicles'!$A$5:$J$504,4,FALSE),"Unit not found"))</f>
        <v/>
      </c>
      <c r="D356" s="31">
        <f>IF($A356="","",IFERROR(VLOOKUP($B356,'Vehicles'!$A$5:$J$504,10,FALSE),"Missing Unit"))</f>
        <v/>
      </c>
      <c r="E356" s="27" t="n"/>
      <c r="F356" s="49" t="n"/>
      <c r="G356" s="48" t="n"/>
      <c r="H356" s="50">
        <f>IF($A356="","",IFERROR(VLOOKUP($E356,'Settings'!$A$11:$D$110,2,FALSE),""))</f>
        <v/>
      </c>
      <c r="I356" s="33">
        <f>IF($A356="","",IFERROR(VLOOKUP($E356,'Settings'!$A$11:$D$110,3,FALSE),""))</f>
        <v/>
      </c>
      <c r="J356" s="50">
        <f>IF($A356="","",IFERROR(VLOOKUP($B356,'Vehicles'!$A$5:$J$504,8,FALSE),""))</f>
        <v/>
      </c>
      <c r="K356" s="50">
        <f>IF($A356="","",IFERROR(IF(OR($H356&lt;=0,$G356=""),"",$G356+$H356),""))</f>
        <v/>
      </c>
      <c r="L356" s="51">
        <f>IF($A356="","",IFERROR(IF(OR($I356&lt;=0,$F356=""),"",EDATE($F356,$I356)),""))</f>
        <v/>
      </c>
      <c r="M356" s="50">
        <f>IF($A356="","",IFERROR(IF(OR($K356="",$J356=""),"",$K356-$J356),""))</f>
        <v/>
      </c>
      <c r="N356" s="33">
        <f>IF($A356="","",IFERROR(IF($L356="","",$L356-'Settings'!$B$4),""))</f>
        <v/>
      </c>
      <c r="O356" s="30">
        <f>IF($A356="","",IF($D356="Missing Unit","Missing Unit",IF(OR($D356="Out of Service",$D356="Sold"),"Inactive Vehicle",IF($J356="","Missing Current Odometer",IF(OR($F356="",$G356=""),"Missing Service Baseline",IF($F356&gt;'Settings'!$B$4,"Last Service Date After Report Date",IF(AND(OR($H356="",$H356=0),OR($I356="",$I356=0)),"Missing Service Type Setup",IF($J356&lt;$G356,"Odometer Conflict","OK"))))))))</f>
        <v/>
      </c>
      <c r="P356" s="31">
        <f>IF($A356="","",IF($O356&lt;&gt;"OK","Review",IF(OR(AND($H356&gt;0,$M356&lt;0),AND($I356&gt;0,$N356&lt;0)),"Overdue",IF(OR(AND($H356&gt;0,$M356&lt;='Settings'!$B$5),AND($I356&gt;0,$N356&lt;='Settings'!$B$6)),"Due Soon","Up to Date"))))</f>
        <v/>
      </c>
      <c r="Q356" s="52">
        <f>IF($A356="","",IFERROR(VLOOKUP($E356,'Settings'!$A$11:$D$110,4,FALSE),0))</f>
        <v/>
      </c>
      <c r="R356" s="27" t="n"/>
      <c r="S356" s="25" t="n"/>
      <c r="T356" s="27" t="n"/>
    </row>
    <row r="357">
      <c r="A357" s="25" t="n"/>
      <c r="B357" s="25" t="n"/>
      <c r="C357" s="30">
        <f>IF($A357="","",IFERROR(VLOOKUP($B357,'Vehicles'!$A$5:$J$504,2,FALSE)&amp;" "&amp;VLOOKUP($B357,'Vehicles'!$A$5:$J$504,3,FALSE)&amp;" "&amp;VLOOKUP($B357,'Vehicles'!$A$5:$J$504,4,FALSE),"Unit not found"))</f>
        <v/>
      </c>
      <c r="D357" s="31">
        <f>IF($A357="","",IFERROR(VLOOKUP($B357,'Vehicles'!$A$5:$J$504,10,FALSE),"Missing Unit"))</f>
        <v/>
      </c>
      <c r="E357" s="27" t="n"/>
      <c r="F357" s="49" t="n"/>
      <c r="G357" s="48" t="n"/>
      <c r="H357" s="50">
        <f>IF($A357="","",IFERROR(VLOOKUP($E357,'Settings'!$A$11:$D$110,2,FALSE),""))</f>
        <v/>
      </c>
      <c r="I357" s="33">
        <f>IF($A357="","",IFERROR(VLOOKUP($E357,'Settings'!$A$11:$D$110,3,FALSE),""))</f>
        <v/>
      </c>
      <c r="J357" s="50">
        <f>IF($A357="","",IFERROR(VLOOKUP($B357,'Vehicles'!$A$5:$J$504,8,FALSE),""))</f>
        <v/>
      </c>
      <c r="K357" s="50">
        <f>IF($A357="","",IFERROR(IF(OR($H357&lt;=0,$G357=""),"",$G357+$H357),""))</f>
        <v/>
      </c>
      <c r="L357" s="51">
        <f>IF($A357="","",IFERROR(IF(OR($I357&lt;=0,$F357=""),"",EDATE($F357,$I357)),""))</f>
        <v/>
      </c>
      <c r="M357" s="50">
        <f>IF($A357="","",IFERROR(IF(OR($K357="",$J357=""),"",$K357-$J357),""))</f>
        <v/>
      </c>
      <c r="N357" s="33">
        <f>IF($A357="","",IFERROR(IF($L357="","",$L357-'Settings'!$B$4),""))</f>
        <v/>
      </c>
      <c r="O357" s="30">
        <f>IF($A357="","",IF($D357="Missing Unit","Missing Unit",IF(OR($D357="Out of Service",$D357="Sold"),"Inactive Vehicle",IF($J357="","Missing Current Odometer",IF(OR($F357="",$G357=""),"Missing Service Baseline",IF($F357&gt;'Settings'!$B$4,"Last Service Date After Report Date",IF(AND(OR($H357="",$H357=0),OR($I357="",$I357=0)),"Missing Service Type Setup",IF($J357&lt;$G357,"Odometer Conflict","OK"))))))))</f>
        <v/>
      </c>
      <c r="P357" s="31">
        <f>IF($A357="","",IF($O357&lt;&gt;"OK","Review",IF(OR(AND($H357&gt;0,$M357&lt;0),AND($I357&gt;0,$N357&lt;0)),"Overdue",IF(OR(AND($H357&gt;0,$M357&lt;='Settings'!$B$5),AND($I357&gt;0,$N357&lt;='Settings'!$B$6)),"Due Soon","Up to Date"))))</f>
        <v/>
      </c>
      <c r="Q357" s="52">
        <f>IF($A357="","",IFERROR(VLOOKUP($E357,'Settings'!$A$11:$D$110,4,FALSE),0))</f>
        <v/>
      </c>
      <c r="R357" s="27" t="n"/>
      <c r="S357" s="25" t="n"/>
      <c r="T357" s="27" t="n"/>
    </row>
    <row r="358">
      <c r="A358" s="25" t="n"/>
      <c r="B358" s="25" t="n"/>
      <c r="C358" s="30">
        <f>IF($A358="","",IFERROR(VLOOKUP($B358,'Vehicles'!$A$5:$J$504,2,FALSE)&amp;" "&amp;VLOOKUP($B358,'Vehicles'!$A$5:$J$504,3,FALSE)&amp;" "&amp;VLOOKUP($B358,'Vehicles'!$A$5:$J$504,4,FALSE),"Unit not found"))</f>
        <v/>
      </c>
      <c r="D358" s="31">
        <f>IF($A358="","",IFERROR(VLOOKUP($B358,'Vehicles'!$A$5:$J$504,10,FALSE),"Missing Unit"))</f>
        <v/>
      </c>
      <c r="E358" s="27" t="n"/>
      <c r="F358" s="49" t="n"/>
      <c r="G358" s="48" t="n"/>
      <c r="H358" s="50">
        <f>IF($A358="","",IFERROR(VLOOKUP($E358,'Settings'!$A$11:$D$110,2,FALSE),""))</f>
        <v/>
      </c>
      <c r="I358" s="33">
        <f>IF($A358="","",IFERROR(VLOOKUP($E358,'Settings'!$A$11:$D$110,3,FALSE),""))</f>
        <v/>
      </c>
      <c r="J358" s="50">
        <f>IF($A358="","",IFERROR(VLOOKUP($B358,'Vehicles'!$A$5:$J$504,8,FALSE),""))</f>
        <v/>
      </c>
      <c r="K358" s="50">
        <f>IF($A358="","",IFERROR(IF(OR($H358&lt;=0,$G358=""),"",$G358+$H358),""))</f>
        <v/>
      </c>
      <c r="L358" s="51">
        <f>IF($A358="","",IFERROR(IF(OR($I358&lt;=0,$F358=""),"",EDATE($F358,$I358)),""))</f>
        <v/>
      </c>
      <c r="M358" s="50">
        <f>IF($A358="","",IFERROR(IF(OR($K358="",$J358=""),"",$K358-$J358),""))</f>
        <v/>
      </c>
      <c r="N358" s="33">
        <f>IF($A358="","",IFERROR(IF($L358="","",$L358-'Settings'!$B$4),""))</f>
        <v/>
      </c>
      <c r="O358" s="30">
        <f>IF($A358="","",IF($D358="Missing Unit","Missing Unit",IF(OR($D358="Out of Service",$D358="Sold"),"Inactive Vehicle",IF($J358="","Missing Current Odometer",IF(OR($F358="",$G358=""),"Missing Service Baseline",IF($F358&gt;'Settings'!$B$4,"Last Service Date After Report Date",IF(AND(OR($H358="",$H358=0),OR($I358="",$I358=0)),"Missing Service Type Setup",IF($J358&lt;$G358,"Odometer Conflict","OK"))))))))</f>
        <v/>
      </c>
      <c r="P358" s="31">
        <f>IF($A358="","",IF($O358&lt;&gt;"OK","Review",IF(OR(AND($H358&gt;0,$M358&lt;0),AND($I358&gt;0,$N358&lt;0)),"Overdue",IF(OR(AND($H358&gt;0,$M358&lt;='Settings'!$B$5),AND($I358&gt;0,$N358&lt;='Settings'!$B$6)),"Due Soon","Up to Date"))))</f>
        <v/>
      </c>
      <c r="Q358" s="52">
        <f>IF($A358="","",IFERROR(VLOOKUP($E358,'Settings'!$A$11:$D$110,4,FALSE),0))</f>
        <v/>
      </c>
      <c r="R358" s="27" t="n"/>
      <c r="S358" s="25" t="n"/>
      <c r="T358" s="27" t="n"/>
    </row>
    <row r="359">
      <c r="A359" s="25" t="n"/>
      <c r="B359" s="25" t="n"/>
      <c r="C359" s="30">
        <f>IF($A359="","",IFERROR(VLOOKUP($B359,'Vehicles'!$A$5:$J$504,2,FALSE)&amp;" "&amp;VLOOKUP($B359,'Vehicles'!$A$5:$J$504,3,FALSE)&amp;" "&amp;VLOOKUP($B359,'Vehicles'!$A$5:$J$504,4,FALSE),"Unit not found"))</f>
        <v/>
      </c>
      <c r="D359" s="31">
        <f>IF($A359="","",IFERROR(VLOOKUP($B359,'Vehicles'!$A$5:$J$504,10,FALSE),"Missing Unit"))</f>
        <v/>
      </c>
      <c r="E359" s="27" t="n"/>
      <c r="F359" s="49" t="n"/>
      <c r="G359" s="48" t="n"/>
      <c r="H359" s="50">
        <f>IF($A359="","",IFERROR(VLOOKUP($E359,'Settings'!$A$11:$D$110,2,FALSE),""))</f>
        <v/>
      </c>
      <c r="I359" s="33">
        <f>IF($A359="","",IFERROR(VLOOKUP($E359,'Settings'!$A$11:$D$110,3,FALSE),""))</f>
        <v/>
      </c>
      <c r="J359" s="50">
        <f>IF($A359="","",IFERROR(VLOOKUP($B359,'Vehicles'!$A$5:$J$504,8,FALSE),""))</f>
        <v/>
      </c>
      <c r="K359" s="50">
        <f>IF($A359="","",IFERROR(IF(OR($H359&lt;=0,$G359=""),"",$G359+$H359),""))</f>
        <v/>
      </c>
      <c r="L359" s="51">
        <f>IF($A359="","",IFERROR(IF(OR($I359&lt;=0,$F359=""),"",EDATE($F359,$I359)),""))</f>
        <v/>
      </c>
      <c r="M359" s="50">
        <f>IF($A359="","",IFERROR(IF(OR($K359="",$J359=""),"",$K359-$J359),""))</f>
        <v/>
      </c>
      <c r="N359" s="33">
        <f>IF($A359="","",IFERROR(IF($L359="","",$L359-'Settings'!$B$4),""))</f>
        <v/>
      </c>
      <c r="O359" s="30">
        <f>IF($A359="","",IF($D359="Missing Unit","Missing Unit",IF(OR($D359="Out of Service",$D359="Sold"),"Inactive Vehicle",IF($J359="","Missing Current Odometer",IF(OR($F359="",$G359=""),"Missing Service Baseline",IF($F359&gt;'Settings'!$B$4,"Last Service Date After Report Date",IF(AND(OR($H359="",$H359=0),OR($I359="",$I359=0)),"Missing Service Type Setup",IF($J359&lt;$G359,"Odometer Conflict","OK"))))))))</f>
        <v/>
      </c>
      <c r="P359" s="31">
        <f>IF($A359="","",IF($O359&lt;&gt;"OK","Review",IF(OR(AND($H359&gt;0,$M359&lt;0),AND($I359&gt;0,$N359&lt;0)),"Overdue",IF(OR(AND($H359&gt;0,$M359&lt;='Settings'!$B$5),AND($I359&gt;0,$N359&lt;='Settings'!$B$6)),"Due Soon","Up to Date"))))</f>
        <v/>
      </c>
      <c r="Q359" s="52">
        <f>IF($A359="","",IFERROR(VLOOKUP($E359,'Settings'!$A$11:$D$110,4,FALSE),0))</f>
        <v/>
      </c>
      <c r="R359" s="27" t="n"/>
      <c r="S359" s="25" t="n"/>
      <c r="T359" s="27" t="n"/>
    </row>
    <row r="360">
      <c r="A360" s="25" t="n"/>
      <c r="B360" s="25" t="n"/>
      <c r="C360" s="30">
        <f>IF($A360="","",IFERROR(VLOOKUP($B360,'Vehicles'!$A$5:$J$504,2,FALSE)&amp;" "&amp;VLOOKUP($B360,'Vehicles'!$A$5:$J$504,3,FALSE)&amp;" "&amp;VLOOKUP($B360,'Vehicles'!$A$5:$J$504,4,FALSE),"Unit not found"))</f>
        <v/>
      </c>
      <c r="D360" s="31">
        <f>IF($A360="","",IFERROR(VLOOKUP($B360,'Vehicles'!$A$5:$J$504,10,FALSE),"Missing Unit"))</f>
        <v/>
      </c>
      <c r="E360" s="27" t="n"/>
      <c r="F360" s="49" t="n"/>
      <c r="G360" s="48" t="n"/>
      <c r="H360" s="50">
        <f>IF($A360="","",IFERROR(VLOOKUP($E360,'Settings'!$A$11:$D$110,2,FALSE),""))</f>
        <v/>
      </c>
      <c r="I360" s="33">
        <f>IF($A360="","",IFERROR(VLOOKUP($E360,'Settings'!$A$11:$D$110,3,FALSE),""))</f>
        <v/>
      </c>
      <c r="J360" s="50">
        <f>IF($A360="","",IFERROR(VLOOKUP($B360,'Vehicles'!$A$5:$J$504,8,FALSE),""))</f>
        <v/>
      </c>
      <c r="K360" s="50">
        <f>IF($A360="","",IFERROR(IF(OR($H360&lt;=0,$G360=""),"",$G360+$H360),""))</f>
        <v/>
      </c>
      <c r="L360" s="51">
        <f>IF($A360="","",IFERROR(IF(OR($I360&lt;=0,$F360=""),"",EDATE($F360,$I360)),""))</f>
        <v/>
      </c>
      <c r="M360" s="50">
        <f>IF($A360="","",IFERROR(IF(OR($K360="",$J360=""),"",$K360-$J360),""))</f>
        <v/>
      </c>
      <c r="N360" s="33">
        <f>IF($A360="","",IFERROR(IF($L360="","",$L360-'Settings'!$B$4),""))</f>
        <v/>
      </c>
      <c r="O360" s="30">
        <f>IF($A360="","",IF($D360="Missing Unit","Missing Unit",IF(OR($D360="Out of Service",$D360="Sold"),"Inactive Vehicle",IF($J360="","Missing Current Odometer",IF(OR($F360="",$G360=""),"Missing Service Baseline",IF($F360&gt;'Settings'!$B$4,"Last Service Date After Report Date",IF(AND(OR($H360="",$H360=0),OR($I360="",$I360=0)),"Missing Service Type Setup",IF($J360&lt;$G360,"Odometer Conflict","OK"))))))))</f>
        <v/>
      </c>
      <c r="P360" s="31">
        <f>IF($A360="","",IF($O360&lt;&gt;"OK","Review",IF(OR(AND($H360&gt;0,$M360&lt;0),AND($I360&gt;0,$N360&lt;0)),"Overdue",IF(OR(AND($H360&gt;0,$M360&lt;='Settings'!$B$5),AND($I360&gt;0,$N360&lt;='Settings'!$B$6)),"Due Soon","Up to Date"))))</f>
        <v/>
      </c>
      <c r="Q360" s="52">
        <f>IF($A360="","",IFERROR(VLOOKUP($E360,'Settings'!$A$11:$D$110,4,FALSE),0))</f>
        <v/>
      </c>
      <c r="R360" s="27" t="n"/>
      <c r="S360" s="25" t="n"/>
      <c r="T360" s="27" t="n"/>
    </row>
    <row r="361">
      <c r="A361" s="25" t="n"/>
      <c r="B361" s="25" t="n"/>
      <c r="C361" s="30">
        <f>IF($A361="","",IFERROR(VLOOKUP($B361,'Vehicles'!$A$5:$J$504,2,FALSE)&amp;" "&amp;VLOOKUP($B361,'Vehicles'!$A$5:$J$504,3,FALSE)&amp;" "&amp;VLOOKUP($B361,'Vehicles'!$A$5:$J$504,4,FALSE),"Unit not found"))</f>
        <v/>
      </c>
      <c r="D361" s="31">
        <f>IF($A361="","",IFERROR(VLOOKUP($B361,'Vehicles'!$A$5:$J$504,10,FALSE),"Missing Unit"))</f>
        <v/>
      </c>
      <c r="E361" s="27" t="n"/>
      <c r="F361" s="49" t="n"/>
      <c r="G361" s="48" t="n"/>
      <c r="H361" s="50">
        <f>IF($A361="","",IFERROR(VLOOKUP($E361,'Settings'!$A$11:$D$110,2,FALSE),""))</f>
        <v/>
      </c>
      <c r="I361" s="33">
        <f>IF($A361="","",IFERROR(VLOOKUP($E361,'Settings'!$A$11:$D$110,3,FALSE),""))</f>
        <v/>
      </c>
      <c r="J361" s="50">
        <f>IF($A361="","",IFERROR(VLOOKUP($B361,'Vehicles'!$A$5:$J$504,8,FALSE),""))</f>
        <v/>
      </c>
      <c r="K361" s="50">
        <f>IF($A361="","",IFERROR(IF(OR($H361&lt;=0,$G361=""),"",$G361+$H361),""))</f>
        <v/>
      </c>
      <c r="L361" s="51">
        <f>IF($A361="","",IFERROR(IF(OR($I361&lt;=0,$F361=""),"",EDATE($F361,$I361)),""))</f>
        <v/>
      </c>
      <c r="M361" s="50">
        <f>IF($A361="","",IFERROR(IF(OR($K361="",$J361=""),"",$K361-$J361),""))</f>
        <v/>
      </c>
      <c r="N361" s="33">
        <f>IF($A361="","",IFERROR(IF($L361="","",$L361-'Settings'!$B$4),""))</f>
        <v/>
      </c>
      <c r="O361" s="30">
        <f>IF($A361="","",IF($D361="Missing Unit","Missing Unit",IF(OR($D361="Out of Service",$D361="Sold"),"Inactive Vehicle",IF($J361="","Missing Current Odometer",IF(OR($F361="",$G361=""),"Missing Service Baseline",IF($F361&gt;'Settings'!$B$4,"Last Service Date After Report Date",IF(AND(OR($H361="",$H361=0),OR($I361="",$I361=0)),"Missing Service Type Setup",IF($J361&lt;$G361,"Odometer Conflict","OK"))))))))</f>
        <v/>
      </c>
      <c r="P361" s="31">
        <f>IF($A361="","",IF($O361&lt;&gt;"OK","Review",IF(OR(AND($H361&gt;0,$M361&lt;0),AND($I361&gt;0,$N361&lt;0)),"Overdue",IF(OR(AND($H361&gt;0,$M361&lt;='Settings'!$B$5),AND($I361&gt;0,$N361&lt;='Settings'!$B$6)),"Due Soon","Up to Date"))))</f>
        <v/>
      </c>
      <c r="Q361" s="52">
        <f>IF($A361="","",IFERROR(VLOOKUP($E361,'Settings'!$A$11:$D$110,4,FALSE),0))</f>
        <v/>
      </c>
      <c r="R361" s="27" t="n"/>
      <c r="S361" s="25" t="n"/>
      <c r="T361" s="27" t="n"/>
    </row>
    <row r="362">
      <c r="A362" s="25" t="n"/>
      <c r="B362" s="25" t="n"/>
      <c r="C362" s="30">
        <f>IF($A362="","",IFERROR(VLOOKUP($B362,'Vehicles'!$A$5:$J$504,2,FALSE)&amp;" "&amp;VLOOKUP($B362,'Vehicles'!$A$5:$J$504,3,FALSE)&amp;" "&amp;VLOOKUP($B362,'Vehicles'!$A$5:$J$504,4,FALSE),"Unit not found"))</f>
        <v/>
      </c>
      <c r="D362" s="31">
        <f>IF($A362="","",IFERROR(VLOOKUP($B362,'Vehicles'!$A$5:$J$504,10,FALSE),"Missing Unit"))</f>
        <v/>
      </c>
      <c r="E362" s="27" t="n"/>
      <c r="F362" s="49" t="n"/>
      <c r="G362" s="48" t="n"/>
      <c r="H362" s="50">
        <f>IF($A362="","",IFERROR(VLOOKUP($E362,'Settings'!$A$11:$D$110,2,FALSE),""))</f>
        <v/>
      </c>
      <c r="I362" s="33">
        <f>IF($A362="","",IFERROR(VLOOKUP($E362,'Settings'!$A$11:$D$110,3,FALSE),""))</f>
        <v/>
      </c>
      <c r="J362" s="50">
        <f>IF($A362="","",IFERROR(VLOOKUP($B362,'Vehicles'!$A$5:$J$504,8,FALSE),""))</f>
        <v/>
      </c>
      <c r="K362" s="50">
        <f>IF($A362="","",IFERROR(IF(OR($H362&lt;=0,$G362=""),"",$G362+$H362),""))</f>
        <v/>
      </c>
      <c r="L362" s="51">
        <f>IF($A362="","",IFERROR(IF(OR($I362&lt;=0,$F362=""),"",EDATE($F362,$I362)),""))</f>
        <v/>
      </c>
      <c r="M362" s="50">
        <f>IF($A362="","",IFERROR(IF(OR($K362="",$J362=""),"",$K362-$J362),""))</f>
        <v/>
      </c>
      <c r="N362" s="33">
        <f>IF($A362="","",IFERROR(IF($L362="","",$L362-'Settings'!$B$4),""))</f>
        <v/>
      </c>
      <c r="O362" s="30">
        <f>IF($A362="","",IF($D362="Missing Unit","Missing Unit",IF(OR($D362="Out of Service",$D362="Sold"),"Inactive Vehicle",IF($J362="","Missing Current Odometer",IF(OR($F362="",$G362=""),"Missing Service Baseline",IF($F362&gt;'Settings'!$B$4,"Last Service Date After Report Date",IF(AND(OR($H362="",$H362=0),OR($I362="",$I362=0)),"Missing Service Type Setup",IF($J362&lt;$G362,"Odometer Conflict","OK"))))))))</f>
        <v/>
      </c>
      <c r="P362" s="31">
        <f>IF($A362="","",IF($O362&lt;&gt;"OK","Review",IF(OR(AND($H362&gt;0,$M362&lt;0),AND($I362&gt;0,$N362&lt;0)),"Overdue",IF(OR(AND($H362&gt;0,$M362&lt;='Settings'!$B$5),AND($I362&gt;0,$N362&lt;='Settings'!$B$6)),"Due Soon","Up to Date"))))</f>
        <v/>
      </c>
      <c r="Q362" s="52">
        <f>IF($A362="","",IFERROR(VLOOKUP($E362,'Settings'!$A$11:$D$110,4,FALSE),0))</f>
        <v/>
      </c>
      <c r="R362" s="27" t="n"/>
      <c r="S362" s="25" t="n"/>
      <c r="T362" s="27" t="n"/>
    </row>
    <row r="363">
      <c r="A363" s="25" t="n"/>
      <c r="B363" s="25" t="n"/>
      <c r="C363" s="30">
        <f>IF($A363="","",IFERROR(VLOOKUP($B363,'Vehicles'!$A$5:$J$504,2,FALSE)&amp;" "&amp;VLOOKUP($B363,'Vehicles'!$A$5:$J$504,3,FALSE)&amp;" "&amp;VLOOKUP($B363,'Vehicles'!$A$5:$J$504,4,FALSE),"Unit not found"))</f>
        <v/>
      </c>
      <c r="D363" s="31">
        <f>IF($A363="","",IFERROR(VLOOKUP($B363,'Vehicles'!$A$5:$J$504,10,FALSE),"Missing Unit"))</f>
        <v/>
      </c>
      <c r="E363" s="27" t="n"/>
      <c r="F363" s="49" t="n"/>
      <c r="G363" s="48" t="n"/>
      <c r="H363" s="50">
        <f>IF($A363="","",IFERROR(VLOOKUP($E363,'Settings'!$A$11:$D$110,2,FALSE),""))</f>
        <v/>
      </c>
      <c r="I363" s="33">
        <f>IF($A363="","",IFERROR(VLOOKUP($E363,'Settings'!$A$11:$D$110,3,FALSE),""))</f>
        <v/>
      </c>
      <c r="J363" s="50">
        <f>IF($A363="","",IFERROR(VLOOKUP($B363,'Vehicles'!$A$5:$J$504,8,FALSE),""))</f>
        <v/>
      </c>
      <c r="K363" s="50">
        <f>IF($A363="","",IFERROR(IF(OR($H363&lt;=0,$G363=""),"",$G363+$H363),""))</f>
        <v/>
      </c>
      <c r="L363" s="51">
        <f>IF($A363="","",IFERROR(IF(OR($I363&lt;=0,$F363=""),"",EDATE($F363,$I363)),""))</f>
        <v/>
      </c>
      <c r="M363" s="50">
        <f>IF($A363="","",IFERROR(IF(OR($K363="",$J363=""),"",$K363-$J363),""))</f>
        <v/>
      </c>
      <c r="N363" s="33">
        <f>IF($A363="","",IFERROR(IF($L363="","",$L363-'Settings'!$B$4),""))</f>
        <v/>
      </c>
      <c r="O363" s="30">
        <f>IF($A363="","",IF($D363="Missing Unit","Missing Unit",IF(OR($D363="Out of Service",$D363="Sold"),"Inactive Vehicle",IF($J363="","Missing Current Odometer",IF(OR($F363="",$G363=""),"Missing Service Baseline",IF($F363&gt;'Settings'!$B$4,"Last Service Date After Report Date",IF(AND(OR($H363="",$H363=0),OR($I363="",$I363=0)),"Missing Service Type Setup",IF($J363&lt;$G363,"Odometer Conflict","OK"))))))))</f>
        <v/>
      </c>
      <c r="P363" s="31">
        <f>IF($A363="","",IF($O363&lt;&gt;"OK","Review",IF(OR(AND($H363&gt;0,$M363&lt;0),AND($I363&gt;0,$N363&lt;0)),"Overdue",IF(OR(AND($H363&gt;0,$M363&lt;='Settings'!$B$5),AND($I363&gt;0,$N363&lt;='Settings'!$B$6)),"Due Soon","Up to Date"))))</f>
        <v/>
      </c>
      <c r="Q363" s="52">
        <f>IF($A363="","",IFERROR(VLOOKUP($E363,'Settings'!$A$11:$D$110,4,FALSE),0))</f>
        <v/>
      </c>
      <c r="R363" s="27" t="n"/>
      <c r="S363" s="25" t="n"/>
      <c r="T363" s="27" t="n"/>
    </row>
    <row r="364">
      <c r="A364" s="25" t="n"/>
      <c r="B364" s="25" t="n"/>
      <c r="C364" s="30">
        <f>IF($A364="","",IFERROR(VLOOKUP($B364,'Vehicles'!$A$5:$J$504,2,FALSE)&amp;" "&amp;VLOOKUP($B364,'Vehicles'!$A$5:$J$504,3,FALSE)&amp;" "&amp;VLOOKUP($B364,'Vehicles'!$A$5:$J$504,4,FALSE),"Unit not found"))</f>
        <v/>
      </c>
      <c r="D364" s="31">
        <f>IF($A364="","",IFERROR(VLOOKUP($B364,'Vehicles'!$A$5:$J$504,10,FALSE),"Missing Unit"))</f>
        <v/>
      </c>
      <c r="E364" s="27" t="n"/>
      <c r="F364" s="49" t="n"/>
      <c r="G364" s="48" t="n"/>
      <c r="H364" s="50">
        <f>IF($A364="","",IFERROR(VLOOKUP($E364,'Settings'!$A$11:$D$110,2,FALSE),""))</f>
        <v/>
      </c>
      <c r="I364" s="33">
        <f>IF($A364="","",IFERROR(VLOOKUP($E364,'Settings'!$A$11:$D$110,3,FALSE),""))</f>
        <v/>
      </c>
      <c r="J364" s="50">
        <f>IF($A364="","",IFERROR(VLOOKUP($B364,'Vehicles'!$A$5:$J$504,8,FALSE),""))</f>
        <v/>
      </c>
      <c r="K364" s="50">
        <f>IF($A364="","",IFERROR(IF(OR($H364&lt;=0,$G364=""),"",$G364+$H364),""))</f>
        <v/>
      </c>
      <c r="L364" s="51">
        <f>IF($A364="","",IFERROR(IF(OR($I364&lt;=0,$F364=""),"",EDATE($F364,$I364)),""))</f>
        <v/>
      </c>
      <c r="M364" s="50">
        <f>IF($A364="","",IFERROR(IF(OR($K364="",$J364=""),"",$K364-$J364),""))</f>
        <v/>
      </c>
      <c r="N364" s="33">
        <f>IF($A364="","",IFERROR(IF($L364="","",$L364-'Settings'!$B$4),""))</f>
        <v/>
      </c>
      <c r="O364" s="30">
        <f>IF($A364="","",IF($D364="Missing Unit","Missing Unit",IF(OR($D364="Out of Service",$D364="Sold"),"Inactive Vehicle",IF($J364="","Missing Current Odometer",IF(OR($F364="",$G364=""),"Missing Service Baseline",IF($F364&gt;'Settings'!$B$4,"Last Service Date After Report Date",IF(AND(OR($H364="",$H364=0),OR($I364="",$I364=0)),"Missing Service Type Setup",IF($J364&lt;$G364,"Odometer Conflict","OK"))))))))</f>
        <v/>
      </c>
      <c r="P364" s="31">
        <f>IF($A364="","",IF($O364&lt;&gt;"OK","Review",IF(OR(AND($H364&gt;0,$M364&lt;0),AND($I364&gt;0,$N364&lt;0)),"Overdue",IF(OR(AND($H364&gt;0,$M364&lt;='Settings'!$B$5),AND($I364&gt;0,$N364&lt;='Settings'!$B$6)),"Due Soon","Up to Date"))))</f>
        <v/>
      </c>
      <c r="Q364" s="52">
        <f>IF($A364="","",IFERROR(VLOOKUP($E364,'Settings'!$A$11:$D$110,4,FALSE),0))</f>
        <v/>
      </c>
      <c r="R364" s="27" t="n"/>
      <c r="S364" s="25" t="n"/>
      <c r="T364" s="27" t="n"/>
    </row>
    <row r="365">
      <c r="A365" s="25" t="n"/>
      <c r="B365" s="25" t="n"/>
      <c r="C365" s="30">
        <f>IF($A365="","",IFERROR(VLOOKUP($B365,'Vehicles'!$A$5:$J$504,2,FALSE)&amp;" "&amp;VLOOKUP($B365,'Vehicles'!$A$5:$J$504,3,FALSE)&amp;" "&amp;VLOOKUP($B365,'Vehicles'!$A$5:$J$504,4,FALSE),"Unit not found"))</f>
        <v/>
      </c>
      <c r="D365" s="31">
        <f>IF($A365="","",IFERROR(VLOOKUP($B365,'Vehicles'!$A$5:$J$504,10,FALSE),"Missing Unit"))</f>
        <v/>
      </c>
      <c r="E365" s="27" t="n"/>
      <c r="F365" s="49" t="n"/>
      <c r="G365" s="48" t="n"/>
      <c r="H365" s="50">
        <f>IF($A365="","",IFERROR(VLOOKUP($E365,'Settings'!$A$11:$D$110,2,FALSE),""))</f>
        <v/>
      </c>
      <c r="I365" s="33">
        <f>IF($A365="","",IFERROR(VLOOKUP($E365,'Settings'!$A$11:$D$110,3,FALSE),""))</f>
        <v/>
      </c>
      <c r="J365" s="50">
        <f>IF($A365="","",IFERROR(VLOOKUP($B365,'Vehicles'!$A$5:$J$504,8,FALSE),""))</f>
        <v/>
      </c>
      <c r="K365" s="50">
        <f>IF($A365="","",IFERROR(IF(OR($H365&lt;=0,$G365=""),"",$G365+$H365),""))</f>
        <v/>
      </c>
      <c r="L365" s="51">
        <f>IF($A365="","",IFERROR(IF(OR($I365&lt;=0,$F365=""),"",EDATE($F365,$I365)),""))</f>
        <v/>
      </c>
      <c r="M365" s="50">
        <f>IF($A365="","",IFERROR(IF(OR($K365="",$J365=""),"",$K365-$J365),""))</f>
        <v/>
      </c>
      <c r="N365" s="33">
        <f>IF($A365="","",IFERROR(IF($L365="","",$L365-'Settings'!$B$4),""))</f>
        <v/>
      </c>
      <c r="O365" s="30">
        <f>IF($A365="","",IF($D365="Missing Unit","Missing Unit",IF(OR($D365="Out of Service",$D365="Sold"),"Inactive Vehicle",IF($J365="","Missing Current Odometer",IF(OR($F365="",$G365=""),"Missing Service Baseline",IF($F365&gt;'Settings'!$B$4,"Last Service Date After Report Date",IF(AND(OR($H365="",$H365=0),OR($I365="",$I365=0)),"Missing Service Type Setup",IF($J365&lt;$G365,"Odometer Conflict","OK"))))))))</f>
        <v/>
      </c>
      <c r="P365" s="31">
        <f>IF($A365="","",IF($O365&lt;&gt;"OK","Review",IF(OR(AND($H365&gt;0,$M365&lt;0),AND($I365&gt;0,$N365&lt;0)),"Overdue",IF(OR(AND($H365&gt;0,$M365&lt;='Settings'!$B$5),AND($I365&gt;0,$N365&lt;='Settings'!$B$6)),"Due Soon","Up to Date"))))</f>
        <v/>
      </c>
      <c r="Q365" s="52">
        <f>IF($A365="","",IFERROR(VLOOKUP($E365,'Settings'!$A$11:$D$110,4,FALSE),0))</f>
        <v/>
      </c>
      <c r="R365" s="27" t="n"/>
      <c r="S365" s="25" t="n"/>
      <c r="T365" s="27" t="n"/>
    </row>
    <row r="366">
      <c r="A366" s="25" t="n"/>
      <c r="B366" s="25" t="n"/>
      <c r="C366" s="30">
        <f>IF($A366="","",IFERROR(VLOOKUP($B366,'Vehicles'!$A$5:$J$504,2,FALSE)&amp;" "&amp;VLOOKUP($B366,'Vehicles'!$A$5:$J$504,3,FALSE)&amp;" "&amp;VLOOKUP($B366,'Vehicles'!$A$5:$J$504,4,FALSE),"Unit not found"))</f>
        <v/>
      </c>
      <c r="D366" s="31">
        <f>IF($A366="","",IFERROR(VLOOKUP($B366,'Vehicles'!$A$5:$J$504,10,FALSE),"Missing Unit"))</f>
        <v/>
      </c>
      <c r="E366" s="27" t="n"/>
      <c r="F366" s="49" t="n"/>
      <c r="G366" s="48" t="n"/>
      <c r="H366" s="50">
        <f>IF($A366="","",IFERROR(VLOOKUP($E366,'Settings'!$A$11:$D$110,2,FALSE),""))</f>
        <v/>
      </c>
      <c r="I366" s="33">
        <f>IF($A366="","",IFERROR(VLOOKUP($E366,'Settings'!$A$11:$D$110,3,FALSE),""))</f>
        <v/>
      </c>
      <c r="J366" s="50">
        <f>IF($A366="","",IFERROR(VLOOKUP($B366,'Vehicles'!$A$5:$J$504,8,FALSE),""))</f>
        <v/>
      </c>
      <c r="K366" s="50">
        <f>IF($A366="","",IFERROR(IF(OR($H366&lt;=0,$G366=""),"",$G366+$H366),""))</f>
        <v/>
      </c>
      <c r="L366" s="51">
        <f>IF($A366="","",IFERROR(IF(OR($I366&lt;=0,$F366=""),"",EDATE($F366,$I366)),""))</f>
        <v/>
      </c>
      <c r="M366" s="50">
        <f>IF($A366="","",IFERROR(IF(OR($K366="",$J366=""),"",$K366-$J366),""))</f>
        <v/>
      </c>
      <c r="N366" s="33">
        <f>IF($A366="","",IFERROR(IF($L366="","",$L366-'Settings'!$B$4),""))</f>
        <v/>
      </c>
      <c r="O366" s="30">
        <f>IF($A366="","",IF($D366="Missing Unit","Missing Unit",IF(OR($D366="Out of Service",$D366="Sold"),"Inactive Vehicle",IF($J366="","Missing Current Odometer",IF(OR($F366="",$G366=""),"Missing Service Baseline",IF($F366&gt;'Settings'!$B$4,"Last Service Date After Report Date",IF(AND(OR($H366="",$H366=0),OR($I366="",$I366=0)),"Missing Service Type Setup",IF($J366&lt;$G366,"Odometer Conflict","OK"))))))))</f>
        <v/>
      </c>
      <c r="P366" s="31">
        <f>IF($A366="","",IF($O366&lt;&gt;"OK","Review",IF(OR(AND($H366&gt;0,$M366&lt;0),AND($I366&gt;0,$N366&lt;0)),"Overdue",IF(OR(AND($H366&gt;0,$M366&lt;='Settings'!$B$5),AND($I366&gt;0,$N366&lt;='Settings'!$B$6)),"Due Soon","Up to Date"))))</f>
        <v/>
      </c>
      <c r="Q366" s="52">
        <f>IF($A366="","",IFERROR(VLOOKUP($E366,'Settings'!$A$11:$D$110,4,FALSE),0))</f>
        <v/>
      </c>
      <c r="R366" s="27" t="n"/>
      <c r="S366" s="25" t="n"/>
      <c r="T366" s="27" t="n"/>
    </row>
    <row r="367">
      <c r="A367" s="25" t="n"/>
      <c r="B367" s="25" t="n"/>
      <c r="C367" s="30">
        <f>IF($A367="","",IFERROR(VLOOKUP($B367,'Vehicles'!$A$5:$J$504,2,FALSE)&amp;" "&amp;VLOOKUP($B367,'Vehicles'!$A$5:$J$504,3,FALSE)&amp;" "&amp;VLOOKUP($B367,'Vehicles'!$A$5:$J$504,4,FALSE),"Unit not found"))</f>
        <v/>
      </c>
      <c r="D367" s="31">
        <f>IF($A367="","",IFERROR(VLOOKUP($B367,'Vehicles'!$A$5:$J$504,10,FALSE),"Missing Unit"))</f>
        <v/>
      </c>
      <c r="E367" s="27" t="n"/>
      <c r="F367" s="49" t="n"/>
      <c r="G367" s="48" t="n"/>
      <c r="H367" s="50">
        <f>IF($A367="","",IFERROR(VLOOKUP($E367,'Settings'!$A$11:$D$110,2,FALSE),""))</f>
        <v/>
      </c>
      <c r="I367" s="33">
        <f>IF($A367="","",IFERROR(VLOOKUP($E367,'Settings'!$A$11:$D$110,3,FALSE),""))</f>
        <v/>
      </c>
      <c r="J367" s="50">
        <f>IF($A367="","",IFERROR(VLOOKUP($B367,'Vehicles'!$A$5:$J$504,8,FALSE),""))</f>
        <v/>
      </c>
      <c r="K367" s="50">
        <f>IF($A367="","",IFERROR(IF(OR($H367&lt;=0,$G367=""),"",$G367+$H367),""))</f>
        <v/>
      </c>
      <c r="L367" s="51">
        <f>IF($A367="","",IFERROR(IF(OR($I367&lt;=0,$F367=""),"",EDATE($F367,$I367)),""))</f>
        <v/>
      </c>
      <c r="M367" s="50">
        <f>IF($A367="","",IFERROR(IF(OR($K367="",$J367=""),"",$K367-$J367),""))</f>
        <v/>
      </c>
      <c r="N367" s="33">
        <f>IF($A367="","",IFERROR(IF($L367="","",$L367-'Settings'!$B$4),""))</f>
        <v/>
      </c>
      <c r="O367" s="30">
        <f>IF($A367="","",IF($D367="Missing Unit","Missing Unit",IF(OR($D367="Out of Service",$D367="Sold"),"Inactive Vehicle",IF($J367="","Missing Current Odometer",IF(OR($F367="",$G367=""),"Missing Service Baseline",IF($F367&gt;'Settings'!$B$4,"Last Service Date After Report Date",IF(AND(OR($H367="",$H367=0),OR($I367="",$I367=0)),"Missing Service Type Setup",IF($J367&lt;$G367,"Odometer Conflict","OK"))))))))</f>
        <v/>
      </c>
      <c r="P367" s="31">
        <f>IF($A367="","",IF($O367&lt;&gt;"OK","Review",IF(OR(AND($H367&gt;0,$M367&lt;0),AND($I367&gt;0,$N367&lt;0)),"Overdue",IF(OR(AND($H367&gt;0,$M367&lt;='Settings'!$B$5),AND($I367&gt;0,$N367&lt;='Settings'!$B$6)),"Due Soon","Up to Date"))))</f>
        <v/>
      </c>
      <c r="Q367" s="52">
        <f>IF($A367="","",IFERROR(VLOOKUP($E367,'Settings'!$A$11:$D$110,4,FALSE),0))</f>
        <v/>
      </c>
      <c r="R367" s="27" t="n"/>
      <c r="S367" s="25" t="n"/>
      <c r="T367" s="27" t="n"/>
    </row>
    <row r="368">
      <c r="A368" s="25" t="n"/>
      <c r="B368" s="25" t="n"/>
      <c r="C368" s="30">
        <f>IF($A368="","",IFERROR(VLOOKUP($B368,'Vehicles'!$A$5:$J$504,2,FALSE)&amp;" "&amp;VLOOKUP($B368,'Vehicles'!$A$5:$J$504,3,FALSE)&amp;" "&amp;VLOOKUP($B368,'Vehicles'!$A$5:$J$504,4,FALSE),"Unit not found"))</f>
        <v/>
      </c>
      <c r="D368" s="31">
        <f>IF($A368="","",IFERROR(VLOOKUP($B368,'Vehicles'!$A$5:$J$504,10,FALSE),"Missing Unit"))</f>
        <v/>
      </c>
      <c r="E368" s="27" t="n"/>
      <c r="F368" s="49" t="n"/>
      <c r="G368" s="48" t="n"/>
      <c r="H368" s="50">
        <f>IF($A368="","",IFERROR(VLOOKUP($E368,'Settings'!$A$11:$D$110,2,FALSE),""))</f>
        <v/>
      </c>
      <c r="I368" s="33">
        <f>IF($A368="","",IFERROR(VLOOKUP($E368,'Settings'!$A$11:$D$110,3,FALSE),""))</f>
        <v/>
      </c>
      <c r="J368" s="50">
        <f>IF($A368="","",IFERROR(VLOOKUP($B368,'Vehicles'!$A$5:$J$504,8,FALSE),""))</f>
        <v/>
      </c>
      <c r="K368" s="50">
        <f>IF($A368="","",IFERROR(IF(OR($H368&lt;=0,$G368=""),"",$G368+$H368),""))</f>
        <v/>
      </c>
      <c r="L368" s="51">
        <f>IF($A368="","",IFERROR(IF(OR($I368&lt;=0,$F368=""),"",EDATE($F368,$I368)),""))</f>
        <v/>
      </c>
      <c r="M368" s="50">
        <f>IF($A368="","",IFERROR(IF(OR($K368="",$J368=""),"",$K368-$J368),""))</f>
        <v/>
      </c>
      <c r="N368" s="33">
        <f>IF($A368="","",IFERROR(IF($L368="","",$L368-'Settings'!$B$4),""))</f>
        <v/>
      </c>
      <c r="O368" s="30">
        <f>IF($A368="","",IF($D368="Missing Unit","Missing Unit",IF(OR($D368="Out of Service",$D368="Sold"),"Inactive Vehicle",IF($J368="","Missing Current Odometer",IF(OR($F368="",$G368=""),"Missing Service Baseline",IF($F368&gt;'Settings'!$B$4,"Last Service Date After Report Date",IF(AND(OR($H368="",$H368=0),OR($I368="",$I368=0)),"Missing Service Type Setup",IF($J368&lt;$G368,"Odometer Conflict","OK"))))))))</f>
        <v/>
      </c>
      <c r="P368" s="31">
        <f>IF($A368="","",IF($O368&lt;&gt;"OK","Review",IF(OR(AND($H368&gt;0,$M368&lt;0),AND($I368&gt;0,$N368&lt;0)),"Overdue",IF(OR(AND($H368&gt;0,$M368&lt;='Settings'!$B$5),AND($I368&gt;0,$N368&lt;='Settings'!$B$6)),"Due Soon","Up to Date"))))</f>
        <v/>
      </c>
      <c r="Q368" s="52">
        <f>IF($A368="","",IFERROR(VLOOKUP($E368,'Settings'!$A$11:$D$110,4,FALSE),0))</f>
        <v/>
      </c>
      <c r="R368" s="27" t="n"/>
      <c r="S368" s="25" t="n"/>
      <c r="T368" s="27" t="n"/>
    </row>
    <row r="369">
      <c r="A369" s="25" t="n"/>
      <c r="B369" s="25" t="n"/>
      <c r="C369" s="30">
        <f>IF($A369="","",IFERROR(VLOOKUP($B369,'Vehicles'!$A$5:$J$504,2,FALSE)&amp;" "&amp;VLOOKUP($B369,'Vehicles'!$A$5:$J$504,3,FALSE)&amp;" "&amp;VLOOKUP($B369,'Vehicles'!$A$5:$J$504,4,FALSE),"Unit not found"))</f>
        <v/>
      </c>
      <c r="D369" s="31">
        <f>IF($A369="","",IFERROR(VLOOKUP($B369,'Vehicles'!$A$5:$J$504,10,FALSE),"Missing Unit"))</f>
        <v/>
      </c>
      <c r="E369" s="27" t="n"/>
      <c r="F369" s="49" t="n"/>
      <c r="G369" s="48" t="n"/>
      <c r="H369" s="50">
        <f>IF($A369="","",IFERROR(VLOOKUP($E369,'Settings'!$A$11:$D$110,2,FALSE),""))</f>
        <v/>
      </c>
      <c r="I369" s="33">
        <f>IF($A369="","",IFERROR(VLOOKUP($E369,'Settings'!$A$11:$D$110,3,FALSE),""))</f>
        <v/>
      </c>
      <c r="J369" s="50">
        <f>IF($A369="","",IFERROR(VLOOKUP($B369,'Vehicles'!$A$5:$J$504,8,FALSE),""))</f>
        <v/>
      </c>
      <c r="K369" s="50">
        <f>IF($A369="","",IFERROR(IF(OR($H369&lt;=0,$G369=""),"",$G369+$H369),""))</f>
        <v/>
      </c>
      <c r="L369" s="51">
        <f>IF($A369="","",IFERROR(IF(OR($I369&lt;=0,$F369=""),"",EDATE($F369,$I369)),""))</f>
        <v/>
      </c>
      <c r="M369" s="50">
        <f>IF($A369="","",IFERROR(IF(OR($K369="",$J369=""),"",$K369-$J369),""))</f>
        <v/>
      </c>
      <c r="N369" s="33">
        <f>IF($A369="","",IFERROR(IF($L369="","",$L369-'Settings'!$B$4),""))</f>
        <v/>
      </c>
      <c r="O369" s="30">
        <f>IF($A369="","",IF($D369="Missing Unit","Missing Unit",IF(OR($D369="Out of Service",$D369="Sold"),"Inactive Vehicle",IF($J369="","Missing Current Odometer",IF(OR($F369="",$G369=""),"Missing Service Baseline",IF($F369&gt;'Settings'!$B$4,"Last Service Date After Report Date",IF(AND(OR($H369="",$H369=0),OR($I369="",$I369=0)),"Missing Service Type Setup",IF($J369&lt;$G369,"Odometer Conflict","OK"))))))))</f>
        <v/>
      </c>
      <c r="P369" s="31">
        <f>IF($A369="","",IF($O369&lt;&gt;"OK","Review",IF(OR(AND($H369&gt;0,$M369&lt;0),AND($I369&gt;0,$N369&lt;0)),"Overdue",IF(OR(AND($H369&gt;0,$M369&lt;='Settings'!$B$5),AND($I369&gt;0,$N369&lt;='Settings'!$B$6)),"Due Soon","Up to Date"))))</f>
        <v/>
      </c>
      <c r="Q369" s="52">
        <f>IF($A369="","",IFERROR(VLOOKUP($E369,'Settings'!$A$11:$D$110,4,FALSE),0))</f>
        <v/>
      </c>
      <c r="R369" s="27" t="n"/>
      <c r="S369" s="25" t="n"/>
      <c r="T369" s="27" t="n"/>
    </row>
    <row r="370">
      <c r="A370" s="25" t="n"/>
      <c r="B370" s="25" t="n"/>
      <c r="C370" s="30">
        <f>IF($A370="","",IFERROR(VLOOKUP($B370,'Vehicles'!$A$5:$J$504,2,FALSE)&amp;" "&amp;VLOOKUP($B370,'Vehicles'!$A$5:$J$504,3,FALSE)&amp;" "&amp;VLOOKUP($B370,'Vehicles'!$A$5:$J$504,4,FALSE),"Unit not found"))</f>
        <v/>
      </c>
      <c r="D370" s="31">
        <f>IF($A370="","",IFERROR(VLOOKUP($B370,'Vehicles'!$A$5:$J$504,10,FALSE),"Missing Unit"))</f>
        <v/>
      </c>
      <c r="E370" s="27" t="n"/>
      <c r="F370" s="49" t="n"/>
      <c r="G370" s="48" t="n"/>
      <c r="H370" s="50">
        <f>IF($A370="","",IFERROR(VLOOKUP($E370,'Settings'!$A$11:$D$110,2,FALSE),""))</f>
        <v/>
      </c>
      <c r="I370" s="33">
        <f>IF($A370="","",IFERROR(VLOOKUP($E370,'Settings'!$A$11:$D$110,3,FALSE),""))</f>
        <v/>
      </c>
      <c r="J370" s="50">
        <f>IF($A370="","",IFERROR(VLOOKUP($B370,'Vehicles'!$A$5:$J$504,8,FALSE),""))</f>
        <v/>
      </c>
      <c r="K370" s="50">
        <f>IF($A370="","",IFERROR(IF(OR($H370&lt;=0,$G370=""),"",$G370+$H370),""))</f>
        <v/>
      </c>
      <c r="L370" s="51">
        <f>IF($A370="","",IFERROR(IF(OR($I370&lt;=0,$F370=""),"",EDATE($F370,$I370)),""))</f>
        <v/>
      </c>
      <c r="M370" s="50">
        <f>IF($A370="","",IFERROR(IF(OR($K370="",$J370=""),"",$K370-$J370),""))</f>
        <v/>
      </c>
      <c r="N370" s="33">
        <f>IF($A370="","",IFERROR(IF($L370="","",$L370-'Settings'!$B$4),""))</f>
        <v/>
      </c>
      <c r="O370" s="30">
        <f>IF($A370="","",IF($D370="Missing Unit","Missing Unit",IF(OR($D370="Out of Service",$D370="Sold"),"Inactive Vehicle",IF($J370="","Missing Current Odometer",IF(OR($F370="",$G370=""),"Missing Service Baseline",IF($F370&gt;'Settings'!$B$4,"Last Service Date After Report Date",IF(AND(OR($H370="",$H370=0),OR($I370="",$I370=0)),"Missing Service Type Setup",IF($J370&lt;$G370,"Odometer Conflict","OK"))))))))</f>
        <v/>
      </c>
      <c r="P370" s="31">
        <f>IF($A370="","",IF($O370&lt;&gt;"OK","Review",IF(OR(AND($H370&gt;0,$M370&lt;0),AND($I370&gt;0,$N370&lt;0)),"Overdue",IF(OR(AND($H370&gt;0,$M370&lt;='Settings'!$B$5),AND($I370&gt;0,$N370&lt;='Settings'!$B$6)),"Due Soon","Up to Date"))))</f>
        <v/>
      </c>
      <c r="Q370" s="52">
        <f>IF($A370="","",IFERROR(VLOOKUP($E370,'Settings'!$A$11:$D$110,4,FALSE),0))</f>
        <v/>
      </c>
      <c r="R370" s="27" t="n"/>
      <c r="S370" s="25" t="n"/>
      <c r="T370" s="27" t="n"/>
    </row>
    <row r="371">
      <c r="A371" s="25" t="n"/>
      <c r="B371" s="25" t="n"/>
      <c r="C371" s="30">
        <f>IF($A371="","",IFERROR(VLOOKUP($B371,'Vehicles'!$A$5:$J$504,2,FALSE)&amp;" "&amp;VLOOKUP($B371,'Vehicles'!$A$5:$J$504,3,FALSE)&amp;" "&amp;VLOOKUP($B371,'Vehicles'!$A$5:$J$504,4,FALSE),"Unit not found"))</f>
        <v/>
      </c>
      <c r="D371" s="31">
        <f>IF($A371="","",IFERROR(VLOOKUP($B371,'Vehicles'!$A$5:$J$504,10,FALSE),"Missing Unit"))</f>
        <v/>
      </c>
      <c r="E371" s="27" t="n"/>
      <c r="F371" s="49" t="n"/>
      <c r="G371" s="48" t="n"/>
      <c r="H371" s="50">
        <f>IF($A371="","",IFERROR(VLOOKUP($E371,'Settings'!$A$11:$D$110,2,FALSE),""))</f>
        <v/>
      </c>
      <c r="I371" s="33">
        <f>IF($A371="","",IFERROR(VLOOKUP($E371,'Settings'!$A$11:$D$110,3,FALSE),""))</f>
        <v/>
      </c>
      <c r="J371" s="50">
        <f>IF($A371="","",IFERROR(VLOOKUP($B371,'Vehicles'!$A$5:$J$504,8,FALSE),""))</f>
        <v/>
      </c>
      <c r="K371" s="50">
        <f>IF($A371="","",IFERROR(IF(OR($H371&lt;=0,$G371=""),"",$G371+$H371),""))</f>
        <v/>
      </c>
      <c r="L371" s="51">
        <f>IF($A371="","",IFERROR(IF(OR($I371&lt;=0,$F371=""),"",EDATE($F371,$I371)),""))</f>
        <v/>
      </c>
      <c r="M371" s="50">
        <f>IF($A371="","",IFERROR(IF(OR($K371="",$J371=""),"",$K371-$J371),""))</f>
        <v/>
      </c>
      <c r="N371" s="33">
        <f>IF($A371="","",IFERROR(IF($L371="","",$L371-'Settings'!$B$4),""))</f>
        <v/>
      </c>
      <c r="O371" s="30">
        <f>IF($A371="","",IF($D371="Missing Unit","Missing Unit",IF(OR($D371="Out of Service",$D371="Sold"),"Inactive Vehicle",IF($J371="","Missing Current Odometer",IF(OR($F371="",$G371=""),"Missing Service Baseline",IF($F371&gt;'Settings'!$B$4,"Last Service Date After Report Date",IF(AND(OR($H371="",$H371=0),OR($I371="",$I371=0)),"Missing Service Type Setup",IF($J371&lt;$G371,"Odometer Conflict","OK"))))))))</f>
        <v/>
      </c>
      <c r="P371" s="31">
        <f>IF($A371="","",IF($O371&lt;&gt;"OK","Review",IF(OR(AND($H371&gt;0,$M371&lt;0),AND($I371&gt;0,$N371&lt;0)),"Overdue",IF(OR(AND($H371&gt;0,$M371&lt;='Settings'!$B$5),AND($I371&gt;0,$N371&lt;='Settings'!$B$6)),"Due Soon","Up to Date"))))</f>
        <v/>
      </c>
      <c r="Q371" s="52">
        <f>IF($A371="","",IFERROR(VLOOKUP($E371,'Settings'!$A$11:$D$110,4,FALSE),0))</f>
        <v/>
      </c>
      <c r="R371" s="27" t="n"/>
      <c r="S371" s="25" t="n"/>
      <c r="T371" s="27" t="n"/>
    </row>
    <row r="372">
      <c r="A372" s="25" t="n"/>
      <c r="B372" s="25" t="n"/>
      <c r="C372" s="30">
        <f>IF($A372="","",IFERROR(VLOOKUP($B372,'Vehicles'!$A$5:$J$504,2,FALSE)&amp;" "&amp;VLOOKUP($B372,'Vehicles'!$A$5:$J$504,3,FALSE)&amp;" "&amp;VLOOKUP($B372,'Vehicles'!$A$5:$J$504,4,FALSE),"Unit not found"))</f>
        <v/>
      </c>
      <c r="D372" s="31">
        <f>IF($A372="","",IFERROR(VLOOKUP($B372,'Vehicles'!$A$5:$J$504,10,FALSE),"Missing Unit"))</f>
        <v/>
      </c>
      <c r="E372" s="27" t="n"/>
      <c r="F372" s="49" t="n"/>
      <c r="G372" s="48" t="n"/>
      <c r="H372" s="50">
        <f>IF($A372="","",IFERROR(VLOOKUP($E372,'Settings'!$A$11:$D$110,2,FALSE),""))</f>
        <v/>
      </c>
      <c r="I372" s="33">
        <f>IF($A372="","",IFERROR(VLOOKUP($E372,'Settings'!$A$11:$D$110,3,FALSE),""))</f>
        <v/>
      </c>
      <c r="J372" s="50">
        <f>IF($A372="","",IFERROR(VLOOKUP($B372,'Vehicles'!$A$5:$J$504,8,FALSE),""))</f>
        <v/>
      </c>
      <c r="K372" s="50">
        <f>IF($A372="","",IFERROR(IF(OR($H372&lt;=0,$G372=""),"",$G372+$H372),""))</f>
        <v/>
      </c>
      <c r="L372" s="51">
        <f>IF($A372="","",IFERROR(IF(OR($I372&lt;=0,$F372=""),"",EDATE($F372,$I372)),""))</f>
        <v/>
      </c>
      <c r="M372" s="50">
        <f>IF($A372="","",IFERROR(IF(OR($K372="",$J372=""),"",$K372-$J372),""))</f>
        <v/>
      </c>
      <c r="N372" s="33">
        <f>IF($A372="","",IFERROR(IF($L372="","",$L372-'Settings'!$B$4),""))</f>
        <v/>
      </c>
      <c r="O372" s="30">
        <f>IF($A372="","",IF($D372="Missing Unit","Missing Unit",IF(OR($D372="Out of Service",$D372="Sold"),"Inactive Vehicle",IF($J372="","Missing Current Odometer",IF(OR($F372="",$G372=""),"Missing Service Baseline",IF($F372&gt;'Settings'!$B$4,"Last Service Date After Report Date",IF(AND(OR($H372="",$H372=0),OR($I372="",$I372=0)),"Missing Service Type Setup",IF($J372&lt;$G372,"Odometer Conflict","OK"))))))))</f>
        <v/>
      </c>
      <c r="P372" s="31">
        <f>IF($A372="","",IF($O372&lt;&gt;"OK","Review",IF(OR(AND($H372&gt;0,$M372&lt;0),AND($I372&gt;0,$N372&lt;0)),"Overdue",IF(OR(AND($H372&gt;0,$M372&lt;='Settings'!$B$5),AND($I372&gt;0,$N372&lt;='Settings'!$B$6)),"Due Soon","Up to Date"))))</f>
        <v/>
      </c>
      <c r="Q372" s="52">
        <f>IF($A372="","",IFERROR(VLOOKUP($E372,'Settings'!$A$11:$D$110,4,FALSE),0))</f>
        <v/>
      </c>
      <c r="R372" s="27" t="n"/>
      <c r="S372" s="25" t="n"/>
      <c r="T372" s="27" t="n"/>
    </row>
    <row r="373">
      <c r="A373" s="25" t="n"/>
      <c r="B373" s="25" t="n"/>
      <c r="C373" s="30">
        <f>IF($A373="","",IFERROR(VLOOKUP($B373,'Vehicles'!$A$5:$J$504,2,FALSE)&amp;" "&amp;VLOOKUP($B373,'Vehicles'!$A$5:$J$504,3,FALSE)&amp;" "&amp;VLOOKUP($B373,'Vehicles'!$A$5:$J$504,4,FALSE),"Unit not found"))</f>
        <v/>
      </c>
      <c r="D373" s="31">
        <f>IF($A373="","",IFERROR(VLOOKUP($B373,'Vehicles'!$A$5:$J$504,10,FALSE),"Missing Unit"))</f>
        <v/>
      </c>
      <c r="E373" s="27" t="n"/>
      <c r="F373" s="49" t="n"/>
      <c r="G373" s="48" t="n"/>
      <c r="H373" s="50">
        <f>IF($A373="","",IFERROR(VLOOKUP($E373,'Settings'!$A$11:$D$110,2,FALSE),""))</f>
        <v/>
      </c>
      <c r="I373" s="33">
        <f>IF($A373="","",IFERROR(VLOOKUP($E373,'Settings'!$A$11:$D$110,3,FALSE),""))</f>
        <v/>
      </c>
      <c r="J373" s="50">
        <f>IF($A373="","",IFERROR(VLOOKUP($B373,'Vehicles'!$A$5:$J$504,8,FALSE),""))</f>
        <v/>
      </c>
      <c r="K373" s="50">
        <f>IF($A373="","",IFERROR(IF(OR($H373&lt;=0,$G373=""),"",$G373+$H373),""))</f>
        <v/>
      </c>
      <c r="L373" s="51">
        <f>IF($A373="","",IFERROR(IF(OR($I373&lt;=0,$F373=""),"",EDATE($F373,$I373)),""))</f>
        <v/>
      </c>
      <c r="M373" s="50">
        <f>IF($A373="","",IFERROR(IF(OR($K373="",$J373=""),"",$K373-$J373),""))</f>
        <v/>
      </c>
      <c r="N373" s="33">
        <f>IF($A373="","",IFERROR(IF($L373="","",$L373-'Settings'!$B$4),""))</f>
        <v/>
      </c>
      <c r="O373" s="30">
        <f>IF($A373="","",IF($D373="Missing Unit","Missing Unit",IF(OR($D373="Out of Service",$D373="Sold"),"Inactive Vehicle",IF($J373="","Missing Current Odometer",IF(OR($F373="",$G373=""),"Missing Service Baseline",IF($F373&gt;'Settings'!$B$4,"Last Service Date After Report Date",IF(AND(OR($H373="",$H373=0),OR($I373="",$I373=0)),"Missing Service Type Setup",IF($J373&lt;$G373,"Odometer Conflict","OK"))))))))</f>
        <v/>
      </c>
      <c r="P373" s="31">
        <f>IF($A373="","",IF($O373&lt;&gt;"OK","Review",IF(OR(AND($H373&gt;0,$M373&lt;0),AND($I373&gt;0,$N373&lt;0)),"Overdue",IF(OR(AND($H373&gt;0,$M373&lt;='Settings'!$B$5),AND($I373&gt;0,$N373&lt;='Settings'!$B$6)),"Due Soon","Up to Date"))))</f>
        <v/>
      </c>
      <c r="Q373" s="52">
        <f>IF($A373="","",IFERROR(VLOOKUP($E373,'Settings'!$A$11:$D$110,4,FALSE),0))</f>
        <v/>
      </c>
      <c r="R373" s="27" t="n"/>
      <c r="S373" s="25" t="n"/>
      <c r="T373" s="27" t="n"/>
    </row>
    <row r="374">
      <c r="A374" s="25" t="n"/>
      <c r="B374" s="25" t="n"/>
      <c r="C374" s="30">
        <f>IF($A374="","",IFERROR(VLOOKUP($B374,'Vehicles'!$A$5:$J$504,2,FALSE)&amp;" "&amp;VLOOKUP($B374,'Vehicles'!$A$5:$J$504,3,FALSE)&amp;" "&amp;VLOOKUP($B374,'Vehicles'!$A$5:$J$504,4,FALSE),"Unit not found"))</f>
        <v/>
      </c>
      <c r="D374" s="31">
        <f>IF($A374="","",IFERROR(VLOOKUP($B374,'Vehicles'!$A$5:$J$504,10,FALSE),"Missing Unit"))</f>
        <v/>
      </c>
      <c r="E374" s="27" t="n"/>
      <c r="F374" s="49" t="n"/>
      <c r="G374" s="48" t="n"/>
      <c r="H374" s="50">
        <f>IF($A374="","",IFERROR(VLOOKUP($E374,'Settings'!$A$11:$D$110,2,FALSE),""))</f>
        <v/>
      </c>
      <c r="I374" s="33">
        <f>IF($A374="","",IFERROR(VLOOKUP($E374,'Settings'!$A$11:$D$110,3,FALSE),""))</f>
        <v/>
      </c>
      <c r="J374" s="50">
        <f>IF($A374="","",IFERROR(VLOOKUP($B374,'Vehicles'!$A$5:$J$504,8,FALSE),""))</f>
        <v/>
      </c>
      <c r="K374" s="50">
        <f>IF($A374="","",IFERROR(IF(OR($H374&lt;=0,$G374=""),"",$G374+$H374),""))</f>
        <v/>
      </c>
      <c r="L374" s="51">
        <f>IF($A374="","",IFERROR(IF(OR($I374&lt;=0,$F374=""),"",EDATE($F374,$I374)),""))</f>
        <v/>
      </c>
      <c r="M374" s="50">
        <f>IF($A374="","",IFERROR(IF(OR($K374="",$J374=""),"",$K374-$J374),""))</f>
        <v/>
      </c>
      <c r="N374" s="33">
        <f>IF($A374="","",IFERROR(IF($L374="","",$L374-'Settings'!$B$4),""))</f>
        <v/>
      </c>
      <c r="O374" s="30">
        <f>IF($A374="","",IF($D374="Missing Unit","Missing Unit",IF(OR($D374="Out of Service",$D374="Sold"),"Inactive Vehicle",IF($J374="","Missing Current Odometer",IF(OR($F374="",$G374=""),"Missing Service Baseline",IF($F374&gt;'Settings'!$B$4,"Last Service Date After Report Date",IF(AND(OR($H374="",$H374=0),OR($I374="",$I374=0)),"Missing Service Type Setup",IF($J374&lt;$G374,"Odometer Conflict","OK"))))))))</f>
        <v/>
      </c>
      <c r="P374" s="31">
        <f>IF($A374="","",IF($O374&lt;&gt;"OK","Review",IF(OR(AND($H374&gt;0,$M374&lt;0),AND($I374&gt;0,$N374&lt;0)),"Overdue",IF(OR(AND($H374&gt;0,$M374&lt;='Settings'!$B$5),AND($I374&gt;0,$N374&lt;='Settings'!$B$6)),"Due Soon","Up to Date"))))</f>
        <v/>
      </c>
      <c r="Q374" s="52">
        <f>IF($A374="","",IFERROR(VLOOKUP($E374,'Settings'!$A$11:$D$110,4,FALSE),0))</f>
        <v/>
      </c>
      <c r="R374" s="27" t="n"/>
      <c r="S374" s="25" t="n"/>
      <c r="T374" s="27" t="n"/>
    </row>
    <row r="375">
      <c r="A375" s="25" t="n"/>
      <c r="B375" s="25" t="n"/>
      <c r="C375" s="30">
        <f>IF($A375="","",IFERROR(VLOOKUP($B375,'Vehicles'!$A$5:$J$504,2,FALSE)&amp;" "&amp;VLOOKUP($B375,'Vehicles'!$A$5:$J$504,3,FALSE)&amp;" "&amp;VLOOKUP($B375,'Vehicles'!$A$5:$J$504,4,FALSE),"Unit not found"))</f>
        <v/>
      </c>
      <c r="D375" s="31">
        <f>IF($A375="","",IFERROR(VLOOKUP($B375,'Vehicles'!$A$5:$J$504,10,FALSE),"Missing Unit"))</f>
        <v/>
      </c>
      <c r="E375" s="27" t="n"/>
      <c r="F375" s="49" t="n"/>
      <c r="G375" s="48" t="n"/>
      <c r="H375" s="50">
        <f>IF($A375="","",IFERROR(VLOOKUP($E375,'Settings'!$A$11:$D$110,2,FALSE),""))</f>
        <v/>
      </c>
      <c r="I375" s="33">
        <f>IF($A375="","",IFERROR(VLOOKUP($E375,'Settings'!$A$11:$D$110,3,FALSE),""))</f>
        <v/>
      </c>
      <c r="J375" s="50">
        <f>IF($A375="","",IFERROR(VLOOKUP($B375,'Vehicles'!$A$5:$J$504,8,FALSE),""))</f>
        <v/>
      </c>
      <c r="K375" s="50">
        <f>IF($A375="","",IFERROR(IF(OR($H375&lt;=0,$G375=""),"",$G375+$H375),""))</f>
        <v/>
      </c>
      <c r="L375" s="51">
        <f>IF($A375="","",IFERROR(IF(OR($I375&lt;=0,$F375=""),"",EDATE($F375,$I375)),""))</f>
        <v/>
      </c>
      <c r="M375" s="50">
        <f>IF($A375="","",IFERROR(IF(OR($K375="",$J375=""),"",$K375-$J375),""))</f>
        <v/>
      </c>
      <c r="N375" s="33">
        <f>IF($A375="","",IFERROR(IF($L375="","",$L375-'Settings'!$B$4),""))</f>
        <v/>
      </c>
      <c r="O375" s="30">
        <f>IF($A375="","",IF($D375="Missing Unit","Missing Unit",IF(OR($D375="Out of Service",$D375="Sold"),"Inactive Vehicle",IF($J375="","Missing Current Odometer",IF(OR($F375="",$G375=""),"Missing Service Baseline",IF($F375&gt;'Settings'!$B$4,"Last Service Date After Report Date",IF(AND(OR($H375="",$H375=0),OR($I375="",$I375=0)),"Missing Service Type Setup",IF($J375&lt;$G375,"Odometer Conflict","OK"))))))))</f>
        <v/>
      </c>
      <c r="P375" s="31">
        <f>IF($A375="","",IF($O375&lt;&gt;"OK","Review",IF(OR(AND($H375&gt;0,$M375&lt;0),AND($I375&gt;0,$N375&lt;0)),"Overdue",IF(OR(AND($H375&gt;0,$M375&lt;='Settings'!$B$5),AND($I375&gt;0,$N375&lt;='Settings'!$B$6)),"Due Soon","Up to Date"))))</f>
        <v/>
      </c>
      <c r="Q375" s="52">
        <f>IF($A375="","",IFERROR(VLOOKUP($E375,'Settings'!$A$11:$D$110,4,FALSE),0))</f>
        <v/>
      </c>
      <c r="R375" s="27" t="n"/>
      <c r="S375" s="25" t="n"/>
      <c r="T375" s="27" t="n"/>
    </row>
    <row r="376">
      <c r="A376" s="25" t="n"/>
      <c r="B376" s="25" t="n"/>
      <c r="C376" s="30">
        <f>IF($A376="","",IFERROR(VLOOKUP($B376,'Vehicles'!$A$5:$J$504,2,FALSE)&amp;" "&amp;VLOOKUP($B376,'Vehicles'!$A$5:$J$504,3,FALSE)&amp;" "&amp;VLOOKUP($B376,'Vehicles'!$A$5:$J$504,4,FALSE),"Unit not found"))</f>
        <v/>
      </c>
      <c r="D376" s="31">
        <f>IF($A376="","",IFERROR(VLOOKUP($B376,'Vehicles'!$A$5:$J$504,10,FALSE),"Missing Unit"))</f>
        <v/>
      </c>
      <c r="E376" s="27" t="n"/>
      <c r="F376" s="49" t="n"/>
      <c r="G376" s="48" t="n"/>
      <c r="H376" s="50">
        <f>IF($A376="","",IFERROR(VLOOKUP($E376,'Settings'!$A$11:$D$110,2,FALSE),""))</f>
        <v/>
      </c>
      <c r="I376" s="33">
        <f>IF($A376="","",IFERROR(VLOOKUP($E376,'Settings'!$A$11:$D$110,3,FALSE),""))</f>
        <v/>
      </c>
      <c r="J376" s="50">
        <f>IF($A376="","",IFERROR(VLOOKUP($B376,'Vehicles'!$A$5:$J$504,8,FALSE),""))</f>
        <v/>
      </c>
      <c r="K376" s="50">
        <f>IF($A376="","",IFERROR(IF(OR($H376&lt;=0,$G376=""),"",$G376+$H376),""))</f>
        <v/>
      </c>
      <c r="L376" s="51">
        <f>IF($A376="","",IFERROR(IF(OR($I376&lt;=0,$F376=""),"",EDATE($F376,$I376)),""))</f>
        <v/>
      </c>
      <c r="M376" s="50">
        <f>IF($A376="","",IFERROR(IF(OR($K376="",$J376=""),"",$K376-$J376),""))</f>
        <v/>
      </c>
      <c r="N376" s="33">
        <f>IF($A376="","",IFERROR(IF($L376="","",$L376-'Settings'!$B$4),""))</f>
        <v/>
      </c>
      <c r="O376" s="30">
        <f>IF($A376="","",IF($D376="Missing Unit","Missing Unit",IF(OR($D376="Out of Service",$D376="Sold"),"Inactive Vehicle",IF($J376="","Missing Current Odometer",IF(OR($F376="",$G376=""),"Missing Service Baseline",IF($F376&gt;'Settings'!$B$4,"Last Service Date After Report Date",IF(AND(OR($H376="",$H376=0),OR($I376="",$I376=0)),"Missing Service Type Setup",IF($J376&lt;$G376,"Odometer Conflict","OK"))))))))</f>
        <v/>
      </c>
      <c r="P376" s="31">
        <f>IF($A376="","",IF($O376&lt;&gt;"OK","Review",IF(OR(AND($H376&gt;0,$M376&lt;0),AND($I376&gt;0,$N376&lt;0)),"Overdue",IF(OR(AND($H376&gt;0,$M376&lt;='Settings'!$B$5),AND($I376&gt;0,$N376&lt;='Settings'!$B$6)),"Due Soon","Up to Date"))))</f>
        <v/>
      </c>
      <c r="Q376" s="52">
        <f>IF($A376="","",IFERROR(VLOOKUP($E376,'Settings'!$A$11:$D$110,4,FALSE),0))</f>
        <v/>
      </c>
      <c r="R376" s="27" t="n"/>
      <c r="S376" s="25" t="n"/>
      <c r="T376" s="27" t="n"/>
    </row>
    <row r="377">
      <c r="A377" s="25" t="n"/>
      <c r="B377" s="25" t="n"/>
      <c r="C377" s="30">
        <f>IF($A377="","",IFERROR(VLOOKUP($B377,'Vehicles'!$A$5:$J$504,2,FALSE)&amp;" "&amp;VLOOKUP($B377,'Vehicles'!$A$5:$J$504,3,FALSE)&amp;" "&amp;VLOOKUP($B377,'Vehicles'!$A$5:$J$504,4,FALSE),"Unit not found"))</f>
        <v/>
      </c>
      <c r="D377" s="31">
        <f>IF($A377="","",IFERROR(VLOOKUP($B377,'Vehicles'!$A$5:$J$504,10,FALSE),"Missing Unit"))</f>
        <v/>
      </c>
      <c r="E377" s="27" t="n"/>
      <c r="F377" s="49" t="n"/>
      <c r="G377" s="48" t="n"/>
      <c r="H377" s="50">
        <f>IF($A377="","",IFERROR(VLOOKUP($E377,'Settings'!$A$11:$D$110,2,FALSE),""))</f>
        <v/>
      </c>
      <c r="I377" s="33">
        <f>IF($A377="","",IFERROR(VLOOKUP($E377,'Settings'!$A$11:$D$110,3,FALSE),""))</f>
        <v/>
      </c>
      <c r="J377" s="50">
        <f>IF($A377="","",IFERROR(VLOOKUP($B377,'Vehicles'!$A$5:$J$504,8,FALSE),""))</f>
        <v/>
      </c>
      <c r="K377" s="50">
        <f>IF($A377="","",IFERROR(IF(OR($H377&lt;=0,$G377=""),"",$G377+$H377),""))</f>
        <v/>
      </c>
      <c r="L377" s="51">
        <f>IF($A377="","",IFERROR(IF(OR($I377&lt;=0,$F377=""),"",EDATE($F377,$I377)),""))</f>
        <v/>
      </c>
      <c r="M377" s="50">
        <f>IF($A377="","",IFERROR(IF(OR($K377="",$J377=""),"",$K377-$J377),""))</f>
        <v/>
      </c>
      <c r="N377" s="33">
        <f>IF($A377="","",IFERROR(IF($L377="","",$L377-'Settings'!$B$4),""))</f>
        <v/>
      </c>
      <c r="O377" s="30">
        <f>IF($A377="","",IF($D377="Missing Unit","Missing Unit",IF(OR($D377="Out of Service",$D377="Sold"),"Inactive Vehicle",IF($J377="","Missing Current Odometer",IF(OR($F377="",$G377=""),"Missing Service Baseline",IF($F377&gt;'Settings'!$B$4,"Last Service Date After Report Date",IF(AND(OR($H377="",$H377=0),OR($I377="",$I377=0)),"Missing Service Type Setup",IF($J377&lt;$G377,"Odometer Conflict","OK"))))))))</f>
        <v/>
      </c>
      <c r="P377" s="31">
        <f>IF($A377="","",IF($O377&lt;&gt;"OK","Review",IF(OR(AND($H377&gt;0,$M377&lt;0),AND($I377&gt;0,$N377&lt;0)),"Overdue",IF(OR(AND($H377&gt;0,$M377&lt;='Settings'!$B$5),AND($I377&gt;0,$N377&lt;='Settings'!$B$6)),"Due Soon","Up to Date"))))</f>
        <v/>
      </c>
      <c r="Q377" s="52">
        <f>IF($A377="","",IFERROR(VLOOKUP($E377,'Settings'!$A$11:$D$110,4,FALSE),0))</f>
        <v/>
      </c>
      <c r="R377" s="27" t="n"/>
      <c r="S377" s="25" t="n"/>
      <c r="T377" s="27" t="n"/>
    </row>
    <row r="378">
      <c r="A378" s="25" t="n"/>
      <c r="B378" s="25" t="n"/>
      <c r="C378" s="30">
        <f>IF($A378="","",IFERROR(VLOOKUP($B378,'Vehicles'!$A$5:$J$504,2,FALSE)&amp;" "&amp;VLOOKUP($B378,'Vehicles'!$A$5:$J$504,3,FALSE)&amp;" "&amp;VLOOKUP($B378,'Vehicles'!$A$5:$J$504,4,FALSE),"Unit not found"))</f>
        <v/>
      </c>
      <c r="D378" s="31">
        <f>IF($A378="","",IFERROR(VLOOKUP($B378,'Vehicles'!$A$5:$J$504,10,FALSE),"Missing Unit"))</f>
        <v/>
      </c>
      <c r="E378" s="27" t="n"/>
      <c r="F378" s="49" t="n"/>
      <c r="G378" s="48" t="n"/>
      <c r="H378" s="50">
        <f>IF($A378="","",IFERROR(VLOOKUP($E378,'Settings'!$A$11:$D$110,2,FALSE),""))</f>
        <v/>
      </c>
      <c r="I378" s="33">
        <f>IF($A378="","",IFERROR(VLOOKUP($E378,'Settings'!$A$11:$D$110,3,FALSE),""))</f>
        <v/>
      </c>
      <c r="J378" s="50">
        <f>IF($A378="","",IFERROR(VLOOKUP($B378,'Vehicles'!$A$5:$J$504,8,FALSE),""))</f>
        <v/>
      </c>
      <c r="K378" s="50">
        <f>IF($A378="","",IFERROR(IF(OR($H378&lt;=0,$G378=""),"",$G378+$H378),""))</f>
        <v/>
      </c>
      <c r="L378" s="51">
        <f>IF($A378="","",IFERROR(IF(OR($I378&lt;=0,$F378=""),"",EDATE($F378,$I378)),""))</f>
        <v/>
      </c>
      <c r="M378" s="50">
        <f>IF($A378="","",IFERROR(IF(OR($K378="",$J378=""),"",$K378-$J378),""))</f>
        <v/>
      </c>
      <c r="N378" s="33">
        <f>IF($A378="","",IFERROR(IF($L378="","",$L378-'Settings'!$B$4),""))</f>
        <v/>
      </c>
      <c r="O378" s="30">
        <f>IF($A378="","",IF($D378="Missing Unit","Missing Unit",IF(OR($D378="Out of Service",$D378="Sold"),"Inactive Vehicle",IF($J378="","Missing Current Odometer",IF(OR($F378="",$G378=""),"Missing Service Baseline",IF($F378&gt;'Settings'!$B$4,"Last Service Date After Report Date",IF(AND(OR($H378="",$H378=0),OR($I378="",$I378=0)),"Missing Service Type Setup",IF($J378&lt;$G378,"Odometer Conflict","OK"))))))))</f>
        <v/>
      </c>
      <c r="P378" s="31">
        <f>IF($A378="","",IF($O378&lt;&gt;"OK","Review",IF(OR(AND($H378&gt;0,$M378&lt;0),AND($I378&gt;0,$N378&lt;0)),"Overdue",IF(OR(AND($H378&gt;0,$M378&lt;='Settings'!$B$5),AND($I378&gt;0,$N378&lt;='Settings'!$B$6)),"Due Soon","Up to Date"))))</f>
        <v/>
      </c>
      <c r="Q378" s="52">
        <f>IF($A378="","",IFERROR(VLOOKUP($E378,'Settings'!$A$11:$D$110,4,FALSE),0))</f>
        <v/>
      </c>
      <c r="R378" s="27" t="n"/>
      <c r="S378" s="25" t="n"/>
      <c r="T378" s="27" t="n"/>
    </row>
    <row r="379">
      <c r="A379" s="25" t="n"/>
      <c r="B379" s="25" t="n"/>
      <c r="C379" s="30">
        <f>IF($A379="","",IFERROR(VLOOKUP($B379,'Vehicles'!$A$5:$J$504,2,FALSE)&amp;" "&amp;VLOOKUP($B379,'Vehicles'!$A$5:$J$504,3,FALSE)&amp;" "&amp;VLOOKUP($B379,'Vehicles'!$A$5:$J$504,4,FALSE),"Unit not found"))</f>
        <v/>
      </c>
      <c r="D379" s="31">
        <f>IF($A379="","",IFERROR(VLOOKUP($B379,'Vehicles'!$A$5:$J$504,10,FALSE),"Missing Unit"))</f>
        <v/>
      </c>
      <c r="E379" s="27" t="n"/>
      <c r="F379" s="49" t="n"/>
      <c r="G379" s="48" t="n"/>
      <c r="H379" s="50">
        <f>IF($A379="","",IFERROR(VLOOKUP($E379,'Settings'!$A$11:$D$110,2,FALSE),""))</f>
        <v/>
      </c>
      <c r="I379" s="33">
        <f>IF($A379="","",IFERROR(VLOOKUP($E379,'Settings'!$A$11:$D$110,3,FALSE),""))</f>
        <v/>
      </c>
      <c r="J379" s="50">
        <f>IF($A379="","",IFERROR(VLOOKUP($B379,'Vehicles'!$A$5:$J$504,8,FALSE),""))</f>
        <v/>
      </c>
      <c r="K379" s="50">
        <f>IF($A379="","",IFERROR(IF(OR($H379&lt;=0,$G379=""),"",$G379+$H379),""))</f>
        <v/>
      </c>
      <c r="L379" s="51">
        <f>IF($A379="","",IFERROR(IF(OR($I379&lt;=0,$F379=""),"",EDATE($F379,$I379)),""))</f>
        <v/>
      </c>
      <c r="M379" s="50">
        <f>IF($A379="","",IFERROR(IF(OR($K379="",$J379=""),"",$K379-$J379),""))</f>
        <v/>
      </c>
      <c r="N379" s="33">
        <f>IF($A379="","",IFERROR(IF($L379="","",$L379-'Settings'!$B$4),""))</f>
        <v/>
      </c>
      <c r="O379" s="30">
        <f>IF($A379="","",IF($D379="Missing Unit","Missing Unit",IF(OR($D379="Out of Service",$D379="Sold"),"Inactive Vehicle",IF($J379="","Missing Current Odometer",IF(OR($F379="",$G379=""),"Missing Service Baseline",IF($F379&gt;'Settings'!$B$4,"Last Service Date After Report Date",IF(AND(OR($H379="",$H379=0),OR($I379="",$I379=0)),"Missing Service Type Setup",IF($J379&lt;$G379,"Odometer Conflict","OK"))))))))</f>
        <v/>
      </c>
      <c r="P379" s="31">
        <f>IF($A379="","",IF($O379&lt;&gt;"OK","Review",IF(OR(AND($H379&gt;0,$M379&lt;0),AND($I379&gt;0,$N379&lt;0)),"Overdue",IF(OR(AND($H379&gt;0,$M379&lt;='Settings'!$B$5),AND($I379&gt;0,$N379&lt;='Settings'!$B$6)),"Due Soon","Up to Date"))))</f>
        <v/>
      </c>
      <c r="Q379" s="52">
        <f>IF($A379="","",IFERROR(VLOOKUP($E379,'Settings'!$A$11:$D$110,4,FALSE),0))</f>
        <v/>
      </c>
      <c r="R379" s="27" t="n"/>
      <c r="S379" s="25" t="n"/>
      <c r="T379" s="27" t="n"/>
    </row>
    <row r="380">
      <c r="A380" s="25" t="n"/>
      <c r="B380" s="25" t="n"/>
      <c r="C380" s="30">
        <f>IF($A380="","",IFERROR(VLOOKUP($B380,'Vehicles'!$A$5:$J$504,2,FALSE)&amp;" "&amp;VLOOKUP($B380,'Vehicles'!$A$5:$J$504,3,FALSE)&amp;" "&amp;VLOOKUP($B380,'Vehicles'!$A$5:$J$504,4,FALSE),"Unit not found"))</f>
        <v/>
      </c>
      <c r="D380" s="31">
        <f>IF($A380="","",IFERROR(VLOOKUP($B380,'Vehicles'!$A$5:$J$504,10,FALSE),"Missing Unit"))</f>
        <v/>
      </c>
      <c r="E380" s="27" t="n"/>
      <c r="F380" s="49" t="n"/>
      <c r="G380" s="48" t="n"/>
      <c r="H380" s="50">
        <f>IF($A380="","",IFERROR(VLOOKUP($E380,'Settings'!$A$11:$D$110,2,FALSE),""))</f>
        <v/>
      </c>
      <c r="I380" s="33">
        <f>IF($A380="","",IFERROR(VLOOKUP($E380,'Settings'!$A$11:$D$110,3,FALSE),""))</f>
        <v/>
      </c>
      <c r="J380" s="50">
        <f>IF($A380="","",IFERROR(VLOOKUP($B380,'Vehicles'!$A$5:$J$504,8,FALSE),""))</f>
        <v/>
      </c>
      <c r="K380" s="50">
        <f>IF($A380="","",IFERROR(IF(OR($H380&lt;=0,$G380=""),"",$G380+$H380),""))</f>
        <v/>
      </c>
      <c r="L380" s="51">
        <f>IF($A380="","",IFERROR(IF(OR($I380&lt;=0,$F380=""),"",EDATE($F380,$I380)),""))</f>
        <v/>
      </c>
      <c r="M380" s="50">
        <f>IF($A380="","",IFERROR(IF(OR($K380="",$J380=""),"",$K380-$J380),""))</f>
        <v/>
      </c>
      <c r="N380" s="33">
        <f>IF($A380="","",IFERROR(IF($L380="","",$L380-'Settings'!$B$4),""))</f>
        <v/>
      </c>
      <c r="O380" s="30">
        <f>IF($A380="","",IF($D380="Missing Unit","Missing Unit",IF(OR($D380="Out of Service",$D380="Sold"),"Inactive Vehicle",IF($J380="","Missing Current Odometer",IF(OR($F380="",$G380=""),"Missing Service Baseline",IF($F380&gt;'Settings'!$B$4,"Last Service Date After Report Date",IF(AND(OR($H380="",$H380=0),OR($I380="",$I380=0)),"Missing Service Type Setup",IF($J380&lt;$G380,"Odometer Conflict","OK"))))))))</f>
        <v/>
      </c>
      <c r="P380" s="31">
        <f>IF($A380="","",IF($O380&lt;&gt;"OK","Review",IF(OR(AND($H380&gt;0,$M380&lt;0),AND($I380&gt;0,$N380&lt;0)),"Overdue",IF(OR(AND($H380&gt;0,$M380&lt;='Settings'!$B$5),AND($I380&gt;0,$N380&lt;='Settings'!$B$6)),"Due Soon","Up to Date"))))</f>
        <v/>
      </c>
      <c r="Q380" s="52">
        <f>IF($A380="","",IFERROR(VLOOKUP($E380,'Settings'!$A$11:$D$110,4,FALSE),0))</f>
        <v/>
      </c>
      <c r="R380" s="27" t="n"/>
      <c r="S380" s="25" t="n"/>
      <c r="T380" s="27" t="n"/>
    </row>
    <row r="381">
      <c r="A381" s="25" t="n"/>
      <c r="B381" s="25" t="n"/>
      <c r="C381" s="30">
        <f>IF($A381="","",IFERROR(VLOOKUP($B381,'Vehicles'!$A$5:$J$504,2,FALSE)&amp;" "&amp;VLOOKUP($B381,'Vehicles'!$A$5:$J$504,3,FALSE)&amp;" "&amp;VLOOKUP($B381,'Vehicles'!$A$5:$J$504,4,FALSE),"Unit not found"))</f>
        <v/>
      </c>
      <c r="D381" s="31">
        <f>IF($A381="","",IFERROR(VLOOKUP($B381,'Vehicles'!$A$5:$J$504,10,FALSE),"Missing Unit"))</f>
        <v/>
      </c>
      <c r="E381" s="27" t="n"/>
      <c r="F381" s="49" t="n"/>
      <c r="G381" s="48" t="n"/>
      <c r="H381" s="50">
        <f>IF($A381="","",IFERROR(VLOOKUP($E381,'Settings'!$A$11:$D$110,2,FALSE),""))</f>
        <v/>
      </c>
      <c r="I381" s="33">
        <f>IF($A381="","",IFERROR(VLOOKUP($E381,'Settings'!$A$11:$D$110,3,FALSE),""))</f>
        <v/>
      </c>
      <c r="J381" s="50">
        <f>IF($A381="","",IFERROR(VLOOKUP($B381,'Vehicles'!$A$5:$J$504,8,FALSE),""))</f>
        <v/>
      </c>
      <c r="K381" s="50">
        <f>IF($A381="","",IFERROR(IF(OR($H381&lt;=0,$G381=""),"",$G381+$H381),""))</f>
        <v/>
      </c>
      <c r="L381" s="51">
        <f>IF($A381="","",IFERROR(IF(OR($I381&lt;=0,$F381=""),"",EDATE($F381,$I381)),""))</f>
        <v/>
      </c>
      <c r="M381" s="50">
        <f>IF($A381="","",IFERROR(IF(OR($K381="",$J381=""),"",$K381-$J381),""))</f>
        <v/>
      </c>
      <c r="N381" s="33">
        <f>IF($A381="","",IFERROR(IF($L381="","",$L381-'Settings'!$B$4),""))</f>
        <v/>
      </c>
      <c r="O381" s="30">
        <f>IF($A381="","",IF($D381="Missing Unit","Missing Unit",IF(OR($D381="Out of Service",$D381="Sold"),"Inactive Vehicle",IF($J381="","Missing Current Odometer",IF(OR($F381="",$G381=""),"Missing Service Baseline",IF($F381&gt;'Settings'!$B$4,"Last Service Date After Report Date",IF(AND(OR($H381="",$H381=0),OR($I381="",$I381=0)),"Missing Service Type Setup",IF($J381&lt;$G381,"Odometer Conflict","OK"))))))))</f>
        <v/>
      </c>
      <c r="P381" s="31">
        <f>IF($A381="","",IF($O381&lt;&gt;"OK","Review",IF(OR(AND($H381&gt;0,$M381&lt;0),AND($I381&gt;0,$N381&lt;0)),"Overdue",IF(OR(AND($H381&gt;0,$M381&lt;='Settings'!$B$5),AND($I381&gt;0,$N381&lt;='Settings'!$B$6)),"Due Soon","Up to Date"))))</f>
        <v/>
      </c>
      <c r="Q381" s="52">
        <f>IF($A381="","",IFERROR(VLOOKUP($E381,'Settings'!$A$11:$D$110,4,FALSE),0))</f>
        <v/>
      </c>
      <c r="R381" s="27" t="n"/>
      <c r="S381" s="25" t="n"/>
      <c r="T381" s="27" t="n"/>
    </row>
    <row r="382">
      <c r="A382" s="25" t="n"/>
      <c r="B382" s="25" t="n"/>
      <c r="C382" s="30">
        <f>IF($A382="","",IFERROR(VLOOKUP($B382,'Vehicles'!$A$5:$J$504,2,FALSE)&amp;" "&amp;VLOOKUP($B382,'Vehicles'!$A$5:$J$504,3,FALSE)&amp;" "&amp;VLOOKUP($B382,'Vehicles'!$A$5:$J$504,4,FALSE),"Unit not found"))</f>
        <v/>
      </c>
      <c r="D382" s="31">
        <f>IF($A382="","",IFERROR(VLOOKUP($B382,'Vehicles'!$A$5:$J$504,10,FALSE),"Missing Unit"))</f>
        <v/>
      </c>
      <c r="E382" s="27" t="n"/>
      <c r="F382" s="49" t="n"/>
      <c r="G382" s="48" t="n"/>
      <c r="H382" s="50">
        <f>IF($A382="","",IFERROR(VLOOKUP($E382,'Settings'!$A$11:$D$110,2,FALSE),""))</f>
        <v/>
      </c>
      <c r="I382" s="33">
        <f>IF($A382="","",IFERROR(VLOOKUP($E382,'Settings'!$A$11:$D$110,3,FALSE),""))</f>
        <v/>
      </c>
      <c r="J382" s="50">
        <f>IF($A382="","",IFERROR(VLOOKUP($B382,'Vehicles'!$A$5:$J$504,8,FALSE),""))</f>
        <v/>
      </c>
      <c r="K382" s="50">
        <f>IF($A382="","",IFERROR(IF(OR($H382&lt;=0,$G382=""),"",$G382+$H382),""))</f>
        <v/>
      </c>
      <c r="L382" s="51">
        <f>IF($A382="","",IFERROR(IF(OR($I382&lt;=0,$F382=""),"",EDATE($F382,$I382)),""))</f>
        <v/>
      </c>
      <c r="M382" s="50">
        <f>IF($A382="","",IFERROR(IF(OR($K382="",$J382=""),"",$K382-$J382),""))</f>
        <v/>
      </c>
      <c r="N382" s="33">
        <f>IF($A382="","",IFERROR(IF($L382="","",$L382-'Settings'!$B$4),""))</f>
        <v/>
      </c>
      <c r="O382" s="30">
        <f>IF($A382="","",IF($D382="Missing Unit","Missing Unit",IF(OR($D382="Out of Service",$D382="Sold"),"Inactive Vehicle",IF($J382="","Missing Current Odometer",IF(OR($F382="",$G382=""),"Missing Service Baseline",IF($F382&gt;'Settings'!$B$4,"Last Service Date After Report Date",IF(AND(OR($H382="",$H382=0),OR($I382="",$I382=0)),"Missing Service Type Setup",IF($J382&lt;$G382,"Odometer Conflict","OK"))))))))</f>
        <v/>
      </c>
      <c r="P382" s="31">
        <f>IF($A382="","",IF($O382&lt;&gt;"OK","Review",IF(OR(AND($H382&gt;0,$M382&lt;0),AND($I382&gt;0,$N382&lt;0)),"Overdue",IF(OR(AND($H382&gt;0,$M382&lt;='Settings'!$B$5),AND($I382&gt;0,$N382&lt;='Settings'!$B$6)),"Due Soon","Up to Date"))))</f>
        <v/>
      </c>
      <c r="Q382" s="52">
        <f>IF($A382="","",IFERROR(VLOOKUP($E382,'Settings'!$A$11:$D$110,4,FALSE),0))</f>
        <v/>
      </c>
      <c r="R382" s="27" t="n"/>
      <c r="S382" s="25" t="n"/>
      <c r="T382" s="27" t="n"/>
    </row>
    <row r="383">
      <c r="A383" s="25" t="n"/>
      <c r="B383" s="25" t="n"/>
      <c r="C383" s="30">
        <f>IF($A383="","",IFERROR(VLOOKUP($B383,'Vehicles'!$A$5:$J$504,2,FALSE)&amp;" "&amp;VLOOKUP($B383,'Vehicles'!$A$5:$J$504,3,FALSE)&amp;" "&amp;VLOOKUP($B383,'Vehicles'!$A$5:$J$504,4,FALSE),"Unit not found"))</f>
        <v/>
      </c>
      <c r="D383" s="31">
        <f>IF($A383="","",IFERROR(VLOOKUP($B383,'Vehicles'!$A$5:$J$504,10,FALSE),"Missing Unit"))</f>
        <v/>
      </c>
      <c r="E383" s="27" t="n"/>
      <c r="F383" s="49" t="n"/>
      <c r="G383" s="48" t="n"/>
      <c r="H383" s="50">
        <f>IF($A383="","",IFERROR(VLOOKUP($E383,'Settings'!$A$11:$D$110,2,FALSE),""))</f>
        <v/>
      </c>
      <c r="I383" s="33">
        <f>IF($A383="","",IFERROR(VLOOKUP($E383,'Settings'!$A$11:$D$110,3,FALSE),""))</f>
        <v/>
      </c>
      <c r="J383" s="50">
        <f>IF($A383="","",IFERROR(VLOOKUP($B383,'Vehicles'!$A$5:$J$504,8,FALSE),""))</f>
        <v/>
      </c>
      <c r="K383" s="50">
        <f>IF($A383="","",IFERROR(IF(OR($H383&lt;=0,$G383=""),"",$G383+$H383),""))</f>
        <v/>
      </c>
      <c r="L383" s="51">
        <f>IF($A383="","",IFERROR(IF(OR($I383&lt;=0,$F383=""),"",EDATE($F383,$I383)),""))</f>
        <v/>
      </c>
      <c r="M383" s="50">
        <f>IF($A383="","",IFERROR(IF(OR($K383="",$J383=""),"",$K383-$J383),""))</f>
        <v/>
      </c>
      <c r="N383" s="33">
        <f>IF($A383="","",IFERROR(IF($L383="","",$L383-'Settings'!$B$4),""))</f>
        <v/>
      </c>
      <c r="O383" s="30">
        <f>IF($A383="","",IF($D383="Missing Unit","Missing Unit",IF(OR($D383="Out of Service",$D383="Sold"),"Inactive Vehicle",IF($J383="","Missing Current Odometer",IF(OR($F383="",$G383=""),"Missing Service Baseline",IF($F383&gt;'Settings'!$B$4,"Last Service Date After Report Date",IF(AND(OR($H383="",$H383=0),OR($I383="",$I383=0)),"Missing Service Type Setup",IF($J383&lt;$G383,"Odometer Conflict","OK"))))))))</f>
        <v/>
      </c>
      <c r="P383" s="31">
        <f>IF($A383="","",IF($O383&lt;&gt;"OK","Review",IF(OR(AND($H383&gt;0,$M383&lt;0),AND($I383&gt;0,$N383&lt;0)),"Overdue",IF(OR(AND($H383&gt;0,$M383&lt;='Settings'!$B$5),AND($I383&gt;0,$N383&lt;='Settings'!$B$6)),"Due Soon","Up to Date"))))</f>
        <v/>
      </c>
      <c r="Q383" s="52">
        <f>IF($A383="","",IFERROR(VLOOKUP($E383,'Settings'!$A$11:$D$110,4,FALSE),0))</f>
        <v/>
      </c>
      <c r="R383" s="27" t="n"/>
      <c r="S383" s="25" t="n"/>
      <c r="T383" s="27" t="n"/>
    </row>
    <row r="384">
      <c r="A384" s="25" t="n"/>
      <c r="B384" s="25" t="n"/>
      <c r="C384" s="30">
        <f>IF($A384="","",IFERROR(VLOOKUP($B384,'Vehicles'!$A$5:$J$504,2,FALSE)&amp;" "&amp;VLOOKUP($B384,'Vehicles'!$A$5:$J$504,3,FALSE)&amp;" "&amp;VLOOKUP($B384,'Vehicles'!$A$5:$J$504,4,FALSE),"Unit not found"))</f>
        <v/>
      </c>
      <c r="D384" s="31">
        <f>IF($A384="","",IFERROR(VLOOKUP($B384,'Vehicles'!$A$5:$J$504,10,FALSE),"Missing Unit"))</f>
        <v/>
      </c>
      <c r="E384" s="27" t="n"/>
      <c r="F384" s="49" t="n"/>
      <c r="G384" s="48" t="n"/>
      <c r="H384" s="50">
        <f>IF($A384="","",IFERROR(VLOOKUP($E384,'Settings'!$A$11:$D$110,2,FALSE),""))</f>
        <v/>
      </c>
      <c r="I384" s="33">
        <f>IF($A384="","",IFERROR(VLOOKUP($E384,'Settings'!$A$11:$D$110,3,FALSE),""))</f>
        <v/>
      </c>
      <c r="J384" s="50">
        <f>IF($A384="","",IFERROR(VLOOKUP($B384,'Vehicles'!$A$5:$J$504,8,FALSE),""))</f>
        <v/>
      </c>
      <c r="K384" s="50">
        <f>IF($A384="","",IFERROR(IF(OR($H384&lt;=0,$G384=""),"",$G384+$H384),""))</f>
        <v/>
      </c>
      <c r="L384" s="51">
        <f>IF($A384="","",IFERROR(IF(OR($I384&lt;=0,$F384=""),"",EDATE($F384,$I384)),""))</f>
        <v/>
      </c>
      <c r="M384" s="50">
        <f>IF($A384="","",IFERROR(IF(OR($K384="",$J384=""),"",$K384-$J384),""))</f>
        <v/>
      </c>
      <c r="N384" s="33">
        <f>IF($A384="","",IFERROR(IF($L384="","",$L384-'Settings'!$B$4),""))</f>
        <v/>
      </c>
      <c r="O384" s="30">
        <f>IF($A384="","",IF($D384="Missing Unit","Missing Unit",IF(OR($D384="Out of Service",$D384="Sold"),"Inactive Vehicle",IF($J384="","Missing Current Odometer",IF(OR($F384="",$G384=""),"Missing Service Baseline",IF($F384&gt;'Settings'!$B$4,"Last Service Date After Report Date",IF(AND(OR($H384="",$H384=0),OR($I384="",$I384=0)),"Missing Service Type Setup",IF($J384&lt;$G384,"Odometer Conflict","OK"))))))))</f>
        <v/>
      </c>
      <c r="P384" s="31">
        <f>IF($A384="","",IF($O384&lt;&gt;"OK","Review",IF(OR(AND($H384&gt;0,$M384&lt;0),AND($I384&gt;0,$N384&lt;0)),"Overdue",IF(OR(AND($H384&gt;0,$M384&lt;='Settings'!$B$5),AND($I384&gt;0,$N384&lt;='Settings'!$B$6)),"Due Soon","Up to Date"))))</f>
        <v/>
      </c>
      <c r="Q384" s="52">
        <f>IF($A384="","",IFERROR(VLOOKUP($E384,'Settings'!$A$11:$D$110,4,FALSE),0))</f>
        <v/>
      </c>
      <c r="R384" s="27" t="n"/>
      <c r="S384" s="25" t="n"/>
      <c r="T384" s="27" t="n"/>
    </row>
    <row r="385">
      <c r="A385" s="25" t="n"/>
      <c r="B385" s="25" t="n"/>
      <c r="C385" s="30">
        <f>IF($A385="","",IFERROR(VLOOKUP($B385,'Vehicles'!$A$5:$J$504,2,FALSE)&amp;" "&amp;VLOOKUP($B385,'Vehicles'!$A$5:$J$504,3,FALSE)&amp;" "&amp;VLOOKUP($B385,'Vehicles'!$A$5:$J$504,4,FALSE),"Unit not found"))</f>
        <v/>
      </c>
      <c r="D385" s="31">
        <f>IF($A385="","",IFERROR(VLOOKUP($B385,'Vehicles'!$A$5:$J$504,10,FALSE),"Missing Unit"))</f>
        <v/>
      </c>
      <c r="E385" s="27" t="n"/>
      <c r="F385" s="49" t="n"/>
      <c r="G385" s="48" t="n"/>
      <c r="H385" s="50">
        <f>IF($A385="","",IFERROR(VLOOKUP($E385,'Settings'!$A$11:$D$110,2,FALSE),""))</f>
        <v/>
      </c>
      <c r="I385" s="33">
        <f>IF($A385="","",IFERROR(VLOOKUP($E385,'Settings'!$A$11:$D$110,3,FALSE),""))</f>
        <v/>
      </c>
      <c r="J385" s="50">
        <f>IF($A385="","",IFERROR(VLOOKUP($B385,'Vehicles'!$A$5:$J$504,8,FALSE),""))</f>
        <v/>
      </c>
      <c r="K385" s="50">
        <f>IF($A385="","",IFERROR(IF(OR($H385&lt;=0,$G385=""),"",$G385+$H385),""))</f>
        <v/>
      </c>
      <c r="L385" s="51">
        <f>IF($A385="","",IFERROR(IF(OR($I385&lt;=0,$F385=""),"",EDATE($F385,$I385)),""))</f>
        <v/>
      </c>
      <c r="M385" s="50">
        <f>IF($A385="","",IFERROR(IF(OR($K385="",$J385=""),"",$K385-$J385),""))</f>
        <v/>
      </c>
      <c r="N385" s="33">
        <f>IF($A385="","",IFERROR(IF($L385="","",$L385-'Settings'!$B$4),""))</f>
        <v/>
      </c>
      <c r="O385" s="30">
        <f>IF($A385="","",IF($D385="Missing Unit","Missing Unit",IF(OR($D385="Out of Service",$D385="Sold"),"Inactive Vehicle",IF($J385="","Missing Current Odometer",IF(OR($F385="",$G385=""),"Missing Service Baseline",IF($F385&gt;'Settings'!$B$4,"Last Service Date After Report Date",IF(AND(OR($H385="",$H385=0),OR($I385="",$I385=0)),"Missing Service Type Setup",IF($J385&lt;$G385,"Odometer Conflict","OK"))))))))</f>
        <v/>
      </c>
      <c r="P385" s="31">
        <f>IF($A385="","",IF($O385&lt;&gt;"OK","Review",IF(OR(AND($H385&gt;0,$M385&lt;0),AND($I385&gt;0,$N385&lt;0)),"Overdue",IF(OR(AND($H385&gt;0,$M385&lt;='Settings'!$B$5),AND($I385&gt;0,$N385&lt;='Settings'!$B$6)),"Due Soon","Up to Date"))))</f>
        <v/>
      </c>
      <c r="Q385" s="52">
        <f>IF($A385="","",IFERROR(VLOOKUP($E385,'Settings'!$A$11:$D$110,4,FALSE),0))</f>
        <v/>
      </c>
      <c r="R385" s="27" t="n"/>
      <c r="S385" s="25" t="n"/>
      <c r="T385" s="27" t="n"/>
    </row>
    <row r="386">
      <c r="A386" s="25" t="n"/>
      <c r="B386" s="25" t="n"/>
      <c r="C386" s="30">
        <f>IF($A386="","",IFERROR(VLOOKUP($B386,'Vehicles'!$A$5:$J$504,2,FALSE)&amp;" "&amp;VLOOKUP($B386,'Vehicles'!$A$5:$J$504,3,FALSE)&amp;" "&amp;VLOOKUP($B386,'Vehicles'!$A$5:$J$504,4,FALSE),"Unit not found"))</f>
        <v/>
      </c>
      <c r="D386" s="31">
        <f>IF($A386="","",IFERROR(VLOOKUP($B386,'Vehicles'!$A$5:$J$504,10,FALSE),"Missing Unit"))</f>
        <v/>
      </c>
      <c r="E386" s="27" t="n"/>
      <c r="F386" s="49" t="n"/>
      <c r="G386" s="48" t="n"/>
      <c r="H386" s="50">
        <f>IF($A386="","",IFERROR(VLOOKUP($E386,'Settings'!$A$11:$D$110,2,FALSE),""))</f>
        <v/>
      </c>
      <c r="I386" s="33">
        <f>IF($A386="","",IFERROR(VLOOKUP($E386,'Settings'!$A$11:$D$110,3,FALSE),""))</f>
        <v/>
      </c>
      <c r="J386" s="50">
        <f>IF($A386="","",IFERROR(VLOOKUP($B386,'Vehicles'!$A$5:$J$504,8,FALSE),""))</f>
        <v/>
      </c>
      <c r="K386" s="50">
        <f>IF($A386="","",IFERROR(IF(OR($H386&lt;=0,$G386=""),"",$G386+$H386),""))</f>
        <v/>
      </c>
      <c r="L386" s="51">
        <f>IF($A386="","",IFERROR(IF(OR($I386&lt;=0,$F386=""),"",EDATE($F386,$I386)),""))</f>
        <v/>
      </c>
      <c r="M386" s="50">
        <f>IF($A386="","",IFERROR(IF(OR($K386="",$J386=""),"",$K386-$J386),""))</f>
        <v/>
      </c>
      <c r="N386" s="33">
        <f>IF($A386="","",IFERROR(IF($L386="","",$L386-'Settings'!$B$4),""))</f>
        <v/>
      </c>
      <c r="O386" s="30">
        <f>IF($A386="","",IF($D386="Missing Unit","Missing Unit",IF(OR($D386="Out of Service",$D386="Sold"),"Inactive Vehicle",IF($J386="","Missing Current Odometer",IF(OR($F386="",$G386=""),"Missing Service Baseline",IF($F386&gt;'Settings'!$B$4,"Last Service Date After Report Date",IF(AND(OR($H386="",$H386=0),OR($I386="",$I386=0)),"Missing Service Type Setup",IF($J386&lt;$G386,"Odometer Conflict","OK"))))))))</f>
        <v/>
      </c>
      <c r="P386" s="31">
        <f>IF($A386="","",IF($O386&lt;&gt;"OK","Review",IF(OR(AND($H386&gt;0,$M386&lt;0),AND($I386&gt;0,$N386&lt;0)),"Overdue",IF(OR(AND($H386&gt;0,$M386&lt;='Settings'!$B$5),AND($I386&gt;0,$N386&lt;='Settings'!$B$6)),"Due Soon","Up to Date"))))</f>
        <v/>
      </c>
      <c r="Q386" s="52">
        <f>IF($A386="","",IFERROR(VLOOKUP($E386,'Settings'!$A$11:$D$110,4,FALSE),0))</f>
        <v/>
      </c>
      <c r="R386" s="27" t="n"/>
      <c r="S386" s="25" t="n"/>
      <c r="T386" s="27" t="n"/>
    </row>
    <row r="387">
      <c r="A387" s="25" t="n"/>
      <c r="B387" s="25" t="n"/>
      <c r="C387" s="30">
        <f>IF($A387="","",IFERROR(VLOOKUP($B387,'Vehicles'!$A$5:$J$504,2,FALSE)&amp;" "&amp;VLOOKUP($B387,'Vehicles'!$A$5:$J$504,3,FALSE)&amp;" "&amp;VLOOKUP($B387,'Vehicles'!$A$5:$J$504,4,FALSE),"Unit not found"))</f>
        <v/>
      </c>
      <c r="D387" s="31">
        <f>IF($A387="","",IFERROR(VLOOKUP($B387,'Vehicles'!$A$5:$J$504,10,FALSE),"Missing Unit"))</f>
        <v/>
      </c>
      <c r="E387" s="27" t="n"/>
      <c r="F387" s="49" t="n"/>
      <c r="G387" s="48" t="n"/>
      <c r="H387" s="50">
        <f>IF($A387="","",IFERROR(VLOOKUP($E387,'Settings'!$A$11:$D$110,2,FALSE),""))</f>
        <v/>
      </c>
      <c r="I387" s="33">
        <f>IF($A387="","",IFERROR(VLOOKUP($E387,'Settings'!$A$11:$D$110,3,FALSE),""))</f>
        <v/>
      </c>
      <c r="J387" s="50">
        <f>IF($A387="","",IFERROR(VLOOKUP($B387,'Vehicles'!$A$5:$J$504,8,FALSE),""))</f>
        <v/>
      </c>
      <c r="K387" s="50">
        <f>IF($A387="","",IFERROR(IF(OR($H387&lt;=0,$G387=""),"",$G387+$H387),""))</f>
        <v/>
      </c>
      <c r="L387" s="51">
        <f>IF($A387="","",IFERROR(IF(OR($I387&lt;=0,$F387=""),"",EDATE($F387,$I387)),""))</f>
        <v/>
      </c>
      <c r="M387" s="50">
        <f>IF($A387="","",IFERROR(IF(OR($K387="",$J387=""),"",$K387-$J387),""))</f>
        <v/>
      </c>
      <c r="N387" s="33">
        <f>IF($A387="","",IFERROR(IF($L387="","",$L387-'Settings'!$B$4),""))</f>
        <v/>
      </c>
      <c r="O387" s="30">
        <f>IF($A387="","",IF($D387="Missing Unit","Missing Unit",IF(OR($D387="Out of Service",$D387="Sold"),"Inactive Vehicle",IF($J387="","Missing Current Odometer",IF(OR($F387="",$G387=""),"Missing Service Baseline",IF($F387&gt;'Settings'!$B$4,"Last Service Date After Report Date",IF(AND(OR($H387="",$H387=0),OR($I387="",$I387=0)),"Missing Service Type Setup",IF($J387&lt;$G387,"Odometer Conflict","OK"))))))))</f>
        <v/>
      </c>
      <c r="P387" s="31">
        <f>IF($A387="","",IF($O387&lt;&gt;"OK","Review",IF(OR(AND($H387&gt;0,$M387&lt;0),AND($I387&gt;0,$N387&lt;0)),"Overdue",IF(OR(AND($H387&gt;0,$M387&lt;='Settings'!$B$5),AND($I387&gt;0,$N387&lt;='Settings'!$B$6)),"Due Soon","Up to Date"))))</f>
        <v/>
      </c>
      <c r="Q387" s="52">
        <f>IF($A387="","",IFERROR(VLOOKUP($E387,'Settings'!$A$11:$D$110,4,FALSE),0))</f>
        <v/>
      </c>
      <c r="R387" s="27" t="n"/>
      <c r="S387" s="25" t="n"/>
      <c r="T387" s="27" t="n"/>
    </row>
    <row r="388">
      <c r="A388" s="25" t="n"/>
      <c r="B388" s="25" t="n"/>
      <c r="C388" s="30">
        <f>IF($A388="","",IFERROR(VLOOKUP($B388,'Vehicles'!$A$5:$J$504,2,FALSE)&amp;" "&amp;VLOOKUP($B388,'Vehicles'!$A$5:$J$504,3,FALSE)&amp;" "&amp;VLOOKUP($B388,'Vehicles'!$A$5:$J$504,4,FALSE),"Unit not found"))</f>
        <v/>
      </c>
      <c r="D388" s="31">
        <f>IF($A388="","",IFERROR(VLOOKUP($B388,'Vehicles'!$A$5:$J$504,10,FALSE),"Missing Unit"))</f>
        <v/>
      </c>
      <c r="E388" s="27" t="n"/>
      <c r="F388" s="49" t="n"/>
      <c r="G388" s="48" t="n"/>
      <c r="H388" s="50">
        <f>IF($A388="","",IFERROR(VLOOKUP($E388,'Settings'!$A$11:$D$110,2,FALSE),""))</f>
        <v/>
      </c>
      <c r="I388" s="33">
        <f>IF($A388="","",IFERROR(VLOOKUP($E388,'Settings'!$A$11:$D$110,3,FALSE),""))</f>
        <v/>
      </c>
      <c r="J388" s="50">
        <f>IF($A388="","",IFERROR(VLOOKUP($B388,'Vehicles'!$A$5:$J$504,8,FALSE),""))</f>
        <v/>
      </c>
      <c r="K388" s="50">
        <f>IF($A388="","",IFERROR(IF(OR($H388&lt;=0,$G388=""),"",$G388+$H388),""))</f>
        <v/>
      </c>
      <c r="L388" s="51">
        <f>IF($A388="","",IFERROR(IF(OR($I388&lt;=0,$F388=""),"",EDATE($F388,$I388)),""))</f>
        <v/>
      </c>
      <c r="M388" s="50">
        <f>IF($A388="","",IFERROR(IF(OR($K388="",$J388=""),"",$K388-$J388),""))</f>
        <v/>
      </c>
      <c r="N388" s="33">
        <f>IF($A388="","",IFERROR(IF($L388="","",$L388-'Settings'!$B$4),""))</f>
        <v/>
      </c>
      <c r="O388" s="30">
        <f>IF($A388="","",IF($D388="Missing Unit","Missing Unit",IF(OR($D388="Out of Service",$D388="Sold"),"Inactive Vehicle",IF($J388="","Missing Current Odometer",IF(OR($F388="",$G388=""),"Missing Service Baseline",IF($F388&gt;'Settings'!$B$4,"Last Service Date After Report Date",IF(AND(OR($H388="",$H388=0),OR($I388="",$I388=0)),"Missing Service Type Setup",IF($J388&lt;$G388,"Odometer Conflict","OK"))))))))</f>
        <v/>
      </c>
      <c r="P388" s="31">
        <f>IF($A388="","",IF($O388&lt;&gt;"OK","Review",IF(OR(AND($H388&gt;0,$M388&lt;0),AND($I388&gt;0,$N388&lt;0)),"Overdue",IF(OR(AND($H388&gt;0,$M388&lt;='Settings'!$B$5),AND($I388&gt;0,$N388&lt;='Settings'!$B$6)),"Due Soon","Up to Date"))))</f>
        <v/>
      </c>
      <c r="Q388" s="52">
        <f>IF($A388="","",IFERROR(VLOOKUP($E388,'Settings'!$A$11:$D$110,4,FALSE),0))</f>
        <v/>
      </c>
      <c r="R388" s="27" t="n"/>
      <c r="S388" s="25" t="n"/>
      <c r="T388" s="27" t="n"/>
    </row>
    <row r="389">
      <c r="A389" s="25" t="n"/>
      <c r="B389" s="25" t="n"/>
      <c r="C389" s="30">
        <f>IF($A389="","",IFERROR(VLOOKUP($B389,'Vehicles'!$A$5:$J$504,2,FALSE)&amp;" "&amp;VLOOKUP($B389,'Vehicles'!$A$5:$J$504,3,FALSE)&amp;" "&amp;VLOOKUP($B389,'Vehicles'!$A$5:$J$504,4,FALSE),"Unit not found"))</f>
        <v/>
      </c>
      <c r="D389" s="31">
        <f>IF($A389="","",IFERROR(VLOOKUP($B389,'Vehicles'!$A$5:$J$504,10,FALSE),"Missing Unit"))</f>
        <v/>
      </c>
      <c r="E389" s="27" t="n"/>
      <c r="F389" s="49" t="n"/>
      <c r="G389" s="48" t="n"/>
      <c r="H389" s="50">
        <f>IF($A389="","",IFERROR(VLOOKUP($E389,'Settings'!$A$11:$D$110,2,FALSE),""))</f>
        <v/>
      </c>
      <c r="I389" s="33">
        <f>IF($A389="","",IFERROR(VLOOKUP($E389,'Settings'!$A$11:$D$110,3,FALSE),""))</f>
        <v/>
      </c>
      <c r="J389" s="50">
        <f>IF($A389="","",IFERROR(VLOOKUP($B389,'Vehicles'!$A$5:$J$504,8,FALSE),""))</f>
        <v/>
      </c>
      <c r="K389" s="50">
        <f>IF($A389="","",IFERROR(IF(OR($H389&lt;=0,$G389=""),"",$G389+$H389),""))</f>
        <v/>
      </c>
      <c r="L389" s="51">
        <f>IF($A389="","",IFERROR(IF(OR($I389&lt;=0,$F389=""),"",EDATE($F389,$I389)),""))</f>
        <v/>
      </c>
      <c r="M389" s="50">
        <f>IF($A389="","",IFERROR(IF(OR($K389="",$J389=""),"",$K389-$J389),""))</f>
        <v/>
      </c>
      <c r="N389" s="33">
        <f>IF($A389="","",IFERROR(IF($L389="","",$L389-'Settings'!$B$4),""))</f>
        <v/>
      </c>
      <c r="O389" s="30">
        <f>IF($A389="","",IF($D389="Missing Unit","Missing Unit",IF(OR($D389="Out of Service",$D389="Sold"),"Inactive Vehicle",IF($J389="","Missing Current Odometer",IF(OR($F389="",$G389=""),"Missing Service Baseline",IF($F389&gt;'Settings'!$B$4,"Last Service Date After Report Date",IF(AND(OR($H389="",$H389=0),OR($I389="",$I389=0)),"Missing Service Type Setup",IF($J389&lt;$G389,"Odometer Conflict","OK"))))))))</f>
        <v/>
      </c>
      <c r="P389" s="31">
        <f>IF($A389="","",IF($O389&lt;&gt;"OK","Review",IF(OR(AND($H389&gt;0,$M389&lt;0),AND($I389&gt;0,$N389&lt;0)),"Overdue",IF(OR(AND($H389&gt;0,$M389&lt;='Settings'!$B$5),AND($I389&gt;0,$N389&lt;='Settings'!$B$6)),"Due Soon","Up to Date"))))</f>
        <v/>
      </c>
      <c r="Q389" s="52">
        <f>IF($A389="","",IFERROR(VLOOKUP($E389,'Settings'!$A$11:$D$110,4,FALSE),0))</f>
        <v/>
      </c>
      <c r="R389" s="27" t="n"/>
      <c r="S389" s="25" t="n"/>
      <c r="T389" s="27" t="n"/>
    </row>
    <row r="390">
      <c r="A390" s="25" t="n"/>
      <c r="B390" s="25" t="n"/>
      <c r="C390" s="30">
        <f>IF($A390="","",IFERROR(VLOOKUP($B390,'Vehicles'!$A$5:$J$504,2,FALSE)&amp;" "&amp;VLOOKUP($B390,'Vehicles'!$A$5:$J$504,3,FALSE)&amp;" "&amp;VLOOKUP($B390,'Vehicles'!$A$5:$J$504,4,FALSE),"Unit not found"))</f>
        <v/>
      </c>
      <c r="D390" s="31">
        <f>IF($A390="","",IFERROR(VLOOKUP($B390,'Vehicles'!$A$5:$J$504,10,FALSE),"Missing Unit"))</f>
        <v/>
      </c>
      <c r="E390" s="27" t="n"/>
      <c r="F390" s="49" t="n"/>
      <c r="G390" s="48" t="n"/>
      <c r="H390" s="50">
        <f>IF($A390="","",IFERROR(VLOOKUP($E390,'Settings'!$A$11:$D$110,2,FALSE),""))</f>
        <v/>
      </c>
      <c r="I390" s="33">
        <f>IF($A390="","",IFERROR(VLOOKUP($E390,'Settings'!$A$11:$D$110,3,FALSE),""))</f>
        <v/>
      </c>
      <c r="J390" s="50">
        <f>IF($A390="","",IFERROR(VLOOKUP($B390,'Vehicles'!$A$5:$J$504,8,FALSE),""))</f>
        <v/>
      </c>
      <c r="K390" s="50">
        <f>IF($A390="","",IFERROR(IF(OR($H390&lt;=0,$G390=""),"",$G390+$H390),""))</f>
        <v/>
      </c>
      <c r="L390" s="51">
        <f>IF($A390="","",IFERROR(IF(OR($I390&lt;=0,$F390=""),"",EDATE($F390,$I390)),""))</f>
        <v/>
      </c>
      <c r="M390" s="50">
        <f>IF($A390="","",IFERROR(IF(OR($K390="",$J390=""),"",$K390-$J390),""))</f>
        <v/>
      </c>
      <c r="N390" s="33">
        <f>IF($A390="","",IFERROR(IF($L390="","",$L390-'Settings'!$B$4),""))</f>
        <v/>
      </c>
      <c r="O390" s="30">
        <f>IF($A390="","",IF($D390="Missing Unit","Missing Unit",IF(OR($D390="Out of Service",$D390="Sold"),"Inactive Vehicle",IF($J390="","Missing Current Odometer",IF(OR($F390="",$G390=""),"Missing Service Baseline",IF($F390&gt;'Settings'!$B$4,"Last Service Date After Report Date",IF(AND(OR($H390="",$H390=0),OR($I390="",$I390=0)),"Missing Service Type Setup",IF($J390&lt;$G390,"Odometer Conflict","OK"))))))))</f>
        <v/>
      </c>
      <c r="P390" s="31">
        <f>IF($A390="","",IF($O390&lt;&gt;"OK","Review",IF(OR(AND($H390&gt;0,$M390&lt;0),AND($I390&gt;0,$N390&lt;0)),"Overdue",IF(OR(AND($H390&gt;0,$M390&lt;='Settings'!$B$5),AND($I390&gt;0,$N390&lt;='Settings'!$B$6)),"Due Soon","Up to Date"))))</f>
        <v/>
      </c>
      <c r="Q390" s="52">
        <f>IF($A390="","",IFERROR(VLOOKUP($E390,'Settings'!$A$11:$D$110,4,FALSE),0))</f>
        <v/>
      </c>
      <c r="R390" s="27" t="n"/>
      <c r="S390" s="25" t="n"/>
      <c r="T390" s="27" t="n"/>
    </row>
    <row r="391">
      <c r="A391" s="25" t="n"/>
      <c r="B391" s="25" t="n"/>
      <c r="C391" s="30">
        <f>IF($A391="","",IFERROR(VLOOKUP($B391,'Vehicles'!$A$5:$J$504,2,FALSE)&amp;" "&amp;VLOOKUP($B391,'Vehicles'!$A$5:$J$504,3,FALSE)&amp;" "&amp;VLOOKUP($B391,'Vehicles'!$A$5:$J$504,4,FALSE),"Unit not found"))</f>
        <v/>
      </c>
      <c r="D391" s="31">
        <f>IF($A391="","",IFERROR(VLOOKUP($B391,'Vehicles'!$A$5:$J$504,10,FALSE),"Missing Unit"))</f>
        <v/>
      </c>
      <c r="E391" s="27" t="n"/>
      <c r="F391" s="49" t="n"/>
      <c r="G391" s="48" t="n"/>
      <c r="H391" s="50">
        <f>IF($A391="","",IFERROR(VLOOKUP($E391,'Settings'!$A$11:$D$110,2,FALSE),""))</f>
        <v/>
      </c>
      <c r="I391" s="33">
        <f>IF($A391="","",IFERROR(VLOOKUP($E391,'Settings'!$A$11:$D$110,3,FALSE),""))</f>
        <v/>
      </c>
      <c r="J391" s="50">
        <f>IF($A391="","",IFERROR(VLOOKUP($B391,'Vehicles'!$A$5:$J$504,8,FALSE),""))</f>
        <v/>
      </c>
      <c r="K391" s="50">
        <f>IF($A391="","",IFERROR(IF(OR($H391&lt;=0,$G391=""),"",$G391+$H391),""))</f>
        <v/>
      </c>
      <c r="L391" s="51">
        <f>IF($A391="","",IFERROR(IF(OR($I391&lt;=0,$F391=""),"",EDATE($F391,$I391)),""))</f>
        <v/>
      </c>
      <c r="M391" s="50">
        <f>IF($A391="","",IFERROR(IF(OR($K391="",$J391=""),"",$K391-$J391),""))</f>
        <v/>
      </c>
      <c r="N391" s="33">
        <f>IF($A391="","",IFERROR(IF($L391="","",$L391-'Settings'!$B$4),""))</f>
        <v/>
      </c>
      <c r="O391" s="30">
        <f>IF($A391="","",IF($D391="Missing Unit","Missing Unit",IF(OR($D391="Out of Service",$D391="Sold"),"Inactive Vehicle",IF($J391="","Missing Current Odometer",IF(OR($F391="",$G391=""),"Missing Service Baseline",IF($F391&gt;'Settings'!$B$4,"Last Service Date After Report Date",IF(AND(OR($H391="",$H391=0),OR($I391="",$I391=0)),"Missing Service Type Setup",IF($J391&lt;$G391,"Odometer Conflict","OK"))))))))</f>
        <v/>
      </c>
      <c r="P391" s="31">
        <f>IF($A391="","",IF($O391&lt;&gt;"OK","Review",IF(OR(AND($H391&gt;0,$M391&lt;0),AND($I391&gt;0,$N391&lt;0)),"Overdue",IF(OR(AND($H391&gt;0,$M391&lt;='Settings'!$B$5),AND($I391&gt;0,$N391&lt;='Settings'!$B$6)),"Due Soon","Up to Date"))))</f>
        <v/>
      </c>
      <c r="Q391" s="52">
        <f>IF($A391="","",IFERROR(VLOOKUP($E391,'Settings'!$A$11:$D$110,4,FALSE),0))</f>
        <v/>
      </c>
      <c r="R391" s="27" t="n"/>
      <c r="S391" s="25" t="n"/>
      <c r="T391" s="27" t="n"/>
    </row>
    <row r="392">
      <c r="A392" s="25" t="n"/>
      <c r="B392" s="25" t="n"/>
      <c r="C392" s="30">
        <f>IF($A392="","",IFERROR(VLOOKUP($B392,'Vehicles'!$A$5:$J$504,2,FALSE)&amp;" "&amp;VLOOKUP($B392,'Vehicles'!$A$5:$J$504,3,FALSE)&amp;" "&amp;VLOOKUP($B392,'Vehicles'!$A$5:$J$504,4,FALSE),"Unit not found"))</f>
        <v/>
      </c>
      <c r="D392" s="31">
        <f>IF($A392="","",IFERROR(VLOOKUP($B392,'Vehicles'!$A$5:$J$504,10,FALSE),"Missing Unit"))</f>
        <v/>
      </c>
      <c r="E392" s="27" t="n"/>
      <c r="F392" s="49" t="n"/>
      <c r="G392" s="48" t="n"/>
      <c r="H392" s="50">
        <f>IF($A392="","",IFERROR(VLOOKUP($E392,'Settings'!$A$11:$D$110,2,FALSE),""))</f>
        <v/>
      </c>
      <c r="I392" s="33">
        <f>IF($A392="","",IFERROR(VLOOKUP($E392,'Settings'!$A$11:$D$110,3,FALSE),""))</f>
        <v/>
      </c>
      <c r="J392" s="50">
        <f>IF($A392="","",IFERROR(VLOOKUP($B392,'Vehicles'!$A$5:$J$504,8,FALSE),""))</f>
        <v/>
      </c>
      <c r="K392" s="50">
        <f>IF($A392="","",IFERROR(IF(OR($H392&lt;=0,$G392=""),"",$G392+$H392),""))</f>
        <v/>
      </c>
      <c r="L392" s="51">
        <f>IF($A392="","",IFERROR(IF(OR($I392&lt;=0,$F392=""),"",EDATE($F392,$I392)),""))</f>
        <v/>
      </c>
      <c r="M392" s="50">
        <f>IF($A392="","",IFERROR(IF(OR($K392="",$J392=""),"",$K392-$J392),""))</f>
        <v/>
      </c>
      <c r="N392" s="33">
        <f>IF($A392="","",IFERROR(IF($L392="","",$L392-'Settings'!$B$4),""))</f>
        <v/>
      </c>
      <c r="O392" s="30">
        <f>IF($A392="","",IF($D392="Missing Unit","Missing Unit",IF(OR($D392="Out of Service",$D392="Sold"),"Inactive Vehicle",IF($J392="","Missing Current Odometer",IF(OR($F392="",$G392=""),"Missing Service Baseline",IF($F392&gt;'Settings'!$B$4,"Last Service Date After Report Date",IF(AND(OR($H392="",$H392=0),OR($I392="",$I392=0)),"Missing Service Type Setup",IF($J392&lt;$G392,"Odometer Conflict","OK"))))))))</f>
        <v/>
      </c>
      <c r="P392" s="31">
        <f>IF($A392="","",IF($O392&lt;&gt;"OK","Review",IF(OR(AND($H392&gt;0,$M392&lt;0),AND($I392&gt;0,$N392&lt;0)),"Overdue",IF(OR(AND($H392&gt;0,$M392&lt;='Settings'!$B$5),AND($I392&gt;0,$N392&lt;='Settings'!$B$6)),"Due Soon","Up to Date"))))</f>
        <v/>
      </c>
      <c r="Q392" s="52">
        <f>IF($A392="","",IFERROR(VLOOKUP($E392,'Settings'!$A$11:$D$110,4,FALSE),0))</f>
        <v/>
      </c>
      <c r="R392" s="27" t="n"/>
      <c r="S392" s="25" t="n"/>
      <c r="T392" s="27" t="n"/>
    </row>
    <row r="393">
      <c r="A393" s="25" t="n"/>
      <c r="B393" s="25" t="n"/>
      <c r="C393" s="30">
        <f>IF($A393="","",IFERROR(VLOOKUP($B393,'Vehicles'!$A$5:$J$504,2,FALSE)&amp;" "&amp;VLOOKUP($B393,'Vehicles'!$A$5:$J$504,3,FALSE)&amp;" "&amp;VLOOKUP($B393,'Vehicles'!$A$5:$J$504,4,FALSE),"Unit not found"))</f>
        <v/>
      </c>
      <c r="D393" s="31">
        <f>IF($A393="","",IFERROR(VLOOKUP($B393,'Vehicles'!$A$5:$J$504,10,FALSE),"Missing Unit"))</f>
        <v/>
      </c>
      <c r="E393" s="27" t="n"/>
      <c r="F393" s="49" t="n"/>
      <c r="G393" s="48" t="n"/>
      <c r="H393" s="50">
        <f>IF($A393="","",IFERROR(VLOOKUP($E393,'Settings'!$A$11:$D$110,2,FALSE),""))</f>
        <v/>
      </c>
      <c r="I393" s="33">
        <f>IF($A393="","",IFERROR(VLOOKUP($E393,'Settings'!$A$11:$D$110,3,FALSE),""))</f>
        <v/>
      </c>
      <c r="J393" s="50">
        <f>IF($A393="","",IFERROR(VLOOKUP($B393,'Vehicles'!$A$5:$J$504,8,FALSE),""))</f>
        <v/>
      </c>
      <c r="K393" s="50">
        <f>IF($A393="","",IFERROR(IF(OR($H393&lt;=0,$G393=""),"",$G393+$H393),""))</f>
        <v/>
      </c>
      <c r="L393" s="51">
        <f>IF($A393="","",IFERROR(IF(OR($I393&lt;=0,$F393=""),"",EDATE($F393,$I393)),""))</f>
        <v/>
      </c>
      <c r="M393" s="50">
        <f>IF($A393="","",IFERROR(IF(OR($K393="",$J393=""),"",$K393-$J393),""))</f>
        <v/>
      </c>
      <c r="N393" s="33">
        <f>IF($A393="","",IFERROR(IF($L393="","",$L393-'Settings'!$B$4),""))</f>
        <v/>
      </c>
      <c r="O393" s="30">
        <f>IF($A393="","",IF($D393="Missing Unit","Missing Unit",IF(OR($D393="Out of Service",$D393="Sold"),"Inactive Vehicle",IF($J393="","Missing Current Odometer",IF(OR($F393="",$G393=""),"Missing Service Baseline",IF($F393&gt;'Settings'!$B$4,"Last Service Date After Report Date",IF(AND(OR($H393="",$H393=0),OR($I393="",$I393=0)),"Missing Service Type Setup",IF($J393&lt;$G393,"Odometer Conflict","OK"))))))))</f>
        <v/>
      </c>
      <c r="P393" s="31">
        <f>IF($A393="","",IF($O393&lt;&gt;"OK","Review",IF(OR(AND($H393&gt;0,$M393&lt;0),AND($I393&gt;0,$N393&lt;0)),"Overdue",IF(OR(AND($H393&gt;0,$M393&lt;='Settings'!$B$5),AND($I393&gt;0,$N393&lt;='Settings'!$B$6)),"Due Soon","Up to Date"))))</f>
        <v/>
      </c>
      <c r="Q393" s="52">
        <f>IF($A393="","",IFERROR(VLOOKUP($E393,'Settings'!$A$11:$D$110,4,FALSE),0))</f>
        <v/>
      </c>
      <c r="R393" s="27" t="n"/>
      <c r="S393" s="25" t="n"/>
      <c r="T393" s="27" t="n"/>
    </row>
    <row r="394">
      <c r="A394" s="25" t="n"/>
      <c r="B394" s="25" t="n"/>
      <c r="C394" s="30">
        <f>IF($A394="","",IFERROR(VLOOKUP($B394,'Vehicles'!$A$5:$J$504,2,FALSE)&amp;" "&amp;VLOOKUP($B394,'Vehicles'!$A$5:$J$504,3,FALSE)&amp;" "&amp;VLOOKUP($B394,'Vehicles'!$A$5:$J$504,4,FALSE),"Unit not found"))</f>
        <v/>
      </c>
      <c r="D394" s="31">
        <f>IF($A394="","",IFERROR(VLOOKUP($B394,'Vehicles'!$A$5:$J$504,10,FALSE),"Missing Unit"))</f>
        <v/>
      </c>
      <c r="E394" s="27" t="n"/>
      <c r="F394" s="49" t="n"/>
      <c r="G394" s="48" t="n"/>
      <c r="H394" s="50">
        <f>IF($A394="","",IFERROR(VLOOKUP($E394,'Settings'!$A$11:$D$110,2,FALSE),""))</f>
        <v/>
      </c>
      <c r="I394" s="33">
        <f>IF($A394="","",IFERROR(VLOOKUP($E394,'Settings'!$A$11:$D$110,3,FALSE),""))</f>
        <v/>
      </c>
      <c r="J394" s="50">
        <f>IF($A394="","",IFERROR(VLOOKUP($B394,'Vehicles'!$A$5:$J$504,8,FALSE),""))</f>
        <v/>
      </c>
      <c r="K394" s="50">
        <f>IF($A394="","",IFERROR(IF(OR($H394&lt;=0,$G394=""),"",$G394+$H394),""))</f>
        <v/>
      </c>
      <c r="L394" s="51">
        <f>IF($A394="","",IFERROR(IF(OR($I394&lt;=0,$F394=""),"",EDATE($F394,$I394)),""))</f>
        <v/>
      </c>
      <c r="M394" s="50">
        <f>IF($A394="","",IFERROR(IF(OR($K394="",$J394=""),"",$K394-$J394),""))</f>
        <v/>
      </c>
      <c r="N394" s="33">
        <f>IF($A394="","",IFERROR(IF($L394="","",$L394-'Settings'!$B$4),""))</f>
        <v/>
      </c>
      <c r="O394" s="30">
        <f>IF($A394="","",IF($D394="Missing Unit","Missing Unit",IF(OR($D394="Out of Service",$D394="Sold"),"Inactive Vehicle",IF($J394="","Missing Current Odometer",IF(OR($F394="",$G394=""),"Missing Service Baseline",IF($F394&gt;'Settings'!$B$4,"Last Service Date After Report Date",IF(AND(OR($H394="",$H394=0),OR($I394="",$I394=0)),"Missing Service Type Setup",IF($J394&lt;$G394,"Odometer Conflict","OK"))))))))</f>
        <v/>
      </c>
      <c r="P394" s="31">
        <f>IF($A394="","",IF($O394&lt;&gt;"OK","Review",IF(OR(AND($H394&gt;0,$M394&lt;0),AND($I394&gt;0,$N394&lt;0)),"Overdue",IF(OR(AND($H394&gt;0,$M394&lt;='Settings'!$B$5),AND($I394&gt;0,$N394&lt;='Settings'!$B$6)),"Due Soon","Up to Date"))))</f>
        <v/>
      </c>
      <c r="Q394" s="52">
        <f>IF($A394="","",IFERROR(VLOOKUP($E394,'Settings'!$A$11:$D$110,4,FALSE),0))</f>
        <v/>
      </c>
      <c r="R394" s="27" t="n"/>
      <c r="S394" s="25" t="n"/>
      <c r="T394" s="27" t="n"/>
    </row>
    <row r="395">
      <c r="A395" s="25" t="n"/>
      <c r="B395" s="25" t="n"/>
      <c r="C395" s="30">
        <f>IF($A395="","",IFERROR(VLOOKUP($B395,'Vehicles'!$A$5:$J$504,2,FALSE)&amp;" "&amp;VLOOKUP($B395,'Vehicles'!$A$5:$J$504,3,FALSE)&amp;" "&amp;VLOOKUP($B395,'Vehicles'!$A$5:$J$504,4,FALSE),"Unit not found"))</f>
        <v/>
      </c>
      <c r="D395" s="31">
        <f>IF($A395="","",IFERROR(VLOOKUP($B395,'Vehicles'!$A$5:$J$504,10,FALSE),"Missing Unit"))</f>
        <v/>
      </c>
      <c r="E395" s="27" t="n"/>
      <c r="F395" s="49" t="n"/>
      <c r="G395" s="48" t="n"/>
      <c r="H395" s="50">
        <f>IF($A395="","",IFERROR(VLOOKUP($E395,'Settings'!$A$11:$D$110,2,FALSE),""))</f>
        <v/>
      </c>
      <c r="I395" s="33">
        <f>IF($A395="","",IFERROR(VLOOKUP($E395,'Settings'!$A$11:$D$110,3,FALSE),""))</f>
        <v/>
      </c>
      <c r="J395" s="50">
        <f>IF($A395="","",IFERROR(VLOOKUP($B395,'Vehicles'!$A$5:$J$504,8,FALSE),""))</f>
        <v/>
      </c>
      <c r="K395" s="50">
        <f>IF($A395="","",IFERROR(IF(OR($H395&lt;=0,$G395=""),"",$G395+$H395),""))</f>
        <v/>
      </c>
      <c r="L395" s="51">
        <f>IF($A395="","",IFERROR(IF(OR($I395&lt;=0,$F395=""),"",EDATE($F395,$I395)),""))</f>
        <v/>
      </c>
      <c r="M395" s="50">
        <f>IF($A395="","",IFERROR(IF(OR($K395="",$J395=""),"",$K395-$J395),""))</f>
        <v/>
      </c>
      <c r="N395" s="33">
        <f>IF($A395="","",IFERROR(IF($L395="","",$L395-'Settings'!$B$4),""))</f>
        <v/>
      </c>
      <c r="O395" s="30">
        <f>IF($A395="","",IF($D395="Missing Unit","Missing Unit",IF(OR($D395="Out of Service",$D395="Sold"),"Inactive Vehicle",IF($J395="","Missing Current Odometer",IF(OR($F395="",$G395=""),"Missing Service Baseline",IF($F395&gt;'Settings'!$B$4,"Last Service Date After Report Date",IF(AND(OR($H395="",$H395=0),OR($I395="",$I395=0)),"Missing Service Type Setup",IF($J395&lt;$G395,"Odometer Conflict","OK"))))))))</f>
        <v/>
      </c>
      <c r="P395" s="31">
        <f>IF($A395="","",IF($O395&lt;&gt;"OK","Review",IF(OR(AND($H395&gt;0,$M395&lt;0),AND($I395&gt;0,$N395&lt;0)),"Overdue",IF(OR(AND($H395&gt;0,$M395&lt;='Settings'!$B$5),AND($I395&gt;0,$N395&lt;='Settings'!$B$6)),"Due Soon","Up to Date"))))</f>
        <v/>
      </c>
      <c r="Q395" s="52">
        <f>IF($A395="","",IFERROR(VLOOKUP($E395,'Settings'!$A$11:$D$110,4,FALSE),0))</f>
        <v/>
      </c>
      <c r="R395" s="27" t="n"/>
      <c r="S395" s="25" t="n"/>
      <c r="T395" s="27" t="n"/>
    </row>
    <row r="396">
      <c r="A396" s="25" t="n"/>
      <c r="B396" s="25" t="n"/>
      <c r="C396" s="30">
        <f>IF($A396="","",IFERROR(VLOOKUP($B396,'Vehicles'!$A$5:$J$504,2,FALSE)&amp;" "&amp;VLOOKUP($B396,'Vehicles'!$A$5:$J$504,3,FALSE)&amp;" "&amp;VLOOKUP($B396,'Vehicles'!$A$5:$J$504,4,FALSE),"Unit not found"))</f>
        <v/>
      </c>
      <c r="D396" s="31">
        <f>IF($A396="","",IFERROR(VLOOKUP($B396,'Vehicles'!$A$5:$J$504,10,FALSE),"Missing Unit"))</f>
        <v/>
      </c>
      <c r="E396" s="27" t="n"/>
      <c r="F396" s="49" t="n"/>
      <c r="G396" s="48" t="n"/>
      <c r="H396" s="50">
        <f>IF($A396="","",IFERROR(VLOOKUP($E396,'Settings'!$A$11:$D$110,2,FALSE),""))</f>
        <v/>
      </c>
      <c r="I396" s="33">
        <f>IF($A396="","",IFERROR(VLOOKUP($E396,'Settings'!$A$11:$D$110,3,FALSE),""))</f>
        <v/>
      </c>
      <c r="J396" s="50">
        <f>IF($A396="","",IFERROR(VLOOKUP($B396,'Vehicles'!$A$5:$J$504,8,FALSE),""))</f>
        <v/>
      </c>
      <c r="K396" s="50">
        <f>IF($A396="","",IFERROR(IF(OR($H396&lt;=0,$G396=""),"",$G396+$H396),""))</f>
        <v/>
      </c>
      <c r="L396" s="51">
        <f>IF($A396="","",IFERROR(IF(OR($I396&lt;=0,$F396=""),"",EDATE($F396,$I396)),""))</f>
        <v/>
      </c>
      <c r="M396" s="50">
        <f>IF($A396="","",IFERROR(IF(OR($K396="",$J396=""),"",$K396-$J396),""))</f>
        <v/>
      </c>
      <c r="N396" s="33">
        <f>IF($A396="","",IFERROR(IF($L396="","",$L396-'Settings'!$B$4),""))</f>
        <v/>
      </c>
      <c r="O396" s="30">
        <f>IF($A396="","",IF($D396="Missing Unit","Missing Unit",IF(OR($D396="Out of Service",$D396="Sold"),"Inactive Vehicle",IF($J396="","Missing Current Odometer",IF(OR($F396="",$G396=""),"Missing Service Baseline",IF($F396&gt;'Settings'!$B$4,"Last Service Date After Report Date",IF(AND(OR($H396="",$H396=0),OR($I396="",$I396=0)),"Missing Service Type Setup",IF($J396&lt;$G396,"Odometer Conflict","OK"))))))))</f>
        <v/>
      </c>
      <c r="P396" s="31">
        <f>IF($A396="","",IF($O396&lt;&gt;"OK","Review",IF(OR(AND($H396&gt;0,$M396&lt;0),AND($I396&gt;0,$N396&lt;0)),"Overdue",IF(OR(AND($H396&gt;0,$M396&lt;='Settings'!$B$5),AND($I396&gt;0,$N396&lt;='Settings'!$B$6)),"Due Soon","Up to Date"))))</f>
        <v/>
      </c>
      <c r="Q396" s="52">
        <f>IF($A396="","",IFERROR(VLOOKUP($E396,'Settings'!$A$11:$D$110,4,FALSE),0))</f>
        <v/>
      </c>
      <c r="R396" s="27" t="n"/>
      <c r="S396" s="25" t="n"/>
      <c r="T396" s="27" t="n"/>
    </row>
    <row r="397">
      <c r="A397" s="25" t="n"/>
      <c r="B397" s="25" t="n"/>
      <c r="C397" s="30">
        <f>IF($A397="","",IFERROR(VLOOKUP($B397,'Vehicles'!$A$5:$J$504,2,FALSE)&amp;" "&amp;VLOOKUP($B397,'Vehicles'!$A$5:$J$504,3,FALSE)&amp;" "&amp;VLOOKUP($B397,'Vehicles'!$A$5:$J$504,4,FALSE),"Unit not found"))</f>
        <v/>
      </c>
      <c r="D397" s="31">
        <f>IF($A397="","",IFERROR(VLOOKUP($B397,'Vehicles'!$A$5:$J$504,10,FALSE),"Missing Unit"))</f>
        <v/>
      </c>
      <c r="E397" s="27" t="n"/>
      <c r="F397" s="49" t="n"/>
      <c r="G397" s="48" t="n"/>
      <c r="H397" s="50">
        <f>IF($A397="","",IFERROR(VLOOKUP($E397,'Settings'!$A$11:$D$110,2,FALSE),""))</f>
        <v/>
      </c>
      <c r="I397" s="33">
        <f>IF($A397="","",IFERROR(VLOOKUP($E397,'Settings'!$A$11:$D$110,3,FALSE),""))</f>
        <v/>
      </c>
      <c r="J397" s="50">
        <f>IF($A397="","",IFERROR(VLOOKUP($B397,'Vehicles'!$A$5:$J$504,8,FALSE),""))</f>
        <v/>
      </c>
      <c r="K397" s="50">
        <f>IF($A397="","",IFERROR(IF(OR($H397&lt;=0,$G397=""),"",$G397+$H397),""))</f>
        <v/>
      </c>
      <c r="L397" s="51">
        <f>IF($A397="","",IFERROR(IF(OR($I397&lt;=0,$F397=""),"",EDATE($F397,$I397)),""))</f>
        <v/>
      </c>
      <c r="M397" s="50">
        <f>IF($A397="","",IFERROR(IF(OR($K397="",$J397=""),"",$K397-$J397),""))</f>
        <v/>
      </c>
      <c r="N397" s="33">
        <f>IF($A397="","",IFERROR(IF($L397="","",$L397-'Settings'!$B$4),""))</f>
        <v/>
      </c>
      <c r="O397" s="30">
        <f>IF($A397="","",IF($D397="Missing Unit","Missing Unit",IF(OR($D397="Out of Service",$D397="Sold"),"Inactive Vehicle",IF($J397="","Missing Current Odometer",IF(OR($F397="",$G397=""),"Missing Service Baseline",IF($F397&gt;'Settings'!$B$4,"Last Service Date After Report Date",IF(AND(OR($H397="",$H397=0),OR($I397="",$I397=0)),"Missing Service Type Setup",IF($J397&lt;$G397,"Odometer Conflict","OK"))))))))</f>
        <v/>
      </c>
      <c r="P397" s="31">
        <f>IF($A397="","",IF($O397&lt;&gt;"OK","Review",IF(OR(AND($H397&gt;0,$M397&lt;0),AND($I397&gt;0,$N397&lt;0)),"Overdue",IF(OR(AND($H397&gt;0,$M397&lt;='Settings'!$B$5),AND($I397&gt;0,$N397&lt;='Settings'!$B$6)),"Due Soon","Up to Date"))))</f>
        <v/>
      </c>
      <c r="Q397" s="52">
        <f>IF($A397="","",IFERROR(VLOOKUP($E397,'Settings'!$A$11:$D$110,4,FALSE),0))</f>
        <v/>
      </c>
      <c r="R397" s="27" t="n"/>
      <c r="S397" s="25" t="n"/>
      <c r="T397" s="27" t="n"/>
    </row>
    <row r="398">
      <c r="A398" s="25" t="n"/>
      <c r="B398" s="25" t="n"/>
      <c r="C398" s="30">
        <f>IF($A398="","",IFERROR(VLOOKUP($B398,'Vehicles'!$A$5:$J$504,2,FALSE)&amp;" "&amp;VLOOKUP($B398,'Vehicles'!$A$5:$J$504,3,FALSE)&amp;" "&amp;VLOOKUP($B398,'Vehicles'!$A$5:$J$504,4,FALSE),"Unit not found"))</f>
        <v/>
      </c>
      <c r="D398" s="31">
        <f>IF($A398="","",IFERROR(VLOOKUP($B398,'Vehicles'!$A$5:$J$504,10,FALSE),"Missing Unit"))</f>
        <v/>
      </c>
      <c r="E398" s="27" t="n"/>
      <c r="F398" s="49" t="n"/>
      <c r="G398" s="48" t="n"/>
      <c r="H398" s="50">
        <f>IF($A398="","",IFERROR(VLOOKUP($E398,'Settings'!$A$11:$D$110,2,FALSE),""))</f>
        <v/>
      </c>
      <c r="I398" s="33">
        <f>IF($A398="","",IFERROR(VLOOKUP($E398,'Settings'!$A$11:$D$110,3,FALSE),""))</f>
        <v/>
      </c>
      <c r="J398" s="50">
        <f>IF($A398="","",IFERROR(VLOOKUP($B398,'Vehicles'!$A$5:$J$504,8,FALSE),""))</f>
        <v/>
      </c>
      <c r="K398" s="50">
        <f>IF($A398="","",IFERROR(IF(OR($H398&lt;=0,$G398=""),"",$G398+$H398),""))</f>
        <v/>
      </c>
      <c r="L398" s="51">
        <f>IF($A398="","",IFERROR(IF(OR($I398&lt;=0,$F398=""),"",EDATE($F398,$I398)),""))</f>
        <v/>
      </c>
      <c r="M398" s="50">
        <f>IF($A398="","",IFERROR(IF(OR($K398="",$J398=""),"",$K398-$J398),""))</f>
        <v/>
      </c>
      <c r="N398" s="33">
        <f>IF($A398="","",IFERROR(IF($L398="","",$L398-'Settings'!$B$4),""))</f>
        <v/>
      </c>
      <c r="O398" s="30">
        <f>IF($A398="","",IF($D398="Missing Unit","Missing Unit",IF(OR($D398="Out of Service",$D398="Sold"),"Inactive Vehicle",IF($J398="","Missing Current Odometer",IF(OR($F398="",$G398=""),"Missing Service Baseline",IF($F398&gt;'Settings'!$B$4,"Last Service Date After Report Date",IF(AND(OR($H398="",$H398=0),OR($I398="",$I398=0)),"Missing Service Type Setup",IF($J398&lt;$G398,"Odometer Conflict","OK"))))))))</f>
        <v/>
      </c>
      <c r="P398" s="31">
        <f>IF($A398="","",IF($O398&lt;&gt;"OK","Review",IF(OR(AND($H398&gt;0,$M398&lt;0),AND($I398&gt;0,$N398&lt;0)),"Overdue",IF(OR(AND($H398&gt;0,$M398&lt;='Settings'!$B$5),AND($I398&gt;0,$N398&lt;='Settings'!$B$6)),"Due Soon","Up to Date"))))</f>
        <v/>
      </c>
      <c r="Q398" s="52">
        <f>IF($A398="","",IFERROR(VLOOKUP($E398,'Settings'!$A$11:$D$110,4,FALSE),0))</f>
        <v/>
      </c>
      <c r="R398" s="27" t="n"/>
      <c r="S398" s="25" t="n"/>
      <c r="T398" s="27" t="n"/>
    </row>
    <row r="399">
      <c r="A399" s="25" t="n"/>
      <c r="B399" s="25" t="n"/>
      <c r="C399" s="30">
        <f>IF($A399="","",IFERROR(VLOOKUP($B399,'Vehicles'!$A$5:$J$504,2,FALSE)&amp;" "&amp;VLOOKUP($B399,'Vehicles'!$A$5:$J$504,3,FALSE)&amp;" "&amp;VLOOKUP($B399,'Vehicles'!$A$5:$J$504,4,FALSE),"Unit not found"))</f>
        <v/>
      </c>
      <c r="D399" s="31">
        <f>IF($A399="","",IFERROR(VLOOKUP($B399,'Vehicles'!$A$5:$J$504,10,FALSE),"Missing Unit"))</f>
        <v/>
      </c>
      <c r="E399" s="27" t="n"/>
      <c r="F399" s="49" t="n"/>
      <c r="G399" s="48" t="n"/>
      <c r="H399" s="50">
        <f>IF($A399="","",IFERROR(VLOOKUP($E399,'Settings'!$A$11:$D$110,2,FALSE),""))</f>
        <v/>
      </c>
      <c r="I399" s="33">
        <f>IF($A399="","",IFERROR(VLOOKUP($E399,'Settings'!$A$11:$D$110,3,FALSE),""))</f>
        <v/>
      </c>
      <c r="J399" s="50">
        <f>IF($A399="","",IFERROR(VLOOKUP($B399,'Vehicles'!$A$5:$J$504,8,FALSE),""))</f>
        <v/>
      </c>
      <c r="K399" s="50">
        <f>IF($A399="","",IFERROR(IF(OR($H399&lt;=0,$G399=""),"",$G399+$H399),""))</f>
        <v/>
      </c>
      <c r="L399" s="51">
        <f>IF($A399="","",IFERROR(IF(OR($I399&lt;=0,$F399=""),"",EDATE($F399,$I399)),""))</f>
        <v/>
      </c>
      <c r="M399" s="50">
        <f>IF($A399="","",IFERROR(IF(OR($K399="",$J399=""),"",$K399-$J399),""))</f>
        <v/>
      </c>
      <c r="N399" s="33">
        <f>IF($A399="","",IFERROR(IF($L399="","",$L399-'Settings'!$B$4),""))</f>
        <v/>
      </c>
      <c r="O399" s="30">
        <f>IF($A399="","",IF($D399="Missing Unit","Missing Unit",IF(OR($D399="Out of Service",$D399="Sold"),"Inactive Vehicle",IF($J399="","Missing Current Odometer",IF(OR($F399="",$G399=""),"Missing Service Baseline",IF($F399&gt;'Settings'!$B$4,"Last Service Date After Report Date",IF(AND(OR($H399="",$H399=0),OR($I399="",$I399=0)),"Missing Service Type Setup",IF($J399&lt;$G399,"Odometer Conflict","OK"))))))))</f>
        <v/>
      </c>
      <c r="P399" s="31">
        <f>IF($A399="","",IF($O399&lt;&gt;"OK","Review",IF(OR(AND($H399&gt;0,$M399&lt;0),AND($I399&gt;0,$N399&lt;0)),"Overdue",IF(OR(AND($H399&gt;0,$M399&lt;='Settings'!$B$5),AND($I399&gt;0,$N399&lt;='Settings'!$B$6)),"Due Soon","Up to Date"))))</f>
        <v/>
      </c>
      <c r="Q399" s="52">
        <f>IF($A399="","",IFERROR(VLOOKUP($E399,'Settings'!$A$11:$D$110,4,FALSE),0))</f>
        <v/>
      </c>
      <c r="R399" s="27" t="n"/>
      <c r="S399" s="25" t="n"/>
      <c r="T399" s="27" t="n"/>
    </row>
    <row r="400">
      <c r="A400" s="25" t="n"/>
      <c r="B400" s="25" t="n"/>
      <c r="C400" s="30">
        <f>IF($A400="","",IFERROR(VLOOKUP($B400,'Vehicles'!$A$5:$J$504,2,FALSE)&amp;" "&amp;VLOOKUP($B400,'Vehicles'!$A$5:$J$504,3,FALSE)&amp;" "&amp;VLOOKUP($B400,'Vehicles'!$A$5:$J$504,4,FALSE),"Unit not found"))</f>
        <v/>
      </c>
      <c r="D400" s="31">
        <f>IF($A400="","",IFERROR(VLOOKUP($B400,'Vehicles'!$A$5:$J$504,10,FALSE),"Missing Unit"))</f>
        <v/>
      </c>
      <c r="E400" s="27" t="n"/>
      <c r="F400" s="49" t="n"/>
      <c r="G400" s="48" t="n"/>
      <c r="H400" s="50">
        <f>IF($A400="","",IFERROR(VLOOKUP($E400,'Settings'!$A$11:$D$110,2,FALSE),""))</f>
        <v/>
      </c>
      <c r="I400" s="33">
        <f>IF($A400="","",IFERROR(VLOOKUP($E400,'Settings'!$A$11:$D$110,3,FALSE),""))</f>
        <v/>
      </c>
      <c r="J400" s="50">
        <f>IF($A400="","",IFERROR(VLOOKUP($B400,'Vehicles'!$A$5:$J$504,8,FALSE),""))</f>
        <v/>
      </c>
      <c r="K400" s="50">
        <f>IF($A400="","",IFERROR(IF(OR($H400&lt;=0,$G400=""),"",$G400+$H400),""))</f>
        <v/>
      </c>
      <c r="L400" s="51">
        <f>IF($A400="","",IFERROR(IF(OR($I400&lt;=0,$F400=""),"",EDATE($F400,$I400)),""))</f>
        <v/>
      </c>
      <c r="M400" s="50">
        <f>IF($A400="","",IFERROR(IF(OR($K400="",$J400=""),"",$K400-$J400),""))</f>
        <v/>
      </c>
      <c r="N400" s="33">
        <f>IF($A400="","",IFERROR(IF($L400="","",$L400-'Settings'!$B$4),""))</f>
        <v/>
      </c>
      <c r="O400" s="30">
        <f>IF($A400="","",IF($D400="Missing Unit","Missing Unit",IF(OR($D400="Out of Service",$D400="Sold"),"Inactive Vehicle",IF($J400="","Missing Current Odometer",IF(OR($F400="",$G400=""),"Missing Service Baseline",IF($F400&gt;'Settings'!$B$4,"Last Service Date After Report Date",IF(AND(OR($H400="",$H400=0),OR($I400="",$I400=0)),"Missing Service Type Setup",IF($J400&lt;$G400,"Odometer Conflict","OK"))))))))</f>
        <v/>
      </c>
      <c r="P400" s="31">
        <f>IF($A400="","",IF($O400&lt;&gt;"OK","Review",IF(OR(AND($H400&gt;0,$M400&lt;0),AND($I400&gt;0,$N400&lt;0)),"Overdue",IF(OR(AND($H400&gt;0,$M400&lt;='Settings'!$B$5),AND($I400&gt;0,$N400&lt;='Settings'!$B$6)),"Due Soon","Up to Date"))))</f>
        <v/>
      </c>
      <c r="Q400" s="52">
        <f>IF($A400="","",IFERROR(VLOOKUP($E400,'Settings'!$A$11:$D$110,4,FALSE),0))</f>
        <v/>
      </c>
      <c r="R400" s="27" t="n"/>
      <c r="S400" s="25" t="n"/>
      <c r="T400" s="27" t="n"/>
    </row>
    <row r="401">
      <c r="A401" s="25" t="n"/>
      <c r="B401" s="25" t="n"/>
      <c r="C401" s="30">
        <f>IF($A401="","",IFERROR(VLOOKUP($B401,'Vehicles'!$A$5:$J$504,2,FALSE)&amp;" "&amp;VLOOKUP($B401,'Vehicles'!$A$5:$J$504,3,FALSE)&amp;" "&amp;VLOOKUP($B401,'Vehicles'!$A$5:$J$504,4,FALSE),"Unit not found"))</f>
        <v/>
      </c>
      <c r="D401" s="31">
        <f>IF($A401="","",IFERROR(VLOOKUP($B401,'Vehicles'!$A$5:$J$504,10,FALSE),"Missing Unit"))</f>
        <v/>
      </c>
      <c r="E401" s="27" t="n"/>
      <c r="F401" s="49" t="n"/>
      <c r="G401" s="48" t="n"/>
      <c r="H401" s="50">
        <f>IF($A401="","",IFERROR(VLOOKUP($E401,'Settings'!$A$11:$D$110,2,FALSE),""))</f>
        <v/>
      </c>
      <c r="I401" s="33">
        <f>IF($A401="","",IFERROR(VLOOKUP($E401,'Settings'!$A$11:$D$110,3,FALSE),""))</f>
        <v/>
      </c>
      <c r="J401" s="50">
        <f>IF($A401="","",IFERROR(VLOOKUP($B401,'Vehicles'!$A$5:$J$504,8,FALSE),""))</f>
        <v/>
      </c>
      <c r="K401" s="50">
        <f>IF($A401="","",IFERROR(IF(OR($H401&lt;=0,$G401=""),"",$G401+$H401),""))</f>
        <v/>
      </c>
      <c r="L401" s="51">
        <f>IF($A401="","",IFERROR(IF(OR($I401&lt;=0,$F401=""),"",EDATE($F401,$I401)),""))</f>
        <v/>
      </c>
      <c r="M401" s="50">
        <f>IF($A401="","",IFERROR(IF(OR($K401="",$J401=""),"",$K401-$J401),""))</f>
        <v/>
      </c>
      <c r="N401" s="33">
        <f>IF($A401="","",IFERROR(IF($L401="","",$L401-'Settings'!$B$4),""))</f>
        <v/>
      </c>
      <c r="O401" s="30">
        <f>IF($A401="","",IF($D401="Missing Unit","Missing Unit",IF(OR($D401="Out of Service",$D401="Sold"),"Inactive Vehicle",IF($J401="","Missing Current Odometer",IF(OR($F401="",$G401=""),"Missing Service Baseline",IF($F401&gt;'Settings'!$B$4,"Last Service Date After Report Date",IF(AND(OR($H401="",$H401=0),OR($I401="",$I401=0)),"Missing Service Type Setup",IF($J401&lt;$G401,"Odometer Conflict","OK"))))))))</f>
        <v/>
      </c>
      <c r="P401" s="31">
        <f>IF($A401="","",IF($O401&lt;&gt;"OK","Review",IF(OR(AND($H401&gt;0,$M401&lt;0),AND($I401&gt;0,$N401&lt;0)),"Overdue",IF(OR(AND($H401&gt;0,$M401&lt;='Settings'!$B$5),AND($I401&gt;0,$N401&lt;='Settings'!$B$6)),"Due Soon","Up to Date"))))</f>
        <v/>
      </c>
      <c r="Q401" s="52">
        <f>IF($A401="","",IFERROR(VLOOKUP($E401,'Settings'!$A$11:$D$110,4,FALSE),0))</f>
        <v/>
      </c>
      <c r="R401" s="27" t="n"/>
      <c r="S401" s="25" t="n"/>
      <c r="T401" s="27" t="n"/>
    </row>
    <row r="402">
      <c r="A402" s="25" t="n"/>
      <c r="B402" s="25" t="n"/>
      <c r="C402" s="30">
        <f>IF($A402="","",IFERROR(VLOOKUP($B402,'Vehicles'!$A$5:$J$504,2,FALSE)&amp;" "&amp;VLOOKUP($B402,'Vehicles'!$A$5:$J$504,3,FALSE)&amp;" "&amp;VLOOKUP($B402,'Vehicles'!$A$5:$J$504,4,FALSE),"Unit not found"))</f>
        <v/>
      </c>
      <c r="D402" s="31">
        <f>IF($A402="","",IFERROR(VLOOKUP($B402,'Vehicles'!$A$5:$J$504,10,FALSE),"Missing Unit"))</f>
        <v/>
      </c>
      <c r="E402" s="27" t="n"/>
      <c r="F402" s="49" t="n"/>
      <c r="G402" s="48" t="n"/>
      <c r="H402" s="50">
        <f>IF($A402="","",IFERROR(VLOOKUP($E402,'Settings'!$A$11:$D$110,2,FALSE),""))</f>
        <v/>
      </c>
      <c r="I402" s="33">
        <f>IF($A402="","",IFERROR(VLOOKUP($E402,'Settings'!$A$11:$D$110,3,FALSE),""))</f>
        <v/>
      </c>
      <c r="J402" s="50">
        <f>IF($A402="","",IFERROR(VLOOKUP($B402,'Vehicles'!$A$5:$J$504,8,FALSE),""))</f>
        <v/>
      </c>
      <c r="K402" s="50">
        <f>IF($A402="","",IFERROR(IF(OR($H402&lt;=0,$G402=""),"",$G402+$H402),""))</f>
        <v/>
      </c>
      <c r="L402" s="51">
        <f>IF($A402="","",IFERROR(IF(OR($I402&lt;=0,$F402=""),"",EDATE($F402,$I402)),""))</f>
        <v/>
      </c>
      <c r="M402" s="50">
        <f>IF($A402="","",IFERROR(IF(OR($K402="",$J402=""),"",$K402-$J402),""))</f>
        <v/>
      </c>
      <c r="N402" s="33">
        <f>IF($A402="","",IFERROR(IF($L402="","",$L402-'Settings'!$B$4),""))</f>
        <v/>
      </c>
      <c r="O402" s="30">
        <f>IF($A402="","",IF($D402="Missing Unit","Missing Unit",IF(OR($D402="Out of Service",$D402="Sold"),"Inactive Vehicle",IF($J402="","Missing Current Odometer",IF(OR($F402="",$G402=""),"Missing Service Baseline",IF($F402&gt;'Settings'!$B$4,"Last Service Date After Report Date",IF(AND(OR($H402="",$H402=0),OR($I402="",$I402=0)),"Missing Service Type Setup",IF($J402&lt;$G402,"Odometer Conflict","OK"))))))))</f>
        <v/>
      </c>
      <c r="P402" s="31">
        <f>IF($A402="","",IF($O402&lt;&gt;"OK","Review",IF(OR(AND($H402&gt;0,$M402&lt;0),AND($I402&gt;0,$N402&lt;0)),"Overdue",IF(OR(AND($H402&gt;0,$M402&lt;='Settings'!$B$5),AND($I402&gt;0,$N402&lt;='Settings'!$B$6)),"Due Soon","Up to Date"))))</f>
        <v/>
      </c>
      <c r="Q402" s="52">
        <f>IF($A402="","",IFERROR(VLOOKUP($E402,'Settings'!$A$11:$D$110,4,FALSE),0))</f>
        <v/>
      </c>
      <c r="R402" s="27" t="n"/>
      <c r="S402" s="25" t="n"/>
      <c r="T402" s="27" t="n"/>
    </row>
    <row r="403">
      <c r="A403" s="25" t="n"/>
      <c r="B403" s="25" t="n"/>
      <c r="C403" s="30">
        <f>IF($A403="","",IFERROR(VLOOKUP($B403,'Vehicles'!$A$5:$J$504,2,FALSE)&amp;" "&amp;VLOOKUP($B403,'Vehicles'!$A$5:$J$504,3,FALSE)&amp;" "&amp;VLOOKUP($B403,'Vehicles'!$A$5:$J$504,4,FALSE),"Unit not found"))</f>
        <v/>
      </c>
      <c r="D403" s="31">
        <f>IF($A403="","",IFERROR(VLOOKUP($B403,'Vehicles'!$A$5:$J$504,10,FALSE),"Missing Unit"))</f>
        <v/>
      </c>
      <c r="E403" s="27" t="n"/>
      <c r="F403" s="49" t="n"/>
      <c r="G403" s="48" t="n"/>
      <c r="H403" s="50">
        <f>IF($A403="","",IFERROR(VLOOKUP($E403,'Settings'!$A$11:$D$110,2,FALSE),""))</f>
        <v/>
      </c>
      <c r="I403" s="33">
        <f>IF($A403="","",IFERROR(VLOOKUP($E403,'Settings'!$A$11:$D$110,3,FALSE),""))</f>
        <v/>
      </c>
      <c r="J403" s="50">
        <f>IF($A403="","",IFERROR(VLOOKUP($B403,'Vehicles'!$A$5:$J$504,8,FALSE),""))</f>
        <v/>
      </c>
      <c r="K403" s="50">
        <f>IF($A403="","",IFERROR(IF(OR($H403&lt;=0,$G403=""),"",$G403+$H403),""))</f>
        <v/>
      </c>
      <c r="L403" s="51">
        <f>IF($A403="","",IFERROR(IF(OR($I403&lt;=0,$F403=""),"",EDATE($F403,$I403)),""))</f>
        <v/>
      </c>
      <c r="M403" s="50">
        <f>IF($A403="","",IFERROR(IF(OR($K403="",$J403=""),"",$K403-$J403),""))</f>
        <v/>
      </c>
      <c r="N403" s="33">
        <f>IF($A403="","",IFERROR(IF($L403="","",$L403-'Settings'!$B$4),""))</f>
        <v/>
      </c>
      <c r="O403" s="30">
        <f>IF($A403="","",IF($D403="Missing Unit","Missing Unit",IF(OR($D403="Out of Service",$D403="Sold"),"Inactive Vehicle",IF($J403="","Missing Current Odometer",IF(OR($F403="",$G403=""),"Missing Service Baseline",IF($F403&gt;'Settings'!$B$4,"Last Service Date After Report Date",IF(AND(OR($H403="",$H403=0),OR($I403="",$I403=0)),"Missing Service Type Setup",IF($J403&lt;$G403,"Odometer Conflict","OK"))))))))</f>
        <v/>
      </c>
      <c r="P403" s="31">
        <f>IF($A403="","",IF($O403&lt;&gt;"OK","Review",IF(OR(AND($H403&gt;0,$M403&lt;0),AND($I403&gt;0,$N403&lt;0)),"Overdue",IF(OR(AND($H403&gt;0,$M403&lt;='Settings'!$B$5),AND($I403&gt;0,$N403&lt;='Settings'!$B$6)),"Due Soon","Up to Date"))))</f>
        <v/>
      </c>
      <c r="Q403" s="52">
        <f>IF($A403="","",IFERROR(VLOOKUP($E403,'Settings'!$A$11:$D$110,4,FALSE),0))</f>
        <v/>
      </c>
      <c r="R403" s="27" t="n"/>
      <c r="S403" s="25" t="n"/>
      <c r="T403" s="27" t="n"/>
    </row>
    <row r="404">
      <c r="A404" s="25" t="n"/>
      <c r="B404" s="25" t="n"/>
      <c r="C404" s="30">
        <f>IF($A404="","",IFERROR(VLOOKUP($B404,'Vehicles'!$A$5:$J$504,2,FALSE)&amp;" "&amp;VLOOKUP($B404,'Vehicles'!$A$5:$J$504,3,FALSE)&amp;" "&amp;VLOOKUP($B404,'Vehicles'!$A$5:$J$504,4,FALSE),"Unit not found"))</f>
        <v/>
      </c>
      <c r="D404" s="31">
        <f>IF($A404="","",IFERROR(VLOOKUP($B404,'Vehicles'!$A$5:$J$504,10,FALSE),"Missing Unit"))</f>
        <v/>
      </c>
      <c r="E404" s="27" t="n"/>
      <c r="F404" s="49" t="n"/>
      <c r="G404" s="48" t="n"/>
      <c r="H404" s="50">
        <f>IF($A404="","",IFERROR(VLOOKUP($E404,'Settings'!$A$11:$D$110,2,FALSE),""))</f>
        <v/>
      </c>
      <c r="I404" s="33">
        <f>IF($A404="","",IFERROR(VLOOKUP($E404,'Settings'!$A$11:$D$110,3,FALSE),""))</f>
        <v/>
      </c>
      <c r="J404" s="50">
        <f>IF($A404="","",IFERROR(VLOOKUP($B404,'Vehicles'!$A$5:$J$504,8,FALSE),""))</f>
        <v/>
      </c>
      <c r="K404" s="50">
        <f>IF($A404="","",IFERROR(IF(OR($H404&lt;=0,$G404=""),"",$G404+$H404),""))</f>
        <v/>
      </c>
      <c r="L404" s="51">
        <f>IF($A404="","",IFERROR(IF(OR($I404&lt;=0,$F404=""),"",EDATE($F404,$I404)),""))</f>
        <v/>
      </c>
      <c r="M404" s="50">
        <f>IF($A404="","",IFERROR(IF(OR($K404="",$J404=""),"",$K404-$J404),""))</f>
        <v/>
      </c>
      <c r="N404" s="33">
        <f>IF($A404="","",IFERROR(IF($L404="","",$L404-'Settings'!$B$4),""))</f>
        <v/>
      </c>
      <c r="O404" s="30">
        <f>IF($A404="","",IF($D404="Missing Unit","Missing Unit",IF(OR($D404="Out of Service",$D404="Sold"),"Inactive Vehicle",IF($J404="","Missing Current Odometer",IF(OR($F404="",$G404=""),"Missing Service Baseline",IF($F404&gt;'Settings'!$B$4,"Last Service Date After Report Date",IF(AND(OR($H404="",$H404=0),OR($I404="",$I404=0)),"Missing Service Type Setup",IF($J404&lt;$G404,"Odometer Conflict","OK"))))))))</f>
        <v/>
      </c>
      <c r="P404" s="31">
        <f>IF($A404="","",IF($O404&lt;&gt;"OK","Review",IF(OR(AND($H404&gt;0,$M404&lt;0),AND($I404&gt;0,$N404&lt;0)),"Overdue",IF(OR(AND($H404&gt;0,$M404&lt;='Settings'!$B$5),AND($I404&gt;0,$N404&lt;='Settings'!$B$6)),"Due Soon","Up to Date"))))</f>
        <v/>
      </c>
      <c r="Q404" s="52">
        <f>IF($A404="","",IFERROR(VLOOKUP($E404,'Settings'!$A$11:$D$110,4,FALSE),0))</f>
        <v/>
      </c>
      <c r="R404" s="27" t="n"/>
      <c r="S404" s="25" t="n"/>
      <c r="T404" s="27" t="n"/>
    </row>
    <row r="405">
      <c r="A405" s="25" t="n"/>
      <c r="B405" s="25" t="n"/>
      <c r="C405" s="30">
        <f>IF($A405="","",IFERROR(VLOOKUP($B405,'Vehicles'!$A$5:$J$504,2,FALSE)&amp;" "&amp;VLOOKUP($B405,'Vehicles'!$A$5:$J$504,3,FALSE)&amp;" "&amp;VLOOKUP($B405,'Vehicles'!$A$5:$J$504,4,FALSE),"Unit not found"))</f>
        <v/>
      </c>
      <c r="D405" s="31">
        <f>IF($A405="","",IFERROR(VLOOKUP($B405,'Vehicles'!$A$5:$J$504,10,FALSE),"Missing Unit"))</f>
        <v/>
      </c>
      <c r="E405" s="27" t="n"/>
      <c r="F405" s="49" t="n"/>
      <c r="G405" s="48" t="n"/>
      <c r="H405" s="50">
        <f>IF($A405="","",IFERROR(VLOOKUP($E405,'Settings'!$A$11:$D$110,2,FALSE),""))</f>
        <v/>
      </c>
      <c r="I405" s="33">
        <f>IF($A405="","",IFERROR(VLOOKUP($E405,'Settings'!$A$11:$D$110,3,FALSE),""))</f>
        <v/>
      </c>
      <c r="J405" s="50">
        <f>IF($A405="","",IFERROR(VLOOKUP($B405,'Vehicles'!$A$5:$J$504,8,FALSE),""))</f>
        <v/>
      </c>
      <c r="K405" s="50">
        <f>IF($A405="","",IFERROR(IF(OR($H405&lt;=0,$G405=""),"",$G405+$H405),""))</f>
        <v/>
      </c>
      <c r="L405" s="51">
        <f>IF($A405="","",IFERROR(IF(OR($I405&lt;=0,$F405=""),"",EDATE($F405,$I405)),""))</f>
        <v/>
      </c>
      <c r="M405" s="50">
        <f>IF($A405="","",IFERROR(IF(OR($K405="",$J405=""),"",$K405-$J405),""))</f>
        <v/>
      </c>
      <c r="N405" s="33">
        <f>IF($A405="","",IFERROR(IF($L405="","",$L405-'Settings'!$B$4),""))</f>
        <v/>
      </c>
      <c r="O405" s="30">
        <f>IF($A405="","",IF($D405="Missing Unit","Missing Unit",IF(OR($D405="Out of Service",$D405="Sold"),"Inactive Vehicle",IF($J405="","Missing Current Odometer",IF(OR($F405="",$G405=""),"Missing Service Baseline",IF($F405&gt;'Settings'!$B$4,"Last Service Date After Report Date",IF(AND(OR($H405="",$H405=0),OR($I405="",$I405=0)),"Missing Service Type Setup",IF($J405&lt;$G405,"Odometer Conflict","OK"))))))))</f>
        <v/>
      </c>
      <c r="P405" s="31">
        <f>IF($A405="","",IF($O405&lt;&gt;"OK","Review",IF(OR(AND($H405&gt;0,$M405&lt;0),AND($I405&gt;0,$N405&lt;0)),"Overdue",IF(OR(AND($H405&gt;0,$M405&lt;='Settings'!$B$5),AND($I405&gt;0,$N405&lt;='Settings'!$B$6)),"Due Soon","Up to Date"))))</f>
        <v/>
      </c>
      <c r="Q405" s="52">
        <f>IF($A405="","",IFERROR(VLOOKUP($E405,'Settings'!$A$11:$D$110,4,FALSE),0))</f>
        <v/>
      </c>
      <c r="R405" s="27" t="n"/>
      <c r="S405" s="25" t="n"/>
      <c r="T405" s="27" t="n"/>
    </row>
    <row r="406">
      <c r="A406" s="25" t="n"/>
      <c r="B406" s="25" t="n"/>
      <c r="C406" s="30">
        <f>IF($A406="","",IFERROR(VLOOKUP($B406,'Vehicles'!$A$5:$J$504,2,FALSE)&amp;" "&amp;VLOOKUP($B406,'Vehicles'!$A$5:$J$504,3,FALSE)&amp;" "&amp;VLOOKUP($B406,'Vehicles'!$A$5:$J$504,4,FALSE),"Unit not found"))</f>
        <v/>
      </c>
      <c r="D406" s="31">
        <f>IF($A406="","",IFERROR(VLOOKUP($B406,'Vehicles'!$A$5:$J$504,10,FALSE),"Missing Unit"))</f>
        <v/>
      </c>
      <c r="E406" s="27" t="n"/>
      <c r="F406" s="49" t="n"/>
      <c r="G406" s="48" t="n"/>
      <c r="H406" s="50">
        <f>IF($A406="","",IFERROR(VLOOKUP($E406,'Settings'!$A$11:$D$110,2,FALSE),""))</f>
        <v/>
      </c>
      <c r="I406" s="33">
        <f>IF($A406="","",IFERROR(VLOOKUP($E406,'Settings'!$A$11:$D$110,3,FALSE),""))</f>
        <v/>
      </c>
      <c r="J406" s="50">
        <f>IF($A406="","",IFERROR(VLOOKUP($B406,'Vehicles'!$A$5:$J$504,8,FALSE),""))</f>
        <v/>
      </c>
      <c r="K406" s="50">
        <f>IF($A406="","",IFERROR(IF(OR($H406&lt;=0,$G406=""),"",$G406+$H406),""))</f>
        <v/>
      </c>
      <c r="L406" s="51">
        <f>IF($A406="","",IFERROR(IF(OR($I406&lt;=0,$F406=""),"",EDATE($F406,$I406)),""))</f>
        <v/>
      </c>
      <c r="M406" s="50">
        <f>IF($A406="","",IFERROR(IF(OR($K406="",$J406=""),"",$K406-$J406),""))</f>
        <v/>
      </c>
      <c r="N406" s="33">
        <f>IF($A406="","",IFERROR(IF($L406="","",$L406-'Settings'!$B$4),""))</f>
        <v/>
      </c>
      <c r="O406" s="30">
        <f>IF($A406="","",IF($D406="Missing Unit","Missing Unit",IF(OR($D406="Out of Service",$D406="Sold"),"Inactive Vehicle",IF($J406="","Missing Current Odometer",IF(OR($F406="",$G406=""),"Missing Service Baseline",IF($F406&gt;'Settings'!$B$4,"Last Service Date After Report Date",IF(AND(OR($H406="",$H406=0),OR($I406="",$I406=0)),"Missing Service Type Setup",IF($J406&lt;$G406,"Odometer Conflict","OK"))))))))</f>
        <v/>
      </c>
      <c r="P406" s="31">
        <f>IF($A406="","",IF($O406&lt;&gt;"OK","Review",IF(OR(AND($H406&gt;0,$M406&lt;0),AND($I406&gt;0,$N406&lt;0)),"Overdue",IF(OR(AND($H406&gt;0,$M406&lt;='Settings'!$B$5),AND($I406&gt;0,$N406&lt;='Settings'!$B$6)),"Due Soon","Up to Date"))))</f>
        <v/>
      </c>
      <c r="Q406" s="52">
        <f>IF($A406="","",IFERROR(VLOOKUP($E406,'Settings'!$A$11:$D$110,4,FALSE),0))</f>
        <v/>
      </c>
      <c r="R406" s="27" t="n"/>
      <c r="S406" s="25" t="n"/>
      <c r="T406" s="27" t="n"/>
    </row>
    <row r="407">
      <c r="A407" s="25" t="n"/>
      <c r="B407" s="25" t="n"/>
      <c r="C407" s="30">
        <f>IF($A407="","",IFERROR(VLOOKUP($B407,'Vehicles'!$A$5:$J$504,2,FALSE)&amp;" "&amp;VLOOKUP($B407,'Vehicles'!$A$5:$J$504,3,FALSE)&amp;" "&amp;VLOOKUP($B407,'Vehicles'!$A$5:$J$504,4,FALSE),"Unit not found"))</f>
        <v/>
      </c>
      <c r="D407" s="31">
        <f>IF($A407="","",IFERROR(VLOOKUP($B407,'Vehicles'!$A$5:$J$504,10,FALSE),"Missing Unit"))</f>
        <v/>
      </c>
      <c r="E407" s="27" t="n"/>
      <c r="F407" s="49" t="n"/>
      <c r="G407" s="48" t="n"/>
      <c r="H407" s="50">
        <f>IF($A407="","",IFERROR(VLOOKUP($E407,'Settings'!$A$11:$D$110,2,FALSE),""))</f>
        <v/>
      </c>
      <c r="I407" s="33">
        <f>IF($A407="","",IFERROR(VLOOKUP($E407,'Settings'!$A$11:$D$110,3,FALSE),""))</f>
        <v/>
      </c>
      <c r="J407" s="50">
        <f>IF($A407="","",IFERROR(VLOOKUP($B407,'Vehicles'!$A$5:$J$504,8,FALSE),""))</f>
        <v/>
      </c>
      <c r="K407" s="50">
        <f>IF($A407="","",IFERROR(IF(OR($H407&lt;=0,$G407=""),"",$G407+$H407),""))</f>
        <v/>
      </c>
      <c r="L407" s="51">
        <f>IF($A407="","",IFERROR(IF(OR($I407&lt;=0,$F407=""),"",EDATE($F407,$I407)),""))</f>
        <v/>
      </c>
      <c r="M407" s="50">
        <f>IF($A407="","",IFERROR(IF(OR($K407="",$J407=""),"",$K407-$J407),""))</f>
        <v/>
      </c>
      <c r="N407" s="33">
        <f>IF($A407="","",IFERROR(IF($L407="","",$L407-'Settings'!$B$4),""))</f>
        <v/>
      </c>
      <c r="O407" s="30">
        <f>IF($A407="","",IF($D407="Missing Unit","Missing Unit",IF(OR($D407="Out of Service",$D407="Sold"),"Inactive Vehicle",IF($J407="","Missing Current Odometer",IF(OR($F407="",$G407=""),"Missing Service Baseline",IF($F407&gt;'Settings'!$B$4,"Last Service Date After Report Date",IF(AND(OR($H407="",$H407=0),OR($I407="",$I407=0)),"Missing Service Type Setup",IF($J407&lt;$G407,"Odometer Conflict","OK"))))))))</f>
        <v/>
      </c>
      <c r="P407" s="31">
        <f>IF($A407="","",IF($O407&lt;&gt;"OK","Review",IF(OR(AND($H407&gt;0,$M407&lt;0),AND($I407&gt;0,$N407&lt;0)),"Overdue",IF(OR(AND($H407&gt;0,$M407&lt;='Settings'!$B$5),AND($I407&gt;0,$N407&lt;='Settings'!$B$6)),"Due Soon","Up to Date"))))</f>
        <v/>
      </c>
      <c r="Q407" s="52">
        <f>IF($A407="","",IFERROR(VLOOKUP($E407,'Settings'!$A$11:$D$110,4,FALSE),0))</f>
        <v/>
      </c>
      <c r="R407" s="27" t="n"/>
      <c r="S407" s="25" t="n"/>
      <c r="T407" s="27" t="n"/>
    </row>
    <row r="408">
      <c r="A408" s="25" t="n"/>
      <c r="B408" s="25" t="n"/>
      <c r="C408" s="30">
        <f>IF($A408="","",IFERROR(VLOOKUP($B408,'Vehicles'!$A$5:$J$504,2,FALSE)&amp;" "&amp;VLOOKUP($B408,'Vehicles'!$A$5:$J$504,3,FALSE)&amp;" "&amp;VLOOKUP($B408,'Vehicles'!$A$5:$J$504,4,FALSE),"Unit not found"))</f>
        <v/>
      </c>
      <c r="D408" s="31">
        <f>IF($A408="","",IFERROR(VLOOKUP($B408,'Vehicles'!$A$5:$J$504,10,FALSE),"Missing Unit"))</f>
        <v/>
      </c>
      <c r="E408" s="27" t="n"/>
      <c r="F408" s="49" t="n"/>
      <c r="G408" s="48" t="n"/>
      <c r="H408" s="50">
        <f>IF($A408="","",IFERROR(VLOOKUP($E408,'Settings'!$A$11:$D$110,2,FALSE),""))</f>
        <v/>
      </c>
      <c r="I408" s="33">
        <f>IF($A408="","",IFERROR(VLOOKUP($E408,'Settings'!$A$11:$D$110,3,FALSE),""))</f>
        <v/>
      </c>
      <c r="J408" s="50">
        <f>IF($A408="","",IFERROR(VLOOKUP($B408,'Vehicles'!$A$5:$J$504,8,FALSE),""))</f>
        <v/>
      </c>
      <c r="K408" s="50">
        <f>IF($A408="","",IFERROR(IF(OR($H408&lt;=0,$G408=""),"",$G408+$H408),""))</f>
        <v/>
      </c>
      <c r="L408" s="51">
        <f>IF($A408="","",IFERROR(IF(OR($I408&lt;=0,$F408=""),"",EDATE($F408,$I408)),""))</f>
        <v/>
      </c>
      <c r="M408" s="50">
        <f>IF($A408="","",IFERROR(IF(OR($K408="",$J408=""),"",$K408-$J408),""))</f>
        <v/>
      </c>
      <c r="N408" s="33">
        <f>IF($A408="","",IFERROR(IF($L408="","",$L408-'Settings'!$B$4),""))</f>
        <v/>
      </c>
      <c r="O408" s="30">
        <f>IF($A408="","",IF($D408="Missing Unit","Missing Unit",IF(OR($D408="Out of Service",$D408="Sold"),"Inactive Vehicle",IF($J408="","Missing Current Odometer",IF(OR($F408="",$G408=""),"Missing Service Baseline",IF($F408&gt;'Settings'!$B$4,"Last Service Date After Report Date",IF(AND(OR($H408="",$H408=0),OR($I408="",$I408=0)),"Missing Service Type Setup",IF($J408&lt;$G408,"Odometer Conflict","OK"))))))))</f>
        <v/>
      </c>
      <c r="P408" s="31">
        <f>IF($A408="","",IF($O408&lt;&gt;"OK","Review",IF(OR(AND($H408&gt;0,$M408&lt;0),AND($I408&gt;0,$N408&lt;0)),"Overdue",IF(OR(AND($H408&gt;0,$M408&lt;='Settings'!$B$5),AND($I408&gt;0,$N408&lt;='Settings'!$B$6)),"Due Soon","Up to Date"))))</f>
        <v/>
      </c>
      <c r="Q408" s="52">
        <f>IF($A408="","",IFERROR(VLOOKUP($E408,'Settings'!$A$11:$D$110,4,FALSE),0))</f>
        <v/>
      </c>
      <c r="R408" s="27" t="n"/>
      <c r="S408" s="25" t="n"/>
      <c r="T408" s="27" t="n"/>
    </row>
    <row r="409">
      <c r="A409" s="25" t="n"/>
      <c r="B409" s="25" t="n"/>
      <c r="C409" s="30">
        <f>IF($A409="","",IFERROR(VLOOKUP($B409,'Vehicles'!$A$5:$J$504,2,FALSE)&amp;" "&amp;VLOOKUP($B409,'Vehicles'!$A$5:$J$504,3,FALSE)&amp;" "&amp;VLOOKUP($B409,'Vehicles'!$A$5:$J$504,4,FALSE),"Unit not found"))</f>
        <v/>
      </c>
      <c r="D409" s="31">
        <f>IF($A409="","",IFERROR(VLOOKUP($B409,'Vehicles'!$A$5:$J$504,10,FALSE),"Missing Unit"))</f>
        <v/>
      </c>
      <c r="E409" s="27" t="n"/>
      <c r="F409" s="49" t="n"/>
      <c r="G409" s="48" t="n"/>
      <c r="H409" s="50">
        <f>IF($A409="","",IFERROR(VLOOKUP($E409,'Settings'!$A$11:$D$110,2,FALSE),""))</f>
        <v/>
      </c>
      <c r="I409" s="33">
        <f>IF($A409="","",IFERROR(VLOOKUP($E409,'Settings'!$A$11:$D$110,3,FALSE),""))</f>
        <v/>
      </c>
      <c r="J409" s="50">
        <f>IF($A409="","",IFERROR(VLOOKUP($B409,'Vehicles'!$A$5:$J$504,8,FALSE),""))</f>
        <v/>
      </c>
      <c r="K409" s="50">
        <f>IF($A409="","",IFERROR(IF(OR($H409&lt;=0,$G409=""),"",$G409+$H409),""))</f>
        <v/>
      </c>
      <c r="L409" s="51">
        <f>IF($A409="","",IFERROR(IF(OR($I409&lt;=0,$F409=""),"",EDATE($F409,$I409)),""))</f>
        <v/>
      </c>
      <c r="M409" s="50">
        <f>IF($A409="","",IFERROR(IF(OR($K409="",$J409=""),"",$K409-$J409),""))</f>
        <v/>
      </c>
      <c r="N409" s="33">
        <f>IF($A409="","",IFERROR(IF($L409="","",$L409-'Settings'!$B$4),""))</f>
        <v/>
      </c>
      <c r="O409" s="30">
        <f>IF($A409="","",IF($D409="Missing Unit","Missing Unit",IF(OR($D409="Out of Service",$D409="Sold"),"Inactive Vehicle",IF($J409="","Missing Current Odometer",IF(OR($F409="",$G409=""),"Missing Service Baseline",IF($F409&gt;'Settings'!$B$4,"Last Service Date After Report Date",IF(AND(OR($H409="",$H409=0),OR($I409="",$I409=0)),"Missing Service Type Setup",IF($J409&lt;$G409,"Odometer Conflict","OK"))))))))</f>
        <v/>
      </c>
      <c r="P409" s="31">
        <f>IF($A409="","",IF($O409&lt;&gt;"OK","Review",IF(OR(AND($H409&gt;0,$M409&lt;0),AND($I409&gt;0,$N409&lt;0)),"Overdue",IF(OR(AND($H409&gt;0,$M409&lt;='Settings'!$B$5),AND($I409&gt;0,$N409&lt;='Settings'!$B$6)),"Due Soon","Up to Date"))))</f>
        <v/>
      </c>
      <c r="Q409" s="52">
        <f>IF($A409="","",IFERROR(VLOOKUP($E409,'Settings'!$A$11:$D$110,4,FALSE),0))</f>
        <v/>
      </c>
      <c r="R409" s="27" t="n"/>
      <c r="S409" s="25" t="n"/>
      <c r="T409" s="27" t="n"/>
    </row>
    <row r="410">
      <c r="A410" s="25" t="n"/>
      <c r="B410" s="25" t="n"/>
      <c r="C410" s="30">
        <f>IF($A410="","",IFERROR(VLOOKUP($B410,'Vehicles'!$A$5:$J$504,2,FALSE)&amp;" "&amp;VLOOKUP($B410,'Vehicles'!$A$5:$J$504,3,FALSE)&amp;" "&amp;VLOOKUP($B410,'Vehicles'!$A$5:$J$504,4,FALSE),"Unit not found"))</f>
        <v/>
      </c>
      <c r="D410" s="31">
        <f>IF($A410="","",IFERROR(VLOOKUP($B410,'Vehicles'!$A$5:$J$504,10,FALSE),"Missing Unit"))</f>
        <v/>
      </c>
      <c r="E410" s="27" t="n"/>
      <c r="F410" s="49" t="n"/>
      <c r="G410" s="48" t="n"/>
      <c r="H410" s="50">
        <f>IF($A410="","",IFERROR(VLOOKUP($E410,'Settings'!$A$11:$D$110,2,FALSE),""))</f>
        <v/>
      </c>
      <c r="I410" s="33">
        <f>IF($A410="","",IFERROR(VLOOKUP($E410,'Settings'!$A$11:$D$110,3,FALSE),""))</f>
        <v/>
      </c>
      <c r="J410" s="50">
        <f>IF($A410="","",IFERROR(VLOOKUP($B410,'Vehicles'!$A$5:$J$504,8,FALSE),""))</f>
        <v/>
      </c>
      <c r="K410" s="50">
        <f>IF($A410="","",IFERROR(IF(OR($H410&lt;=0,$G410=""),"",$G410+$H410),""))</f>
        <v/>
      </c>
      <c r="L410" s="51">
        <f>IF($A410="","",IFERROR(IF(OR($I410&lt;=0,$F410=""),"",EDATE($F410,$I410)),""))</f>
        <v/>
      </c>
      <c r="M410" s="50">
        <f>IF($A410="","",IFERROR(IF(OR($K410="",$J410=""),"",$K410-$J410),""))</f>
        <v/>
      </c>
      <c r="N410" s="33">
        <f>IF($A410="","",IFERROR(IF($L410="","",$L410-'Settings'!$B$4),""))</f>
        <v/>
      </c>
      <c r="O410" s="30">
        <f>IF($A410="","",IF($D410="Missing Unit","Missing Unit",IF(OR($D410="Out of Service",$D410="Sold"),"Inactive Vehicle",IF($J410="","Missing Current Odometer",IF(OR($F410="",$G410=""),"Missing Service Baseline",IF($F410&gt;'Settings'!$B$4,"Last Service Date After Report Date",IF(AND(OR($H410="",$H410=0),OR($I410="",$I410=0)),"Missing Service Type Setup",IF($J410&lt;$G410,"Odometer Conflict","OK"))))))))</f>
        <v/>
      </c>
      <c r="P410" s="31">
        <f>IF($A410="","",IF($O410&lt;&gt;"OK","Review",IF(OR(AND($H410&gt;0,$M410&lt;0),AND($I410&gt;0,$N410&lt;0)),"Overdue",IF(OR(AND($H410&gt;0,$M410&lt;='Settings'!$B$5),AND($I410&gt;0,$N410&lt;='Settings'!$B$6)),"Due Soon","Up to Date"))))</f>
        <v/>
      </c>
      <c r="Q410" s="52">
        <f>IF($A410="","",IFERROR(VLOOKUP($E410,'Settings'!$A$11:$D$110,4,FALSE),0))</f>
        <v/>
      </c>
      <c r="R410" s="27" t="n"/>
      <c r="S410" s="25" t="n"/>
      <c r="T410" s="27" t="n"/>
    </row>
    <row r="411">
      <c r="A411" s="25" t="n"/>
      <c r="B411" s="25" t="n"/>
      <c r="C411" s="30">
        <f>IF($A411="","",IFERROR(VLOOKUP($B411,'Vehicles'!$A$5:$J$504,2,FALSE)&amp;" "&amp;VLOOKUP($B411,'Vehicles'!$A$5:$J$504,3,FALSE)&amp;" "&amp;VLOOKUP($B411,'Vehicles'!$A$5:$J$504,4,FALSE),"Unit not found"))</f>
        <v/>
      </c>
      <c r="D411" s="31">
        <f>IF($A411="","",IFERROR(VLOOKUP($B411,'Vehicles'!$A$5:$J$504,10,FALSE),"Missing Unit"))</f>
        <v/>
      </c>
      <c r="E411" s="27" t="n"/>
      <c r="F411" s="49" t="n"/>
      <c r="G411" s="48" t="n"/>
      <c r="H411" s="50">
        <f>IF($A411="","",IFERROR(VLOOKUP($E411,'Settings'!$A$11:$D$110,2,FALSE),""))</f>
        <v/>
      </c>
      <c r="I411" s="33">
        <f>IF($A411="","",IFERROR(VLOOKUP($E411,'Settings'!$A$11:$D$110,3,FALSE),""))</f>
        <v/>
      </c>
      <c r="J411" s="50">
        <f>IF($A411="","",IFERROR(VLOOKUP($B411,'Vehicles'!$A$5:$J$504,8,FALSE),""))</f>
        <v/>
      </c>
      <c r="K411" s="50">
        <f>IF($A411="","",IFERROR(IF(OR($H411&lt;=0,$G411=""),"",$G411+$H411),""))</f>
        <v/>
      </c>
      <c r="L411" s="51">
        <f>IF($A411="","",IFERROR(IF(OR($I411&lt;=0,$F411=""),"",EDATE($F411,$I411)),""))</f>
        <v/>
      </c>
      <c r="M411" s="50">
        <f>IF($A411="","",IFERROR(IF(OR($K411="",$J411=""),"",$K411-$J411),""))</f>
        <v/>
      </c>
      <c r="N411" s="33">
        <f>IF($A411="","",IFERROR(IF($L411="","",$L411-'Settings'!$B$4),""))</f>
        <v/>
      </c>
      <c r="O411" s="30">
        <f>IF($A411="","",IF($D411="Missing Unit","Missing Unit",IF(OR($D411="Out of Service",$D411="Sold"),"Inactive Vehicle",IF($J411="","Missing Current Odometer",IF(OR($F411="",$G411=""),"Missing Service Baseline",IF($F411&gt;'Settings'!$B$4,"Last Service Date After Report Date",IF(AND(OR($H411="",$H411=0),OR($I411="",$I411=0)),"Missing Service Type Setup",IF($J411&lt;$G411,"Odometer Conflict","OK"))))))))</f>
        <v/>
      </c>
      <c r="P411" s="31">
        <f>IF($A411="","",IF($O411&lt;&gt;"OK","Review",IF(OR(AND($H411&gt;0,$M411&lt;0),AND($I411&gt;0,$N411&lt;0)),"Overdue",IF(OR(AND($H411&gt;0,$M411&lt;='Settings'!$B$5),AND($I411&gt;0,$N411&lt;='Settings'!$B$6)),"Due Soon","Up to Date"))))</f>
        <v/>
      </c>
      <c r="Q411" s="52">
        <f>IF($A411="","",IFERROR(VLOOKUP($E411,'Settings'!$A$11:$D$110,4,FALSE),0))</f>
        <v/>
      </c>
      <c r="R411" s="27" t="n"/>
      <c r="S411" s="25" t="n"/>
      <c r="T411" s="27" t="n"/>
    </row>
    <row r="412">
      <c r="A412" s="25" t="n"/>
      <c r="B412" s="25" t="n"/>
      <c r="C412" s="30">
        <f>IF($A412="","",IFERROR(VLOOKUP($B412,'Vehicles'!$A$5:$J$504,2,FALSE)&amp;" "&amp;VLOOKUP($B412,'Vehicles'!$A$5:$J$504,3,FALSE)&amp;" "&amp;VLOOKUP($B412,'Vehicles'!$A$5:$J$504,4,FALSE),"Unit not found"))</f>
        <v/>
      </c>
      <c r="D412" s="31">
        <f>IF($A412="","",IFERROR(VLOOKUP($B412,'Vehicles'!$A$5:$J$504,10,FALSE),"Missing Unit"))</f>
        <v/>
      </c>
      <c r="E412" s="27" t="n"/>
      <c r="F412" s="49" t="n"/>
      <c r="G412" s="48" t="n"/>
      <c r="H412" s="50">
        <f>IF($A412="","",IFERROR(VLOOKUP($E412,'Settings'!$A$11:$D$110,2,FALSE),""))</f>
        <v/>
      </c>
      <c r="I412" s="33">
        <f>IF($A412="","",IFERROR(VLOOKUP($E412,'Settings'!$A$11:$D$110,3,FALSE),""))</f>
        <v/>
      </c>
      <c r="J412" s="50">
        <f>IF($A412="","",IFERROR(VLOOKUP($B412,'Vehicles'!$A$5:$J$504,8,FALSE),""))</f>
        <v/>
      </c>
      <c r="K412" s="50">
        <f>IF($A412="","",IFERROR(IF(OR($H412&lt;=0,$G412=""),"",$G412+$H412),""))</f>
        <v/>
      </c>
      <c r="L412" s="51">
        <f>IF($A412="","",IFERROR(IF(OR($I412&lt;=0,$F412=""),"",EDATE($F412,$I412)),""))</f>
        <v/>
      </c>
      <c r="M412" s="50">
        <f>IF($A412="","",IFERROR(IF(OR($K412="",$J412=""),"",$K412-$J412),""))</f>
        <v/>
      </c>
      <c r="N412" s="33">
        <f>IF($A412="","",IFERROR(IF($L412="","",$L412-'Settings'!$B$4),""))</f>
        <v/>
      </c>
      <c r="O412" s="30">
        <f>IF($A412="","",IF($D412="Missing Unit","Missing Unit",IF(OR($D412="Out of Service",$D412="Sold"),"Inactive Vehicle",IF($J412="","Missing Current Odometer",IF(OR($F412="",$G412=""),"Missing Service Baseline",IF($F412&gt;'Settings'!$B$4,"Last Service Date After Report Date",IF(AND(OR($H412="",$H412=0),OR($I412="",$I412=0)),"Missing Service Type Setup",IF($J412&lt;$G412,"Odometer Conflict","OK"))))))))</f>
        <v/>
      </c>
      <c r="P412" s="31">
        <f>IF($A412="","",IF($O412&lt;&gt;"OK","Review",IF(OR(AND($H412&gt;0,$M412&lt;0),AND($I412&gt;0,$N412&lt;0)),"Overdue",IF(OR(AND($H412&gt;0,$M412&lt;='Settings'!$B$5),AND($I412&gt;0,$N412&lt;='Settings'!$B$6)),"Due Soon","Up to Date"))))</f>
        <v/>
      </c>
      <c r="Q412" s="52">
        <f>IF($A412="","",IFERROR(VLOOKUP($E412,'Settings'!$A$11:$D$110,4,FALSE),0))</f>
        <v/>
      </c>
      <c r="R412" s="27" t="n"/>
      <c r="S412" s="25" t="n"/>
      <c r="T412" s="27" t="n"/>
    </row>
    <row r="413">
      <c r="A413" s="25" t="n"/>
      <c r="B413" s="25" t="n"/>
      <c r="C413" s="30">
        <f>IF($A413="","",IFERROR(VLOOKUP($B413,'Vehicles'!$A$5:$J$504,2,FALSE)&amp;" "&amp;VLOOKUP($B413,'Vehicles'!$A$5:$J$504,3,FALSE)&amp;" "&amp;VLOOKUP($B413,'Vehicles'!$A$5:$J$504,4,FALSE),"Unit not found"))</f>
        <v/>
      </c>
      <c r="D413" s="31">
        <f>IF($A413="","",IFERROR(VLOOKUP($B413,'Vehicles'!$A$5:$J$504,10,FALSE),"Missing Unit"))</f>
        <v/>
      </c>
      <c r="E413" s="27" t="n"/>
      <c r="F413" s="49" t="n"/>
      <c r="G413" s="48" t="n"/>
      <c r="H413" s="50">
        <f>IF($A413="","",IFERROR(VLOOKUP($E413,'Settings'!$A$11:$D$110,2,FALSE),""))</f>
        <v/>
      </c>
      <c r="I413" s="33">
        <f>IF($A413="","",IFERROR(VLOOKUP($E413,'Settings'!$A$11:$D$110,3,FALSE),""))</f>
        <v/>
      </c>
      <c r="J413" s="50">
        <f>IF($A413="","",IFERROR(VLOOKUP($B413,'Vehicles'!$A$5:$J$504,8,FALSE),""))</f>
        <v/>
      </c>
      <c r="K413" s="50">
        <f>IF($A413="","",IFERROR(IF(OR($H413&lt;=0,$G413=""),"",$G413+$H413),""))</f>
        <v/>
      </c>
      <c r="L413" s="51">
        <f>IF($A413="","",IFERROR(IF(OR($I413&lt;=0,$F413=""),"",EDATE($F413,$I413)),""))</f>
        <v/>
      </c>
      <c r="M413" s="50">
        <f>IF($A413="","",IFERROR(IF(OR($K413="",$J413=""),"",$K413-$J413),""))</f>
        <v/>
      </c>
      <c r="N413" s="33">
        <f>IF($A413="","",IFERROR(IF($L413="","",$L413-'Settings'!$B$4),""))</f>
        <v/>
      </c>
      <c r="O413" s="30">
        <f>IF($A413="","",IF($D413="Missing Unit","Missing Unit",IF(OR($D413="Out of Service",$D413="Sold"),"Inactive Vehicle",IF($J413="","Missing Current Odometer",IF(OR($F413="",$G413=""),"Missing Service Baseline",IF($F413&gt;'Settings'!$B$4,"Last Service Date After Report Date",IF(AND(OR($H413="",$H413=0),OR($I413="",$I413=0)),"Missing Service Type Setup",IF($J413&lt;$G413,"Odometer Conflict","OK"))))))))</f>
        <v/>
      </c>
      <c r="P413" s="31">
        <f>IF($A413="","",IF($O413&lt;&gt;"OK","Review",IF(OR(AND($H413&gt;0,$M413&lt;0),AND($I413&gt;0,$N413&lt;0)),"Overdue",IF(OR(AND($H413&gt;0,$M413&lt;='Settings'!$B$5),AND($I413&gt;0,$N413&lt;='Settings'!$B$6)),"Due Soon","Up to Date"))))</f>
        <v/>
      </c>
      <c r="Q413" s="52">
        <f>IF($A413="","",IFERROR(VLOOKUP($E413,'Settings'!$A$11:$D$110,4,FALSE),0))</f>
        <v/>
      </c>
      <c r="R413" s="27" t="n"/>
      <c r="S413" s="25" t="n"/>
      <c r="T413" s="27" t="n"/>
    </row>
    <row r="414">
      <c r="A414" s="25" t="n"/>
      <c r="B414" s="25" t="n"/>
      <c r="C414" s="30">
        <f>IF($A414="","",IFERROR(VLOOKUP($B414,'Vehicles'!$A$5:$J$504,2,FALSE)&amp;" "&amp;VLOOKUP($B414,'Vehicles'!$A$5:$J$504,3,FALSE)&amp;" "&amp;VLOOKUP($B414,'Vehicles'!$A$5:$J$504,4,FALSE),"Unit not found"))</f>
        <v/>
      </c>
      <c r="D414" s="31">
        <f>IF($A414="","",IFERROR(VLOOKUP($B414,'Vehicles'!$A$5:$J$504,10,FALSE),"Missing Unit"))</f>
        <v/>
      </c>
      <c r="E414" s="27" t="n"/>
      <c r="F414" s="49" t="n"/>
      <c r="G414" s="48" t="n"/>
      <c r="H414" s="50">
        <f>IF($A414="","",IFERROR(VLOOKUP($E414,'Settings'!$A$11:$D$110,2,FALSE),""))</f>
        <v/>
      </c>
      <c r="I414" s="33">
        <f>IF($A414="","",IFERROR(VLOOKUP($E414,'Settings'!$A$11:$D$110,3,FALSE),""))</f>
        <v/>
      </c>
      <c r="J414" s="50">
        <f>IF($A414="","",IFERROR(VLOOKUP($B414,'Vehicles'!$A$5:$J$504,8,FALSE),""))</f>
        <v/>
      </c>
      <c r="K414" s="50">
        <f>IF($A414="","",IFERROR(IF(OR($H414&lt;=0,$G414=""),"",$G414+$H414),""))</f>
        <v/>
      </c>
      <c r="L414" s="51">
        <f>IF($A414="","",IFERROR(IF(OR($I414&lt;=0,$F414=""),"",EDATE($F414,$I414)),""))</f>
        <v/>
      </c>
      <c r="M414" s="50">
        <f>IF($A414="","",IFERROR(IF(OR($K414="",$J414=""),"",$K414-$J414),""))</f>
        <v/>
      </c>
      <c r="N414" s="33">
        <f>IF($A414="","",IFERROR(IF($L414="","",$L414-'Settings'!$B$4),""))</f>
        <v/>
      </c>
      <c r="O414" s="30">
        <f>IF($A414="","",IF($D414="Missing Unit","Missing Unit",IF(OR($D414="Out of Service",$D414="Sold"),"Inactive Vehicle",IF($J414="","Missing Current Odometer",IF(OR($F414="",$G414=""),"Missing Service Baseline",IF($F414&gt;'Settings'!$B$4,"Last Service Date After Report Date",IF(AND(OR($H414="",$H414=0),OR($I414="",$I414=0)),"Missing Service Type Setup",IF($J414&lt;$G414,"Odometer Conflict","OK"))))))))</f>
        <v/>
      </c>
      <c r="P414" s="31">
        <f>IF($A414="","",IF($O414&lt;&gt;"OK","Review",IF(OR(AND($H414&gt;0,$M414&lt;0),AND($I414&gt;0,$N414&lt;0)),"Overdue",IF(OR(AND($H414&gt;0,$M414&lt;='Settings'!$B$5),AND($I414&gt;0,$N414&lt;='Settings'!$B$6)),"Due Soon","Up to Date"))))</f>
        <v/>
      </c>
      <c r="Q414" s="52">
        <f>IF($A414="","",IFERROR(VLOOKUP($E414,'Settings'!$A$11:$D$110,4,FALSE),0))</f>
        <v/>
      </c>
      <c r="R414" s="27" t="n"/>
      <c r="S414" s="25" t="n"/>
      <c r="T414" s="27" t="n"/>
    </row>
    <row r="415">
      <c r="A415" s="25" t="n"/>
      <c r="B415" s="25" t="n"/>
      <c r="C415" s="30">
        <f>IF($A415="","",IFERROR(VLOOKUP($B415,'Vehicles'!$A$5:$J$504,2,FALSE)&amp;" "&amp;VLOOKUP($B415,'Vehicles'!$A$5:$J$504,3,FALSE)&amp;" "&amp;VLOOKUP($B415,'Vehicles'!$A$5:$J$504,4,FALSE),"Unit not found"))</f>
        <v/>
      </c>
      <c r="D415" s="31">
        <f>IF($A415="","",IFERROR(VLOOKUP($B415,'Vehicles'!$A$5:$J$504,10,FALSE),"Missing Unit"))</f>
        <v/>
      </c>
      <c r="E415" s="27" t="n"/>
      <c r="F415" s="49" t="n"/>
      <c r="G415" s="48" t="n"/>
      <c r="H415" s="50">
        <f>IF($A415="","",IFERROR(VLOOKUP($E415,'Settings'!$A$11:$D$110,2,FALSE),""))</f>
        <v/>
      </c>
      <c r="I415" s="33">
        <f>IF($A415="","",IFERROR(VLOOKUP($E415,'Settings'!$A$11:$D$110,3,FALSE),""))</f>
        <v/>
      </c>
      <c r="J415" s="50">
        <f>IF($A415="","",IFERROR(VLOOKUP($B415,'Vehicles'!$A$5:$J$504,8,FALSE),""))</f>
        <v/>
      </c>
      <c r="K415" s="50">
        <f>IF($A415="","",IFERROR(IF(OR($H415&lt;=0,$G415=""),"",$G415+$H415),""))</f>
        <v/>
      </c>
      <c r="L415" s="51">
        <f>IF($A415="","",IFERROR(IF(OR($I415&lt;=0,$F415=""),"",EDATE($F415,$I415)),""))</f>
        <v/>
      </c>
      <c r="M415" s="50">
        <f>IF($A415="","",IFERROR(IF(OR($K415="",$J415=""),"",$K415-$J415),""))</f>
        <v/>
      </c>
      <c r="N415" s="33">
        <f>IF($A415="","",IFERROR(IF($L415="","",$L415-'Settings'!$B$4),""))</f>
        <v/>
      </c>
      <c r="O415" s="30">
        <f>IF($A415="","",IF($D415="Missing Unit","Missing Unit",IF(OR($D415="Out of Service",$D415="Sold"),"Inactive Vehicle",IF($J415="","Missing Current Odometer",IF(OR($F415="",$G415=""),"Missing Service Baseline",IF($F415&gt;'Settings'!$B$4,"Last Service Date After Report Date",IF(AND(OR($H415="",$H415=0),OR($I415="",$I415=0)),"Missing Service Type Setup",IF($J415&lt;$G415,"Odometer Conflict","OK"))))))))</f>
        <v/>
      </c>
      <c r="P415" s="31">
        <f>IF($A415="","",IF($O415&lt;&gt;"OK","Review",IF(OR(AND($H415&gt;0,$M415&lt;0),AND($I415&gt;0,$N415&lt;0)),"Overdue",IF(OR(AND($H415&gt;0,$M415&lt;='Settings'!$B$5),AND($I415&gt;0,$N415&lt;='Settings'!$B$6)),"Due Soon","Up to Date"))))</f>
        <v/>
      </c>
      <c r="Q415" s="52">
        <f>IF($A415="","",IFERROR(VLOOKUP($E415,'Settings'!$A$11:$D$110,4,FALSE),0))</f>
        <v/>
      </c>
      <c r="R415" s="27" t="n"/>
      <c r="S415" s="25" t="n"/>
      <c r="T415" s="27" t="n"/>
    </row>
    <row r="416">
      <c r="A416" s="25" t="n"/>
      <c r="B416" s="25" t="n"/>
      <c r="C416" s="30">
        <f>IF($A416="","",IFERROR(VLOOKUP($B416,'Vehicles'!$A$5:$J$504,2,FALSE)&amp;" "&amp;VLOOKUP($B416,'Vehicles'!$A$5:$J$504,3,FALSE)&amp;" "&amp;VLOOKUP($B416,'Vehicles'!$A$5:$J$504,4,FALSE),"Unit not found"))</f>
        <v/>
      </c>
      <c r="D416" s="31">
        <f>IF($A416="","",IFERROR(VLOOKUP($B416,'Vehicles'!$A$5:$J$504,10,FALSE),"Missing Unit"))</f>
        <v/>
      </c>
      <c r="E416" s="27" t="n"/>
      <c r="F416" s="49" t="n"/>
      <c r="G416" s="48" t="n"/>
      <c r="H416" s="50">
        <f>IF($A416="","",IFERROR(VLOOKUP($E416,'Settings'!$A$11:$D$110,2,FALSE),""))</f>
        <v/>
      </c>
      <c r="I416" s="33">
        <f>IF($A416="","",IFERROR(VLOOKUP($E416,'Settings'!$A$11:$D$110,3,FALSE),""))</f>
        <v/>
      </c>
      <c r="J416" s="50">
        <f>IF($A416="","",IFERROR(VLOOKUP($B416,'Vehicles'!$A$5:$J$504,8,FALSE),""))</f>
        <v/>
      </c>
      <c r="K416" s="50">
        <f>IF($A416="","",IFERROR(IF(OR($H416&lt;=0,$G416=""),"",$G416+$H416),""))</f>
        <v/>
      </c>
      <c r="L416" s="51">
        <f>IF($A416="","",IFERROR(IF(OR($I416&lt;=0,$F416=""),"",EDATE($F416,$I416)),""))</f>
        <v/>
      </c>
      <c r="M416" s="50">
        <f>IF($A416="","",IFERROR(IF(OR($K416="",$J416=""),"",$K416-$J416),""))</f>
        <v/>
      </c>
      <c r="N416" s="33">
        <f>IF($A416="","",IFERROR(IF($L416="","",$L416-'Settings'!$B$4),""))</f>
        <v/>
      </c>
      <c r="O416" s="30">
        <f>IF($A416="","",IF($D416="Missing Unit","Missing Unit",IF(OR($D416="Out of Service",$D416="Sold"),"Inactive Vehicle",IF($J416="","Missing Current Odometer",IF(OR($F416="",$G416=""),"Missing Service Baseline",IF($F416&gt;'Settings'!$B$4,"Last Service Date After Report Date",IF(AND(OR($H416="",$H416=0),OR($I416="",$I416=0)),"Missing Service Type Setup",IF($J416&lt;$G416,"Odometer Conflict","OK"))))))))</f>
        <v/>
      </c>
      <c r="P416" s="31">
        <f>IF($A416="","",IF($O416&lt;&gt;"OK","Review",IF(OR(AND($H416&gt;0,$M416&lt;0),AND($I416&gt;0,$N416&lt;0)),"Overdue",IF(OR(AND($H416&gt;0,$M416&lt;='Settings'!$B$5),AND($I416&gt;0,$N416&lt;='Settings'!$B$6)),"Due Soon","Up to Date"))))</f>
        <v/>
      </c>
      <c r="Q416" s="52">
        <f>IF($A416="","",IFERROR(VLOOKUP($E416,'Settings'!$A$11:$D$110,4,FALSE),0))</f>
        <v/>
      </c>
      <c r="R416" s="27" t="n"/>
      <c r="S416" s="25" t="n"/>
      <c r="T416" s="27" t="n"/>
    </row>
    <row r="417">
      <c r="A417" s="25" t="n"/>
      <c r="B417" s="25" t="n"/>
      <c r="C417" s="30">
        <f>IF($A417="","",IFERROR(VLOOKUP($B417,'Vehicles'!$A$5:$J$504,2,FALSE)&amp;" "&amp;VLOOKUP($B417,'Vehicles'!$A$5:$J$504,3,FALSE)&amp;" "&amp;VLOOKUP($B417,'Vehicles'!$A$5:$J$504,4,FALSE),"Unit not found"))</f>
        <v/>
      </c>
      <c r="D417" s="31">
        <f>IF($A417="","",IFERROR(VLOOKUP($B417,'Vehicles'!$A$5:$J$504,10,FALSE),"Missing Unit"))</f>
        <v/>
      </c>
      <c r="E417" s="27" t="n"/>
      <c r="F417" s="49" t="n"/>
      <c r="G417" s="48" t="n"/>
      <c r="H417" s="50">
        <f>IF($A417="","",IFERROR(VLOOKUP($E417,'Settings'!$A$11:$D$110,2,FALSE),""))</f>
        <v/>
      </c>
      <c r="I417" s="33">
        <f>IF($A417="","",IFERROR(VLOOKUP($E417,'Settings'!$A$11:$D$110,3,FALSE),""))</f>
        <v/>
      </c>
      <c r="J417" s="50">
        <f>IF($A417="","",IFERROR(VLOOKUP($B417,'Vehicles'!$A$5:$J$504,8,FALSE),""))</f>
        <v/>
      </c>
      <c r="K417" s="50">
        <f>IF($A417="","",IFERROR(IF(OR($H417&lt;=0,$G417=""),"",$G417+$H417),""))</f>
        <v/>
      </c>
      <c r="L417" s="51">
        <f>IF($A417="","",IFERROR(IF(OR($I417&lt;=0,$F417=""),"",EDATE($F417,$I417)),""))</f>
        <v/>
      </c>
      <c r="M417" s="50">
        <f>IF($A417="","",IFERROR(IF(OR($K417="",$J417=""),"",$K417-$J417),""))</f>
        <v/>
      </c>
      <c r="N417" s="33">
        <f>IF($A417="","",IFERROR(IF($L417="","",$L417-'Settings'!$B$4),""))</f>
        <v/>
      </c>
      <c r="O417" s="30">
        <f>IF($A417="","",IF($D417="Missing Unit","Missing Unit",IF(OR($D417="Out of Service",$D417="Sold"),"Inactive Vehicle",IF($J417="","Missing Current Odometer",IF(OR($F417="",$G417=""),"Missing Service Baseline",IF($F417&gt;'Settings'!$B$4,"Last Service Date After Report Date",IF(AND(OR($H417="",$H417=0),OR($I417="",$I417=0)),"Missing Service Type Setup",IF($J417&lt;$G417,"Odometer Conflict","OK"))))))))</f>
        <v/>
      </c>
      <c r="P417" s="31">
        <f>IF($A417="","",IF($O417&lt;&gt;"OK","Review",IF(OR(AND($H417&gt;0,$M417&lt;0),AND($I417&gt;0,$N417&lt;0)),"Overdue",IF(OR(AND($H417&gt;0,$M417&lt;='Settings'!$B$5),AND($I417&gt;0,$N417&lt;='Settings'!$B$6)),"Due Soon","Up to Date"))))</f>
        <v/>
      </c>
      <c r="Q417" s="52">
        <f>IF($A417="","",IFERROR(VLOOKUP($E417,'Settings'!$A$11:$D$110,4,FALSE),0))</f>
        <v/>
      </c>
      <c r="R417" s="27" t="n"/>
      <c r="S417" s="25" t="n"/>
      <c r="T417" s="27" t="n"/>
    </row>
    <row r="418">
      <c r="A418" s="25" t="n"/>
      <c r="B418" s="25" t="n"/>
      <c r="C418" s="30">
        <f>IF($A418="","",IFERROR(VLOOKUP($B418,'Vehicles'!$A$5:$J$504,2,FALSE)&amp;" "&amp;VLOOKUP($B418,'Vehicles'!$A$5:$J$504,3,FALSE)&amp;" "&amp;VLOOKUP($B418,'Vehicles'!$A$5:$J$504,4,FALSE),"Unit not found"))</f>
        <v/>
      </c>
      <c r="D418" s="31">
        <f>IF($A418="","",IFERROR(VLOOKUP($B418,'Vehicles'!$A$5:$J$504,10,FALSE),"Missing Unit"))</f>
        <v/>
      </c>
      <c r="E418" s="27" t="n"/>
      <c r="F418" s="49" t="n"/>
      <c r="G418" s="48" t="n"/>
      <c r="H418" s="50">
        <f>IF($A418="","",IFERROR(VLOOKUP($E418,'Settings'!$A$11:$D$110,2,FALSE),""))</f>
        <v/>
      </c>
      <c r="I418" s="33">
        <f>IF($A418="","",IFERROR(VLOOKUP($E418,'Settings'!$A$11:$D$110,3,FALSE),""))</f>
        <v/>
      </c>
      <c r="J418" s="50">
        <f>IF($A418="","",IFERROR(VLOOKUP($B418,'Vehicles'!$A$5:$J$504,8,FALSE),""))</f>
        <v/>
      </c>
      <c r="K418" s="50">
        <f>IF($A418="","",IFERROR(IF(OR($H418&lt;=0,$G418=""),"",$G418+$H418),""))</f>
        <v/>
      </c>
      <c r="L418" s="51">
        <f>IF($A418="","",IFERROR(IF(OR($I418&lt;=0,$F418=""),"",EDATE($F418,$I418)),""))</f>
        <v/>
      </c>
      <c r="M418" s="50">
        <f>IF($A418="","",IFERROR(IF(OR($K418="",$J418=""),"",$K418-$J418),""))</f>
        <v/>
      </c>
      <c r="N418" s="33">
        <f>IF($A418="","",IFERROR(IF($L418="","",$L418-'Settings'!$B$4),""))</f>
        <v/>
      </c>
      <c r="O418" s="30">
        <f>IF($A418="","",IF($D418="Missing Unit","Missing Unit",IF(OR($D418="Out of Service",$D418="Sold"),"Inactive Vehicle",IF($J418="","Missing Current Odometer",IF(OR($F418="",$G418=""),"Missing Service Baseline",IF($F418&gt;'Settings'!$B$4,"Last Service Date After Report Date",IF(AND(OR($H418="",$H418=0),OR($I418="",$I418=0)),"Missing Service Type Setup",IF($J418&lt;$G418,"Odometer Conflict","OK"))))))))</f>
        <v/>
      </c>
      <c r="P418" s="31">
        <f>IF($A418="","",IF($O418&lt;&gt;"OK","Review",IF(OR(AND($H418&gt;0,$M418&lt;0),AND($I418&gt;0,$N418&lt;0)),"Overdue",IF(OR(AND($H418&gt;0,$M418&lt;='Settings'!$B$5),AND($I418&gt;0,$N418&lt;='Settings'!$B$6)),"Due Soon","Up to Date"))))</f>
        <v/>
      </c>
      <c r="Q418" s="52">
        <f>IF($A418="","",IFERROR(VLOOKUP($E418,'Settings'!$A$11:$D$110,4,FALSE),0))</f>
        <v/>
      </c>
      <c r="R418" s="27" t="n"/>
      <c r="S418" s="25" t="n"/>
      <c r="T418" s="27" t="n"/>
    </row>
    <row r="419">
      <c r="A419" s="25" t="n"/>
      <c r="B419" s="25" t="n"/>
      <c r="C419" s="30">
        <f>IF($A419="","",IFERROR(VLOOKUP($B419,'Vehicles'!$A$5:$J$504,2,FALSE)&amp;" "&amp;VLOOKUP($B419,'Vehicles'!$A$5:$J$504,3,FALSE)&amp;" "&amp;VLOOKUP($B419,'Vehicles'!$A$5:$J$504,4,FALSE),"Unit not found"))</f>
        <v/>
      </c>
      <c r="D419" s="31">
        <f>IF($A419="","",IFERROR(VLOOKUP($B419,'Vehicles'!$A$5:$J$504,10,FALSE),"Missing Unit"))</f>
        <v/>
      </c>
      <c r="E419" s="27" t="n"/>
      <c r="F419" s="49" t="n"/>
      <c r="G419" s="48" t="n"/>
      <c r="H419" s="50">
        <f>IF($A419="","",IFERROR(VLOOKUP($E419,'Settings'!$A$11:$D$110,2,FALSE),""))</f>
        <v/>
      </c>
      <c r="I419" s="33">
        <f>IF($A419="","",IFERROR(VLOOKUP($E419,'Settings'!$A$11:$D$110,3,FALSE),""))</f>
        <v/>
      </c>
      <c r="J419" s="50">
        <f>IF($A419="","",IFERROR(VLOOKUP($B419,'Vehicles'!$A$5:$J$504,8,FALSE),""))</f>
        <v/>
      </c>
      <c r="K419" s="50">
        <f>IF($A419="","",IFERROR(IF(OR($H419&lt;=0,$G419=""),"",$G419+$H419),""))</f>
        <v/>
      </c>
      <c r="L419" s="51">
        <f>IF($A419="","",IFERROR(IF(OR($I419&lt;=0,$F419=""),"",EDATE($F419,$I419)),""))</f>
        <v/>
      </c>
      <c r="M419" s="50">
        <f>IF($A419="","",IFERROR(IF(OR($K419="",$J419=""),"",$K419-$J419),""))</f>
        <v/>
      </c>
      <c r="N419" s="33">
        <f>IF($A419="","",IFERROR(IF($L419="","",$L419-'Settings'!$B$4),""))</f>
        <v/>
      </c>
      <c r="O419" s="30">
        <f>IF($A419="","",IF($D419="Missing Unit","Missing Unit",IF(OR($D419="Out of Service",$D419="Sold"),"Inactive Vehicle",IF($J419="","Missing Current Odometer",IF(OR($F419="",$G419=""),"Missing Service Baseline",IF($F419&gt;'Settings'!$B$4,"Last Service Date After Report Date",IF(AND(OR($H419="",$H419=0),OR($I419="",$I419=0)),"Missing Service Type Setup",IF($J419&lt;$G419,"Odometer Conflict","OK"))))))))</f>
        <v/>
      </c>
      <c r="P419" s="31">
        <f>IF($A419="","",IF($O419&lt;&gt;"OK","Review",IF(OR(AND($H419&gt;0,$M419&lt;0),AND($I419&gt;0,$N419&lt;0)),"Overdue",IF(OR(AND($H419&gt;0,$M419&lt;='Settings'!$B$5),AND($I419&gt;0,$N419&lt;='Settings'!$B$6)),"Due Soon","Up to Date"))))</f>
        <v/>
      </c>
      <c r="Q419" s="52">
        <f>IF($A419="","",IFERROR(VLOOKUP($E419,'Settings'!$A$11:$D$110,4,FALSE),0))</f>
        <v/>
      </c>
      <c r="R419" s="27" t="n"/>
      <c r="S419" s="25" t="n"/>
      <c r="T419" s="27" t="n"/>
    </row>
    <row r="420">
      <c r="A420" s="25" t="n"/>
      <c r="B420" s="25" t="n"/>
      <c r="C420" s="30">
        <f>IF($A420="","",IFERROR(VLOOKUP($B420,'Vehicles'!$A$5:$J$504,2,FALSE)&amp;" "&amp;VLOOKUP($B420,'Vehicles'!$A$5:$J$504,3,FALSE)&amp;" "&amp;VLOOKUP($B420,'Vehicles'!$A$5:$J$504,4,FALSE),"Unit not found"))</f>
        <v/>
      </c>
      <c r="D420" s="31">
        <f>IF($A420="","",IFERROR(VLOOKUP($B420,'Vehicles'!$A$5:$J$504,10,FALSE),"Missing Unit"))</f>
        <v/>
      </c>
      <c r="E420" s="27" t="n"/>
      <c r="F420" s="49" t="n"/>
      <c r="G420" s="48" t="n"/>
      <c r="H420" s="50">
        <f>IF($A420="","",IFERROR(VLOOKUP($E420,'Settings'!$A$11:$D$110,2,FALSE),""))</f>
        <v/>
      </c>
      <c r="I420" s="33">
        <f>IF($A420="","",IFERROR(VLOOKUP($E420,'Settings'!$A$11:$D$110,3,FALSE),""))</f>
        <v/>
      </c>
      <c r="J420" s="50">
        <f>IF($A420="","",IFERROR(VLOOKUP($B420,'Vehicles'!$A$5:$J$504,8,FALSE),""))</f>
        <v/>
      </c>
      <c r="K420" s="50">
        <f>IF($A420="","",IFERROR(IF(OR($H420&lt;=0,$G420=""),"",$G420+$H420),""))</f>
        <v/>
      </c>
      <c r="L420" s="51">
        <f>IF($A420="","",IFERROR(IF(OR($I420&lt;=0,$F420=""),"",EDATE($F420,$I420)),""))</f>
        <v/>
      </c>
      <c r="M420" s="50">
        <f>IF($A420="","",IFERROR(IF(OR($K420="",$J420=""),"",$K420-$J420),""))</f>
        <v/>
      </c>
      <c r="N420" s="33">
        <f>IF($A420="","",IFERROR(IF($L420="","",$L420-'Settings'!$B$4),""))</f>
        <v/>
      </c>
      <c r="O420" s="30">
        <f>IF($A420="","",IF($D420="Missing Unit","Missing Unit",IF(OR($D420="Out of Service",$D420="Sold"),"Inactive Vehicle",IF($J420="","Missing Current Odometer",IF(OR($F420="",$G420=""),"Missing Service Baseline",IF($F420&gt;'Settings'!$B$4,"Last Service Date After Report Date",IF(AND(OR($H420="",$H420=0),OR($I420="",$I420=0)),"Missing Service Type Setup",IF($J420&lt;$G420,"Odometer Conflict","OK"))))))))</f>
        <v/>
      </c>
      <c r="P420" s="31">
        <f>IF($A420="","",IF($O420&lt;&gt;"OK","Review",IF(OR(AND($H420&gt;0,$M420&lt;0),AND($I420&gt;0,$N420&lt;0)),"Overdue",IF(OR(AND($H420&gt;0,$M420&lt;='Settings'!$B$5),AND($I420&gt;0,$N420&lt;='Settings'!$B$6)),"Due Soon","Up to Date"))))</f>
        <v/>
      </c>
      <c r="Q420" s="52">
        <f>IF($A420="","",IFERROR(VLOOKUP($E420,'Settings'!$A$11:$D$110,4,FALSE),0))</f>
        <v/>
      </c>
      <c r="R420" s="27" t="n"/>
      <c r="S420" s="25" t="n"/>
      <c r="T420" s="27" t="n"/>
    </row>
    <row r="421">
      <c r="A421" s="25" t="n"/>
      <c r="B421" s="25" t="n"/>
      <c r="C421" s="30">
        <f>IF($A421="","",IFERROR(VLOOKUP($B421,'Vehicles'!$A$5:$J$504,2,FALSE)&amp;" "&amp;VLOOKUP($B421,'Vehicles'!$A$5:$J$504,3,FALSE)&amp;" "&amp;VLOOKUP($B421,'Vehicles'!$A$5:$J$504,4,FALSE),"Unit not found"))</f>
        <v/>
      </c>
      <c r="D421" s="31">
        <f>IF($A421="","",IFERROR(VLOOKUP($B421,'Vehicles'!$A$5:$J$504,10,FALSE),"Missing Unit"))</f>
        <v/>
      </c>
      <c r="E421" s="27" t="n"/>
      <c r="F421" s="49" t="n"/>
      <c r="G421" s="48" t="n"/>
      <c r="H421" s="50">
        <f>IF($A421="","",IFERROR(VLOOKUP($E421,'Settings'!$A$11:$D$110,2,FALSE),""))</f>
        <v/>
      </c>
      <c r="I421" s="33">
        <f>IF($A421="","",IFERROR(VLOOKUP($E421,'Settings'!$A$11:$D$110,3,FALSE),""))</f>
        <v/>
      </c>
      <c r="J421" s="50">
        <f>IF($A421="","",IFERROR(VLOOKUP($B421,'Vehicles'!$A$5:$J$504,8,FALSE),""))</f>
        <v/>
      </c>
      <c r="K421" s="50">
        <f>IF($A421="","",IFERROR(IF(OR($H421&lt;=0,$G421=""),"",$G421+$H421),""))</f>
        <v/>
      </c>
      <c r="L421" s="51">
        <f>IF($A421="","",IFERROR(IF(OR($I421&lt;=0,$F421=""),"",EDATE($F421,$I421)),""))</f>
        <v/>
      </c>
      <c r="M421" s="50">
        <f>IF($A421="","",IFERROR(IF(OR($K421="",$J421=""),"",$K421-$J421),""))</f>
        <v/>
      </c>
      <c r="N421" s="33">
        <f>IF($A421="","",IFERROR(IF($L421="","",$L421-'Settings'!$B$4),""))</f>
        <v/>
      </c>
      <c r="O421" s="30">
        <f>IF($A421="","",IF($D421="Missing Unit","Missing Unit",IF(OR($D421="Out of Service",$D421="Sold"),"Inactive Vehicle",IF($J421="","Missing Current Odometer",IF(OR($F421="",$G421=""),"Missing Service Baseline",IF($F421&gt;'Settings'!$B$4,"Last Service Date After Report Date",IF(AND(OR($H421="",$H421=0),OR($I421="",$I421=0)),"Missing Service Type Setup",IF($J421&lt;$G421,"Odometer Conflict","OK"))))))))</f>
        <v/>
      </c>
      <c r="P421" s="31">
        <f>IF($A421="","",IF($O421&lt;&gt;"OK","Review",IF(OR(AND($H421&gt;0,$M421&lt;0),AND($I421&gt;0,$N421&lt;0)),"Overdue",IF(OR(AND($H421&gt;0,$M421&lt;='Settings'!$B$5),AND($I421&gt;0,$N421&lt;='Settings'!$B$6)),"Due Soon","Up to Date"))))</f>
        <v/>
      </c>
      <c r="Q421" s="52">
        <f>IF($A421="","",IFERROR(VLOOKUP($E421,'Settings'!$A$11:$D$110,4,FALSE),0))</f>
        <v/>
      </c>
      <c r="R421" s="27" t="n"/>
      <c r="S421" s="25" t="n"/>
      <c r="T421" s="27" t="n"/>
    </row>
    <row r="422">
      <c r="A422" s="25" t="n"/>
      <c r="B422" s="25" t="n"/>
      <c r="C422" s="30">
        <f>IF($A422="","",IFERROR(VLOOKUP($B422,'Vehicles'!$A$5:$J$504,2,FALSE)&amp;" "&amp;VLOOKUP($B422,'Vehicles'!$A$5:$J$504,3,FALSE)&amp;" "&amp;VLOOKUP($B422,'Vehicles'!$A$5:$J$504,4,FALSE),"Unit not found"))</f>
        <v/>
      </c>
      <c r="D422" s="31">
        <f>IF($A422="","",IFERROR(VLOOKUP($B422,'Vehicles'!$A$5:$J$504,10,FALSE),"Missing Unit"))</f>
        <v/>
      </c>
      <c r="E422" s="27" t="n"/>
      <c r="F422" s="49" t="n"/>
      <c r="G422" s="48" t="n"/>
      <c r="H422" s="50">
        <f>IF($A422="","",IFERROR(VLOOKUP($E422,'Settings'!$A$11:$D$110,2,FALSE),""))</f>
        <v/>
      </c>
      <c r="I422" s="33">
        <f>IF($A422="","",IFERROR(VLOOKUP($E422,'Settings'!$A$11:$D$110,3,FALSE),""))</f>
        <v/>
      </c>
      <c r="J422" s="50">
        <f>IF($A422="","",IFERROR(VLOOKUP($B422,'Vehicles'!$A$5:$J$504,8,FALSE),""))</f>
        <v/>
      </c>
      <c r="K422" s="50">
        <f>IF($A422="","",IFERROR(IF(OR($H422&lt;=0,$G422=""),"",$G422+$H422),""))</f>
        <v/>
      </c>
      <c r="L422" s="51">
        <f>IF($A422="","",IFERROR(IF(OR($I422&lt;=0,$F422=""),"",EDATE($F422,$I422)),""))</f>
        <v/>
      </c>
      <c r="M422" s="50">
        <f>IF($A422="","",IFERROR(IF(OR($K422="",$J422=""),"",$K422-$J422),""))</f>
        <v/>
      </c>
      <c r="N422" s="33">
        <f>IF($A422="","",IFERROR(IF($L422="","",$L422-'Settings'!$B$4),""))</f>
        <v/>
      </c>
      <c r="O422" s="30">
        <f>IF($A422="","",IF($D422="Missing Unit","Missing Unit",IF(OR($D422="Out of Service",$D422="Sold"),"Inactive Vehicle",IF($J422="","Missing Current Odometer",IF(OR($F422="",$G422=""),"Missing Service Baseline",IF($F422&gt;'Settings'!$B$4,"Last Service Date After Report Date",IF(AND(OR($H422="",$H422=0),OR($I422="",$I422=0)),"Missing Service Type Setup",IF($J422&lt;$G422,"Odometer Conflict","OK"))))))))</f>
        <v/>
      </c>
      <c r="P422" s="31">
        <f>IF($A422="","",IF($O422&lt;&gt;"OK","Review",IF(OR(AND($H422&gt;0,$M422&lt;0),AND($I422&gt;0,$N422&lt;0)),"Overdue",IF(OR(AND($H422&gt;0,$M422&lt;='Settings'!$B$5),AND($I422&gt;0,$N422&lt;='Settings'!$B$6)),"Due Soon","Up to Date"))))</f>
        <v/>
      </c>
      <c r="Q422" s="52">
        <f>IF($A422="","",IFERROR(VLOOKUP($E422,'Settings'!$A$11:$D$110,4,FALSE),0))</f>
        <v/>
      </c>
      <c r="R422" s="27" t="n"/>
      <c r="S422" s="25" t="n"/>
      <c r="T422" s="27" t="n"/>
    </row>
    <row r="423">
      <c r="A423" s="25" t="n"/>
      <c r="B423" s="25" t="n"/>
      <c r="C423" s="30">
        <f>IF($A423="","",IFERROR(VLOOKUP($B423,'Vehicles'!$A$5:$J$504,2,FALSE)&amp;" "&amp;VLOOKUP($B423,'Vehicles'!$A$5:$J$504,3,FALSE)&amp;" "&amp;VLOOKUP($B423,'Vehicles'!$A$5:$J$504,4,FALSE),"Unit not found"))</f>
        <v/>
      </c>
      <c r="D423" s="31">
        <f>IF($A423="","",IFERROR(VLOOKUP($B423,'Vehicles'!$A$5:$J$504,10,FALSE),"Missing Unit"))</f>
        <v/>
      </c>
      <c r="E423" s="27" t="n"/>
      <c r="F423" s="49" t="n"/>
      <c r="G423" s="48" t="n"/>
      <c r="H423" s="50">
        <f>IF($A423="","",IFERROR(VLOOKUP($E423,'Settings'!$A$11:$D$110,2,FALSE),""))</f>
        <v/>
      </c>
      <c r="I423" s="33">
        <f>IF($A423="","",IFERROR(VLOOKUP($E423,'Settings'!$A$11:$D$110,3,FALSE),""))</f>
        <v/>
      </c>
      <c r="J423" s="50">
        <f>IF($A423="","",IFERROR(VLOOKUP($B423,'Vehicles'!$A$5:$J$504,8,FALSE),""))</f>
        <v/>
      </c>
      <c r="K423" s="50">
        <f>IF($A423="","",IFERROR(IF(OR($H423&lt;=0,$G423=""),"",$G423+$H423),""))</f>
        <v/>
      </c>
      <c r="L423" s="51">
        <f>IF($A423="","",IFERROR(IF(OR($I423&lt;=0,$F423=""),"",EDATE($F423,$I423)),""))</f>
        <v/>
      </c>
      <c r="M423" s="50">
        <f>IF($A423="","",IFERROR(IF(OR($K423="",$J423=""),"",$K423-$J423),""))</f>
        <v/>
      </c>
      <c r="N423" s="33">
        <f>IF($A423="","",IFERROR(IF($L423="","",$L423-'Settings'!$B$4),""))</f>
        <v/>
      </c>
      <c r="O423" s="30">
        <f>IF($A423="","",IF($D423="Missing Unit","Missing Unit",IF(OR($D423="Out of Service",$D423="Sold"),"Inactive Vehicle",IF($J423="","Missing Current Odometer",IF(OR($F423="",$G423=""),"Missing Service Baseline",IF($F423&gt;'Settings'!$B$4,"Last Service Date After Report Date",IF(AND(OR($H423="",$H423=0),OR($I423="",$I423=0)),"Missing Service Type Setup",IF($J423&lt;$G423,"Odometer Conflict","OK"))))))))</f>
        <v/>
      </c>
      <c r="P423" s="31">
        <f>IF($A423="","",IF($O423&lt;&gt;"OK","Review",IF(OR(AND($H423&gt;0,$M423&lt;0),AND($I423&gt;0,$N423&lt;0)),"Overdue",IF(OR(AND($H423&gt;0,$M423&lt;='Settings'!$B$5),AND($I423&gt;0,$N423&lt;='Settings'!$B$6)),"Due Soon","Up to Date"))))</f>
        <v/>
      </c>
      <c r="Q423" s="52">
        <f>IF($A423="","",IFERROR(VLOOKUP($E423,'Settings'!$A$11:$D$110,4,FALSE),0))</f>
        <v/>
      </c>
      <c r="R423" s="27" t="n"/>
      <c r="S423" s="25" t="n"/>
      <c r="T423" s="27" t="n"/>
    </row>
    <row r="424">
      <c r="A424" s="25" t="n"/>
      <c r="B424" s="25" t="n"/>
      <c r="C424" s="30">
        <f>IF($A424="","",IFERROR(VLOOKUP($B424,'Vehicles'!$A$5:$J$504,2,FALSE)&amp;" "&amp;VLOOKUP($B424,'Vehicles'!$A$5:$J$504,3,FALSE)&amp;" "&amp;VLOOKUP($B424,'Vehicles'!$A$5:$J$504,4,FALSE),"Unit not found"))</f>
        <v/>
      </c>
      <c r="D424" s="31">
        <f>IF($A424="","",IFERROR(VLOOKUP($B424,'Vehicles'!$A$5:$J$504,10,FALSE),"Missing Unit"))</f>
        <v/>
      </c>
      <c r="E424" s="27" t="n"/>
      <c r="F424" s="49" t="n"/>
      <c r="G424" s="48" t="n"/>
      <c r="H424" s="50">
        <f>IF($A424="","",IFERROR(VLOOKUP($E424,'Settings'!$A$11:$D$110,2,FALSE),""))</f>
        <v/>
      </c>
      <c r="I424" s="33">
        <f>IF($A424="","",IFERROR(VLOOKUP($E424,'Settings'!$A$11:$D$110,3,FALSE),""))</f>
        <v/>
      </c>
      <c r="J424" s="50">
        <f>IF($A424="","",IFERROR(VLOOKUP($B424,'Vehicles'!$A$5:$J$504,8,FALSE),""))</f>
        <v/>
      </c>
      <c r="K424" s="50">
        <f>IF($A424="","",IFERROR(IF(OR($H424&lt;=0,$G424=""),"",$G424+$H424),""))</f>
        <v/>
      </c>
      <c r="L424" s="51">
        <f>IF($A424="","",IFERROR(IF(OR($I424&lt;=0,$F424=""),"",EDATE($F424,$I424)),""))</f>
        <v/>
      </c>
      <c r="M424" s="50">
        <f>IF($A424="","",IFERROR(IF(OR($K424="",$J424=""),"",$K424-$J424),""))</f>
        <v/>
      </c>
      <c r="N424" s="33">
        <f>IF($A424="","",IFERROR(IF($L424="","",$L424-'Settings'!$B$4),""))</f>
        <v/>
      </c>
      <c r="O424" s="30">
        <f>IF($A424="","",IF($D424="Missing Unit","Missing Unit",IF(OR($D424="Out of Service",$D424="Sold"),"Inactive Vehicle",IF($J424="","Missing Current Odometer",IF(OR($F424="",$G424=""),"Missing Service Baseline",IF($F424&gt;'Settings'!$B$4,"Last Service Date After Report Date",IF(AND(OR($H424="",$H424=0),OR($I424="",$I424=0)),"Missing Service Type Setup",IF($J424&lt;$G424,"Odometer Conflict","OK"))))))))</f>
        <v/>
      </c>
      <c r="P424" s="31">
        <f>IF($A424="","",IF($O424&lt;&gt;"OK","Review",IF(OR(AND($H424&gt;0,$M424&lt;0),AND($I424&gt;0,$N424&lt;0)),"Overdue",IF(OR(AND($H424&gt;0,$M424&lt;='Settings'!$B$5),AND($I424&gt;0,$N424&lt;='Settings'!$B$6)),"Due Soon","Up to Date"))))</f>
        <v/>
      </c>
      <c r="Q424" s="52">
        <f>IF($A424="","",IFERROR(VLOOKUP($E424,'Settings'!$A$11:$D$110,4,FALSE),0))</f>
        <v/>
      </c>
      <c r="R424" s="27" t="n"/>
      <c r="S424" s="25" t="n"/>
      <c r="T424" s="27" t="n"/>
    </row>
    <row r="425">
      <c r="A425" s="25" t="n"/>
      <c r="B425" s="25" t="n"/>
      <c r="C425" s="30">
        <f>IF($A425="","",IFERROR(VLOOKUP($B425,'Vehicles'!$A$5:$J$504,2,FALSE)&amp;" "&amp;VLOOKUP($B425,'Vehicles'!$A$5:$J$504,3,FALSE)&amp;" "&amp;VLOOKUP($B425,'Vehicles'!$A$5:$J$504,4,FALSE),"Unit not found"))</f>
        <v/>
      </c>
      <c r="D425" s="31">
        <f>IF($A425="","",IFERROR(VLOOKUP($B425,'Vehicles'!$A$5:$J$504,10,FALSE),"Missing Unit"))</f>
        <v/>
      </c>
      <c r="E425" s="27" t="n"/>
      <c r="F425" s="49" t="n"/>
      <c r="G425" s="48" t="n"/>
      <c r="H425" s="50">
        <f>IF($A425="","",IFERROR(VLOOKUP($E425,'Settings'!$A$11:$D$110,2,FALSE),""))</f>
        <v/>
      </c>
      <c r="I425" s="33">
        <f>IF($A425="","",IFERROR(VLOOKUP($E425,'Settings'!$A$11:$D$110,3,FALSE),""))</f>
        <v/>
      </c>
      <c r="J425" s="50">
        <f>IF($A425="","",IFERROR(VLOOKUP($B425,'Vehicles'!$A$5:$J$504,8,FALSE),""))</f>
        <v/>
      </c>
      <c r="K425" s="50">
        <f>IF($A425="","",IFERROR(IF(OR($H425&lt;=0,$G425=""),"",$G425+$H425),""))</f>
        <v/>
      </c>
      <c r="L425" s="51">
        <f>IF($A425="","",IFERROR(IF(OR($I425&lt;=0,$F425=""),"",EDATE($F425,$I425)),""))</f>
        <v/>
      </c>
      <c r="M425" s="50">
        <f>IF($A425="","",IFERROR(IF(OR($K425="",$J425=""),"",$K425-$J425),""))</f>
        <v/>
      </c>
      <c r="N425" s="33">
        <f>IF($A425="","",IFERROR(IF($L425="","",$L425-'Settings'!$B$4),""))</f>
        <v/>
      </c>
      <c r="O425" s="30">
        <f>IF($A425="","",IF($D425="Missing Unit","Missing Unit",IF(OR($D425="Out of Service",$D425="Sold"),"Inactive Vehicle",IF($J425="","Missing Current Odometer",IF(OR($F425="",$G425=""),"Missing Service Baseline",IF($F425&gt;'Settings'!$B$4,"Last Service Date After Report Date",IF(AND(OR($H425="",$H425=0),OR($I425="",$I425=0)),"Missing Service Type Setup",IF($J425&lt;$G425,"Odometer Conflict","OK"))))))))</f>
        <v/>
      </c>
      <c r="P425" s="31">
        <f>IF($A425="","",IF($O425&lt;&gt;"OK","Review",IF(OR(AND($H425&gt;0,$M425&lt;0),AND($I425&gt;0,$N425&lt;0)),"Overdue",IF(OR(AND($H425&gt;0,$M425&lt;='Settings'!$B$5),AND($I425&gt;0,$N425&lt;='Settings'!$B$6)),"Due Soon","Up to Date"))))</f>
        <v/>
      </c>
      <c r="Q425" s="52">
        <f>IF($A425="","",IFERROR(VLOOKUP($E425,'Settings'!$A$11:$D$110,4,FALSE),0))</f>
        <v/>
      </c>
      <c r="R425" s="27" t="n"/>
      <c r="S425" s="25" t="n"/>
      <c r="T425" s="27" t="n"/>
    </row>
    <row r="426">
      <c r="A426" s="25" t="n"/>
      <c r="B426" s="25" t="n"/>
      <c r="C426" s="30">
        <f>IF($A426="","",IFERROR(VLOOKUP($B426,'Vehicles'!$A$5:$J$504,2,FALSE)&amp;" "&amp;VLOOKUP($B426,'Vehicles'!$A$5:$J$504,3,FALSE)&amp;" "&amp;VLOOKUP($B426,'Vehicles'!$A$5:$J$504,4,FALSE),"Unit not found"))</f>
        <v/>
      </c>
      <c r="D426" s="31">
        <f>IF($A426="","",IFERROR(VLOOKUP($B426,'Vehicles'!$A$5:$J$504,10,FALSE),"Missing Unit"))</f>
        <v/>
      </c>
      <c r="E426" s="27" t="n"/>
      <c r="F426" s="49" t="n"/>
      <c r="G426" s="48" t="n"/>
      <c r="H426" s="50">
        <f>IF($A426="","",IFERROR(VLOOKUP($E426,'Settings'!$A$11:$D$110,2,FALSE),""))</f>
        <v/>
      </c>
      <c r="I426" s="33">
        <f>IF($A426="","",IFERROR(VLOOKUP($E426,'Settings'!$A$11:$D$110,3,FALSE),""))</f>
        <v/>
      </c>
      <c r="J426" s="50">
        <f>IF($A426="","",IFERROR(VLOOKUP($B426,'Vehicles'!$A$5:$J$504,8,FALSE),""))</f>
        <v/>
      </c>
      <c r="K426" s="50">
        <f>IF($A426="","",IFERROR(IF(OR($H426&lt;=0,$G426=""),"",$G426+$H426),""))</f>
        <v/>
      </c>
      <c r="L426" s="51">
        <f>IF($A426="","",IFERROR(IF(OR($I426&lt;=0,$F426=""),"",EDATE($F426,$I426)),""))</f>
        <v/>
      </c>
      <c r="M426" s="50">
        <f>IF($A426="","",IFERROR(IF(OR($K426="",$J426=""),"",$K426-$J426),""))</f>
        <v/>
      </c>
      <c r="N426" s="33">
        <f>IF($A426="","",IFERROR(IF($L426="","",$L426-'Settings'!$B$4),""))</f>
        <v/>
      </c>
      <c r="O426" s="30">
        <f>IF($A426="","",IF($D426="Missing Unit","Missing Unit",IF(OR($D426="Out of Service",$D426="Sold"),"Inactive Vehicle",IF($J426="","Missing Current Odometer",IF(OR($F426="",$G426=""),"Missing Service Baseline",IF($F426&gt;'Settings'!$B$4,"Last Service Date After Report Date",IF(AND(OR($H426="",$H426=0),OR($I426="",$I426=0)),"Missing Service Type Setup",IF($J426&lt;$G426,"Odometer Conflict","OK"))))))))</f>
        <v/>
      </c>
      <c r="P426" s="31">
        <f>IF($A426="","",IF($O426&lt;&gt;"OK","Review",IF(OR(AND($H426&gt;0,$M426&lt;0),AND($I426&gt;0,$N426&lt;0)),"Overdue",IF(OR(AND($H426&gt;0,$M426&lt;='Settings'!$B$5),AND($I426&gt;0,$N426&lt;='Settings'!$B$6)),"Due Soon","Up to Date"))))</f>
        <v/>
      </c>
      <c r="Q426" s="52">
        <f>IF($A426="","",IFERROR(VLOOKUP($E426,'Settings'!$A$11:$D$110,4,FALSE),0))</f>
        <v/>
      </c>
      <c r="R426" s="27" t="n"/>
      <c r="S426" s="25" t="n"/>
      <c r="T426" s="27" t="n"/>
    </row>
    <row r="427">
      <c r="A427" s="25" t="n"/>
      <c r="B427" s="25" t="n"/>
      <c r="C427" s="30">
        <f>IF($A427="","",IFERROR(VLOOKUP($B427,'Vehicles'!$A$5:$J$504,2,FALSE)&amp;" "&amp;VLOOKUP($B427,'Vehicles'!$A$5:$J$504,3,FALSE)&amp;" "&amp;VLOOKUP($B427,'Vehicles'!$A$5:$J$504,4,FALSE),"Unit not found"))</f>
        <v/>
      </c>
      <c r="D427" s="31">
        <f>IF($A427="","",IFERROR(VLOOKUP($B427,'Vehicles'!$A$5:$J$504,10,FALSE),"Missing Unit"))</f>
        <v/>
      </c>
      <c r="E427" s="27" t="n"/>
      <c r="F427" s="49" t="n"/>
      <c r="G427" s="48" t="n"/>
      <c r="H427" s="50">
        <f>IF($A427="","",IFERROR(VLOOKUP($E427,'Settings'!$A$11:$D$110,2,FALSE),""))</f>
        <v/>
      </c>
      <c r="I427" s="33">
        <f>IF($A427="","",IFERROR(VLOOKUP($E427,'Settings'!$A$11:$D$110,3,FALSE),""))</f>
        <v/>
      </c>
      <c r="J427" s="50">
        <f>IF($A427="","",IFERROR(VLOOKUP($B427,'Vehicles'!$A$5:$J$504,8,FALSE),""))</f>
        <v/>
      </c>
      <c r="K427" s="50">
        <f>IF($A427="","",IFERROR(IF(OR($H427&lt;=0,$G427=""),"",$G427+$H427),""))</f>
        <v/>
      </c>
      <c r="L427" s="51">
        <f>IF($A427="","",IFERROR(IF(OR($I427&lt;=0,$F427=""),"",EDATE($F427,$I427)),""))</f>
        <v/>
      </c>
      <c r="M427" s="50">
        <f>IF($A427="","",IFERROR(IF(OR($K427="",$J427=""),"",$K427-$J427),""))</f>
        <v/>
      </c>
      <c r="N427" s="33">
        <f>IF($A427="","",IFERROR(IF($L427="","",$L427-'Settings'!$B$4),""))</f>
        <v/>
      </c>
      <c r="O427" s="30">
        <f>IF($A427="","",IF($D427="Missing Unit","Missing Unit",IF(OR($D427="Out of Service",$D427="Sold"),"Inactive Vehicle",IF($J427="","Missing Current Odometer",IF(OR($F427="",$G427=""),"Missing Service Baseline",IF($F427&gt;'Settings'!$B$4,"Last Service Date After Report Date",IF(AND(OR($H427="",$H427=0),OR($I427="",$I427=0)),"Missing Service Type Setup",IF($J427&lt;$G427,"Odometer Conflict","OK"))))))))</f>
        <v/>
      </c>
      <c r="P427" s="31">
        <f>IF($A427="","",IF($O427&lt;&gt;"OK","Review",IF(OR(AND($H427&gt;0,$M427&lt;0),AND($I427&gt;0,$N427&lt;0)),"Overdue",IF(OR(AND($H427&gt;0,$M427&lt;='Settings'!$B$5),AND($I427&gt;0,$N427&lt;='Settings'!$B$6)),"Due Soon","Up to Date"))))</f>
        <v/>
      </c>
      <c r="Q427" s="52">
        <f>IF($A427="","",IFERROR(VLOOKUP($E427,'Settings'!$A$11:$D$110,4,FALSE),0))</f>
        <v/>
      </c>
      <c r="R427" s="27" t="n"/>
      <c r="S427" s="25" t="n"/>
      <c r="T427" s="27" t="n"/>
    </row>
    <row r="428">
      <c r="A428" s="25" t="n"/>
      <c r="B428" s="25" t="n"/>
      <c r="C428" s="30">
        <f>IF($A428="","",IFERROR(VLOOKUP($B428,'Vehicles'!$A$5:$J$504,2,FALSE)&amp;" "&amp;VLOOKUP($B428,'Vehicles'!$A$5:$J$504,3,FALSE)&amp;" "&amp;VLOOKUP($B428,'Vehicles'!$A$5:$J$504,4,FALSE),"Unit not found"))</f>
        <v/>
      </c>
      <c r="D428" s="31">
        <f>IF($A428="","",IFERROR(VLOOKUP($B428,'Vehicles'!$A$5:$J$504,10,FALSE),"Missing Unit"))</f>
        <v/>
      </c>
      <c r="E428" s="27" t="n"/>
      <c r="F428" s="49" t="n"/>
      <c r="G428" s="48" t="n"/>
      <c r="H428" s="50">
        <f>IF($A428="","",IFERROR(VLOOKUP($E428,'Settings'!$A$11:$D$110,2,FALSE),""))</f>
        <v/>
      </c>
      <c r="I428" s="33">
        <f>IF($A428="","",IFERROR(VLOOKUP($E428,'Settings'!$A$11:$D$110,3,FALSE),""))</f>
        <v/>
      </c>
      <c r="J428" s="50">
        <f>IF($A428="","",IFERROR(VLOOKUP($B428,'Vehicles'!$A$5:$J$504,8,FALSE),""))</f>
        <v/>
      </c>
      <c r="K428" s="50">
        <f>IF($A428="","",IFERROR(IF(OR($H428&lt;=0,$G428=""),"",$G428+$H428),""))</f>
        <v/>
      </c>
      <c r="L428" s="51">
        <f>IF($A428="","",IFERROR(IF(OR($I428&lt;=0,$F428=""),"",EDATE($F428,$I428)),""))</f>
        <v/>
      </c>
      <c r="M428" s="50">
        <f>IF($A428="","",IFERROR(IF(OR($K428="",$J428=""),"",$K428-$J428),""))</f>
        <v/>
      </c>
      <c r="N428" s="33">
        <f>IF($A428="","",IFERROR(IF($L428="","",$L428-'Settings'!$B$4),""))</f>
        <v/>
      </c>
      <c r="O428" s="30">
        <f>IF($A428="","",IF($D428="Missing Unit","Missing Unit",IF(OR($D428="Out of Service",$D428="Sold"),"Inactive Vehicle",IF($J428="","Missing Current Odometer",IF(OR($F428="",$G428=""),"Missing Service Baseline",IF($F428&gt;'Settings'!$B$4,"Last Service Date After Report Date",IF(AND(OR($H428="",$H428=0),OR($I428="",$I428=0)),"Missing Service Type Setup",IF($J428&lt;$G428,"Odometer Conflict","OK"))))))))</f>
        <v/>
      </c>
      <c r="P428" s="31">
        <f>IF($A428="","",IF($O428&lt;&gt;"OK","Review",IF(OR(AND($H428&gt;0,$M428&lt;0),AND($I428&gt;0,$N428&lt;0)),"Overdue",IF(OR(AND($H428&gt;0,$M428&lt;='Settings'!$B$5),AND($I428&gt;0,$N428&lt;='Settings'!$B$6)),"Due Soon","Up to Date"))))</f>
        <v/>
      </c>
      <c r="Q428" s="52">
        <f>IF($A428="","",IFERROR(VLOOKUP($E428,'Settings'!$A$11:$D$110,4,FALSE),0))</f>
        <v/>
      </c>
      <c r="R428" s="27" t="n"/>
      <c r="S428" s="25" t="n"/>
      <c r="T428" s="27" t="n"/>
    </row>
    <row r="429">
      <c r="A429" s="25" t="n"/>
      <c r="B429" s="25" t="n"/>
      <c r="C429" s="30">
        <f>IF($A429="","",IFERROR(VLOOKUP($B429,'Vehicles'!$A$5:$J$504,2,FALSE)&amp;" "&amp;VLOOKUP($B429,'Vehicles'!$A$5:$J$504,3,FALSE)&amp;" "&amp;VLOOKUP($B429,'Vehicles'!$A$5:$J$504,4,FALSE),"Unit not found"))</f>
        <v/>
      </c>
      <c r="D429" s="31">
        <f>IF($A429="","",IFERROR(VLOOKUP($B429,'Vehicles'!$A$5:$J$504,10,FALSE),"Missing Unit"))</f>
        <v/>
      </c>
      <c r="E429" s="27" t="n"/>
      <c r="F429" s="49" t="n"/>
      <c r="G429" s="48" t="n"/>
      <c r="H429" s="50">
        <f>IF($A429="","",IFERROR(VLOOKUP($E429,'Settings'!$A$11:$D$110,2,FALSE),""))</f>
        <v/>
      </c>
      <c r="I429" s="33">
        <f>IF($A429="","",IFERROR(VLOOKUP($E429,'Settings'!$A$11:$D$110,3,FALSE),""))</f>
        <v/>
      </c>
      <c r="J429" s="50">
        <f>IF($A429="","",IFERROR(VLOOKUP($B429,'Vehicles'!$A$5:$J$504,8,FALSE),""))</f>
        <v/>
      </c>
      <c r="K429" s="50">
        <f>IF($A429="","",IFERROR(IF(OR($H429&lt;=0,$G429=""),"",$G429+$H429),""))</f>
        <v/>
      </c>
      <c r="L429" s="51">
        <f>IF($A429="","",IFERROR(IF(OR($I429&lt;=0,$F429=""),"",EDATE($F429,$I429)),""))</f>
        <v/>
      </c>
      <c r="M429" s="50">
        <f>IF($A429="","",IFERROR(IF(OR($K429="",$J429=""),"",$K429-$J429),""))</f>
        <v/>
      </c>
      <c r="N429" s="33">
        <f>IF($A429="","",IFERROR(IF($L429="","",$L429-'Settings'!$B$4),""))</f>
        <v/>
      </c>
      <c r="O429" s="30">
        <f>IF($A429="","",IF($D429="Missing Unit","Missing Unit",IF(OR($D429="Out of Service",$D429="Sold"),"Inactive Vehicle",IF($J429="","Missing Current Odometer",IF(OR($F429="",$G429=""),"Missing Service Baseline",IF($F429&gt;'Settings'!$B$4,"Last Service Date After Report Date",IF(AND(OR($H429="",$H429=0),OR($I429="",$I429=0)),"Missing Service Type Setup",IF($J429&lt;$G429,"Odometer Conflict","OK"))))))))</f>
        <v/>
      </c>
      <c r="P429" s="31">
        <f>IF($A429="","",IF($O429&lt;&gt;"OK","Review",IF(OR(AND($H429&gt;0,$M429&lt;0),AND($I429&gt;0,$N429&lt;0)),"Overdue",IF(OR(AND($H429&gt;0,$M429&lt;='Settings'!$B$5),AND($I429&gt;0,$N429&lt;='Settings'!$B$6)),"Due Soon","Up to Date"))))</f>
        <v/>
      </c>
      <c r="Q429" s="52">
        <f>IF($A429="","",IFERROR(VLOOKUP($E429,'Settings'!$A$11:$D$110,4,FALSE),0))</f>
        <v/>
      </c>
      <c r="R429" s="27" t="n"/>
      <c r="S429" s="25" t="n"/>
      <c r="T429" s="27" t="n"/>
    </row>
    <row r="430">
      <c r="A430" s="25" t="n"/>
      <c r="B430" s="25" t="n"/>
      <c r="C430" s="30">
        <f>IF($A430="","",IFERROR(VLOOKUP($B430,'Vehicles'!$A$5:$J$504,2,FALSE)&amp;" "&amp;VLOOKUP($B430,'Vehicles'!$A$5:$J$504,3,FALSE)&amp;" "&amp;VLOOKUP($B430,'Vehicles'!$A$5:$J$504,4,FALSE),"Unit not found"))</f>
        <v/>
      </c>
      <c r="D430" s="31">
        <f>IF($A430="","",IFERROR(VLOOKUP($B430,'Vehicles'!$A$5:$J$504,10,FALSE),"Missing Unit"))</f>
        <v/>
      </c>
      <c r="E430" s="27" t="n"/>
      <c r="F430" s="49" t="n"/>
      <c r="G430" s="48" t="n"/>
      <c r="H430" s="50">
        <f>IF($A430="","",IFERROR(VLOOKUP($E430,'Settings'!$A$11:$D$110,2,FALSE),""))</f>
        <v/>
      </c>
      <c r="I430" s="33">
        <f>IF($A430="","",IFERROR(VLOOKUP($E430,'Settings'!$A$11:$D$110,3,FALSE),""))</f>
        <v/>
      </c>
      <c r="J430" s="50">
        <f>IF($A430="","",IFERROR(VLOOKUP($B430,'Vehicles'!$A$5:$J$504,8,FALSE),""))</f>
        <v/>
      </c>
      <c r="K430" s="50">
        <f>IF($A430="","",IFERROR(IF(OR($H430&lt;=0,$G430=""),"",$G430+$H430),""))</f>
        <v/>
      </c>
      <c r="L430" s="51">
        <f>IF($A430="","",IFERROR(IF(OR($I430&lt;=0,$F430=""),"",EDATE($F430,$I430)),""))</f>
        <v/>
      </c>
      <c r="M430" s="50">
        <f>IF($A430="","",IFERROR(IF(OR($K430="",$J430=""),"",$K430-$J430),""))</f>
        <v/>
      </c>
      <c r="N430" s="33">
        <f>IF($A430="","",IFERROR(IF($L430="","",$L430-'Settings'!$B$4),""))</f>
        <v/>
      </c>
      <c r="O430" s="30">
        <f>IF($A430="","",IF($D430="Missing Unit","Missing Unit",IF(OR($D430="Out of Service",$D430="Sold"),"Inactive Vehicle",IF($J430="","Missing Current Odometer",IF(OR($F430="",$G430=""),"Missing Service Baseline",IF($F430&gt;'Settings'!$B$4,"Last Service Date After Report Date",IF(AND(OR($H430="",$H430=0),OR($I430="",$I430=0)),"Missing Service Type Setup",IF($J430&lt;$G430,"Odometer Conflict","OK"))))))))</f>
        <v/>
      </c>
      <c r="P430" s="31">
        <f>IF($A430="","",IF($O430&lt;&gt;"OK","Review",IF(OR(AND($H430&gt;0,$M430&lt;0),AND($I430&gt;0,$N430&lt;0)),"Overdue",IF(OR(AND($H430&gt;0,$M430&lt;='Settings'!$B$5),AND($I430&gt;0,$N430&lt;='Settings'!$B$6)),"Due Soon","Up to Date"))))</f>
        <v/>
      </c>
      <c r="Q430" s="52">
        <f>IF($A430="","",IFERROR(VLOOKUP($E430,'Settings'!$A$11:$D$110,4,FALSE),0))</f>
        <v/>
      </c>
      <c r="R430" s="27" t="n"/>
      <c r="S430" s="25" t="n"/>
      <c r="T430" s="27" t="n"/>
    </row>
    <row r="431">
      <c r="A431" s="25" t="n"/>
      <c r="B431" s="25" t="n"/>
      <c r="C431" s="30">
        <f>IF($A431="","",IFERROR(VLOOKUP($B431,'Vehicles'!$A$5:$J$504,2,FALSE)&amp;" "&amp;VLOOKUP($B431,'Vehicles'!$A$5:$J$504,3,FALSE)&amp;" "&amp;VLOOKUP($B431,'Vehicles'!$A$5:$J$504,4,FALSE),"Unit not found"))</f>
        <v/>
      </c>
      <c r="D431" s="31">
        <f>IF($A431="","",IFERROR(VLOOKUP($B431,'Vehicles'!$A$5:$J$504,10,FALSE),"Missing Unit"))</f>
        <v/>
      </c>
      <c r="E431" s="27" t="n"/>
      <c r="F431" s="49" t="n"/>
      <c r="G431" s="48" t="n"/>
      <c r="H431" s="50">
        <f>IF($A431="","",IFERROR(VLOOKUP($E431,'Settings'!$A$11:$D$110,2,FALSE),""))</f>
        <v/>
      </c>
      <c r="I431" s="33">
        <f>IF($A431="","",IFERROR(VLOOKUP($E431,'Settings'!$A$11:$D$110,3,FALSE),""))</f>
        <v/>
      </c>
      <c r="J431" s="50">
        <f>IF($A431="","",IFERROR(VLOOKUP($B431,'Vehicles'!$A$5:$J$504,8,FALSE),""))</f>
        <v/>
      </c>
      <c r="K431" s="50">
        <f>IF($A431="","",IFERROR(IF(OR($H431&lt;=0,$G431=""),"",$G431+$H431),""))</f>
        <v/>
      </c>
      <c r="L431" s="51">
        <f>IF($A431="","",IFERROR(IF(OR($I431&lt;=0,$F431=""),"",EDATE($F431,$I431)),""))</f>
        <v/>
      </c>
      <c r="M431" s="50">
        <f>IF($A431="","",IFERROR(IF(OR($K431="",$J431=""),"",$K431-$J431),""))</f>
        <v/>
      </c>
      <c r="N431" s="33">
        <f>IF($A431="","",IFERROR(IF($L431="","",$L431-'Settings'!$B$4),""))</f>
        <v/>
      </c>
      <c r="O431" s="30">
        <f>IF($A431="","",IF($D431="Missing Unit","Missing Unit",IF(OR($D431="Out of Service",$D431="Sold"),"Inactive Vehicle",IF($J431="","Missing Current Odometer",IF(OR($F431="",$G431=""),"Missing Service Baseline",IF($F431&gt;'Settings'!$B$4,"Last Service Date After Report Date",IF(AND(OR($H431="",$H431=0),OR($I431="",$I431=0)),"Missing Service Type Setup",IF($J431&lt;$G431,"Odometer Conflict","OK"))))))))</f>
        <v/>
      </c>
      <c r="P431" s="31">
        <f>IF($A431="","",IF($O431&lt;&gt;"OK","Review",IF(OR(AND($H431&gt;0,$M431&lt;0),AND($I431&gt;0,$N431&lt;0)),"Overdue",IF(OR(AND($H431&gt;0,$M431&lt;='Settings'!$B$5),AND($I431&gt;0,$N431&lt;='Settings'!$B$6)),"Due Soon","Up to Date"))))</f>
        <v/>
      </c>
      <c r="Q431" s="52">
        <f>IF($A431="","",IFERROR(VLOOKUP($E431,'Settings'!$A$11:$D$110,4,FALSE),0))</f>
        <v/>
      </c>
      <c r="R431" s="27" t="n"/>
      <c r="S431" s="25" t="n"/>
      <c r="T431" s="27" t="n"/>
    </row>
    <row r="432">
      <c r="A432" s="25" t="n"/>
      <c r="B432" s="25" t="n"/>
      <c r="C432" s="30">
        <f>IF($A432="","",IFERROR(VLOOKUP($B432,'Vehicles'!$A$5:$J$504,2,FALSE)&amp;" "&amp;VLOOKUP($B432,'Vehicles'!$A$5:$J$504,3,FALSE)&amp;" "&amp;VLOOKUP($B432,'Vehicles'!$A$5:$J$504,4,FALSE),"Unit not found"))</f>
        <v/>
      </c>
      <c r="D432" s="31">
        <f>IF($A432="","",IFERROR(VLOOKUP($B432,'Vehicles'!$A$5:$J$504,10,FALSE),"Missing Unit"))</f>
        <v/>
      </c>
      <c r="E432" s="27" t="n"/>
      <c r="F432" s="49" t="n"/>
      <c r="G432" s="48" t="n"/>
      <c r="H432" s="50">
        <f>IF($A432="","",IFERROR(VLOOKUP($E432,'Settings'!$A$11:$D$110,2,FALSE),""))</f>
        <v/>
      </c>
      <c r="I432" s="33">
        <f>IF($A432="","",IFERROR(VLOOKUP($E432,'Settings'!$A$11:$D$110,3,FALSE),""))</f>
        <v/>
      </c>
      <c r="J432" s="50">
        <f>IF($A432="","",IFERROR(VLOOKUP($B432,'Vehicles'!$A$5:$J$504,8,FALSE),""))</f>
        <v/>
      </c>
      <c r="K432" s="50">
        <f>IF($A432="","",IFERROR(IF(OR($H432&lt;=0,$G432=""),"",$G432+$H432),""))</f>
        <v/>
      </c>
      <c r="L432" s="51">
        <f>IF($A432="","",IFERROR(IF(OR($I432&lt;=0,$F432=""),"",EDATE($F432,$I432)),""))</f>
        <v/>
      </c>
      <c r="M432" s="50">
        <f>IF($A432="","",IFERROR(IF(OR($K432="",$J432=""),"",$K432-$J432),""))</f>
        <v/>
      </c>
      <c r="N432" s="33">
        <f>IF($A432="","",IFERROR(IF($L432="","",$L432-'Settings'!$B$4),""))</f>
        <v/>
      </c>
      <c r="O432" s="30">
        <f>IF($A432="","",IF($D432="Missing Unit","Missing Unit",IF(OR($D432="Out of Service",$D432="Sold"),"Inactive Vehicle",IF($J432="","Missing Current Odometer",IF(OR($F432="",$G432=""),"Missing Service Baseline",IF($F432&gt;'Settings'!$B$4,"Last Service Date After Report Date",IF(AND(OR($H432="",$H432=0),OR($I432="",$I432=0)),"Missing Service Type Setup",IF($J432&lt;$G432,"Odometer Conflict","OK"))))))))</f>
        <v/>
      </c>
      <c r="P432" s="31">
        <f>IF($A432="","",IF($O432&lt;&gt;"OK","Review",IF(OR(AND($H432&gt;0,$M432&lt;0),AND($I432&gt;0,$N432&lt;0)),"Overdue",IF(OR(AND($H432&gt;0,$M432&lt;='Settings'!$B$5),AND($I432&gt;0,$N432&lt;='Settings'!$B$6)),"Due Soon","Up to Date"))))</f>
        <v/>
      </c>
      <c r="Q432" s="52">
        <f>IF($A432="","",IFERROR(VLOOKUP($E432,'Settings'!$A$11:$D$110,4,FALSE),0))</f>
        <v/>
      </c>
      <c r="R432" s="27" t="n"/>
      <c r="S432" s="25" t="n"/>
      <c r="T432" s="27" t="n"/>
    </row>
    <row r="433">
      <c r="A433" s="25" t="n"/>
      <c r="B433" s="25" t="n"/>
      <c r="C433" s="30">
        <f>IF($A433="","",IFERROR(VLOOKUP($B433,'Vehicles'!$A$5:$J$504,2,FALSE)&amp;" "&amp;VLOOKUP($B433,'Vehicles'!$A$5:$J$504,3,FALSE)&amp;" "&amp;VLOOKUP($B433,'Vehicles'!$A$5:$J$504,4,FALSE),"Unit not found"))</f>
        <v/>
      </c>
      <c r="D433" s="31">
        <f>IF($A433="","",IFERROR(VLOOKUP($B433,'Vehicles'!$A$5:$J$504,10,FALSE),"Missing Unit"))</f>
        <v/>
      </c>
      <c r="E433" s="27" t="n"/>
      <c r="F433" s="49" t="n"/>
      <c r="G433" s="48" t="n"/>
      <c r="H433" s="50">
        <f>IF($A433="","",IFERROR(VLOOKUP($E433,'Settings'!$A$11:$D$110,2,FALSE),""))</f>
        <v/>
      </c>
      <c r="I433" s="33">
        <f>IF($A433="","",IFERROR(VLOOKUP($E433,'Settings'!$A$11:$D$110,3,FALSE),""))</f>
        <v/>
      </c>
      <c r="J433" s="50">
        <f>IF($A433="","",IFERROR(VLOOKUP($B433,'Vehicles'!$A$5:$J$504,8,FALSE),""))</f>
        <v/>
      </c>
      <c r="K433" s="50">
        <f>IF($A433="","",IFERROR(IF(OR($H433&lt;=0,$G433=""),"",$G433+$H433),""))</f>
        <v/>
      </c>
      <c r="L433" s="51">
        <f>IF($A433="","",IFERROR(IF(OR($I433&lt;=0,$F433=""),"",EDATE($F433,$I433)),""))</f>
        <v/>
      </c>
      <c r="M433" s="50">
        <f>IF($A433="","",IFERROR(IF(OR($K433="",$J433=""),"",$K433-$J433),""))</f>
        <v/>
      </c>
      <c r="N433" s="33">
        <f>IF($A433="","",IFERROR(IF($L433="","",$L433-'Settings'!$B$4),""))</f>
        <v/>
      </c>
      <c r="O433" s="30">
        <f>IF($A433="","",IF($D433="Missing Unit","Missing Unit",IF(OR($D433="Out of Service",$D433="Sold"),"Inactive Vehicle",IF($J433="","Missing Current Odometer",IF(OR($F433="",$G433=""),"Missing Service Baseline",IF($F433&gt;'Settings'!$B$4,"Last Service Date After Report Date",IF(AND(OR($H433="",$H433=0),OR($I433="",$I433=0)),"Missing Service Type Setup",IF($J433&lt;$G433,"Odometer Conflict","OK"))))))))</f>
        <v/>
      </c>
      <c r="P433" s="31">
        <f>IF($A433="","",IF($O433&lt;&gt;"OK","Review",IF(OR(AND($H433&gt;0,$M433&lt;0),AND($I433&gt;0,$N433&lt;0)),"Overdue",IF(OR(AND($H433&gt;0,$M433&lt;='Settings'!$B$5),AND($I433&gt;0,$N433&lt;='Settings'!$B$6)),"Due Soon","Up to Date"))))</f>
        <v/>
      </c>
      <c r="Q433" s="52">
        <f>IF($A433="","",IFERROR(VLOOKUP($E433,'Settings'!$A$11:$D$110,4,FALSE),0))</f>
        <v/>
      </c>
      <c r="R433" s="27" t="n"/>
      <c r="S433" s="25" t="n"/>
      <c r="T433" s="27" t="n"/>
    </row>
    <row r="434">
      <c r="A434" s="25" t="n"/>
      <c r="B434" s="25" t="n"/>
      <c r="C434" s="30">
        <f>IF($A434="","",IFERROR(VLOOKUP($B434,'Vehicles'!$A$5:$J$504,2,FALSE)&amp;" "&amp;VLOOKUP($B434,'Vehicles'!$A$5:$J$504,3,FALSE)&amp;" "&amp;VLOOKUP($B434,'Vehicles'!$A$5:$J$504,4,FALSE),"Unit not found"))</f>
        <v/>
      </c>
      <c r="D434" s="31">
        <f>IF($A434="","",IFERROR(VLOOKUP($B434,'Vehicles'!$A$5:$J$504,10,FALSE),"Missing Unit"))</f>
        <v/>
      </c>
      <c r="E434" s="27" t="n"/>
      <c r="F434" s="49" t="n"/>
      <c r="G434" s="48" t="n"/>
      <c r="H434" s="50">
        <f>IF($A434="","",IFERROR(VLOOKUP($E434,'Settings'!$A$11:$D$110,2,FALSE),""))</f>
        <v/>
      </c>
      <c r="I434" s="33">
        <f>IF($A434="","",IFERROR(VLOOKUP($E434,'Settings'!$A$11:$D$110,3,FALSE),""))</f>
        <v/>
      </c>
      <c r="J434" s="50">
        <f>IF($A434="","",IFERROR(VLOOKUP($B434,'Vehicles'!$A$5:$J$504,8,FALSE),""))</f>
        <v/>
      </c>
      <c r="K434" s="50">
        <f>IF($A434="","",IFERROR(IF(OR($H434&lt;=0,$G434=""),"",$G434+$H434),""))</f>
        <v/>
      </c>
      <c r="L434" s="51">
        <f>IF($A434="","",IFERROR(IF(OR($I434&lt;=0,$F434=""),"",EDATE($F434,$I434)),""))</f>
        <v/>
      </c>
      <c r="M434" s="50">
        <f>IF($A434="","",IFERROR(IF(OR($K434="",$J434=""),"",$K434-$J434),""))</f>
        <v/>
      </c>
      <c r="N434" s="33">
        <f>IF($A434="","",IFERROR(IF($L434="","",$L434-'Settings'!$B$4),""))</f>
        <v/>
      </c>
      <c r="O434" s="30">
        <f>IF($A434="","",IF($D434="Missing Unit","Missing Unit",IF(OR($D434="Out of Service",$D434="Sold"),"Inactive Vehicle",IF($J434="","Missing Current Odometer",IF(OR($F434="",$G434=""),"Missing Service Baseline",IF($F434&gt;'Settings'!$B$4,"Last Service Date After Report Date",IF(AND(OR($H434="",$H434=0),OR($I434="",$I434=0)),"Missing Service Type Setup",IF($J434&lt;$G434,"Odometer Conflict","OK"))))))))</f>
        <v/>
      </c>
      <c r="P434" s="31">
        <f>IF($A434="","",IF($O434&lt;&gt;"OK","Review",IF(OR(AND($H434&gt;0,$M434&lt;0),AND($I434&gt;0,$N434&lt;0)),"Overdue",IF(OR(AND($H434&gt;0,$M434&lt;='Settings'!$B$5),AND($I434&gt;0,$N434&lt;='Settings'!$B$6)),"Due Soon","Up to Date"))))</f>
        <v/>
      </c>
      <c r="Q434" s="52">
        <f>IF($A434="","",IFERROR(VLOOKUP($E434,'Settings'!$A$11:$D$110,4,FALSE),0))</f>
        <v/>
      </c>
      <c r="R434" s="27" t="n"/>
      <c r="S434" s="25" t="n"/>
      <c r="T434" s="27" t="n"/>
    </row>
    <row r="435">
      <c r="A435" s="25" t="n"/>
      <c r="B435" s="25" t="n"/>
      <c r="C435" s="30">
        <f>IF($A435="","",IFERROR(VLOOKUP($B435,'Vehicles'!$A$5:$J$504,2,FALSE)&amp;" "&amp;VLOOKUP($B435,'Vehicles'!$A$5:$J$504,3,FALSE)&amp;" "&amp;VLOOKUP($B435,'Vehicles'!$A$5:$J$504,4,FALSE),"Unit not found"))</f>
        <v/>
      </c>
      <c r="D435" s="31">
        <f>IF($A435="","",IFERROR(VLOOKUP($B435,'Vehicles'!$A$5:$J$504,10,FALSE),"Missing Unit"))</f>
        <v/>
      </c>
      <c r="E435" s="27" t="n"/>
      <c r="F435" s="49" t="n"/>
      <c r="G435" s="48" t="n"/>
      <c r="H435" s="50">
        <f>IF($A435="","",IFERROR(VLOOKUP($E435,'Settings'!$A$11:$D$110,2,FALSE),""))</f>
        <v/>
      </c>
      <c r="I435" s="33">
        <f>IF($A435="","",IFERROR(VLOOKUP($E435,'Settings'!$A$11:$D$110,3,FALSE),""))</f>
        <v/>
      </c>
      <c r="J435" s="50">
        <f>IF($A435="","",IFERROR(VLOOKUP($B435,'Vehicles'!$A$5:$J$504,8,FALSE),""))</f>
        <v/>
      </c>
      <c r="K435" s="50">
        <f>IF($A435="","",IFERROR(IF(OR($H435&lt;=0,$G435=""),"",$G435+$H435),""))</f>
        <v/>
      </c>
      <c r="L435" s="51">
        <f>IF($A435="","",IFERROR(IF(OR($I435&lt;=0,$F435=""),"",EDATE($F435,$I435)),""))</f>
        <v/>
      </c>
      <c r="M435" s="50">
        <f>IF($A435="","",IFERROR(IF(OR($K435="",$J435=""),"",$K435-$J435),""))</f>
        <v/>
      </c>
      <c r="N435" s="33">
        <f>IF($A435="","",IFERROR(IF($L435="","",$L435-'Settings'!$B$4),""))</f>
        <v/>
      </c>
      <c r="O435" s="30">
        <f>IF($A435="","",IF($D435="Missing Unit","Missing Unit",IF(OR($D435="Out of Service",$D435="Sold"),"Inactive Vehicle",IF($J435="","Missing Current Odometer",IF(OR($F435="",$G435=""),"Missing Service Baseline",IF($F435&gt;'Settings'!$B$4,"Last Service Date After Report Date",IF(AND(OR($H435="",$H435=0),OR($I435="",$I435=0)),"Missing Service Type Setup",IF($J435&lt;$G435,"Odometer Conflict","OK"))))))))</f>
        <v/>
      </c>
      <c r="P435" s="31">
        <f>IF($A435="","",IF($O435&lt;&gt;"OK","Review",IF(OR(AND($H435&gt;0,$M435&lt;0),AND($I435&gt;0,$N435&lt;0)),"Overdue",IF(OR(AND($H435&gt;0,$M435&lt;='Settings'!$B$5),AND($I435&gt;0,$N435&lt;='Settings'!$B$6)),"Due Soon","Up to Date"))))</f>
        <v/>
      </c>
      <c r="Q435" s="52">
        <f>IF($A435="","",IFERROR(VLOOKUP($E435,'Settings'!$A$11:$D$110,4,FALSE),0))</f>
        <v/>
      </c>
      <c r="R435" s="27" t="n"/>
      <c r="S435" s="25" t="n"/>
      <c r="T435" s="27" t="n"/>
    </row>
    <row r="436">
      <c r="A436" s="25" t="n"/>
      <c r="B436" s="25" t="n"/>
      <c r="C436" s="30">
        <f>IF($A436="","",IFERROR(VLOOKUP($B436,'Vehicles'!$A$5:$J$504,2,FALSE)&amp;" "&amp;VLOOKUP($B436,'Vehicles'!$A$5:$J$504,3,FALSE)&amp;" "&amp;VLOOKUP($B436,'Vehicles'!$A$5:$J$504,4,FALSE),"Unit not found"))</f>
        <v/>
      </c>
      <c r="D436" s="31">
        <f>IF($A436="","",IFERROR(VLOOKUP($B436,'Vehicles'!$A$5:$J$504,10,FALSE),"Missing Unit"))</f>
        <v/>
      </c>
      <c r="E436" s="27" t="n"/>
      <c r="F436" s="49" t="n"/>
      <c r="G436" s="48" t="n"/>
      <c r="H436" s="50">
        <f>IF($A436="","",IFERROR(VLOOKUP($E436,'Settings'!$A$11:$D$110,2,FALSE),""))</f>
        <v/>
      </c>
      <c r="I436" s="33">
        <f>IF($A436="","",IFERROR(VLOOKUP($E436,'Settings'!$A$11:$D$110,3,FALSE),""))</f>
        <v/>
      </c>
      <c r="J436" s="50">
        <f>IF($A436="","",IFERROR(VLOOKUP($B436,'Vehicles'!$A$5:$J$504,8,FALSE),""))</f>
        <v/>
      </c>
      <c r="K436" s="50">
        <f>IF($A436="","",IFERROR(IF(OR($H436&lt;=0,$G436=""),"",$G436+$H436),""))</f>
        <v/>
      </c>
      <c r="L436" s="51">
        <f>IF($A436="","",IFERROR(IF(OR($I436&lt;=0,$F436=""),"",EDATE($F436,$I436)),""))</f>
        <v/>
      </c>
      <c r="M436" s="50">
        <f>IF($A436="","",IFERROR(IF(OR($K436="",$J436=""),"",$K436-$J436),""))</f>
        <v/>
      </c>
      <c r="N436" s="33">
        <f>IF($A436="","",IFERROR(IF($L436="","",$L436-'Settings'!$B$4),""))</f>
        <v/>
      </c>
      <c r="O436" s="30">
        <f>IF($A436="","",IF($D436="Missing Unit","Missing Unit",IF(OR($D436="Out of Service",$D436="Sold"),"Inactive Vehicle",IF($J436="","Missing Current Odometer",IF(OR($F436="",$G436=""),"Missing Service Baseline",IF($F436&gt;'Settings'!$B$4,"Last Service Date After Report Date",IF(AND(OR($H436="",$H436=0),OR($I436="",$I436=0)),"Missing Service Type Setup",IF($J436&lt;$G436,"Odometer Conflict","OK"))))))))</f>
        <v/>
      </c>
      <c r="P436" s="31">
        <f>IF($A436="","",IF($O436&lt;&gt;"OK","Review",IF(OR(AND($H436&gt;0,$M436&lt;0),AND($I436&gt;0,$N436&lt;0)),"Overdue",IF(OR(AND($H436&gt;0,$M436&lt;='Settings'!$B$5),AND($I436&gt;0,$N436&lt;='Settings'!$B$6)),"Due Soon","Up to Date"))))</f>
        <v/>
      </c>
      <c r="Q436" s="52">
        <f>IF($A436="","",IFERROR(VLOOKUP($E436,'Settings'!$A$11:$D$110,4,FALSE),0))</f>
        <v/>
      </c>
      <c r="R436" s="27" t="n"/>
      <c r="S436" s="25" t="n"/>
      <c r="T436" s="27" t="n"/>
    </row>
    <row r="437">
      <c r="A437" s="25" t="n"/>
      <c r="B437" s="25" t="n"/>
      <c r="C437" s="30">
        <f>IF($A437="","",IFERROR(VLOOKUP($B437,'Vehicles'!$A$5:$J$504,2,FALSE)&amp;" "&amp;VLOOKUP($B437,'Vehicles'!$A$5:$J$504,3,FALSE)&amp;" "&amp;VLOOKUP($B437,'Vehicles'!$A$5:$J$504,4,FALSE),"Unit not found"))</f>
        <v/>
      </c>
      <c r="D437" s="31">
        <f>IF($A437="","",IFERROR(VLOOKUP($B437,'Vehicles'!$A$5:$J$504,10,FALSE),"Missing Unit"))</f>
        <v/>
      </c>
      <c r="E437" s="27" t="n"/>
      <c r="F437" s="49" t="n"/>
      <c r="G437" s="48" t="n"/>
      <c r="H437" s="50">
        <f>IF($A437="","",IFERROR(VLOOKUP($E437,'Settings'!$A$11:$D$110,2,FALSE),""))</f>
        <v/>
      </c>
      <c r="I437" s="33">
        <f>IF($A437="","",IFERROR(VLOOKUP($E437,'Settings'!$A$11:$D$110,3,FALSE),""))</f>
        <v/>
      </c>
      <c r="J437" s="50">
        <f>IF($A437="","",IFERROR(VLOOKUP($B437,'Vehicles'!$A$5:$J$504,8,FALSE),""))</f>
        <v/>
      </c>
      <c r="K437" s="50">
        <f>IF($A437="","",IFERROR(IF(OR($H437&lt;=0,$G437=""),"",$G437+$H437),""))</f>
        <v/>
      </c>
      <c r="L437" s="51">
        <f>IF($A437="","",IFERROR(IF(OR($I437&lt;=0,$F437=""),"",EDATE($F437,$I437)),""))</f>
        <v/>
      </c>
      <c r="M437" s="50">
        <f>IF($A437="","",IFERROR(IF(OR($K437="",$J437=""),"",$K437-$J437),""))</f>
        <v/>
      </c>
      <c r="N437" s="33">
        <f>IF($A437="","",IFERROR(IF($L437="","",$L437-'Settings'!$B$4),""))</f>
        <v/>
      </c>
      <c r="O437" s="30">
        <f>IF($A437="","",IF($D437="Missing Unit","Missing Unit",IF(OR($D437="Out of Service",$D437="Sold"),"Inactive Vehicle",IF($J437="","Missing Current Odometer",IF(OR($F437="",$G437=""),"Missing Service Baseline",IF($F437&gt;'Settings'!$B$4,"Last Service Date After Report Date",IF(AND(OR($H437="",$H437=0),OR($I437="",$I437=0)),"Missing Service Type Setup",IF($J437&lt;$G437,"Odometer Conflict","OK"))))))))</f>
        <v/>
      </c>
      <c r="P437" s="31">
        <f>IF($A437="","",IF($O437&lt;&gt;"OK","Review",IF(OR(AND($H437&gt;0,$M437&lt;0),AND($I437&gt;0,$N437&lt;0)),"Overdue",IF(OR(AND($H437&gt;0,$M437&lt;='Settings'!$B$5),AND($I437&gt;0,$N437&lt;='Settings'!$B$6)),"Due Soon","Up to Date"))))</f>
        <v/>
      </c>
      <c r="Q437" s="52">
        <f>IF($A437="","",IFERROR(VLOOKUP($E437,'Settings'!$A$11:$D$110,4,FALSE),0))</f>
        <v/>
      </c>
      <c r="R437" s="27" t="n"/>
      <c r="S437" s="25" t="n"/>
      <c r="T437" s="27" t="n"/>
    </row>
    <row r="438">
      <c r="A438" s="25" t="n"/>
      <c r="B438" s="25" t="n"/>
      <c r="C438" s="30">
        <f>IF($A438="","",IFERROR(VLOOKUP($B438,'Vehicles'!$A$5:$J$504,2,FALSE)&amp;" "&amp;VLOOKUP($B438,'Vehicles'!$A$5:$J$504,3,FALSE)&amp;" "&amp;VLOOKUP($B438,'Vehicles'!$A$5:$J$504,4,FALSE),"Unit not found"))</f>
        <v/>
      </c>
      <c r="D438" s="31">
        <f>IF($A438="","",IFERROR(VLOOKUP($B438,'Vehicles'!$A$5:$J$504,10,FALSE),"Missing Unit"))</f>
        <v/>
      </c>
      <c r="E438" s="27" t="n"/>
      <c r="F438" s="49" t="n"/>
      <c r="G438" s="48" t="n"/>
      <c r="H438" s="50">
        <f>IF($A438="","",IFERROR(VLOOKUP($E438,'Settings'!$A$11:$D$110,2,FALSE),""))</f>
        <v/>
      </c>
      <c r="I438" s="33">
        <f>IF($A438="","",IFERROR(VLOOKUP($E438,'Settings'!$A$11:$D$110,3,FALSE),""))</f>
        <v/>
      </c>
      <c r="J438" s="50">
        <f>IF($A438="","",IFERROR(VLOOKUP($B438,'Vehicles'!$A$5:$J$504,8,FALSE),""))</f>
        <v/>
      </c>
      <c r="K438" s="50">
        <f>IF($A438="","",IFERROR(IF(OR($H438&lt;=0,$G438=""),"",$G438+$H438),""))</f>
        <v/>
      </c>
      <c r="L438" s="51">
        <f>IF($A438="","",IFERROR(IF(OR($I438&lt;=0,$F438=""),"",EDATE($F438,$I438)),""))</f>
        <v/>
      </c>
      <c r="M438" s="50">
        <f>IF($A438="","",IFERROR(IF(OR($K438="",$J438=""),"",$K438-$J438),""))</f>
        <v/>
      </c>
      <c r="N438" s="33">
        <f>IF($A438="","",IFERROR(IF($L438="","",$L438-'Settings'!$B$4),""))</f>
        <v/>
      </c>
      <c r="O438" s="30">
        <f>IF($A438="","",IF($D438="Missing Unit","Missing Unit",IF(OR($D438="Out of Service",$D438="Sold"),"Inactive Vehicle",IF($J438="","Missing Current Odometer",IF(OR($F438="",$G438=""),"Missing Service Baseline",IF($F438&gt;'Settings'!$B$4,"Last Service Date After Report Date",IF(AND(OR($H438="",$H438=0),OR($I438="",$I438=0)),"Missing Service Type Setup",IF($J438&lt;$G438,"Odometer Conflict","OK"))))))))</f>
        <v/>
      </c>
      <c r="P438" s="31">
        <f>IF($A438="","",IF($O438&lt;&gt;"OK","Review",IF(OR(AND($H438&gt;0,$M438&lt;0),AND($I438&gt;0,$N438&lt;0)),"Overdue",IF(OR(AND($H438&gt;0,$M438&lt;='Settings'!$B$5),AND($I438&gt;0,$N438&lt;='Settings'!$B$6)),"Due Soon","Up to Date"))))</f>
        <v/>
      </c>
      <c r="Q438" s="52">
        <f>IF($A438="","",IFERROR(VLOOKUP($E438,'Settings'!$A$11:$D$110,4,FALSE),0))</f>
        <v/>
      </c>
      <c r="R438" s="27" t="n"/>
      <c r="S438" s="25" t="n"/>
      <c r="T438" s="27" t="n"/>
    </row>
    <row r="439">
      <c r="A439" s="25" t="n"/>
      <c r="B439" s="25" t="n"/>
      <c r="C439" s="30">
        <f>IF($A439="","",IFERROR(VLOOKUP($B439,'Vehicles'!$A$5:$J$504,2,FALSE)&amp;" "&amp;VLOOKUP($B439,'Vehicles'!$A$5:$J$504,3,FALSE)&amp;" "&amp;VLOOKUP($B439,'Vehicles'!$A$5:$J$504,4,FALSE),"Unit not found"))</f>
        <v/>
      </c>
      <c r="D439" s="31">
        <f>IF($A439="","",IFERROR(VLOOKUP($B439,'Vehicles'!$A$5:$J$504,10,FALSE),"Missing Unit"))</f>
        <v/>
      </c>
      <c r="E439" s="27" t="n"/>
      <c r="F439" s="49" t="n"/>
      <c r="G439" s="48" t="n"/>
      <c r="H439" s="50">
        <f>IF($A439="","",IFERROR(VLOOKUP($E439,'Settings'!$A$11:$D$110,2,FALSE),""))</f>
        <v/>
      </c>
      <c r="I439" s="33">
        <f>IF($A439="","",IFERROR(VLOOKUP($E439,'Settings'!$A$11:$D$110,3,FALSE),""))</f>
        <v/>
      </c>
      <c r="J439" s="50">
        <f>IF($A439="","",IFERROR(VLOOKUP($B439,'Vehicles'!$A$5:$J$504,8,FALSE),""))</f>
        <v/>
      </c>
      <c r="K439" s="50">
        <f>IF($A439="","",IFERROR(IF(OR($H439&lt;=0,$G439=""),"",$G439+$H439),""))</f>
        <v/>
      </c>
      <c r="L439" s="51">
        <f>IF($A439="","",IFERROR(IF(OR($I439&lt;=0,$F439=""),"",EDATE($F439,$I439)),""))</f>
        <v/>
      </c>
      <c r="M439" s="50">
        <f>IF($A439="","",IFERROR(IF(OR($K439="",$J439=""),"",$K439-$J439),""))</f>
        <v/>
      </c>
      <c r="N439" s="33">
        <f>IF($A439="","",IFERROR(IF($L439="","",$L439-'Settings'!$B$4),""))</f>
        <v/>
      </c>
      <c r="O439" s="30">
        <f>IF($A439="","",IF($D439="Missing Unit","Missing Unit",IF(OR($D439="Out of Service",$D439="Sold"),"Inactive Vehicle",IF($J439="","Missing Current Odometer",IF(OR($F439="",$G439=""),"Missing Service Baseline",IF($F439&gt;'Settings'!$B$4,"Last Service Date After Report Date",IF(AND(OR($H439="",$H439=0),OR($I439="",$I439=0)),"Missing Service Type Setup",IF($J439&lt;$G439,"Odometer Conflict","OK"))))))))</f>
        <v/>
      </c>
      <c r="P439" s="31">
        <f>IF($A439="","",IF($O439&lt;&gt;"OK","Review",IF(OR(AND($H439&gt;0,$M439&lt;0),AND($I439&gt;0,$N439&lt;0)),"Overdue",IF(OR(AND($H439&gt;0,$M439&lt;='Settings'!$B$5),AND($I439&gt;0,$N439&lt;='Settings'!$B$6)),"Due Soon","Up to Date"))))</f>
        <v/>
      </c>
      <c r="Q439" s="52">
        <f>IF($A439="","",IFERROR(VLOOKUP($E439,'Settings'!$A$11:$D$110,4,FALSE),0))</f>
        <v/>
      </c>
      <c r="R439" s="27" t="n"/>
      <c r="S439" s="25" t="n"/>
      <c r="T439" s="27" t="n"/>
    </row>
    <row r="440">
      <c r="A440" s="25" t="n"/>
      <c r="B440" s="25" t="n"/>
      <c r="C440" s="30">
        <f>IF($A440="","",IFERROR(VLOOKUP($B440,'Vehicles'!$A$5:$J$504,2,FALSE)&amp;" "&amp;VLOOKUP($B440,'Vehicles'!$A$5:$J$504,3,FALSE)&amp;" "&amp;VLOOKUP($B440,'Vehicles'!$A$5:$J$504,4,FALSE),"Unit not found"))</f>
        <v/>
      </c>
      <c r="D440" s="31">
        <f>IF($A440="","",IFERROR(VLOOKUP($B440,'Vehicles'!$A$5:$J$504,10,FALSE),"Missing Unit"))</f>
        <v/>
      </c>
      <c r="E440" s="27" t="n"/>
      <c r="F440" s="49" t="n"/>
      <c r="G440" s="48" t="n"/>
      <c r="H440" s="50">
        <f>IF($A440="","",IFERROR(VLOOKUP($E440,'Settings'!$A$11:$D$110,2,FALSE),""))</f>
        <v/>
      </c>
      <c r="I440" s="33">
        <f>IF($A440="","",IFERROR(VLOOKUP($E440,'Settings'!$A$11:$D$110,3,FALSE),""))</f>
        <v/>
      </c>
      <c r="J440" s="50">
        <f>IF($A440="","",IFERROR(VLOOKUP($B440,'Vehicles'!$A$5:$J$504,8,FALSE),""))</f>
        <v/>
      </c>
      <c r="K440" s="50">
        <f>IF($A440="","",IFERROR(IF(OR($H440&lt;=0,$G440=""),"",$G440+$H440),""))</f>
        <v/>
      </c>
      <c r="L440" s="51">
        <f>IF($A440="","",IFERROR(IF(OR($I440&lt;=0,$F440=""),"",EDATE($F440,$I440)),""))</f>
        <v/>
      </c>
      <c r="M440" s="50">
        <f>IF($A440="","",IFERROR(IF(OR($K440="",$J440=""),"",$K440-$J440),""))</f>
        <v/>
      </c>
      <c r="N440" s="33">
        <f>IF($A440="","",IFERROR(IF($L440="","",$L440-'Settings'!$B$4),""))</f>
        <v/>
      </c>
      <c r="O440" s="30">
        <f>IF($A440="","",IF($D440="Missing Unit","Missing Unit",IF(OR($D440="Out of Service",$D440="Sold"),"Inactive Vehicle",IF($J440="","Missing Current Odometer",IF(OR($F440="",$G440=""),"Missing Service Baseline",IF($F440&gt;'Settings'!$B$4,"Last Service Date After Report Date",IF(AND(OR($H440="",$H440=0),OR($I440="",$I440=0)),"Missing Service Type Setup",IF($J440&lt;$G440,"Odometer Conflict","OK"))))))))</f>
        <v/>
      </c>
      <c r="P440" s="31">
        <f>IF($A440="","",IF($O440&lt;&gt;"OK","Review",IF(OR(AND($H440&gt;0,$M440&lt;0),AND($I440&gt;0,$N440&lt;0)),"Overdue",IF(OR(AND($H440&gt;0,$M440&lt;='Settings'!$B$5),AND($I440&gt;0,$N440&lt;='Settings'!$B$6)),"Due Soon","Up to Date"))))</f>
        <v/>
      </c>
      <c r="Q440" s="52">
        <f>IF($A440="","",IFERROR(VLOOKUP($E440,'Settings'!$A$11:$D$110,4,FALSE),0))</f>
        <v/>
      </c>
      <c r="R440" s="27" t="n"/>
      <c r="S440" s="25" t="n"/>
      <c r="T440" s="27" t="n"/>
    </row>
    <row r="441">
      <c r="A441" s="25" t="n"/>
      <c r="B441" s="25" t="n"/>
      <c r="C441" s="30">
        <f>IF($A441="","",IFERROR(VLOOKUP($B441,'Vehicles'!$A$5:$J$504,2,FALSE)&amp;" "&amp;VLOOKUP($B441,'Vehicles'!$A$5:$J$504,3,FALSE)&amp;" "&amp;VLOOKUP($B441,'Vehicles'!$A$5:$J$504,4,FALSE),"Unit not found"))</f>
        <v/>
      </c>
      <c r="D441" s="31">
        <f>IF($A441="","",IFERROR(VLOOKUP($B441,'Vehicles'!$A$5:$J$504,10,FALSE),"Missing Unit"))</f>
        <v/>
      </c>
      <c r="E441" s="27" t="n"/>
      <c r="F441" s="49" t="n"/>
      <c r="G441" s="48" t="n"/>
      <c r="H441" s="50">
        <f>IF($A441="","",IFERROR(VLOOKUP($E441,'Settings'!$A$11:$D$110,2,FALSE),""))</f>
        <v/>
      </c>
      <c r="I441" s="33">
        <f>IF($A441="","",IFERROR(VLOOKUP($E441,'Settings'!$A$11:$D$110,3,FALSE),""))</f>
        <v/>
      </c>
      <c r="J441" s="50">
        <f>IF($A441="","",IFERROR(VLOOKUP($B441,'Vehicles'!$A$5:$J$504,8,FALSE),""))</f>
        <v/>
      </c>
      <c r="K441" s="50">
        <f>IF($A441="","",IFERROR(IF(OR($H441&lt;=0,$G441=""),"",$G441+$H441),""))</f>
        <v/>
      </c>
      <c r="L441" s="51">
        <f>IF($A441="","",IFERROR(IF(OR($I441&lt;=0,$F441=""),"",EDATE($F441,$I441)),""))</f>
        <v/>
      </c>
      <c r="M441" s="50">
        <f>IF($A441="","",IFERROR(IF(OR($K441="",$J441=""),"",$K441-$J441),""))</f>
        <v/>
      </c>
      <c r="N441" s="33">
        <f>IF($A441="","",IFERROR(IF($L441="","",$L441-'Settings'!$B$4),""))</f>
        <v/>
      </c>
      <c r="O441" s="30">
        <f>IF($A441="","",IF($D441="Missing Unit","Missing Unit",IF(OR($D441="Out of Service",$D441="Sold"),"Inactive Vehicle",IF($J441="","Missing Current Odometer",IF(OR($F441="",$G441=""),"Missing Service Baseline",IF($F441&gt;'Settings'!$B$4,"Last Service Date After Report Date",IF(AND(OR($H441="",$H441=0),OR($I441="",$I441=0)),"Missing Service Type Setup",IF($J441&lt;$G441,"Odometer Conflict","OK"))))))))</f>
        <v/>
      </c>
      <c r="P441" s="31">
        <f>IF($A441="","",IF($O441&lt;&gt;"OK","Review",IF(OR(AND($H441&gt;0,$M441&lt;0),AND($I441&gt;0,$N441&lt;0)),"Overdue",IF(OR(AND($H441&gt;0,$M441&lt;='Settings'!$B$5),AND($I441&gt;0,$N441&lt;='Settings'!$B$6)),"Due Soon","Up to Date"))))</f>
        <v/>
      </c>
      <c r="Q441" s="52">
        <f>IF($A441="","",IFERROR(VLOOKUP($E441,'Settings'!$A$11:$D$110,4,FALSE),0))</f>
        <v/>
      </c>
      <c r="R441" s="27" t="n"/>
      <c r="S441" s="25" t="n"/>
      <c r="T441" s="27" t="n"/>
    </row>
    <row r="442">
      <c r="A442" s="25" t="n"/>
      <c r="B442" s="25" t="n"/>
      <c r="C442" s="30">
        <f>IF($A442="","",IFERROR(VLOOKUP($B442,'Vehicles'!$A$5:$J$504,2,FALSE)&amp;" "&amp;VLOOKUP($B442,'Vehicles'!$A$5:$J$504,3,FALSE)&amp;" "&amp;VLOOKUP($B442,'Vehicles'!$A$5:$J$504,4,FALSE),"Unit not found"))</f>
        <v/>
      </c>
      <c r="D442" s="31">
        <f>IF($A442="","",IFERROR(VLOOKUP($B442,'Vehicles'!$A$5:$J$504,10,FALSE),"Missing Unit"))</f>
        <v/>
      </c>
      <c r="E442" s="27" t="n"/>
      <c r="F442" s="49" t="n"/>
      <c r="G442" s="48" t="n"/>
      <c r="H442" s="50">
        <f>IF($A442="","",IFERROR(VLOOKUP($E442,'Settings'!$A$11:$D$110,2,FALSE),""))</f>
        <v/>
      </c>
      <c r="I442" s="33">
        <f>IF($A442="","",IFERROR(VLOOKUP($E442,'Settings'!$A$11:$D$110,3,FALSE),""))</f>
        <v/>
      </c>
      <c r="J442" s="50">
        <f>IF($A442="","",IFERROR(VLOOKUP($B442,'Vehicles'!$A$5:$J$504,8,FALSE),""))</f>
        <v/>
      </c>
      <c r="K442" s="50">
        <f>IF($A442="","",IFERROR(IF(OR($H442&lt;=0,$G442=""),"",$G442+$H442),""))</f>
        <v/>
      </c>
      <c r="L442" s="51">
        <f>IF($A442="","",IFERROR(IF(OR($I442&lt;=0,$F442=""),"",EDATE($F442,$I442)),""))</f>
        <v/>
      </c>
      <c r="M442" s="50">
        <f>IF($A442="","",IFERROR(IF(OR($K442="",$J442=""),"",$K442-$J442),""))</f>
        <v/>
      </c>
      <c r="N442" s="33">
        <f>IF($A442="","",IFERROR(IF($L442="","",$L442-'Settings'!$B$4),""))</f>
        <v/>
      </c>
      <c r="O442" s="30">
        <f>IF($A442="","",IF($D442="Missing Unit","Missing Unit",IF(OR($D442="Out of Service",$D442="Sold"),"Inactive Vehicle",IF($J442="","Missing Current Odometer",IF(OR($F442="",$G442=""),"Missing Service Baseline",IF($F442&gt;'Settings'!$B$4,"Last Service Date After Report Date",IF(AND(OR($H442="",$H442=0),OR($I442="",$I442=0)),"Missing Service Type Setup",IF($J442&lt;$G442,"Odometer Conflict","OK"))))))))</f>
        <v/>
      </c>
      <c r="P442" s="31">
        <f>IF($A442="","",IF($O442&lt;&gt;"OK","Review",IF(OR(AND($H442&gt;0,$M442&lt;0),AND($I442&gt;0,$N442&lt;0)),"Overdue",IF(OR(AND($H442&gt;0,$M442&lt;='Settings'!$B$5),AND($I442&gt;0,$N442&lt;='Settings'!$B$6)),"Due Soon","Up to Date"))))</f>
        <v/>
      </c>
      <c r="Q442" s="52">
        <f>IF($A442="","",IFERROR(VLOOKUP($E442,'Settings'!$A$11:$D$110,4,FALSE),0))</f>
        <v/>
      </c>
      <c r="R442" s="27" t="n"/>
      <c r="S442" s="25" t="n"/>
      <c r="T442" s="27" t="n"/>
    </row>
    <row r="443">
      <c r="A443" s="25" t="n"/>
      <c r="B443" s="25" t="n"/>
      <c r="C443" s="30">
        <f>IF($A443="","",IFERROR(VLOOKUP($B443,'Vehicles'!$A$5:$J$504,2,FALSE)&amp;" "&amp;VLOOKUP($B443,'Vehicles'!$A$5:$J$504,3,FALSE)&amp;" "&amp;VLOOKUP($B443,'Vehicles'!$A$5:$J$504,4,FALSE),"Unit not found"))</f>
        <v/>
      </c>
      <c r="D443" s="31">
        <f>IF($A443="","",IFERROR(VLOOKUP($B443,'Vehicles'!$A$5:$J$504,10,FALSE),"Missing Unit"))</f>
        <v/>
      </c>
      <c r="E443" s="27" t="n"/>
      <c r="F443" s="49" t="n"/>
      <c r="G443" s="48" t="n"/>
      <c r="H443" s="50">
        <f>IF($A443="","",IFERROR(VLOOKUP($E443,'Settings'!$A$11:$D$110,2,FALSE),""))</f>
        <v/>
      </c>
      <c r="I443" s="33">
        <f>IF($A443="","",IFERROR(VLOOKUP($E443,'Settings'!$A$11:$D$110,3,FALSE),""))</f>
        <v/>
      </c>
      <c r="J443" s="50">
        <f>IF($A443="","",IFERROR(VLOOKUP($B443,'Vehicles'!$A$5:$J$504,8,FALSE),""))</f>
        <v/>
      </c>
      <c r="K443" s="50">
        <f>IF($A443="","",IFERROR(IF(OR($H443&lt;=0,$G443=""),"",$G443+$H443),""))</f>
        <v/>
      </c>
      <c r="L443" s="51">
        <f>IF($A443="","",IFERROR(IF(OR($I443&lt;=0,$F443=""),"",EDATE($F443,$I443)),""))</f>
        <v/>
      </c>
      <c r="M443" s="50">
        <f>IF($A443="","",IFERROR(IF(OR($K443="",$J443=""),"",$K443-$J443),""))</f>
        <v/>
      </c>
      <c r="N443" s="33">
        <f>IF($A443="","",IFERROR(IF($L443="","",$L443-'Settings'!$B$4),""))</f>
        <v/>
      </c>
      <c r="O443" s="30">
        <f>IF($A443="","",IF($D443="Missing Unit","Missing Unit",IF(OR($D443="Out of Service",$D443="Sold"),"Inactive Vehicle",IF($J443="","Missing Current Odometer",IF(OR($F443="",$G443=""),"Missing Service Baseline",IF($F443&gt;'Settings'!$B$4,"Last Service Date After Report Date",IF(AND(OR($H443="",$H443=0),OR($I443="",$I443=0)),"Missing Service Type Setup",IF($J443&lt;$G443,"Odometer Conflict","OK"))))))))</f>
        <v/>
      </c>
      <c r="P443" s="31">
        <f>IF($A443="","",IF($O443&lt;&gt;"OK","Review",IF(OR(AND($H443&gt;0,$M443&lt;0),AND($I443&gt;0,$N443&lt;0)),"Overdue",IF(OR(AND($H443&gt;0,$M443&lt;='Settings'!$B$5),AND($I443&gt;0,$N443&lt;='Settings'!$B$6)),"Due Soon","Up to Date"))))</f>
        <v/>
      </c>
      <c r="Q443" s="52">
        <f>IF($A443="","",IFERROR(VLOOKUP($E443,'Settings'!$A$11:$D$110,4,FALSE),0))</f>
        <v/>
      </c>
      <c r="R443" s="27" t="n"/>
      <c r="S443" s="25" t="n"/>
      <c r="T443" s="27" t="n"/>
    </row>
    <row r="444">
      <c r="A444" s="25" t="n"/>
      <c r="B444" s="25" t="n"/>
      <c r="C444" s="30">
        <f>IF($A444="","",IFERROR(VLOOKUP($B444,'Vehicles'!$A$5:$J$504,2,FALSE)&amp;" "&amp;VLOOKUP($B444,'Vehicles'!$A$5:$J$504,3,FALSE)&amp;" "&amp;VLOOKUP($B444,'Vehicles'!$A$5:$J$504,4,FALSE),"Unit not found"))</f>
        <v/>
      </c>
      <c r="D444" s="31">
        <f>IF($A444="","",IFERROR(VLOOKUP($B444,'Vehicles'!$A$5:$J$504,10,FALSE),"Missing Unit"))</f>
        <v/>
      </c>
      <c r="E444" s="27" t="n"/>
      <c r="F444" s="49" t="n"/>
      <c r="G444" s="48" t="n"/>
      <c r="H444" s="50">
        <f>IF($A444="","",IFERROR(VLOOKUP($E444,'Settings'!$A$11:$D$110,2,FALSE),""))</f>
        <v/>
      </c>
      <c r="I444" s="33">
        <f>IF($A444="","",IFERROR(VLOOKUP($E444,'Settings'!$A$11:$D$110,3,FALSE),""))</f>
        <v/>
      </c>
      <c r="J444" s="50">
        <f>IF($A444="","",IFERROR(VLOOKUP($B444,'Vehicles'!$A$5:$J$504,8,FALSE),""))</f>
        <v/>
      </c>
      <c r="K444" s="50">
        <f>IF($A444="","",IFERROR(IF(OR($H444&lt;=0,$G444=""),"",$G444+$H444),""))</f>
        <v/>
      </c>
      <c r="L444" s="51">
        <f>IF($A444="","",IFERROR(IF(OR($I444&lt;=0,$F444=""),"",EDATE($F444,$I444)),""))</f>
        <v/>
      </c>
      <c r="M444" s="50">
        <f>IF($A444="","",IFERROR(IF(OR($K444="",$J444=""),"",$K444-$J444),""))</f>
        <v/>
      </c>
      <c r="N444" s="33">
        <f>IF($A444="","",IFERROR(IF($L444="","",$L444-'Settings'!$B$4),""))</f>
        <v/>
      </c>
      <c r="O444" s="30">
        <f>IF($A444="","",IF($D444="Missing Unit","Missing Unit",IF(OR($D444="Out of Service",$D444="Sold"),"Inactive Vehicle",IF($J444="","Missing Current Odometer",IF(OR($F444="",$G444=""),"Missing Service Baseline",IF($F444&gt;'Settings'!$B$4,"Last Service Date After Report Date",IF(AND(OR($H444="",$H444=0),OR($I444="",$I444=0)),"Missing Service Type Setup",IF($J444&lt;$G444,"Odometer Conflict","OK"))))))))</f>
        <v/>
      </c>
      <c r="P444" s="31">
        <f>IF($A444="","",IF($O444&lt;&gt;"OK","Review",IF(OR(AND($H444&gt;0,$M444&lt;0),AND($I444&gt;0,$N444&lt;0)),"Overdue",IF(OR(AND($H444&gt;0,$M444&lt;='Settings'!$B$5),AND($I444&gt;0,$N444&lt;='Settings'!$B$6)),"Due Soon","Up to Date"))))</f>
        <v/>
      </c>
      <c r="Q444" s="52">
        <f>IF($A444="","",IFERROR(VLOOKUP($E444,'Settings'!$A$11:$D$110,4,FALSE),0))</f>
        <v/>
      </c>
      <c r="R444" s="27" t="n"/>
      <c r="S444" s="25" t="n"/>
      <c r="T444" s="27" t="n"/>
    </row>
    <row r="445">
      <c r="A445" s="25" t="n"/>
      <c r="B445" s="25" t="n"/>
      <c r="C445" s="30">
        <f>IF($A445="","",IFERROR(VLOOKUP($B445,'Vehicles'!$A$5:$J$504,2,FALSE)&amp;" "&amp;VLOOKUP($B445,'Vehicles'!$A$5:$J$504,3,FALSE)&amp;" "&amp;VLOOKUP($B445,'Vehicles'!$A$5:$J$504,4,FALSE),"Unit not found"))</f>
        <v/>
      </c>
      <c r="D445" s="31">
        <f>IF($A445="","",IFERROR(VLOOKUP($B445,'Vehicles'!$A$5:$J$504,10,FALSE),"Missing Unit"))</f>
        <v/>
      </c>
      <c r="E445" s="27" t="n"/>
      <c r="F445" s="49" t="n"/>
      <c r="G445" s="48" t="n"/>
      <c r="H445" s="50">
        <f>IF($A445="","",IFERROR(VLOOKUP($E445,'Settings'!$A$11:$D$110,2,FALSE),""))</f>
        <v/>
      </c>
      <c r="I445" s="33">
        <f>IF($A445="","",IFERROR(VLOOKUP($E445,'Settings'!$A$11:$D$110,3,FALSE),""))</f>
        <v/>
      </c>
      <c r="J445" s="50">
        <f>IF($A445="","",IFERROR(VLOOKUP($B445,'Vehicles'!$A$5:$J$504,8,FALSE),""))</f>
        <v/>
      </c>
      <c r="K445" s="50">
        <f>IF($A445="","",IFERROR(IF(OR($H445&lt;=0,$G445=""),"",$G445+$H445),""))</f>
        <v/>
      </c>
      <c r="L445" s="51">
        <f>IF($A445="","",IFERROR(IF(OR($I445&lt;=0,$F445=""),"",EDATE($F445,$I445)),""))</f>
        <v/>
      </c>
      <c r="M445" s="50">
        <f>IF($A445="","",IFERROR(IF(OR($K445="",$J445=""),"",$K445-$J445),""))</f>
        <v/>
      </c>
      <c r="N445" s="33">
        <f>IF($A445="","",IFERROR(IF($L445="","",$L445-'Settings'!$B$4),""))</f>
        <v/>
      </c>
      <c r="O445" s="30">
        <f>IF($A445="","",IF($D445="Missing Unit","Missing Unit",IF(OR($D445="Out of Service",$D445="Sold"),"Inactive Vehicle",IF($J445="","Missing Current Odometer",IF(OR($F445="",$G445=""),"Missing Service Baseline",IF($F445&gt;'Settings'!$B$4,"Last Service Date After Report Date",IF(AND(OR($H445="",$H445=0),OR($I445="",$I445=0)),"Missing Service Type Setup",IF($J445&lt;$G445,"Odometer Conflict","OK"))))))))</f>
        <v/>
      </c>
      <c r="P445" s="31">
        <f>IF($A445="","",IF($O445&lt;&gt;"OK","Review",IF(OR(AND($H445&gt;0,$M445&lt;0),AND($I445&gt;0,$N445&lt;0)),"Overdue",IF(OR(AND($H445&gt;0,$M445&lt;='Settings'!$B$5),AND($I445&gt;0,$N445&lt;='Settings'!$B$6)),"Due Soon","Up to Date"))))</f>
        <v/>
      </c>
      <c r="Q445" s="52">
        <f>IF($A445="","",IFERROR(VLOOKUP($E445,'Settings'!$A$11:$D$110,4,FALSE),0))</f>
        <v/>
      </c>
      <c r="R445" s="27" t="n"/>
      <c r="S445" s="25" t="n"/>
      <c r="T445" s="27" t="n"/>
    </row>
    <row r="446">
      <c r="A446" s="25" t="n"/>
      <c r="B446" s="25" t="n"/>
      <c r="C446" s="30">
        <f>IF($A446="","",IFERROR(VLOOKUP($B446,'Vehicles'!$A$5:$J$504,2,FALSE)&amp;" "&amp;VLOOKUP($B446,'Vehicles'!$A$5:$J$504,3,FALSE)&amp;" "&amp;VLOOKUP($B446,'Vehicles'!$A$5:$J$504,4,FALSE),"Unit not found"))</f>
        <v/>
      </c>
      <c r="D446" s="31">
        <f>IF($A446="","",IFERROR(VLOOKUP($B446,'Vehicles'!$A$5:$J$504,10,FALSE),"Missing Unit"))</f>
        <v/>
      </c>
      <c r="E446" s="27" t="n"/>
      <c r="F446" s="49" t="n"/>
      <c r="G446" s="48" t="n"/>
      <c r="H446" s="50">
        <f>IF($A446="","",IFERROR(VLOOKUP($E446,'Settings'!$A$11:$D$110,2,FALSE),""))</f>
        <v/>
      </c>
      <c r="I446" s="33">
        <f>IF($A446="","",IFERROR(VLOOKUP($E446,'Settings'!$A$11:$D$110,3,FALSE),""))</f>
        <v/>
      </c>
      <c r="J446" s="50">
        <f>IF($A446="","",IFERROR(VLOOKUP($B446,'Vehicles'!$A$5:$J$504,8,FALSE),""))</f>
        <v/>
      </c>
      <c r="K446" s="50">
        <f>IF($A446="","",IFERROR(IF(OR($H446&lt;=0,$G446=""),"",$G446+$H446),""))</f>
        <v/>
      </c>
      <c r="L446" s="51">
        <f>IF($A446="","",IFERROR(IF(OR($I446&lt;=0,$F446=""),"",EDATE($F446,$I446)),""))</f>
        <v/>
      </c>
      <c r="M446" s="50">
        <f>IF($A446="","",IFERROR(IF(OR($K446="",$J446=""),"",$K446-$J446),""))</f>
        <v/>
      </c>
      <c r="N446" s="33">
        <f>IF($A446="","",IFERROR(IF($L446="","",$L446-'Settings'!$B$4),""))</f>
        <v/>
      </c>
      <c r="O446" s="30">
        <f>IF($A446="","",IF($D446="Missing Unit","Missing Unit",IF(OR($D446="Out of Service",$D446="Sold"),"Inactive Vehicle",IF($J446="","Missing Current Odometer",IF(OR($F446="",$G446=""),"Missing Service Baseline",IF($F446&gt;'Settings'!$B$4,"Last Service Date After Report Date",IF(AND(OR($H446="",$H446=0),OR($I446="",$I446=0)),"Missing Service Type Setup",IF($J446&lt;$G446,"Odometer Conflict","OK"))))))))</f>
        <v/>
      </c>
      <c r="P446" s="31">
        <f>IF($A446="","",IF($O446&lt;&gt;"OK","Review",IF(OR(AND($H446&gt;0,$M446&lt;0),AND($I446&gt;0,$N446&lt;0)),"Overdue",IF(OR(AND($H446&gt;0,$M446&lt;='Settings'!$B$5),AND($I446&gt;0,$N446&lt;='Settings'!$B$6)),"Due Soon","Up to Date"))))</f>
        <v/>
      </c>
      <c r="Q446" s="52">
        <f>IF($A446="","",IFERROR(VLOOKUP($E446,'Settings'!$A$11:$D$110,4,FALSE),0))</f>
        <v/>
      </c>
      <c r="R446" s="27" t="n"/>
      <c r="S446" s="25" t="n"/>
      <c r="T446" s="27" t="n"/>
    </row>
    <row r="447">
      <c r="A447" s="25" t="n"/>
      <c r="B447" s="25" t="n"/>
      <c r="C447" s="30">
        <f>IF($A447="","",IFERROR(VLOOKUP($B447,'Vehicles'!$A$5:$J$504,2,FALSE)&amp;" "&amp;VLOOKUP($B447,'Vehicles'!$A$5:$J$504,3,FALSE)&amp;" "&amp;VLOOKUP($B447,'Vehicles'!$A$5:$J$504,4,FALSE),"Unit not found"))</f>
        <v/>
      </c>
      <c r="D447" s="31">
        <f>IF($A447="","",IFERROR(VLOOKUP($B447,'Vehicles'!$A$5:$J$504,10,FALSE),"Missing Unit"))</f>
        <v/>
      </c>
      <c r="E447" s="27" t="n"/>
      <c r="F447" s="49" t="n"/>
      <c r="G447" s="48" t="n"/>
      <c r="H447" s="50">
        <f>IF($A447="","",IFERROR(VLOOKUP($E447,'Settings'!$A$11:$D$110,2,FALSE),""))</f>
        <v/>
      </c>
      <c r="I447" s="33">
        <f>IF($A447="","",IFERROR(VLOOKUP($E447,'Settings'!$A$11:$D$110,3,FALSE),""))</f>
        <v/>
      </c>
      <c r="J447" s="50">
        <f>IF($A447="","",IFERROR(VLOOKUP($B447,'Vehicles'!$A$5:$J$504,8,FALSE),""))</f>
        <v/>
      </c>
      <c r="K447" s="50">
        <f>IF($A447="","",IFERROR(IF(OR($H447&lt;=0,$G447=""),"",$G447+$H447),""))</f>
        <v/>
      </c>
      <c r="L447" s="51">
        <f>IF($A447="","",IFERROR(IF(OR($I447&lt;=0,$F447=""),"",EDATE($F447,$I447)),""))</f>
        <v/>
      </c>
      <c r="M447" s="50">
        <f>IF($A447="","",IFERROR(IF(OR($K447="",$J447=""),"",$K447-$J447),""))</f>
        <v/>
      </c>
      <c r="N447" s="33">
        <f>IF($A447="","",IFERROR(IF($L447="","",$L447-'Settings'!$B$4),""))</f>
        <v/>
      </c>
      <c r="O447" s="30">
        <f>IF($A447="","",IF($D447="Missing Unit","Missing Unit",IF(OR($D447="Out of Service",$D447="Sold"),"Inactive Vehicle",IF($J447="","Missing Current Odometer",IF(OR($F447="",$G447=""),"Missing Service Baseline",IF($F447&gt;'Settings'!$B$4,"Last Service Date After Report Date",IF(AND(OR($H447="",$H447=0),OR($I447="",$I447=0)),"Missing Service Type Setup",IF($J447&lt;$G447,"Odometer Conflict","OK"))))))))</f>
        <v/>
      </c>
      <c r="P447" s="31">
        <f>IF($A447="","",IF($O447&lt;&gt;"OK","Review",IF(OR(AND($H447&gt;0,$M447&lt;0),AND($I447&gt;0,$N447&lt;0)),"Overdue",IF(OR(AND($H447&gt;0,$M447&lt;='Settings'!$B$5),AND($I447&gt;0,$N447&lt;='Settings'!$B$6)),"Due Soon","Up to Date"))))</f>
        <v/>
      </c>
      <c r="Q447" s="52">
        <f>IF($A447="","",IFERROR(VLOOKUP($E447,'Settings'!$A$11:$D$110,4,FALSE),0))</f>
        <v/>
      </c>
      <c r="R447" s="27" t="n"/>
      <c r="S447" s="25" t="n"/>
      <c r="T447" s="27" t="n"/>
    </row>
    <row r="448">
      <c r="A448" s="25" t="n"/>
      <c r="B448" s="25" t="n"/>
      <c r="C448" s="30">
        <f>IF($A448="","",IFERROR(VLOOKUP($B448,'Vehicles'!$A$5:$J$504,2,FALSE)&amp;" "&amp;VLOOKUP($B448,'Vehicles'!$A$5:$J$504,3,FALSE)&amp;" "&amp;VLOOKUP($B448,'Vehicles'!$A$5:$J$504,4,FALSE),"Unit not found"))</f>
        <v/>
      </c>
      <c r="D448" s="31">
        <f>IF($A448="","",IFERROR(VLOOKUP($B448,'Vehicles'!$A$5:$J$504,10,FALSE),"Missing Unit"))</f>
        <v/>
      </c>
      <c r="E448" s="27" t="n"/>
      <c r="F448" s="49" t="n"/>
      <c r="G448" s="48" t="n"/>
      <c r="H448" s="50">
        <f>IF($A448="","",IFERROR(VLOOKUP($E448,'Settings'!$A$11:$D$110,2,FALSE),""))</f>
        <v/>
      </c>
      <c r="I448" s="33">
        <f>IF($A448="","",IFERROR(VLOOKUP($E448,'Settings'!$A$11:$D$110,3,FALSE),""))</f>
        <v/>
      </c>
      <c r="J448" s="50">
        <f>IF($A448="","",IFERROR(VLOOKUP($B448,'Vehicles'!$A$5:$J$504,8,FALSE),""))</f>
        <v/>
      </c>
      <c r="K448" s="50">
        <f>IF($A448="","",IFERROR(IF(OR($H448&lt;=0,$G448=""),"",$G448+$H448),""))</f>
        <v/>
      </c>
      <c r="L448" s="51">
        <f>IF($A448="","",IFERROR(IF(OR($I448&lt;=0,$F448=""),"",EDATE($F448,$I448)),""))</f>
        <v/>
      </c>
      <c r="M448" s="50">
        <f>IF($A448="","",IFERROR(IF(OR($K448="",$J448=""),"",$K448-$J448),""))</f>
        <v/>
      </c>
      <c r="N448" s="33">
        <f>IF($A448="","",IFERROR(IF($L448="","",$L448-'Settings'!$B$4),""))</f>
        <v/>
      </c>
      <c r="O448" s="30">
        <f>IF($A448="","",IF($D448="Missing Unit","Missing Unit",IF(OR($D448="Out of Service",$D448="Sold"),"Inactive Vehicle",IF($J448="","Missing Current Odometer",IF(OR($F448="",$G448=""),"Missing Service Baseline",IF($F448&gt;'Settings'!$B$4,"Last Service Date After Report Date",IF(AND(OR($H448="",$H448=0),OR($I448="",$I448=0)),"Missing Service Type Setup",IF($J448&lt;$G448,"Odometer Conflict","OK"))))))))</f>
        <v/>
      </c>
      <c r="P448" s="31">
        <f>IF($A448="","",IF($O448&lt;&gt;"OK","Review",IF(OR(AND($H448&gt;0,$M448&lt;0),AND($I448&gt;0,$N448&lt;0)),"Overdue",IF(OR(AND($H448&gt;0,$M448&lt;='Settings'!$B$5),AND($I448&gt;0,$N448&lt;='Settings'!$B$6)),"Due Soon","Up to Date"))))</f>
        <v/>
      </c>
      <c r="Q448" s="52">
        <f>IF($A448="","",IFERROR(VLOOKUP($E448,'Settings'!$A$11:$D$110,4,FALSE),0))</f>
        <v/>
      </c>
      <c r="R448" s="27" t="n"/>
      <c r="S448" s="25" t="n"/>
      <c r="T448" s="27" t="n"/>
    </row>
    <row r="449">
      <c r="A449" s="25" t="n"/>
      <c r="B449" s="25" t="n"/>
      <c r="C449" s="30">
        <f>IF($A449="","",IFERROR(VLOOKUP($B449,'Vehicles'!$A$5:$J$504,2,FALSE)&amp;" "&amp;VLOOKUP($B449,'Vehicles'!$A$5:$J$504,3,FALSE)&amp;" "&amp;VLOOKUP($B449,'Vehicles'!$A$5:$J$504,4,FALSE),"Unit not found"))</f>
        <v/>
      </c>
      <c r="D449" s="31">
        <f>IF($A449="","",IFERROR(VLOOKUP($B449,'Vehicles'!$A$5:$J$504,10,FALSE),"Missing Unit"))</f>
        <v/>
      </c>
      <c r="E449" s="27" t="n"/>
      <c r="F449" s="49" t="n"/>
      <c r="G449" s="48" t="n"/>
      <c r="H449" s="50">
        <f>IF($A449="","",IFERROR(VLOOKUP($E449,'Settings'!$A$11:$D$110,2,FALSE),""))</f>
        <v/>
      </c>
      <c r="I449" s="33">
        <f>IF($A449="","",IFERROR(VLOOKUP($E449,'Settings'!$A$11:$D$110,3,FALSE),""))</f>
        <v/>
      </c>
      <c r="J449" s="50">
        <f>IF($A449="","",IFERROR(VLOOKUP($B449,'Vehicles'!$A$5:$J$504,8,FALSE),""))</f>
        <v/>
      </c>
      <c r="K449" s="50">
        <f>IF($A449="","",IFERROR(IF(OR($H449&lt;=0,$G449=""),"",$G449+$H449),""))</f>
        <v/>
      </c>
      <c r="L449" s="51">
        <f>IF($A449="","",IFERROR(IF(OR($I449&lt;=0,$F449=""),"",EDATE($F449,$I449)),""))</f>
        <v/>
      </c>
      <c r="M449" s="50">
        <f>IF($A449="","",IFERROR(IF(OR($K449="",$J449=""),"",$K449-$J449),""))</f>
        <v/>
      </c>
      <c r="N449" s="33">
        <f>IF($A449="","",IFERROR(IF($L449="","",$L449-'Settings'!$B$4),""))</f>
        <v/>
      </c>
      <c r="O449" s="30">
        <f>IF($A449="","",IF($D449="Missing Unit","Missing Unit",IF(OR($D449="Out of Service",$D449="Sold"),"Inactive Vehicle",IF($J449="","Missing Current Odometer",IF(OR($F449="",$G449=""),"Missing Service Baseline",IF($F449&gt;'Settings'!$B$4,"Last Service Date After Report Date",IF(AND(OR($H449="",$H449=0),OR($I449="",$I449=0)),"Missing Service Type Setup",IF($J449&lt;$G449,"Odometer Conflict","OK"))))))))</f>
        <v/>
      </c>
      <c r="P449" s="31">
        <f>IF($A449="","",IF($O449&lt;&gt;"OK","Review",IF(OR(AND($H449&gt;0,$M449&lt;0),AND($I449&gt;0,$N449&lt;0)),"Overdue",IF(OR(AND($H449&gt;0,$M449&lt;='Settings'!$B$5),AND($I449&gt;0,$N449&lt;='Settings'!$B$6)),"Due Soon","Up to Date"))))</f>
        <v/>
      </c>
      <c r="Q449" s="52">
        <f>IF($A449="","",IFERROR(VLOOKUP($E449,'Settings'!$A$11:$D$110,4,FALSE),0))</f>
        <v/>
      </c>
      <c r="R449" s="27" t="n"/>
      <c r="S449" s="25" t="n"/>
      <c r="T449" s="27" t="n"/>
    </row>
    <row r="450">
      <c r="A450" s="25" t="n"/>
      <c r="B450" s="25" t="n"/>
      <c r="C450" s="30">
        <f>IF($A450="","",IFERROR(VLOOKUP($B450,'Vehicles'!$A$5:$J$504,2,FALSE)&amp;" "&amp;VLOOKUP($B450,'Vehicles'!$A$5:$J$504,3,FALSE)&amp;" "&amp;VLOOKUP($B450,'Vehicles'!$A$5:$J$504,4,FALSE),"Unit not found"))</f>
        <v/>
      </c>
      <c r="D450" s="31">
        <f>IF($A450="","",IFERROR(VLOOKUP($B450,'Vehicles'!$A$5:$J$504,10,FALSE),"Missing Unit"))</f>
        <v/>
      </c>
      <c r="E450" s="27" t="n"/>
      <c r="F450" s="49" t="n"/>
      <c r="G450" s="48" t="n"/>
      <c r="H450" s="50">
        <f>IF($A450="","",IFERROR(VLOOKUP($E450,'Settings'!$A$11:$D$110,2,FALSE),""))</f>
        <v/>
      </c>
      <c r="I450" s="33">
        <f>IF($A450="","",IFERROR(VLOOKUP($E450,'Settings'!$A$11:$D$110,3,FALSE),""))</f>
        <v/>
      </c>
      <c r="J450" s="50">
        <f>IF($A450="","",IFERROR(VLOOKUP($B450,'Vehicles'!$A$5:$J$504,8,FALSE),""))</f>
        <v/>
      </c>
      <c r="K450" s="50">
        <f>IF($A450="","",IFERROR(IF(OR($H450&lt;=0,$G450=""),"",$G450+$H450),""))</f>
        <v/>
      </c>
      <c r="L450" s="51">
        <f>IF($A450="","",IFERROR(IF(OR($I450&lt;=0,$F450=""),"",EDATE($F450,$I450)),""))</f>
        <v/>
      </c>
      <c r="M450" s="50">
        <f>IF($A450="","",IFERROR(IF(OR($K450="",$J450=""),"",$K450-$J450),""))</f>
        <v/>
      </c>
      <c r="N450" s="33">
        <f>IF($A450="","",IFERROR(IF($L450="","",$L450-'Settings'!$B$4),""))</f>
        <v/>
      </c>
      <c r="O450" s="30">
        <f>IF($A450="","",IF($D450="Missing Unit","Missing Unit",IF(OR($D450="Out of Service",$D450="Sold"),"Inactive Vehicle",IF($J450="","Missing Current Odometer",IF(OR($F450="",$G450=""),"Missing Service Baseline",IF($F450&gt;'Settings'!$B$4,"Last Service Date After Report Date",IF(AND(OR($H450="",$H450=0),OR($I450="",$I450=0)),"Missing Service Type Setup",IF($J450&lt;$G450,"Odometer Conflict","OK"))))))))</f>
        <v/>
      </c>
      <c r="P450" s="31">
        <f>IF($A450="","",IF($O450&lt;&gt;"OK","Review",IF(OR(AND($H450&gt;0,$M450&lt;0),AND($I450&gt;0,$N450&lt;0)),"Overdue",IF(OR(AND($H450&gt;0,$M450&lt;='Settings'!$B$5),AND($I450&gt;0,$N450&lt;='Settings'!$B$6)),"Due Soon","Up to Date"))))</f>
        <v/>
      </c>
      <c r="Q450" s="52">
        <f>IF($A450="","",IFERROR(VLOOKUP($E450,'Settings'!$A$11:$D$110,4,FALSE),0))</f>
        <v/>
      </c>
      <c r="R450" s="27" t="n"/>
      <c r="S450" s="25" t="n"/>
      <c r="T450" s="27" t="n"/>
    </row>
    <row r="451">
      <c r="A451" s="25" t="n"/>
      <c r="B451" s="25" t="n"/>
      <c r="C451" s="30">
        <f>IF($A451="","",IFERROR(VLOOKUP($B451,'Vehicles'!$A$5:$J$504,2,FALSE)&amp;" "&amp;VLOOKUP($B451,'Vehicles'!$A$5:$J$504,3,FALSE)&amp;" "&amp;VLOOKUP($B451,'Vehicles'!$A$5:$J$504,4,FALSE),"Unit not found"))</f>
        <v/>
      </c>
      <c r="D451" s="31">
        <f>IF($A451="","",IFERROR(VLOOKUP($B451,'Vehicles'!$A$5:$J$504,10,FALSE),"Missing Unit"))</f>
        <v/>
      </c>
      <c r="E451" s="27" t="n"/>
      <c r="F451" s="49" t="n"/>
      <c r="G451" s="48" t="n"/>
      <c r="H451" s="50">
        <f>IF($A451="","",IFERROR(VLOOKUP($E451,'Settings'!$A$11:$D$110,2,FALSE),""))</f>
        <v/>
      </c>
      <c r="I451" s="33">
        <f>IF($A451="","",IFERROR(VLOOKUP($E451,'Settings'!$A$11:$D$110,3,FALSE),""))</f>
        <v/>
      </c>
      <c r="J451" s="50">
        <f>IF($A451="","",IFERROR(VLOOKUP($B451,'Vehicles'!$A$5:$J$504,8,FALSE),""))</f>
        <v/>
      </c>
      <c r="K451" s="50">
        <f>IF($A451="","",IFERROR(IF(OR($H451&lt;=0,$G451=""),"",$G451+$H451),""))</f>
        <v/>
      </c>
      <c r="L451" s="51">
        <f>IF($A451="","",IFERROR(IF(OR($I451&lt;=0,$F451=""),"",EDATE($F451,$I451)),""))</f>
        <v/>
      </c>
      <c r="M451" s="50">
        <f>IF($A451="","",IFERROR(IF(OR($K451="",$J451=""),"",$K451-$J451),""))</f>
        <v/>
      </c>
      <c r="N451" s="33">
        <f>IF($A451="","",IFERROR(IF($L451="","",$L451-'Settings'!$B$4),""))</f>
        <v/>
      </c>
      <c r="O451" s="30">
        <f>IF($A451="","",IF($D451="Missing Unit","Missing Unit",IF(OR($D451="Out of Service",$D451="Sold"),"Inactive Vehicle",IF($J451="","Missing Current Odometer",IF(OR($F451="",$G451=""),"Missing Service Baseline",IF($F451&gt;'Settings'!$B$4,"Last Service Date After Report Date",IF(AND(OR($H451="",$H451=0),OR($I451="",$I451=0)),"Missing Service Type Setup",IF($J451&lt;$G451,"Odometer Conflict","OK"))))))))</f>
        <v/>
      </c>
      <c r="P451" s="31">
        <f>IF($A451="","",IF($O451&lt;&gt;"OK","Review",IF(OR(AND($H451&gt;0,$M451&lt;0),AND($I451&gt;0,$N451&lt;0)),"Overdue",IF(OR(AND($H451&gt;0,$M451&lt;='Settings'!$B$5),AND($I451&gt;0,$N451&lt;='Settings'!$B$6)),"Due Soon","Up to Date"))))</f>
        <v/>
      </c>
      <c r="Q451" s="52">
        <f>IF($A451="","",IFERROR(VLOOKUP($E451,'Settings'!$A$11:$D$110,4,FALSE),0))</f>
        <v/>
      </c>
      <c r="R451" s="27" t="n"/>
      <c r="S451" s="25" t="n"/>
      <c r="T451" s="27" t="n"/>
    </row>
    <row r="452">
      <c r="A452" s="25" t="n"/>
      <c r="B452" s="25" t="n"/>
      <c r="C452" s="30">
        <f>IF($A452="","",IFERROR(VLOOKUP($B452,'Vehicles'!$A$5:$J$504,2,FALSE)&amp;" "&amp;VLOOKUP($B452,'Vehicles'!$A$5:$J$504,3,FALSE)&amp;" "&amp;VLOOKUP($B452,'Vehicles'!$A$5:$J$504,4,FALSE),"Unit not found"))</f>
        <v/>
      </c>
      <c r="D452" s="31">
        <f>IF($A452="","",IFERROR(VLOOKUP($B452,'Vehicles'!$A$5:$J$504,10,FALSE),"Missing Unit"))</f>
        <v/>
      </c>
      <c r="E452" s="27" t="n"/>
      <c r="F452" s="49" t="n"/>
      <c r="G452" s="48" t="n"/>
      <c r="H452" s="50">
        <f>IF($A452="","",IFERROR(VLOOKUP($E452,'Settings'!$A$11:$D$110,2,FALSE),""))</f>
        <v/>
      </c>
      <c r="I452" s="33">
        <f>IF($A452="","",IFERROR(VLOOKUP($E452,'Settings'!$A$11:$D$110,3,FALSE),""))</f>
        <v/>
      </c>
      <c r="J452" s="50">
        <f>IF($A452="","",IFERROR(VLOOKUP($B452,'Vehicles'!$A$5:$J$504,8,FALSE),""))</f>
        <v/>
      </c>
      <c r="K452" s="50">
        <f>IF($A452="","",IFERROR(IF(OR($H452&lt;=0,$G452=""),"",$G452+$H452),""))</f>
        <v/>
      </c>
      <c r="L452" s="51">
        <f>IF($A452="","",IFERROR(IF(OR($I452&lt;=0,$F452=""),"",EDATE($F452,$I452)),""))</f>
        <v/>
      </c>
      <c r="M452" s="50">
        <f>IF($A452="","",IFERROR(IF(OR($K452="",$J452=""),"",$K452-$J452),""))</f>
        <v/>
      </c>
      <c r="N452" s="33">
        <f>IF($A452="","",IFERROR(IF($L452="","",$L452-'Settings'!$B$4),""))</f>
        <v/>
      </c>
      <c r="O452" s="30">
        <f>IF($A452="","",IF($D452="Missing Unit","Missing Unit",IF(OR($D452="Out of Service",$D452="Sold"),"Inactive Vehicle",IF($J452="","Missing Current Odometer",IF(OR($F452="",$G452=""),"Missing Service Baseline",IF($F452&gt;'Settings'!$B$4,"Last Service Date After Report Date",IF(AND(OR($H452="",$H452=0),OR($I452="",$I452=0)),"Missing Service Type Setup",IF($J452&lt;$G452,"Odometer Conflict","OK"))))))))</f>
        <v/>
      </c>
      <c r="P452" s="31">
        <f>IF($A452="","",IF($O452&lt;&gt;"OK","Review",IF(OR(AND($H452&gt;0,$M452&lt;0),AND($I452&gt;0,$N452&lt;0)),"Overdue",IF(OR(AND($H452&gt;0,$M452&lt;='Settings'!$B$5),AND($I452&gt;0,$N452&lt;='Settings'!$B$6)),"Due Soon","Up to Date"))))</f>
        <v/>
      </c>
      <c r="Q452" s="52">
        <f>IF($A452="","",IFERROR(VLOOKUP($E452,'Settings'!$A$11:$D$110,4,FALSE),0))</f>
        <v/>
      </c>
      <c r="R452" s="27" t="n"/>
      <c r="S452" s="25" t="n"/>
      <c r="T452" s="27" t="n"/>
    </row>
    <row r="453">
      <c r="A453" s="25" t="n"/>
      <c r="B453" s="25" t="n"/>
      <c r="C453" s="30">
        <f>IF($A453="","",IFERROR(VLOOKUP($B453,'Vehicles'!$A$5:$J$504,2,FALSE)&amp;" "&amp;VLOOKUP($B453,'Vehicles'!$A$5:$J$504,3,FALSE)&amp;" "&amp;VLOOKUP($B453,'Vehicles'!$A$5:$J$504,4,FALSE),"Unit not found"))</f>
        <v/>
      </c>
      <c r="D453" s="31">
        <f>IF($A453="","",IFERROR(VLOOKUP($B453,'Vehicles'!$A$5:$J$504,10,FALSE),"Missing Unit"))</f>
        <v/>
      </c>
      <c r="E453" s="27" t="n"/>
      <c r="F453" s="49" t="n"/>
      <c r="G453" s="48" t="n"/>
      <c r="H453" s="50">
        <f>IF($A453="","",IFERROR(VLOOKUP($E453,'Settings'!$A$11:$D$110,2,FALSE),""))</f>
        <v/>
      </c>
      <c r="I453" s="33">
        <f>IF($A453="","",IFERROR(VLOOKUP($E453,'Settings'!$A$11:$D$110,3,FALSE),""))</f>
        <v/>
      </c>
      <c r="J453" s="50">
        <f>IF($A453="","",IFERROR(VLOOKUP($B453,'Vehicles'!$A$5:$J$504,8,FALSE),""))</f>
        <v/>
      </c>
      <c r="K453" s="50">
        <f>IF($A453="","",IFERROR(IF(OR($H453&lt;=0,$G453=""),"",$G453+$H453),""))</f>
        <v/>
      </c>
      <c r="L453" s="51">
        <f>IF($A453="","",IFERROR(IF(OR($I453&lt;=0,$F453=""),"",EDATE($F453,$I453)),""))</f>
        <v/>
      </c>
      <c r="M453" s="50">
        <f>IF($A453="","",IFERROR(IF(OR($K453="",$J453=""),"",$K453-$J453),""))</f>
        <v/>
      </c>
      <c r="N453" s="33">
        <f>IF($A453="","",IFERROR(IF($L453="","",$L453-'Settings'!$B$4),""))</f>
        <v/>
      </c>
      <c r="O453" s="30">
        <f>IF($A453="","",IF($D453="Missing Unit","Missing Unit",IF(OR($D453="Out of Service",$D453="Sold"),"Inactive Vehicle",IF($J453="","Missing Current Odometer",IF(OR($F453="",$G453=""),"Missing Service Baseline",IF($F453&gt;'Settings'!$B$4,"Last Service Date After Report Date",IF(AND(OR($H453="",$H453=0),OR($I453="",$I453=0)),"Missing Service Type Setup",IF($J453&lt;$G453,"Odometer Conflict","OK"))))))))</f>
        <v/>
      </c>
      <c r="P453" s="31">
        <f>IF($A453="","",IF($O453&lt;&gt;"OK","Review",IF(OR(AND($H453&gt;0,$M453&lt;0),AND($I453&gt;0,$N453&lt;0)),"Overdue",IF(OR(AND($H453&gt;0,$M453&lt;='Settings'!$B$5),AND($I453&gt;0,$N453&lt;='Settings'!$B$6)),"Due Soon","Up to Date"))))</f>
        <v/>
      </c>
      <c r="Q453" s="52">
        <f>IF($A453="","",IFERROR(VLOOKUP($E453,'Settings'!$A$11:$D$110,4,FALSE),0))</f>
        <v/>
      </c>
      <c r="R453" s="27" t="n"/>
      <c r="S453" s="25" t="n"/>
      <c r="T453" s="27" t="n"/>
    </row>
    <row r="454">
      <c r="A454" s="25" t="n"/>
      <c r="B454" s="25" t="n"/>
      <c r="C454" s="30">
        <f>IF($A454="","",IFERROR(VLOOKUP($B454,'Vehicles'!$A$5:$J$504,2,FALSE)&amp;" "&amp;VLOOKUP($B454,'Vehicles'!$A$5:$J$504,3,FALSE)&amp;" "&amp;VLOOKUP($B454,'Vehicles'!$A$5:$J$504,4,FALSE),"Unit not found"))</f>
        <v/>
      </c>
      <c r="D454" s="31">
        <f>IF($A454="","",IFERROR(VLOOKUP($B454,'Vehicles'!$A$5:$J$504,10,FALSE),"Missing Unit"))</f>
        <v/>
      </c>
      <c r="E454" s="27" t="n"/>
      <c r="F454" s="49" t="n"/>
      <c r="G454" s="48" t="n"/>
      <c r="H454" s="50">
        <f>IF($A454="","",IFERROR(VLOOKUP($E454,'Settings'!$A$11:$D$110,2,FALSE),""))</f>
        <v/>
      </c>
      <c r="I454" s="33">
        <f>IF($A454="","",IFERROR(VLOOKUP($E454,'Settings'!$A$11:$D$110,3,FALSE),""))</f>
        <v/>
      </c>
      <c r="J454" s="50">
        <f>IF($A454="","",IFERROR(VLOOKUP($B454,'Vehicles'!$A$5:$J$504,8,FALSE),""))</f>
        <v/>
      </c>
      <c r="K454" s="50">
        <f>IF($A454="","",IFERROR(IF(OR($H454&lt;=0,$G454=""),"",$G454+$H454),""))</f>
        <v/>
      </c>
      <c r="L454" s="51">
        <f>IF($A454="","",IFERROR(IF(OR($I454&lt;=0,$F454=""),"",EDATE($F454,$I454)),""))</f>
        <v/>
      </c>
      <c r="M454" s="50">
        <f>IF($A454="","",IFERROR(IF(OR($K454="",$J454=""),"",$K454-$J454),""))</f>
        <v/>
      </c>
      <c r="N454" s="33">
        <f>IF($A454="","",IFERROR(IF($L454="","",$L454-'Settings'!$B$4),""))</f>
        <v/>
      </c>
      <c r="O454" s="30">
        <f>IF($A454="","",IF($D454="Missing Unit","Missing Unit",IF(OR($D454="Out of Service",$D454="Sold"),"Inactive Vehicle",IF($J454="","Missing Current Odometer",IF(OR($F454="",$G454=""),"Missing Service Baseline",IF($F454&gt;'Settings'!$B$4,"Last Service Date After Report Date",IF(AND(OR($H454="",$H454=0),OR($I454="",$I454=0)),"Missing Service Type Setup",IF($J454&lt;$G454,"Odometer Conflict","OK"))))))))</f>
        <v/>
      </c>
      <c r="P454" s="31">
        <f>IF($A454="","",IF($O454&lt;&gt;"OK","Review",IF(OR(AND($H454&gt;0,$M454&lt;0),AND($I454&gt;0,$N454&lt;0)),"Overdue",IF(OR(AND($H454&gt;0,$M454&lt;='Settings'!$B$5),AND($I454&gt;0,$N454&lt;='Settings'!$B$6)),"Due Soon","Up to Date"))))</f>
        <v/>
      </c>
      <c r="Q454" s="52">
        <f>IF($A454="","",IFERROR(VLOOKUP($E454,'Settings'!$A$11:$D$110,4,FALSE),0))</f>
        <v/>
      </c>
      <c r="R454" s="27" t="n"/>
      <c r="S454" s="25" t="n"/>
      <c r="T454" s="27" t="n"/>
    </row>
    <row r="455">
      <c r="A455" s="25" t="n"/>
      <c r="B455" s="25" t="n"/>
      <c r="C455" s="30">
        <f>IF($A455="","",IFERROR(VLOOKUP($B455,'Vehicles'!$A$5:$J$504,2,FALSE)&amp;" "&amp;VLOOKUP($B455,'Vehicles'!$A$5:$J$504,3,FALSE)&amp;" "&amp;VLOOKUP($B455,'Vehicles'!$A$5:$J$504,4,FALSE),"Unit not found"))</f>
        <v/>
      </c>
      <c r="D455" s="31">
        <f>IF($A455="","",IFERROR(VLOOKUP($B455,'Vehicles'!$A$5:$J$504,10,FALSE),"Missing Unit"))</f>
        <v/>
      </c>
      <c r="E455" s="27" t="n"/>
      <c r="F455" s="49" t="n"/>
      <c r="G455" s="48" t="n"/>
      <c r="H455" s="50">
        <f>IF($A455="","",IFERROR(VLOOKUP($E455,'Settings'!$A$11:$D$110,2,FALSE),""))</f>
        <v/>
      </c>
      <c r="I455" s="33">
        <f>IF($A455="","",IFERROR(VLOOKUP($E455,'Settings'!$A$11:$D$110,3,FALSE),""))</f>
        <v/>
      </c>
      <c r="J455" s="50">
        <f>IF($A455="","",IFERROR(VLOOKUP($B455,'Vehicles'!$A$5:$J$504,8,FALSE),""))</f>
        <v/>
      </c>
      <c r="K455" s="50">
        <f>IF($A455="","",IFERROR(IF(OR($H455&lt;=0,$G455=""),"",$G455+$H455),""))</f>
        <v/>
      </c>
      <c r="L455" s="51">
        <f>IF($A455="","",IFERROR(IF(OR($I455&lt;=0,$F455=""),"",EDATE($F455,$I455)),""))</f>
        <v/>
      </c>
      <c r="M455" s="50">
        <f>IF($A455="","",IFERROR(IF(OR($K455="",$J455=""),"",$K455-$J455),""))</f>
        <v/>
      </c>
      <c r="N455" s="33">
        <f>IF($A455="","",IFERROR(IF($L455="","",$L455-'Settings'!$B$4),""))</f>
        <v/>
      </c>
      <c r="O455" s="30">
        <f>IF($A455="","",IF($D455="Missing Unit","Missing Unit",IF(OR($D455="Out of Service",$D455="Sold"),"Inactive Vehicle",IF($J455="","Missing Current Odometer",IF(OR($F455="",$G455=""),"Missing Service Baseline",IF($F455&gt;'Settings'!$B$4,"Last Service Date After Report Date",IF(AND(OR($H455="",$H455=0),OR($I455="",$I455=0)),"Missing Service Type Setup",IF($J455&lt;$G455,"Odometer Conflict","OK"))))))))</f>
        <v/>
      </c>
      <c r="P455" s="31">
        <f>IF($A455="","",IF($O455&lt;&gt;"OK","Review",IF(OR(AND($H455&gt;0,$M455&lt;0),AND($I455&gt;0,$N455&lt;0)),"Overdue",IF(OR(AND($H455&gt;0,$M455&lt;='Settings'!$B$5),AND($I455&gt;0,$N455&lt;='Settings'!$B$6)),"Due Soon","Up to Date"))))</f>
        <v/>
      </c>
      <c r="Q455" s="52">
        <f>IF($A455="","",IFERROR(VLOOKUP($E455,'Settings'!$A$11:$D$110,4,FALSE),0))</f>
        <v/>
      </c>
      <c r="R455" s="27" t="n"/>
      <c r="S455" s="25" t="n"/>
      <c r="T455" s="27" t="n"/>
    </row>
    <row r="456">
      <c r="A456" s="25" t="n"/>
      <c r="B456" s="25" t="n"/>
      <c r="C456" s="30">
        <f>IF($A456="","",IFERROR(VLOOKUP($B456,'Vehicles'!$A$5:$J$504,2,FALSE)&amp;" "&amp;VLOOKUP($B456,'Vehicles'!$A$5:$J$504,3,FALSE)&amp;" "&amp;VLOOKUP($B456,'Vehicles'!$A$5:$J$504,4,FALSE),"Unit not found"))</f>
        <v/>
      </c>
      <c r="D456" s="31">
        <f>IF($A456="","",IFERROR(VLOOKUP($B456,'Vehicles'!$A$5:$J$504,10,FALSE),"Missing Unit"))</f>
        <v/>
      </c>
      <c r="E456" s="27" t="n"/>
      <c r="F456" s="49" t="n"/>
      <c r="G456" s="48" t="n"/>
      <c r="H456" s="50">
        <f>IF($A456="","",IFERROR(VLOOKUP($E456,'Settings'!$A$11:$D$110,2,FALSE),""))</f>
        <v/>
      </c>
      <c r="I456" s="33">
        <f>IF($A456="","",IFERROR(VLOOKUP($E456,'Settings'!$A$11:$D$110,3,FALSE),""))</f>
        <v/>
      </c>
      <c r="J456" s="50">
        <f>IF($A456="","",IFERROR(VLOOKUP($B456,'Vehicles'!$A$5:$J$504,8,FALSE),""))</f>
        <v/>
      </c>
      <c r="K456" s="50">
        <f>IF($A456="","",IFERROR(IF(OR($H456&lt;=0,$G456=""),"",$G456+$H456),""))</f>
        <v/>
      </c>
      <c r="L456" s="51">
        <f>IF($A456="","",IFERROR(IF(OR($I456&lt;=0,$F456=""),"",EDATE($F456,$I456)),""))</f>
        <v/>
      </c>
      <c r="M456" s="50">
        <f>IF($A456="","",IFERROR(IF(OR($K456="",$J456=""),"",$K456-$J456),""))</f>
        <v/>
      </c>
      <c r="N456" s="33">
        <f>IF($A456="","",IFERROR(IF($L456="","",$L456-'Settings'!$B$4),""))</f>
        <v/>
      </c>
      <c r="O456" s="30">
        <f>IF($A456="","",IF($D456="Missing Unit","Missing Unit",IF(OR($D456="Out of Service",$D456="Sold"),"Inactive Vehicle",IF($J456="","Missing Current Odometer",IF(OR($F456="",$G456=""),"Missing Service Baseline",IF($F456&gt;'Settings'!$B$4,"Last Service Date After Report Date",IF(AND(OR($H456="",$H456=0),OR($I456="",$I456=0)),"Missing Service Type Setup",IF($J456&lt;$G456,"Odometer Conflict","OK"))))))))</f>
        <v/>
      </c>
      <c r="P456" s="31">
        <f>IF($A456="","",IF($O456&lt;&gt;"OK","Review",IF(OR(AND($H456&gt;0,$M456&lt;0),AND($I456&gt;0,$N456&lt;0)),"Overdue",IF(OR(AND($H456&gt;0,$M456&lt;='Settings'!$B$5),AND($I456&gt;0,$N456&lt;='Settings'!$B$6)),"Due Soon","Up to Date"))))</f>
        <v/>
      </c>
      <c r="Q456" s="52">
        <f>IF($A456="","",IFERROR(VLOOKUP($E456,'Settings'!$A$11:$D$110,4,FALSE),0))</f>
        <v/>
      </c>
      <c r="R456" s="27" t="n"/>
      <c r="S456" s="25" t="n"/>
      <c r="T456" s="27" t="n"/>
    </row>
    <row r="457">
      <c r="A457" s="25" t="n"/>
      <c r="B457" s="25" t="n"/>
      <c r="C457" s="30">
        <f>IF($A457="","",IFERROR(VLOOKUP($B457,'Vehicles'!$A$5:$J$504,2,FALSE)&amp;" "&amp;VLOOKUP($B457,'Vehicles'!$A$5:$J$504,3,FALSE)&amp;" "&amp;VLOOKUP($B457,'Vehicles'!$A$5:$J$504,4,FALSE),"Unit not found"))</f>
        <v/>
      </c>
      <c r="D457" s="31">
        <f>IF($A457="","",IFERROR(VLOOKUP($B457,'Vehicles'!$A$5:$J$504,10,FALSE),"Missing Unit"))</f>
        <v/>
      </c>
      <c r="E457" s="27" t="n"/>
      <c r="F457" s="49" t="n"/>
      <c r="G457" s="48" t="n"/>
      <c r="H457" s="50">
        <f>IF($A457="","",IFERROR(VLOOKUP($E457,'Settings'!$A$11:$D$110,2,FALSE),""))</f>
        <v/>
      </c>
      <c r="I457" s="33">
        <f>IF($A457="","",IFERROR(VLOOKUP($E457,'Settings'!$A$11:$D$110,3,FALSE),""))</f>
        <v/>
      </c>
      <c r="J457" s="50">
        <f>IF($A457="","",IFERROR(VLOOKUP($B457,'Vehicles'!$A$5:$J$504,8,FALSE),""))</f>
        <v/>
      </c>
      <c r="K457" s="50">
        <f>IF($A457="","",IFERROR(IF(OR($H457&lt;=0,$G457=""),"",$G457+$H457),""))</f>
        <v/>
      </c>
      <c r="L457" s="51">
        <f>IF($A457="","",IFERROR(IF(OR($I457&lt;=0,$F457=""),"",EDATE($F457,$I457)),""))</f>
        <v/>
      </c>
      <c r="M457" s="50">
        <f>IF($A457="","",IFERROR(IF(OR($K457="",$J457=""),"",$K457-$J457),""))</f>
        <v/>
      </c>
      <c r="N457" s="33">
        <f>IF($A457="","",IFERROR(IF($L457="","",$L457-'Settings'!$B$4),""))</f>
        <v/>
      </c>
      <c r="O457" s="30">
        <f>IF($A457="","",IF($D457="Missing Unit","Missing Unit",IF(OR($D457="Out of Service",$D457="Sold"),"Inactive Vehicle",IF($J457="","Missing Current Odometer",IF(OR($F457="",$G457=""),"Missing Service Baseline",IF($F457&gt;'Settings'!$B$4,"Last Service Date After Report Date",IF(AND(OR($H457="",$H457=0),OR($I457="",$I457=0)),"Missing Service Type Setup",IF($J457&lt;$G457,"Odometer Conflict","OK"))))))))</f>
        <v/>
      </c>
      <c r="P457" s="31">
        <f>IF($A457="","",IF($O457&lt;&gt;"OK","Review",IF(OR(AND($H457&gt;0,$M457&lt;0),AND($I457&gt;0,$N457&lt;0)),"Overdue",IF(OR(AND($H457&gt;0,$M457&lt;='Settings'!$B$5),AND($I457&gt;0,$N457&lt;='Settings'!$B$6)),"Due Soon","Up to Date"))))</f>
        <v/>
      </c>
      <c r="Q457" s="52">
        <f>IF($A457="","",IFERROR(VLOOKUP($E457,'Settings'!$A$11:$D$110,4,FALSE),0))</f>
        <v/>
      </c>
      <c r="R457" s="27" t="n"/>
      <c r="S457" s="25" t="n"/>
      <c r="T457" s="27" t="n"/>
    </row>
    <row r="458">
      <c r="A458" s="25" t="n"/>
      <c r="B458" s="25" t="n"/>
      <c r="C458" s="30">
        <f>IF($A458="","",IFERROR(VLOOKUP($B458,'Vehicles'!$A$5:$J$504,2,FALSE)&amp;" "&amp;VLOOKUP($B458,'Vehicles'!$A$5:$J$504,3,FALSE)&amp;" "&amp;VLOOKUP($B458,'Vehicles'!$A$5:$J$504,4,FALSE),"Unit not found"))</f>
        <v/>
      </c>
      <c r="D458" s="31">
        <f>IF($A458="","",IFERROR(VLOOKUP($B458,'Vehicles'!$A$5:$J$504,10,FALSE),"Missing Unit"))</f>
        <v/>
      </c>
      <c r="E458" s="27" t="n"/>
      <c r="F458" s="49" t="n"/>
      <c r="G458" s="48" t="n"/>
      <c r="H458" s="50">
        <f>IF($A458="","",IFERROR(VLOOKUP($E458,'Settings'!$A$11:$D$110,2,FALSE),""))</f>
        <v/>
      </c>
      <c r="I458" s="33">
        <f>IF($A458="","",IFERROR(VLOOKUP($E458,'Settings'!$A$11:$D$110,3,FALSE),""))</f>
        <v/>
      </c>
      <c r="J458" s="50">
        <f>IF($A458="","",IFERROR(VLOOKUP($B458,'Vehicles'!$A$5:$J$504,8,FALSE),""))</f>
        <v/>
      </c>
      <c r="K458" s="50">
        <f>IF($A458="","",IFERROR(IF(OR($H458&lt;=0,$G458=""),"",$G458+$H458),""))</f>
        <v/>
      </c>
      <c r="L458" s="51">
        <f>IF($A458="","",IFERROR(IF(OR($I458&lt;=0,$F458=""),"",EDATE($F458,$I458)),""))</f>
        <v/>
      </c>
      <c r="M458" s="50">
        <f>IF($A458="","",IFERROR(IF(OR($K458="",$J458=""),"",$K458-$J458),""))</f>
        <v/>
      </c>
      <c r="N458" s="33">
        <f>IF($A458="","",IFERROR(IF($L458="","",$L458-'Settings'!$B$4),""))</f>
        <v/>
      </c>
      <c r="O458" s="30">
        <f>IF($A458="","",IF($D458="Missing Unit","Missing Unit",IF(OR($D458="Out of Service",$D458="Sold"),"Inactive Vehicle",IF($J458="","Missing Current Odometer",IF(OR($F458="",$G458=""),"Missing Service Baseline",IF($F458&gt;'Settings'!$B$4,"Last Service Date After Report Date",IF(AND(OR($H458="",$H458=0),OR($I458="",$I458=0)),"Missing Service Type Setup",IF($J458&lt;$G458,"Odometer Conflict","OK"))))))))</f>
        <v/>
      </c>
      <c r="P458" s="31">
        <f>IF($A458="","",IF($O458&lt;&gt;"OK","Review",IF(OR(AND($H458&gt;0,$M458&lt;0),AND($I458&gt;0,$N458&lt;0)),"Overdue",IF(OR(AND($H458&gt;0,$M458&lt;='Settings'!$B$5),AND($I458&gt;0,$N458&lt;='Settings'!$B$6)),"Due Soon","Up to Date"))))</f>
        <v/>
      </c>
      <c r="Q458" s="52">
        <f>IF($A458="","",IFERROR(VLOOKUP($E458,'Settings'!$A$11:$D$110,4,FALSE),0))</f>
        <v/>
      </c>
      <c r="R458" s="27" t="n"/>
      <c r="S458" s="25" t="n"/>
      <c r="T458" s="27" t="n"/>
    </row>
    <row r="459">
      <c r="A459" s="25" t="n"/>
      <c r="B459" s="25" t="n"/>
      <c r="C459" s="30">
        <f>IF($A459="","",IFERROR(VLOOKUP($B459,'Vehicles'!$A$5:$J$504,2,FALSE)&amp;" "&amp;VLOOKUP($B459,'Vehicles'!$A$5:$J$504,3,FALSE)&amp;" "&amp;VLOOKUP($B459,'Vehicles'!$A$5:$J$504,4,FALSE),"Unit not found"))</f>
        <v/>
      </c>
      <c r="D459" s="31">
        <f>IF($A459="","",IFERROR(VLOOKUP($B459,'Vehicles'!$A$5:$J$504,10,FALSE),"Missing Unit"))</f>
        <v/>
      </c>
      <c r="E459" s="27" t="n"/>
      <c r="F459" s="49" t="n"/>
      <c r="G459" s="48" t="n"/>
      <c r="H459" s="50">
        <f>IF($A459="","",IFERROR(VLOOKUP($E459,'Settings'!$A$11:$D$110,2,FALSE),""))</f>
        <v/>
      </c>
      <c r="I459" s="33">
        <f>IF($A459="","",IFERROR(VLOOKUP($E459,'Settings'!$A$11:$D$110,3,FALSE),""))</f>
        <v/>
      </c>
      <c r="J459" s="50">
        <f>IF($A459="","",IFERROR(VLOOKUP($B459,'Vehicles'!$A$5:$J$504,8,FALSE),""))</f>
        <v/>
      </c>
      <c r="K459" s="50">
        <f>IF($A459="","",IFERROR(IF(OR($H459&lt;=0,$G459=""),"",$G459+$H459),""))</f>
        <v/>
      </c>
      <c r="L459" s="51">
        <f>IF($A459="","",IFERROR(IF(OR($I459&lt;=0,$F459=""),"",EDATE($F459,$I459)),""))</f>
        <v/>
      </c>
      <c r="M459" s="50">
        <f>IF($A459="","",IFERROR(IF(OR($K459="",$J459=""),"",$K459-$J459),""))</f>
        <v/>
      </c>
      <c r="N459" s="33">
        <f>IF($A459="","",IFERROR(IF($L459="","",$L459-'Settings'!$B$4),""))</f>
        <v/>
      </c>
      <c r="O459" s="30">
        <f>IF($A459="","",IF($D459="Missing Unit","Missing Unit",IF(OR($D459="Out of Service",$D459="Sold"),"Inactive Vehicle",IF($J459="","Missing Current Odometer",IF(OR($F459="",$G459=""),"Missing Service Baseline",IF($F459&gt;'Settings'!$B$4,"Last Service Date After Report Date",IF(AND(OR($H459="",$H459=0),OR($I459="",$I459=0)),"Missing Service Type Setup",IF($J459&lt;$G459,"Odometer Conflict","OK"))))))))</f>
        <v/>
      </c>
      <c r="P459" s="31">
        <f>IF($A459="","",IF($O459&lt;&gt;"OK","Review",IF(OR(AND($H459&gt;0,$M459&lt;0),AND($I459&gt;0,$N459&lt;0)),"Overdue",IF(OR(AND($H459&gt;0,$M459&lt;='Settings'!$B$5),AND($I459&gt;0,$N459&lt;='Settings'!$B$6)),"Due Soon","Up to Date"))))</f>
        <v/>
      </c>
      <c r="Q459" s="52">
        <f>IF($A459="","",IFERROR(VLOOKUP($E459,'Settings'!$A$11:$D$110,4,FALSE),0))</f>
        <v/>
      </c>
      <c r="R459" s="27" t="n"/>
      <c r="S459" s="25" t="n"/>
      <c r="T459" s="27" t="n"/>
    </row>
    <row r="460">
      <c r="A460" s="25" t="n"/>
      <c r="B460" s="25" t="n"/>
      <c r="C460" s="30">
        <f>IF($A460="","",IFERROR(VLOOKUP($B460,'Vehicles'!$A$5:$J$504,2,FALSE)&amp;" "&amp;VLOOKUP($B460,'Vehicles'!$A$5:$J$504,3,FALSE)&amp;" "&amp;VLOOKUP($B460,'Vehicles'!$A$5:$J$504,4,FALSE),"Unit not found"))</f>
        <v/>
      </c>
      <c r="D460" s="31">
        <f>IF($A460="","",IFERROR(VLOOKUP($B460,'Vehicles'!$A$5:$J$504,10,FALSE),"Missing Unit"))</f>
        <v/>
      </c>
      <c r="E460" s="27" t="n"/>
      <c r="F460" s="49" t="n"/>
      <c r="G460" s="48" t="n"/>
      <c r="H460" s="50">
        <f>IF($A460="","",IFERROR(VLOOKUP($E460,'Settings'!$A$11:$D$110,2,FALSE),""))</f>
        <v/>
      </c>
      <c r="I460" s="33">
        <f>IF($A460="","",IFERROR(VLOOKUP($E460,'Settings'!$A$11:$D$110,3,FALSE),""))</f>
        <v/>
      </c>
      <c r="J460" s="50">
        <f>IF($A460="","",IFERROR(VLOOKUP($B460,'Vehicles'!$A$5:$J$504,8,FALSE),""))</f>
        <v/>
      </c>
      <c r="K460" s="50">
        <f>IF($A460="","",IFERROR(IF(OR($H460&lt;=0,$G460=""),"",$G460+$H460),""))</f>
        <v/>
      </c>
      <c r="L460" s="51">
        <f>IF($A460="","",IFERROR(IF(OR($I460&lt;=0,$F460=""),"",EDATE($F460,$I460)),""))</f>
        <v/>
      </c>
      <c r="M460" s="50">
        <f>IF($A460="","",IFERROR(IF(OR($K460="",$J460=""),"",$K460-$J460),""))</f>
        <v/>
      </c>
      <c r="N460" s="33">
        <f>IF($A460="","",IFERROR(IF($L460="","",$L460-'Settings'!$B$4),""))</f>
        <v/>
      </c>
      <c r="O460" s="30">
        <f>IF($A460="","",IF($D460="Missing Unit","Missing Unit",IF(OR($D460="Out of Service",$D460="Sold"),"Inactive Vehicle",IF($J460="","Missing Current Odometer",IF(OR($F460="",$G460=""),"Missing Service Baseline",IF($F460&gt;'Settings'!$B$4,"Last Service Date After Report Date",IF(AND(OR($H460="",$H460=0),OR($I460="",$I460=0)),"Missing Service Type Setup",IF($J460&lt;$G460,"Odometer Conflict","OK"))))))))</f>
        <v/>
      </c>
      <c r="P460" s="31">
        <f>IF($A460="","",IF($O460&lt;&gt;"OK","Review",IF(OR(AND($H460&gt;0,$M460&lt;0),AND($I460&gt;0,$N460&lt;0)),"Overdue",IF(OR(AND($H460&gt;0,$M460&lt;='Settings'!$B$5),AND($I460&gt;0,$N460&lt;='Settings'!$B$6)),"Due Soon","Up to Date"))))</f>
        <v/>
      </c>
      <c r="Q460" s="52">
        <f>IF($A460="","",IFERROR(VLOOKUP($E460,'Settings'!$A$11:$D$110,4,FALSE),0))</f>
        <v/>
      </c>
      <c r="R460" s="27" t="n"/>
      <c r="S460" s="25" t="n"/>
      <c r="T460" s="27" t="n"/>
    </row>
    <row r="461">
      <c r="A461" s="25" t="n"/>
      <c r="B461" s="25" t="n"/>
      <c r="C461" s="30">
        <f>IF($A461="","",IFERROR(VLOOKUP($B461,'Vehicles'!$A$5:$J$504,2,FALSE)&amp;" "&amp;VLOOKUP($B461,'Vehicles'!$A$5:$J$504,3,FALSE)&amp;" "&amp;VLOOKUP($B461,'Vehicles'!$A$5:$J$504,4,FALSE),"Unit not found"))</f>
        <v/>
      </c>
      <c r="D461" s="31">
        <f>IF($A461="","",IFERROR(VLOOKUP($B461,'Vehicles'!$A$5:$J$504,10,FALSE),"Missing Unit"))</f>
        <v/>
      </c>
      <c r="E461" s="27" t="n"/>
      <c r="F461" s="49" t="n"/>
      <c r="G461" s="48" t="n"/>
      <c r="H461" s="50">
        <f>IF($A461="","",IFERROR(VLOOKUP($E461,'Settings'!$A$11:$D$110,2,FALSE),""))</f>
        <v/>
      </c>
      <c r="I461" s="33">
        <f>IF($A461="","",IFERROR(VLOOKUP($E461,'Settings'!$A$11:$D$110,3,FALSE),""))</f>
        <v/>
      </c>
      <c r="J461" s="50">
        <f>IF($A461="","",IFERROR(VLOOKUP($B461,'Vehicles'!$A$5:$J$504,8,FALSE),""))</f>
        <v/>
      </c>
      <c r="K461" s="50">
        <f>IF($A461="","",IFERROR(IF(OR($H461&lt;=0,$G461=""),"",$G461+$H461),""))</f>
        <v/>
      </c>
      <c r="L461" s="51">
        <f>IF($A461="","",IFERROR(IF(OR($I461&lt;=0,$F461=""),"",EDATE($F461,$I461)),""))</f>
        <v/>
      </c>
      <c r="M461" s="50">
        <f>IF($A461="","",IFERROR(IF(OR($K461="",$J461=""),"",$K461-$J461),""))</f>
        <v/>
      </c>
      <c r="N461" s="33">
        <f>IF($A461="","",IFERROR(IF($L461="","",$L461-'Settings'!$B$4),""))</f>
        <v/>
      </c>
      <c r="O461" s="30">
        <f>IF($A461="","",IF($D461="Missing Unit","Missing Unit",IF(OR($D461="Out of Service",$D461="Sold"),"Inactive Vehicle",IF($J461="","Missing Current Odometer",IF(OR($F461="",$G461=""),"Missing Service Baseline",IF($F461&gt;'Settings'!$B$4,"Last Service Date After Report Date",IF(AND(OR($H461="",$H461=0),OR($I461="",$I461=0)),"Missing Service Type Setup",IF($J461&lt;$G461,"Odometer Conflict","OK"))))))))</f>
        <v/>
      </c>
      <c r="P461" s="31">
        <f>IF($A461="","",IF($O461&lt;&gt;"OK","Review",IF(OR(AND($H461&gt;0,$M461&lt;0),AND($I461&gt;0,$N461&lt;0)),"Overdue",IF(OR(AND($H461&gt;0,$M461&lt;='Settings'!$B$5),AND($I461&gt;0,$N461&lt;='Settings'!$B$6)),"Due Soon","Up to Date"))))</f>
        <v/>
      </c>
      <c r="Q461" s="52">
        <f>IF($A461="","",IFERROR(VLOOKUP($E461,'Settings'!$A$11:$D$110,4,FALSE),0))</f>
        <v/>
      </c>
      <c r="R461" s="27" t="n"/>
      <c r="S461" s="25" t="n"/>
      <c r="T461" s="27" t="n"/>
    </row>
    <row r="462">
      <c r="A462" s="25" t="n"/>
      <c r="B462" s="25" t="n"/>
      <c r="C462" s="30">
        <f>IF($A462="","",IFERROR(VLOOKUP($B462,'Vehicles'!$A$5:$J$504,2,FALSE)&amp;" "&amp;VLOOKUP($B462,'Vehicles'!$A$5:$J$504,3,FALSE)&amp;" "&amp;VLOOKUP($B462,'Vehicles'!$A$5:$J$504,4,FALSE),"Unit not found"))</f>
        <v/>
      </c>
      <c r="D462" s="31">
        <f>IF($A462="","",IFERROR(VLOOKUP($B462,'Vehicles'!$A$5:$J$504,10,FALSE),"Missing Unit"))</f>
        <v/>
      </c>
      <c r="E462" s="27" t="n"/>
      <c r="F462" s="49" t="n"/>
      <c r="G462" s="48" t="n"/>
      <c r="H462" s="50">
        <f>IF($A462="","",IFERROR(VLOOKUP($E462,'Settings'!$A$11:$D$110,2,FALSE),""))</f>
        <v/>
      </c>
      <c r="I462" s="33">
        <f>IF($A462="","",IFERROR(VLOOKUP($E462,'Settings'!$A$11:$D$110,3,FALSE),""))</f>
        <v/>
      </c>
      <c r="J462" s="50">
        <f>IF($A462="","",IFERROR(VLOOKUP($B462,'Vehicles'!$A$5:$J$504,8,FALSE),""))</f>
        <v/>
      </c>
      <c r="K462" s="50">
        <f>IF($A462="","",IFERROR(IF(OR($H462&lt;=0,$G462=""),"",$G462+$H462),""))</f>
        <v/>
      </c>
      <c r="L462" s="51">
        <f>IF($A462="","",IFERROR(IF(OR($I462&lt;=0,$F462=""),"",EDATE($F462,$I462)),""))</f>
        <v/>
      </c>
      <c r="M462" s="50">
        <f>IF($A462="","",IFERROR(IF(OR($K462="",$J462=""),"",$K462-$J462),""))</f>
        <v/>
      </c>
      <c r="N462" s="33">
        <f>IF($A462="","",IFERROR(IF($L462="","",$L462-'Settings'!$B$4),""))</f>
        <v/>
      </c>
      <c r="O462" s="30">
        <f>IF($A462="","",IF($D462="Missing Unit","Missing Unit",IF(OR($D462="Out of Service",$D462="Sold"),"Inactive Vehicle",IF($J462="","Missing Current Odometer",IF(OR($F462="",$G462=""),"Missing Service Baseline",IF($F462&gt;'Settings'!$B$4,"Last Service Date After Report Date",IF(AND(OR($H462="",$H462=0),OR($I462="",$I462=0)),"Missing Service Type Setup",IF($J462&lt;$G462,"Odometer Conflict","OK"))))))))</f>
        <v/>
      </c>
      <c r="P462" s="31">
        <f>IF($A462="","",IF($O462&lt;&gt;"OK","Review",IF(OR(AND($H462&gt;0,$M462&lt;0),AND($I462&gt;0,$N462&lt;0)),"Overdue",IF(OR(AND($H462&gt;0,$M462&lt;='Settings'!$B$5),AND($I462&gt;0,$N462&lt;='Settings'!$B$6)),"Due Soon","Up to Date"))))</f>
        <v/>
      </c>
      <c r="Q462" s="52">
        <f>IF($A462="","",IFERROR(VLOOKUP($E462,'Settings'!$A$11:$D$110,4,FALSE),0))</f>
        <v/>
      </c>
      <c r="R462" s="27" t="n"/>
      <c r="S462" s="25" t="n"/>
      <c r="T462" s="27" t="n"/>
    </row>
    <row r="463">
      <c r="A463" s="25" t="n"/>
      <c r="B463" s="25" t="n"/>
      <c r="C463" s="30">
        <f>IF($A463="","",IFERROR(VLOOKUP($B463,'Vehicles'!$A$5:$J$504,2,FALSE)&amp;" "&amp;VLOOKUP($B463,'Vehicles'!$A$5:$J$504,3,FALSE)&amp;" "&amp;VLOOKUP($B463,'Vehicles'!$A$5:$J$504,4,FALSE),"Unit not found"))</f>
        <v/>
      </c>
      <c r="D463" s="31">
        <f>IF($A463="","",IFERROR(VLOOKUP($B463,'Vehicles'!$A$5:$J$504,10,FALSE),"Missing Unit"))</f>
        <v/>
      </c>
      <c r="E463" s="27" t="n"/>
      <c r="F463" s="49" t="n"/>
      <c r="G463" s="48" t="n"/>
      <c r="H463" s="50">
        <f>IF($A463="","",IFERROR(VLOOKUP($E463,'Settings'!$A$11:$D$110,2,FALSE),""))</f>
        <v/>
      </c>
      <c r="I463" s="33">
        <f>IF($A463="","",IFERROR(VLOOKUP($E463,'Settings'!$A$11:$D$110,3,FALSE),""))</f>
        <v/>
      </c>
      <c r="J463" s="50">
        <f>IF($A463="","",IFERROR(VLOOKUP($B463,'Vehicles'!$A$5:$J$504,8,FALSE),""))</f>
        <v/>
      </c>
      <c r="K463" s="50">
        <f>IF($A463="","",IFERROR(IF(OR($H463&lt;=0,$G463=""),"",$G463+$H463),""))</f>
        <v/>
      </c>
      <c r="L463" s="51">
        <f>IF($A463="","",IFERROR(IF(OR($I463&lt;=0,$F463=""),"",EDATE($F463,$I463)),""))</f>
        <v/>
      </c>
      <c r="M463" s="50">
        <f>IF($A463="","",IFERROR(IF(OR($K463="",$J463=""),"",$K463-$J463),""))</f>
        <v/>
      </c>
      <c r="N463" s="33">
        <f>IF($A463="","",IFERROR(IF($L463="","",$L463-'Settings'!$B$4),""))</f>
        <v/>
      </c>
      <c r="O463" s="30">
        <f>IF($A463="","",IF($D463="Missing Unit","Missing Unit",IF(OR($D463="Out of Service",$D463="Sold"),"Inactive Vehicle",IF($J463="","Missing Current Odometer",IF(OR($F463="",$G463=""),"Missing Service Baseline",IF($F463&gt;'Settings'!$B$4,"Last Service Date After Report Date",IF(AND(OR($H463="",$H463=0),OR($I463="",$I463=0)),"Missing Service Type Setup",IF($J463&lt;$G463,"Odometer Conflict","OK"))))))))</f>
        <v/>
      </c>
      <c r="P463" s="31">
        <f>IF($A463="","",IF($O463&lt;&gt;"OK","Review",IF(OR(AND($H463&gt;0,$M463&lt;0),AND($I463&gt;0,$N463&lt;0)),"Overdue",IF(OR(AND($H463&gt;0,$M463&lt;='Settings'!$B$5),AND($I463&gt;0,$N463&lt;='Settings'!$B$6)),"Due Soon","Up to Date"))))</f>
        <v/>
      </c>
      <c r="Q463" s="52">
        <f>IF($A463="","",IFERROR(VLOOKUP($E463,'Settings'!$A$11:$D$110,4,FALSE),0))</f>
        <v/>
      </c>
      <c r="R463" s="27" t="n"/>
      <c r="S463" s="25" t="n"/>
      <c r="T463" s="27" t="n"/>
    </row>
    <row r="464">
      <c r="A464" s="25" t="n"/>
      <c r="B464" s="25" t="n"/>
      <c r="C464" s="30">
        <f>IF($A464="","",IFERROR(VLOOKUP($B464,'Vehicles'!$A$5:$J$504,2,FALSE)&amp;" "&amp;VLOOKUP($B464,'Vehicles'!$A$5:$J$504,3,FALSE)&amp;" "&amp;VLOOKUP($B464,'Vehicles'!$A$5:$J$504,4,FALSE),"Unit not found"))</f>
        <v/>
      </c>
      <c r="D464" s="31">
        <f>IF($A464="","",IFERROR(VLOOKUP($B464,'Vehicles'!$A$5:$J$504,10,FALSE),"Missing Unit"))</f>
        <v/>
      </c>
      <c r="E464" s="27" t="n"/>
      <c r="F464" s="49" t="n"/>
      <c r="G464" s="48" t="n"/>
      <c r="H464" s="50">
        <f>IF($A464="","",IFERROR(VLOOKUP($E464,'Settings'!$A$11:$D$110,2,FALSE),""))</f>
        <v/>
      </c>
      <c r="I464" s="33">
        <f>IF($A464="","",IFERROR(VLOOKUP($E464,'Settings'!$A$11:$D$110,3,FALSE),""))</f>
        <v/>
      </c>
      <c r="J464" s="50">
        <f>IF($A464="","",IFERROR(VLOOKUP($B464,'Vehicles'!$A$5:$J$504,8,FALSE),""))</f>
        <v/>
      </c>
      <c r="K464" s="50">
        <f>IF($A464="","",IFERROR(IF(OR($H464&lt;=0,$G464=""),"",$G464+$H464),""))</f>
        <v/>
      </c>
      <c r="L464" s="51">
        <f>IF($A464="","",IFERROR(IF(OR($I464&lt;=0,$F464=""),"",EDATE($F464,$I464)),""))</f>
        <v/>
      </c>
      <c r="M464" s="50">
        <f>IF($A464="","",IFERROR(IF(OR($K464="",$J464=""),"",$K464-$J464),""))</f>
        <v/>
      </c>
      <c r="N464" s="33">
        <f>IF($A464="","",IFERROR(IF($L464="","",$L464-'Settings'!$B$4),""))</f>
        <v/>
      </c>
      <c r="O464" s="30">
        <f>IF($A464="","",IF($D464="Missing Unit","Missing Unit",IF(OR($D464="Out of Service",$D464="Sold"),"Inactive Vehicle",IF($J464="","Missing Current Odometer",IF(OR($F464="",$G464=""),"Missing Service Baseline",IF($F464&gt;'Settings'!$B$4,"Last Service Date After Report Date",IF(AND(OR($H464="",$H464=0),OR($I464="",$I464=0)),"Missing Service Type Setup",IF($J464&lt;$G464,"Odometer Conflict","OK"))))))))</f>
        <v/>
      </c>
      <c r="P464" s="31">
        <f>IF($A464="","",IF($O464&lt;&gt;"OK","Review",IF(OR(AND($H464&gt;0,$M464&lt;0),AND($I464&gt;0,$N464&lt;0)),"Overdue",IF(OR(AND($H464&gt;0,$M464&lt;='Settings'!$B$5),AND($I464&gt;0,$N464&lt;='Settings'!$B$6)),"Due Soon","Up to Date"))))</f>
        <v/>
      </c>
      <c r="Q464" s="52">
        <f>IF($A464="","",IFERROR(VLOOKUP($E464,'Settings'!$A$11:$D$110,4,FALSE),0))</f>
        <v/>
      </c>
      <c r="R464" s="27" t="n"/>
      <c r="S464" s="25" t="n"/>
      <c r="T464" s="27" t="n"/>
    </row>
    <row r="465">
      <c r="A465" s="25" t="n"/>
      <c r="B465" s="25" t="n"/>
      <c r="C465" s="30">
        <f>IF($A465="","",IFERROR(VLOOKUP($B465,'Vehicles'!$A$5:$J$504,2,FALSE)&amp;" "&amp;VLOOKUP($B465,'Vehicles'!$A$5:$J$504,3,FALSE)&amp;" "&amp;VLOOKUP($B465,'Vehicles'!$A$5:$J$504,4,FALSE),"Unit not found"))</f>
        <v/>
      </c>
      <c r="D465" s="31">
        <f>IF($A465="","",IFERROR(VLOOKUP($B465,'Vehicles'!$A$5:$J$504,10,FALSE),"Missing Unit"))</f>
        <v/>
      </c>
      <c r="E465" s="27" t="n"/>
      <c r="F465" s="49" t="n"/>
      <c r="G465" s="48" t="n"/>
      <c r="H465" s="50">
        <f>IF($A465="","",IFERROR(VLOOKUP($E465,'Settings'!$A$11:$D$110,2,FALSE),""))</f>
        <v/>
      </c>
      <c r="I465" s="33">
        <f>IF($A465="","",IFERROR(VLOOKUP($E465,'Settings'!$A$11:$D$110,3,FALSE),""))</f>
        <v/>
      </c>
      <c r="J465" s="50">
        <f>IF($A465="","",IFERROR(VLOOKUP($B465,'Vehicles'!$A$5:$J$504,8,FALSE),""))</f>
        <v/>
      </c>
      <c r="K465" s="50">
        <f>IF($A465="","",IFERROR(IF(OR($H465&lt;=0,$G465=""),"",$G465+$H465),""))</f>
        <v/>
      </c>
      <c r="L465" s="51">
        <f>IF($A465="","",IFERROR(IF(OR($I465&lt;=0,$F465=""),"",EDATE($F465,$I465)),""))</f>
        <v/>
      </c>
      <c r="M465" s="50">
        <f>IF($A465="","",IFERROR(IF(OR($K465="",$J465=""),"",$K465-$J465),""))</f>
        <v/>
      </c>
      <c r="N465" s="33">
        <f>IF($A465="","",IFERROR(IF($L465="","",$L465-'Settings'!$B$4),""))</f>
        <v/>
      </c>
      <c r="O465" s="30">
        <f>IF($A465="","",IF($D465="Missing Unit","Missing Unit",IF(OR($D465="Out of Service",$D465="Sold"),"Inactive Vehicle",IF($J465="","Missing Current Odometer",IF(OR($F465="",$G465=""),"Missing Service Baseline",IF($F465&gt;'Settings'!$B$4,"Last Service Date After Report Date",IF(AND(OR($H465="",$H465=0),OR($I465="",$I465=0)),"Missing Service Type Setup",IF($J465&lt;$G465,"Odometer Conflict","OK"))))))))</f>
        <v/>
      </c>
      <c r="P465" s="31">
        <f>IF($A465="","",IF($O465&lt;&gt;"OK","Review",IF(OR(AND($H465&gt;0,$M465&lt;0),AND($I465&gt;0,$N465&lt;0)),"Overdue",IF(OR(AND($H465&gt;0,$M465&lt;='Settings'!$B$5),AND($I465&gt;0,$N465&lt;='Settings'!$B$6)),"Due Soon","Up to Date"))))</f>
        <v/>
      </c>
      <c r="Q465" s="52">
        <f>IF($A465="","",IFERROR(VLOOKUP($E465,'Settings'!$A$11:$D$110,4,FALSE),0))</f>
        <v/>
      </c>
      <c r="R465" s="27" t="n"/>
      <c r="S465" s="25" t="n"/>
      <c r="T465" s="27" t="n"/>
    </row>
    <row r="466">
      <c r="A466" s="25" t="n"/>
      <c r="B466" s="25" t="n"/>
      <c r="C466" s="30">
        <f>IF($A466="","",IFERROR(VLOOKUP($B466,'Vehicles'!$A$5:$J$504,2,FALSE)&amp;" "&amp;VLOOKUP($B466,'Vehicles'!$A$5:$J$504,3,FALSE)&amp;" "&amp;VLOOKUP($B466,'Vehicles'!$A$5:$J$504,4,FALSE),"Unit not found"))</f>
        <v/>
      </c>
      <c r="D466" s="31">
        <f>IF($A466="","",IFERROR(VLOOKUP($B466,'Vehicles'!$A$5:$J$504,10,FALSE),"Missing Unit"))</f>
        <v/>
      </c>
      <c r="E466" s="27" t="n"/>
      <c r="F466" s="49" t="n"/>
      <c r="G466" s="48" t="n"/>
      <c r="H466" s="50">
        <f>IF($A466="","",IFERROR(VLOOKUP($E466,'Settings'!$A$11:$D$110,2,FALSE),""))</f>
        <v/>
      </c>
      <c r="I466" s="33">
        <f>IF($A466="","",IFERROR(VLOOKUP($E466,'Settings'!$A$11:$D$110,3,FALSE),""))</f>
        <v/>
      </c>
      <c r="J466" s="50">
        <f>IF($A466="","",IFERROR(VLOOKUP($B466,'Vehicles'!$A$5:$J$504,8,FALSE),""))</f>
        <v/>
      </c>
      <c r="K466" s="50">
        <f>IF($A466="","",IFERROR(IF(OR($H466&lt;=0,$G466=""),"",$G466+$H466),""))</f>
        <v/>
      </c>
      <c r="L466" s="51">
        <f>IF($A466="","",IFERROR(IF(OR($I466&lt;=0,$F466=""),"",EDATE($F466,$I466)),""))</f>
        <v/>
      </c>
      <c r="M466" s="50">
        <f>IF($A466="","",IFERROR(IF(OR($K466="",$J466=""),"",$K466-$J466),""))</f>
        <v/>
      </c>
      <c r="N466" s="33">
        <f>IF($A466="","",IFERROR(IF($L466="","",$L466-'Settings'!$B$4),""))</f>
        <v/>
      </c>
      <c r="O466" s="30">
        <f>IF($A466="","",IF($D466="Missing Unit","Missing Unit",IF(OR($D466="Out of Service",$D466="Sold"),"Inactive Vehicle",IF($J466="","Missing Current Odometer",IF(OR($F466="",$G466=""),"Missing Service Baseline",IF($F466&gt;'Settings'!$B$4,"Last Service Date After Report Date",IF(AND(OR($H466="",$H466=0),OR($I466="",$I466=0)),"Missing Service Type Setup",IF($J466&lt;$G466,"Odometer Conflict","OK"))))))))</f>
        <v/>
      </c>
      <c r="P466" s="31">
        <f>IF($A466="","",IF($O466&lt;&gt;"OK","Review",IF(OR(AND($H466&gt;0,$M466&lt;0),AND($I466&gt;0,$N466&lt;0)),"Overdue",IF(OR(AND($H466&gt;0,$M466&lt;='Settings'!$B$5),AND($I466&gt;0,$N466&lt;='Settings'!$B$6)),"Due Soon","Up to Date"))))</f>
        <v/>
      </c>
      <c r="Q466" s="52">
        <f>IF($A466="","",IFERROR(VLOOKUP($E466,'Settings'!$A$11:$D$110,4,FALSE),0))</f>
        <v/>
      </c>
      <c r="R466" s="27" t="n"/>
      <c r="S466" s="25" t="n"/>
      <c r="T466" s="27" t="n"/>
    </row>
    <row r="467">
      <c r="A467" s="25" t="n"/>
      <c r="B467" s="25" t="n"/>
      <c r="C467" s="30">
        <f>IF($A467="","",IFERROR(VLOOKUP($B467,'Vehicles'!$A$5:$J$504,2,FALSE)&amp;" "&amp;VLOOKUP($B467,'Vehicles'!$A$5:$J$504,3,FALSE)&amp;" "&amp;VLOOKUP($B467,'Vehicles'!$A$5:$J$504,4,FALSE),"Unit not found"))</f>
        <v/>
      </c>
      <c r="D467" s="31">
        <f>IF($A467="","",IFERROR(VLOOKUP($B467,'Vehicles'!$A$5:$J$504,10,FALSE),"Missing Unit"))</f>
        <v/>
      </c>
      <c r="E467" s="27" t="n"/>
      <c r="F467" s="49" t="n"/>
      <c r="G467" s="48" t="n"/>
      <c r="H467" s="50">
        <f>IF($A467="","",IFERROR(VLOOKUP($E467,'Settings'!$A$11:$D$110,2,FALSE),""))</f>
        <v/>
      </c>
      <c r="I467" s="33">
        <f>IF($A467="","",IFERROR(VLOOKUP($E467,'Settings'!$A$11:$D$110,3,FALSE),""))</f>
        <v/>
      </c>
      <c r="J467" s="50">
        <f>IF($A467="","",IFERROR(VLOOKUP($B467,'Vehicles'!$A$5:$J$504,8,FALSE),""))</f>
        <v/>
      </c>
      <c r="K467" s="50">
        <f>IF($A467="","",IFERROR(IF(OR($H467&lt;=0,$G467=""),"",$G467+$H467),""))</f>
        <v/>
      </c>
      <c r="L467" s="51">
        <f>IF($A467="","",IFERROR(IF(OR($I467&lt;=0,$F467=""),"",EDATE($F467,$I467)),""))</f>
        <v/>
      </c>
      <c r="M467" s="50">
        <f>IF($A467="","",IFERROR(IF(OR($K467="",$J467=""),"",$K467-$J467),""))</f>
        <v/>
      </c>
      <c r="N467" s="33">
        <f>IF($A467="","",IFERROR(IF($L467="","",$L467-'Settings'!$B$4),""))</f>
        <v/>
      </c>
      <c r="O467" s="30">
        <f>IF($A467="","",IF($D467="Missing Unit","Missing Unit",IF(OR($D467="Out of Service",$D467="Sold"),"Inactive Vehicle",IF($J467="","Missing Current Odometer",IF(OR($F467="",$G467=""),"Missing Service Baseline",IF($F467&gt;'Settings'!$B$4,"Last Service Date After Report Date",IF(AND(OR($H467="",$H467=0),OR($I467="",$I467=0)),"Missing Service Type Setup",IF($J467&lt;$G467,"Odometer Conflict","OK"))))))))</f>
        <v/>
      </c>
      <c r="P467" s="31">
        <f>IF($A467="","",IF($O467&lt;&gt;"OK","Review",IF(OR(AND($H467&gt;0,$M467&lt;0),AND($I467&gt;0,$N467&lt;0)),"Overdue",IF(OR(AND($H467&gt;0,$M467&lt;='Settings'!$B$5),AND($I467&gt;0,$N467&lt;='Settings'!$B$6)),"Due Soon","Up to Date"))))</f>
        <v/>
      </c>
      <c r="Q467" s="52">
        <f>IF($A467="","",IFERROR(VLOOKUP($E467,'Settings'!$A$11:$D$110,4,FALSE),0))</f>
        <v/>
      </c>
      <c r="R467" s="27" t="n"/>
      <c r="S467" s="25" t="n"/>
      <c r="T467" s="27" t="n"/>
    </row>
    <row r="468">
      <c r="A468" s="25" t="n"/>
      <c r="B468" s="25" t="n"/>
      <c r="C468" s="30">
        <f>IF($A468="","",IFERROR(VLOOKUP($B468,'Vehicles'!$A$5:$J$504,2,FALSE)&amp;" "&amp;VLOOKUP($B468,'Vehicles'!$A$5:$J$504,3,FALSE)&amp;" "&amp;VLOOKUP($B468,'Vehicles'!$A$5:$J$504,4,FALSE),"Unit not found"))</f>
        <v/>
      </c>
      <c r="D468" s="31">
        <f>IF($A468="","",IFERROR(VLOOKUP($B468,'Vehicles'!$A$5:$J$504,10,FALSE),"Missing Unit"))</f>
        <v/>
      </c>
      <c r="E468" s="27" t="n"/>
      <c r="F468" s="49" t="n"/>
      <c r="G468" s="48" t="n"/>
      <c r="H468" s="50">
        <f>IF($A468="","",IFERROR(VLOOKUP($E468,'Settings'!$A$11:$D$110,2,FALSE),""))</f>
        <v/>
      </c>
      <c r="I468" s="33">
        <f>IF($A468="","",IFERROR(VLOOKUP($E468,'Settings'!$A$11:$D$110,3,FALSE),""))</f>
        <v/>
      </c>
      <c r="J468" s="50">
        <f>IF($A468="","",IFERROR(VLOOKUP($B468,'Vehicles'!$A$5:$J$504,8,FALSE),""))</f>
        <v/>
      </c>
      <c r="K468" s="50">
        <f>IF($A468="","",IFERROR(IF(OR($H468&lt;=0,$G468=""),"",$G468+$H468),""))</f>
        <v/>
      </c>
      <c r="L468" s="51">
        <f>IF($A468="","",IFERROR(IF(OR($I468&lt;=0,$F468=""),"",EDATE($F468,$I468)),""))</f>
        <v/>
      </c>
      <c r="M468" s="50">
        <f>IF($A468="","",IFERROR(IF(OR($K468="",$J468=""),"",$K468-$J468),""))</f>
        <v/>
      </c>
      <c r="N468" s="33">
        <f>IF($A468="","",IFERROR(IF($L468="","",$L468-'Settings'!$B$4),""))</f>
        <v/>
      </c>
      <c r="O468" s="30">
        <f>IF($A468="","",IF($D468="Missing Unit","Missing Unit",IF(OR($D468="Out of Service",$D468="Sold"),"Inactive Vehicle",IF($J468="","Missing Current Odometer",IF(OR($F468="",$G468=""),"Missing Service Baseline",IF($F468&gt;'Settings'!$B$4,"Last Service Date After Report Date",IF(AND(OR($H468="",$H468=0),OR($I468="",$I468=0)),"Missing Service Type Setup",IF($J468&lt;$G468,"Odometer Conflict","OK"))))))))</f>
        <v/>
      </c>
      <c r="P468" s="31">
        <f>IF($A468="","",IF($O468&lt;&gt;"OK","Review",IF(OR(AND($H468&gt;0,$M468&lt;0),AND($I468&gt;0,$N468&lt;0)),"Overdue",IF(OR(AND($H468&gt;0,$M468&lt;='Settings'!$B$5),AND($I468&gt;0,$N468&lt;='Settings'!$B$6)),"Due Soon","Up to Date"))))</f>
        <v/>
      </c>
      <c r="Q468" s="52">
        <f>IF($A468="","",IFERROR(VLOOKUP($E468,'Settings'!$A$11:$D$110,4,FALSE),0))</f>
        <v/>
      </c>
      <c r="R468" s="27" t="n"/>
      <c r="S468" s="25" t="n"/>
      <c r="T468" s="27" t="n"/>
    </row>
    <row r="469">
      <c r="A469" s="25" t="n"/>
      <c r="B469" s="25" t="n"/>
      <c r="C469" s="30">
        <f>IF($A469="","",IFERROR(VLOOKUP($B469,'Vehicles'!$A$5:$J$504,2,FALSE)&amp;" "&amp;VLOOKUP($B469,'Vehicles'!$A$5:$J$504,3,FALSE)&amp;" "&amp;VLOOKUP($B469,'Vehicles'!$A$5:$J$504,4,FALSE),"Unit not found"))</f>
        <v/>
      </c>
      <c r="D469" s="31">
        <f>IF($A469="","",IFERROR(VLOOKUP($B469,'Vehicles'!$A$5:$J$504,10,FALSE),"Missing Unit"))</f>
        <v/>
      </c>
      <c r="E469" s="27" t="n"/>
      <c r="F469" s="49" t="n"/>
      <c r="G469" s="48" t="n"/>
      <c r="H469" s="50">
        <f>IF($A469="","",IFERROR(VLOOKUP($E469,'Settings'!$A$11:$D$110,2,FALSE),""))</f>
        <v/>
      </c>
      <c r="I469" s="33">
        <f>IF($A469="","",IFERROR(VLOOKUP($E469,'Settings'!$A$11:$D$110,3,FALSE),""))</f>
        <v/>
      </c>
      <c r="J469" s="50">
        <f>IF($A469="","",IFERROR(VLOOKUP($B469,'Vehicles'!$A$5:$J$504,8,FALSE),""))</f>
        <v/>
      </c>
      <c r="K469" s="50">
        <f>IF($A469="","",IFERROR(IF(OR($H469&lt;=0,$G469=""),"",$G469+$H469),""))</f>
        <v/>
      </c>
      <c r="L469" s="51">
        <f>IF($A469="","",IFERROR(IF(OR($I469&lt;=0,$F469=""),"",EDATE($F469,$I469)),""))</f>
        <v/>
      </c>
      <c r="M469" s="50">
        <f>IF($A469="","",IFERROR(IF(OR($K469="",$J469=""),"",$K469-$J469),""))</f>
        <v/>
      </c>
      <c r="N469" s="33">
        <f>IF($A469="","",IFERROR(IF($L469="","",$L469-'Settings'!$B$4),""))</f>
        <v/>
      </c>
      <c r="O469" s="30">
        <f>IF($A469="","",IF($D469="Missing Unit","Missing Unit",IF(OR($D469="Out of Service",$D469="Sold"),"Inactive Vehicle",IF($J469="","Missing Current Odometer",IF(OR($F469="",$G469=""),"Missing Service Baseline",IF($F469&gt;'Settings'!$B$4,"Last Service Date After Report Date",IF(AND(OR($H469="",$H469=0),OR($I469="",$I469=0)),"Missing Service Type Setup",IF($J469&lt;$G469,"Odometer Conflict","OK"))))))))</f>
        <v/>
      </c>
      <c r="P469" s="31">
        <f>IF($A469="","",IF($O469&lt;&gt;"OK","Review",IF(OR(AND($H469&gt;0,$M469&lt;0),AND($I469&gt;0,$N469&lt;0)),"Overdue",IF(OR(AND($H469&gt;0,$M469&lt;='Settings'!$B$5),AND($I469&gt;0,$N469&lt;='Settings'!$B$6)),"Due Soon","Up to Date"))))</f>
        <v/>
      </c>
      <c r="Q469" s="52">
        <f>IF($A469="","",IFERROR(VLOOKUP($E469,'Settings'!$A$11:$D$110,4,FALSE),0))</f>
        <v/>
      </c>
      <c r="R469" s="27" t="n"/>
      <c r="S469" s="25" t="n"/>
      <c r="T469" s="27" t="n"/>
    </row>
    <row r="470">
      <c r="A470" s="25" t="n"/>
      <c r="B470" s="25" t="n"/>
      <c r="C470" s="30">
        <f>IF($A470="","",IFERROR(VLOOKUP($B470,'Vehicles'!$A$5:$J$504,2,FALSE)&amp;" "&amp;VLOOKUP($B470,'Vehicles'!$A$5:$J$504,3,FALSE)&amp;" "&amp;VLOOKUP($B470,'Vehicles'!$A$5:$J$504,4,FALSE),"Unit not found"))</f>
        <v/>
      </c>
      <c r="D470" s="31">
        <f>IF($A470="","",IFERROR(VLOOKUP($B470,'Vehicles'!$A$5:$J$504,10,FALSE),"Missing Unit"))</f>
        <v/>
      </c>
      <c r="E470" s="27" t="n"/>
      <c r="F470" s="49" t="n"/>
      <c r="G470" s="48" t="n"/>
      <c r="H470" s="50">
        <f>IF($A470="","",IFERROR(VLOOKUP($E470,'Settings'!$A$11:$D$110,2,FALSE),""))</f>
        <v/>
      </c>
      <c r="I470" s="33">
        <f>IF($A470="","",IFERROR(VLOOKUP($E470,'Settings'!$A$11:$D$110,3,FALSE),""))</f>
        <v/>
      </c>
      <c r="J470" s="50">
        <f>IF($A470="","",IFERROR(VLOOKUP($B470,'Vehicles'!$A$5:$J$504,8,FALSE),""))</f>
        <v/>
      </c>
      <c r="K470" s="50">
        <f>IF($A470="","",IFERROR(IF(OR($H470&lt;=0,$G470=""),"",$G470+$H470),""))</f>
        <v/>
      </c>
      <c r="L470" s="51">
        <f>IF($A470="","",IFERROR(IF(OR($I470&lt;=0,$F470=""),"",EDATE($F470,$I470)),""))</f>
        <v/>
      </c>
      <c r="M470" s="50">
        <f>IF($A470="","",IFERROR(IF(OR($K470="",$J470=""),"",$K470-$J470),""))</f>
        <v/>
      </c>
      <c r="N470" s="33">
        <f>IF($A470="","",IFERROR(IF($L470="","",$L470-'Settings'!$B$4),""))</f>
        <v/>
      </c>
      <c r="O470" s="30">
        <f>IF($A470="","",IF($D470="Missing Unit","Missing Unit",IF(OR($D470="Out of Service",$D470="Sold"),"Inactive Vehicle",IF($J470="","Missing Current Odometer",IF(OR($F470="",$G470=""),"Missing Service Baseline",IF($F470&gt;'Settings'!$B$4,"Last Service Date After Report Date",IF(AND(OR($H470="",$H470=0),OR($I470="",$I470=0)),"Missing Service Type Setup",IF($J470&lt;$G470,"Odometer Conflict","OK"))))))))</f>
        <v/>
      </c>
      <c r="P470" s="31">
        <f>IF($A470="","",IF($O470&lt;&gt;"OK","Review",IF(OR(AND($H470&gt;0,$M470&lt;0),AND($I470&gt;0,$N470&lt;0)),"Overdue",IF(OR(AND($H470&gt;0,$M470&lt;='Settings'!$B$5),AND($I470&gt;0,$N470&lt;='Settings'!$B$6)),"Due Soon","Up to Date"))))</f>
        <v/>
      </c>
      <c r="Q470" s="52">
        <f>IF($A470="","",IFERROR(VLOOKUP($E470,'Settings'!$A$11:$D$110,4,FALSE),0))</f>
        <v/>
      </c>
      <c r="R470" s="27" t="n"/>
      <c r="S470" s="25" t="n"/>
      <c r="T470" s="27" t="n"/>
    </row>
    <row r="471">
      <c r="A471" s="25" t="n"/>
      <c r="B471" s="25" t="n"/>
      <c r="C471" s="30">
        <f>IF($A471="","",IFERROR(VLOOKUP($B471,'Vehicles'!$A$5:$J$504,2,FALSE)&amp;" "&amp;VLOOKUP($B471,'Vehicles'!$A$5:$J$504,3,FALSE)&amp;" "&amp;VLOOKUP($B471,'Vehicles'!$A$5:$J$504,4,FALSE),"Unit not found"))</f>
        <v/>
      </c>
      <c r="D471" s="31">
        <f>IF($A471="","",IFERROR(VLOOKUP($B471,'Vehicles'!$A$5:$J$504,10,FALSE),"Missing Unit"))</f>
        <v/>
      </c>
      <c r="E471" s="27" t="n"/>
      <c r="F471" s="49" t="n"/>
      <c r="G471" s="48" t="n"/>
      <c r="H471" s="50">
        <f>IF($A471="","",IFERROR(VLOOKUP($E471,'Settings'!$A$11:$D$110,2,FALSE),""))</f>
        <v/>
      </c>
      <c r="I471" s="33">
        <f>IF($A471="","",IFERROR(VLOOKUP($E471,'Settings'!$A$11:$D$110,3,FALSE),""))</f>
        <v/>
      </c>
      <c r="J471" s="50">
        <f>IF($A471="","",IFERROR(VLOOKUP($B471,'Vehicles'!$A$5:$J$504,8,FALSE),""))</f>
        <v/>
      </c>
      <c r="K471" s="50">
        <f>IF($A471="","",IFERROR(IF(OR($H471&lt;=0,$G471=""),"",$G471+$H471),""))</f>
        <v/>
      </c>
      <c r="L471" s="51">
        <f>IF($A471="","",IFERROR(IF(OR($I471&lt;=0,$F471=""),"",EDATE($F471,$I471)),""))</f>
        <v/>
      </c>
      <c r="M471" s="50">
        <f>IF($A471="","",IFERROR(IF(OR($K471="",$J471=""),"",$K471-$J471),""))</f>
        <v/>
      </c>
      <c r="N471" s="33">
        <f>IF($A471="","",IFERROR(IF($L471="","",$L471-'Settings'!$B$4),""))</f>
        <v/>
      </c>
      <c r="O471" s="30">
        <f>IF($A471="","",IF($D471="Missing Unit","Missing Unit",IF(OR($D471="Out of Service",$D471="Sold"),"Inactive Vehicle",IF($J471="","Missing Current Odometer",IF(OR($F471="",$G471=""),"Missing Service Baseline",IF($F471&gt;'Settings'!$B$4,"Last Service Date After Report Date",IF(AND(OR($H471="",$H471=0),OR($I471="",$I471=0)),"Missing Service Type Setup",IF($J471&lt;$G471,"Odometer Conflict","OK"))))))))</f>
        <v/>
      </c>
      <c r="P471" s="31">
        <f>IF($A471="","",IF($O471&lt;&gt;"OK","Review",IF(OR(AND($H471&gt;0,$M471&lt;0),AND($I471&gt;0,$N471&lt;0)),"Overdue",IF(OR(AND($H471&gt;0,$M471&lt;='Settings'!$B$5),AND($I471&gt;0,$N471&lt;='Settings'!$B$6)),"Due Soon","Up to Date"))))</f>
        <v/>
      </c>
      <c r="Q471" s="52">
        <f>IF($A471="","",IFERROR(VLOOKUP($E471,'Settings'!$A$11:$D$110,4,FALSE),0))</f>
        <v/>
      </c>
      <c r="R471" s="27" t="n"/>
      <c r="S471" s="25" t="n"/>
      <c r="T471" s="27" t="n"/>
    </row>
    <row r="472">
      <c r="A472" s="25" t="n"/>
      <c r="B472" s="25" t="n"/>
      <c r="C472" s="30">
        <f>IF($A472="","",IFERROR(VLOOKUP($B472,'Vehicles'!$A$5:$J$504,2,FALSE)&amp;" "&amp;VLOOKUP($B472,'Vehicles'!$A$5:$J$504,3,FALSE)&amp;" "&amp;VLOOKUP($B472,'Vehicles'!$A$5:$J$504,4,FALSE),"Unit not found"))</f>
        <v/>
      </c>
      <c r="D472" s="31">
        <f>IF($A472="","",IFERROR(VLOOKUP($B472,'Vehicles'!$A$5:$J$504,10,FALSE),"Missing Unit"))</f>
        <v/>
      </c>
      <c r="E472" s="27" t="n"/>
      <c r="F472" s="49" t="n"/>
      <c r="G472" s="48" t="n"/>
      <c r="H472" s="50">
        <f>IF($A472="","",IFERROR(VLOOKUP($E472,'Settings'!$A$11:$D$110,2,FALSE),""))</f>
        <v/>
      </c>
      <c r="I472" s="33">
        <f>IF($A472="","",IFERROR(VLOOKUP($E472,'Settings'!$A$11:$D$110,3,FALSE),""))</f>
        <v/>
      </c>
      <c r="J472" s="50">
        <f>IF($A472="","",IFERROR(VLOOKUP($B472,'Vehicles'!$A$5:$J$504,8,FALSE),""))</f>
        <v/>
      </c>
      <c r="K472" s="50">
        <f>IF($A472="","",IFERROR(IF(OR($H472&lt;=0,$G472=""),"",$G472+$H472),""))</f>
        <v/>
      </c>
      <c r="L472" s="51">
        <f>IF($A472="","",IFERROR(IF(OR($I472&lt;=0,$F472=""),"",EDATE($F472,$I472)),""))</f>
        <v/>
      </c>
      <c r="M472" s="50">
        <f>IF($A472="","",IFERROR(IF(OR($K472="",$J472=""),"",$K472-$J472),""))</f>
        <v/>
      </c>
      <c r="N472" s="33">
        <f>IF($A472="","",IFERROR(IF($L472="","",$L472-'Settings'!$B$4),""))</f>
        <v/>
      </c>
      <c r="O472" s="30">
        <f>IF($A472="","",IF($D472="Missing Unit","Missing Unit",IF(OR($D472="Out of Service",$D472="Sold"),"Inactive Vehicle",IF($J472="","Missing Current Odometer",IF(OR($F472="",$G472=""),"Missing Service Baseline",IF($F472&gt;'Settings'!$B$4,"Last Service Date After Report Date",IF(AND(OR($H472="",$H472=0),OR($I472="",$I472=0)),"Missing Service Type Setup",IF($J472&lt;$G472,"Odometer Conflict","OK"))))))))</f>
        <v/>
      </c>
      <c r="P472" s="31">
        <f>IF($A472="","",IF($O472&lt;&gt;"OK","Review",IF(OR(AND($H472&gt;0,$M472&lt;0),AND($I472&gt;0,$N472&lt;0)),"Overdue",IF(OR(AND($H472&gt;0,$M472&lt;='Settings'!$B$5),AND($I472&gt;0,$N472&lt;='Settings'!$B$6)),"Due Soon","Up to Date"))))</f>
        <v/>
      </c>
      <c r="Q472" s="52">
        <f>IF($A472="","",IFERROR(VLOOKUP($E472,'Settings'!$A$11:$D$110,4,FALSE),0))</f>
        <v/>
      </c>
      <c r="R472" s="27" t="n"/>
      <c r="S472" s="25" t="n"/>
      <c r="T472" s="27" t="n"/>
    </row>
    <row r="473">
      <c r="A473" s="25" t="n"/>
      <c r="B473" s="25" t="n"/>
      <c r="C473" s="30">
        <f>IF($A473="","",IFERROR(VLOOKUP($B473,'Vehicles'!$A$5:$J$504,2,FALSE)&amp;" "&amp;VLOOKUP($B473,'Vehicles'!$A$5:$J$504,3,FALSE)&amp;" "&amp;VLOOKUP($B473,'Vehicles'!$A$5:$J$504,4,FALSE),"Unit not found"))</f>
        <v/>
      </c>
      <c r="D473" s="31">
        <f>IF($A473="","",IFERROR(VLOOKUP($B473,'Vehicles'!$A$5:$J$504,10,FALSE),"Missing Unit"))</f>
        <v/>
      </c>
      <c r="E473" s="27" t="n"/>
      <c r="F473" s="49" t="n"/>
      <c r="G473" s="48" t="n"/>
      <c r="H473" s="50">
        <f>IF($A473="","",IFERROR(VLOOKUP($E473,'Settings'!$A$11:$D$110,2,FALSE),""))</f>
        <v/>
      </c>
      <c r="I473" s="33">
        <f>IF($A473="","",IFERROR(VLOOKUP($E473,'Settings'!$A$11:$D$110,3,FALSE),""))</f>
        <v/>
      </c>
      <c r="J473" s="50">
        <f>IF($A473="","",IFERROR(VLOOKUP($B473,'Vehicles'!$A$5:$J$504,8,FALSE),""))</f>
        <v/>
      </c>
      <c r="K473" s="50">
        <f>IF($A473="","",IFERROR(IF(OR($H473&lt;=0,$G473=""),"",$G473+$H473),""))</f>
        <v/>
      </c>
      <c r="L473" s="51">
        <f>IF($A473="","",IFERROR(IF(OR($I473&lt;=0,$F473=""),"",EDATE($F473,$I473)),""))</f>
        <v/>
      </c>
      <c r="M473" s="50">
        <f>IF($A473="","",IFERROR(IF(OR($K473="",$J473=""),"",$K473-$J473),""))</f>
        <v/>
      </c>
      <c r="N473" s="33">
        <f>IF($A473="","",IFERROR(IF($L473="","",$L473-'Settings'!$B$4),""))</f>
        <v/>
      </c>
      <c r="O473" s="30">
        <f>IF($A473="","",IF($D473="Missing Unit","Missing Unit",IF(OR($D473="Out of Service",$D473="Sold"),"Inactive Vehicle",IF($J473="","Missing Current Odometer",IF(OR($F473="",$G473=""),"Missing Service Baseline",IF($F473&gt;'Settings'!$B$4,"Last Service Date After Report Date",IF(AND(OR($H473="",$H473=0),OR($I473="",$I473=0)),"Missing Service Type Setup",IF($J473&lt;$G473,"Odometer Conflict","OK"))))))))</f>
        <v/>
      </c>
      <c r="P473" s="31">
        <f>IF($A473="","",IF($O473&lt;&gt;"OK","Review",IF(OR(AND($H473&gt;0,$M473&lt;0),AND($I473&gt;0,$N473&lt;0)),"Overdue",IF(OR(AND($H473&gt;0,$M473&lt;='Settings'!$B$5),AND($I473&gt;0,$N473&lt;='Settings'!$B$6)),"Due Soon","Up to Date"))))</f>
        <v/>
      </c>
      <c r="Q473" s="52">
        <f>IF($A473="","",IFERROR(VLOOKUP($E473,'Settings'!$A$11:$D$110,4,FALSE),0))</f>
        <v/>
      </c>
      <c r="R473" s="27" t="n"/>
      <c r="S473" s="25" t="n"/>
      <c r="T473" s="27" t="n"/>
    </row>
    <row r="474">
      <c r="A474" s="25" t="n"/>
      <c r="B474" s="25" t="n"/>
      <c r="C474" s="30">
        <f>IF($A474="","",IFERROR(VLOOKUP($B474,'Vehicles'!$A$5:$J$504,2,FALSE)&amp;" "&amp;VLOOKUP($B474,'Vehicles'!$A$5:$J$504,3,FALSE)&amp;" "&amp;VLOOKUP($B474,'Vehicles'!$A$5:$J$504,4,FALSE),"Unit not found"))</f>
        <v/>
      </c>
      <c r="D474" s="31">
        <f>IF($A474="","",IFERROR(VLOOKUP($B474,'Vehicles'!$A$5:$J$504,10,FALSE),"Missing Unit"))</f>
        <v/>
      </c>
      <c r="E474" s="27" t="n"/>
      <c r="F474" s="49" t="n"/>
      <c r="G474" s="48" t="n"/>
      <c r="H474" s="50">
        <f>IF($A474="","",IFERROR(VLOOKUP($E474,'Settings'!$A$11:$D$110,2,FALSE),""))</f>
        <v/>
      </c>
      <c r="I474" s="33">
        <f>IF($A474="","",IFERROR(VLOOKUP($E474,'Settings'!$A$11:$D$110,3,FALSE),""))</f>
        <v/>
      </c>
      <c r="J474" s="50">
        <f>IF($A474="","",IFERROR(VLOOKUP($B474,'Vehicles'!$A$5:$J$504,8,FALSE),""))</f>
        <v/>
      </c>
      <c r="K474" s="50">
        <f>IF($A474="","",IFERROR(IF(OR($H474&lt;=0,$G474=""),"",$G474+$H474),""))</f>
        <v/>
      </c>
      <c r="L474" s="51">
        <f>IF($A474="","",IFERROR(IF(OR($I474&lt;=0,$F474=""),"",EDATE($F474,$I474)),""))</f>
        <v/>
      </c>
      <c r="M474" s="50">
        <f>IF($A474="","",IFERROR(IF(OR($K474="",$J474=""),"",$K474-$J474),""))</f>
        <v/>
      </c>
      <c r="N474" s="33">
        <f>IF($A474="","",IFERROR(IF($L474="","",$L474-'Settings'!$B$4),""))</f>
        <v/>
      </c>
      <c r="O474" s="30">
        <f>IF($A474="","",IF($D474="Missing Unit","Missing Unit",IF(OR($D474="Out of Service",$D474="Sold"),"Inactive Vehicle",IF($J474="","Missing Current Odometer",IF(OR($F474="",$G474=""),"Missing Service Baseline",IF($F474&gt;'Settings'!$B$4,"Last Service Date After Report Date",IF(AND(OR($H474="",$H474=0),OR($I474="",$I474=0)),"Missing Service Type Setup",IF($J474&lt;$G474,"Odometer Conflict","OK"))))))))</f>
        <v/>
      </c>
      <c r="P474" s="31">
        <f>IF($A474="","",IF($O474&lt;&gt;"OK","Review",IF(OR(AND($H474&gt;0,$M474&lt;0),AND($I474&gt;0,$N474&lt;0)),"Overdue",IF(OR(AND($H474&gt;0,$M474&lt;='Settings'!$B$5),AND($I474&gt;0,$N474&lt;='Settings'!$B$6)),"Due Soon","Up to Date"))))</f>
        <v/>
      </c>
      <c r="Q474" s="52">
        <f>IF($A474="","",IFERROR(VLOOKUP($E474,'Settings'!$A$11:$D$110,4,FALSE),0))</f>
        <v/>
      </c>
      <c r="R474" s="27" t="n"/>
      <c r="S474" s="25" t="n"/>
      <c r="T474" s="27" t="n"/>
    </row>
    <row r="475">
      <c r="A475" s="25" t="n"/>
      <c r="B475" s="25" t="n"/>
      <c r="C475" s="30">
        <f>IF($A475="","",IFERROR(VLOOKUP($B475,'Vehicles'!$A$5:$J$504,2,FALSE)&amp;" "&amp;VLOOKUP($B475,'Vehicles'!$A$5:$J$504,3,FALSE)&amp;" "&amp;VLOOKUP($B475,'Vehicles'!$A$5:$J$504,4,FALSE),"Unit not found"))</f>
        <v/>
      </c>
      <c r="D475" s="31">
        <f>IF($A475="","",IFERROR(VLOOKUP($B475,'Vehicles'!$A$5:$J$504,10,FALSE),"Missing Unit"))</f>
        <v/>
      </c>
      <c r="E475" s="27" t="n"/>
      <c r="F475" s="49" t="n"/>
      <c r="G475" s="48" t="n"/>
      <c r="H475" s="50">
        <f>IF($A475="","",IFERROR(VLOOKUP($E475,'Settings'!$A$11:$D$110,2,FALSE),""))</f>
        <v/>
      </c>
      <c r="I475" s="33">
        <f>IF($A475="","",IFERROR(VLOOKUP($E475,'Settings'!$A$11:$D$110,3,FALSE),""))</f>
        <v/>
      </c>
      <c r="J475" s="50">
        <f>IF($A475="","",IFERROR(VLOOKUP($B475,'Vehicles'!$A$5:$J$504,8,FALSE),""))</f>
        <v/>
      </c>
      <c r="K475" s="50">
        <f>IF($A475="","",IFERROR(IF(OR($H475&lt;=0,$G475=""),"",$G475+$H475),""))</f>
        <v/>
      </c>
      <c r="L475" s="51">
        <f>IF($A475="","",IFERROR(IF(OR($I475&lt;=0,$F475=""),"",EDATE($F475,$I475)),""))</f>
        <v/>
      </c>
      <c r="M475" s="50">
        <f>IF($A475="","",IFERROR(IF(OR($K475="",$J475=""),"",$K475-$J475),""))</f>
        <v/>
      </c>
      <c r="N475" s="33">
        <f>IF($A475="","",IFERROR(IF($L475="","",$L475-'Settings'!$B$4),""))</f>
        <v/>
      </c>
      <c r="O475" s="30">
        <f>IF($A475="","",IF($D475="Missing Unit","Missing Unit",IF(OR($D475="Out of Service",$D475="Sold"),"Inactive Vehicle",IF($J475="","Missing Current Odometer",IF(OR($F475="",$G475=""),"Missing Service Baseline",IF($F475&gt;'Settings'!$B$4,"Last Service Date After Report Date",IF(AND(OR($H475="",$H475=0),OR($I475="",$I475=0)),"Missing Service Type Setup",IF($J475&lt;$G475,"Odometer Conflict","OK"))))))))</f>
        <v/>
      </c>
      <c r="P475" s="31">
        <f>IF($A475="","",IF($O475&lt;&gt;"OK","Review",IF(OR(AND($H475&gt;0,$M475&lt;0),AND($I475&gt;0,$N475&lt;0)),"Overdue",IF(OR(AND($H475&gt;0,$M475&lt;='Settings'!$B$5),AND($I475&gt;0,$N475&lt;='Settings'!$B$6)),"Due Soon","Up to Date"))))</f>
        <v/>
      </c>
      <c r="Q475" s="52">
        <f>IF($A475="","",IFERROR(VLOOKUP($E475,'Settings'!$A$11:$D$110,4,FALSE),0))</f>
        <v/>
      </c>
      <c r="R475" s="27" t="n"/>
      <c r="S475" s="25" t="n"/>
      <c r="T475" s="27" t="n"/>
    </row>
    <row r="476">
      <c r="A476" s="25" t="n"/>
      <c r="B476" s="25" t="n"/>
      <c r="C476" s="30">
        <f>IF($A476="","",IFERROR(VLOOKUP($B476,'Vehicles'!$A$5:$J$504,2,FALSE)&amp;" "&amp;VLOOKUP($B476,'Vehicles'!$A$5:$J$504,3,FALSE)&amp;" "&amp;VLOOKUP($B476,'Vehicles'!$A$5:$J$504,4,FALSE),"Unit not found"))</f>
        <v/>
      </c>
      <c r="D476" s="31">
        <f>IF($A476="","",IFERROR(VLOOKUP($B476,'Vehicles'!$A$5:$J$504,10,FALSE),"Missing Unit"))</f>
        <v/>
      </c>
      <c r="E476" s="27" t="n"/>
      <c r="F476" s="49" t="n"/>
      <c r="G476" s="48" t="n"/>
      <c r="H476" s="50">
        <f>IF($A476="","",IFERROR(VLOOKUP($E476,'Settings'!$A$11:$D$110,2,FALSE),""))</f>
        <v/>
      </c>
      <c r="I476" s="33">
        <f>IF($A476="","",IFERROR(VLOOKUP($E476,'Settings'!$A$11:$D$110,3,FALSE),""))</f>
        <v/>
      </c>
      <c r="J476" s="50">
        <f>IF($A476="","",IFERROR(VLOOKUP($B476,'Vehicles'!$A$5:$J$504,8,FALSE),""))</f>
        <v/>
      </c>
      <c r="K476" s="50">
        <f>IF($A476="","",IFERROR(IF(OR($H476&lt;=0,$G476=""),"",$G476+$H476),""))</f>
        <v/>
      </c>
      <c r="L476" s="51">
        <f>IF($A476="","",IFERROR(IF(OR($I476&lt;=0,$F476=""),"",EDATE($F476,$I476)),""))</f>
        <v/>
      </c>
      <c r="M476" s="50">
        <f>IF($A476="","",IFERROR(IF(OR($K476="",$J476=""),"",$K476-$J476),""))</f>
        <v/>
      </c>
      <c r="N476" s="33">
        <f>IF($A476="","",IFERROR(IF($L476="","",$L476-'Settings'!$B$4),""))</f>
        <v/>
      </c>
      <c r="O476" s="30">
        <f>IF($A476="","",IF($D476="Missing Unit","Missing Unit",IF(OR($D476="Out of Service",$D476="Sold"),"Inactive Vehicle",IF($J476="","Missing Current Odometer",IF(OR($F476="",$G476=""),"Missing Service Baseline",IF($F476&gt;'Settings'!$B$4,"Last Service Date After Report Date",IF(AND(OR($H476="",$H476=0),OR($I476="",$I476=0)),"Missing Service Type Setup",IF($J476&lt;$G476,"Odometer Conflict","OK"))))))))</f>
        <v/>
      </c>
      <c r="P476" s="31">
        <f>IF($A476="","",IF($O476&lt;&gt;"OK","Review",IF(OR(AND($H476&gt;0,$M476&lt;0),AND($I476&gt;0,$N476&lt;0)),"Overdue",IF(OR(AND($H476&gt;0,$M476&lt;='Settings'!$B$5),AND($I476&gt;0,$N476&lt;='Settings'!$B$6)),"Due Soon","Up to Date"))))</f>
        <v/>
      </c>
      <c r="Q476" s="52">
        <f>IF($A476="","",IFERROR(VLOOKUP($E476,'Settings'!$A$11:$D$110,4,FALSE),0))</f>
        <v/>
      </c>
      <c r="R476" s="27" t="n"/>
      <c r="S476" s="25" t="n"/>
      <c r="T476" s="27" t="n"/>
    </row>
    <row r="477">
      <c r="A477" s="25" t="n"/>
      <c r="B477" s="25" t="n"/>
      <c r="C477" s="30">
        <f>IF($A477="","",IFERROR(VLOOKUP($B477,'Vehicles'!$A$5:$J$504,2,FALSE)&amp;" "&amp;VLOOKUP($B477,'Vehicles'!$A$5:$J$504,3,FALSE)&amp;" "&amp;VLOOKUP($B477,'Vehicles'!$A$5:$J$504,4,FALSE),"Unit not found"))</f>
        <v/>
      </c>
      <c r="D477" s="31">
        <f>IF($A477="","",IFERROR(VLOOKUP($B477,'Vehicles'!$A$5:$J$504,10,FALSE),"Missing Unit"))</f>
        <v/>
      </c>
      <c r="E477" s="27" t="n"/>
      <c r="F477" s="49" t="n"/>
      <c r="G477" s="48" t="n"/>
      <c r="H477" s="50">
        <f>IF($A477="","",IFERROR(VLOOKUP($E477,'Settings'!$A$11:$D$110,2,FALSE),""))</f>
        <v/>
      </c>
      <c r="I477" s="33">
        <f>IF($A477="","",IFERROR(VLOOKUP($E477,'Settings'!$A$11:$D$110,3,FALSE),""))</f>
        <v/>
      </c>
      <c r="J477" s="50">
        <f>IF($A477="","",IFERROR(VLOOKUP($B477,'Vehicles'!$A$5:$J$504,8,FALSE),""))</f>
        <v/>
      </c>
      <c r="K477" s="50">
        <f>IF($A477="","",IFERROR(IF(OR($H477&lt;=0,$G477=""),"",$G477+$H477),""))</f>
        <v/>
      </c>
      <c r="L477" s="51">
        <f>IF($A477="","",IFERROR(IF(OR($I477&lt;=0,$F477=""),"",EDATE($F477,$I477)),""))</f>
        <v/>
      </c>
      <c r="M477" s="50">
        <f>IF($A477="","",IFERROR(IF(OR($K477="",$J477=""),"",$K477-$J477),""))</f>
        <v/>
      </c>
      <c r="N477" s="33">
        <f>IF($A477="","",IFERROR(IF($L477="","",$L477-'Settings'!$B$4),""))</f>
        <v/>
      </c>
      <c r="O477" s="30">
        <f>IF($A477="","",IF($D477="Missing Unit","Missing Unit",IF(OR($D477="Out of Service",$D477="Sold"),"Inactive Vehicle",IF($J477="","Missing Current Odometer",IF(OR($F477="",$G477=""),"Missing Service Baseline",IF($F477&gt;'Settings'!$B$4,"Last Service Date After Report Date",IF(AND(OR($H477="",$H477=0),OR($I477="",$I477=0)),"Missing Service Type Setup",IF($J477&lt;$G477,"Odometer Conflict","OK"))))))))</f>
        <v/>
      </c>
      <c r="P477" s="31">
        <f>IF($A477="","",IF($O477&lt;&gt;"OK","Review",IF(OR(AND($H477&gt;0,$M477&lt;0),AND($I477&gt;0,$N477&lt;0)),"Overdue",IF(OR(AND($H477&gt;0,$M477&lt;='Settings'!$B$5),AND($I477&gt;0,$N477&lt;='Settings'!$B$6)),"Due Soon","Up to Date"))))</f>
        <v/>
      </c>
      <c r="Q477" s="52">
        <f>IF($A477="","",IFERROR(VLOOKUP($E477,'Settings'!$A$11:$D$110,4,FALSE),0))</f>
        <v/>
      </c>
      <c r="R477" s="27" t="n"/>
      <c r="S477" s="25" t="n"/>
      <c r="T477" s="27" t="n"/>
    </row>
    <row r="478">
      <c r="A478" s="25" t="n"/>
      <c r="B478" s="25" t="n"/>
      <c r="C478" s="30">
        <f>IF($A478="","",IFERROR(VLOOKUP($B478,'Vehicles'!$A$5:$J$504,2,FALSE)&amp;" "&amp;VLOOKUP($B478,'Vehicles'!$A$5:$J$504,3,FALSE)&amp;" "&amp;VLOOKUP($B478,'Vehicles'!$A$5:$J$504,4,FALSE),"Unit not found"))</f>
        <v/>
      </c>
      <c r="D478" s="31">
        <f>IF($A478="","",IFERROR(VLOOKUP($B478,'Vehicles'!$A$5:$J$504,10,FALSE),"Missing Unit"))</f>
        <v/>
      </c>
      <c r="E478" s="27" t="n"/>
      <c r="F478" s="49" t="n"/>
      <c r="G478" s="48" t="n"/>
      <c r="H478" s="50">
        <f>IF($A478="","",IFERROR(VLOOKUP($E478,'Settings'!$A$11:$D$110,2,FALSE),""))</f>
        <v/>
      </c>
      <c r="I478" s="33">
        <f>IF($A478="","",IFERROR(VLOOKUP($E478,'Settings'!$A$11:$D$110,3,FALSE),""))</f>
        <v/>
      </c>
      <c r="J478" s="50">
        <f>IF($A478="","",IFERROR(VLOOKUP($B478,'Vehicles'!$A$5:$J$504,8,FALSE),""))</f>
        <v/>
      </c>
      <c r="K478" s="50">
        <f>IF($A478="","",IFERROR(IF(OR($H478&lt;=0,$G478=""),"",$G478+$H478),""))</f>
        <v/>
      </c>
      <c r="L478" s="51">
        <f>IF($A478="","",IFERROR(IF(OR($I478&lt;=0,$F478=""),"",EDATE($F478,$I478)),""))</f>
        <v/>
      </c>
      <c r="M478" s="50">
        <f>IF($A478="","",IFERROR(IF(OR($K478="",$J478=""),"",$K478-$J478),""))</f>
        <v/>
      </c>
      <c r="N478" s="33">
        <f>IF($A478="","",IFERROR(IF($L478="","",$L478-'Settings'!$B$4),""))</f>
        <v/>
      </c>
      <c r="O478" s="30">
        <f>IF($A478="","",IF($D478="Missing Unit","Missing Unit",IF(OR($D478="Out of Service",$D478="Sold"),"Inactive Vehicle",IF($J478="","Missing Current Odometer",IF(OR($F478="",$G478=""),"Missing Service Baseline",IF($F478&gt;'Settings'!$B$4,"Last Service Date After Report Date",IF(AND(OR($H478="",$H478=0),OR($I478="",$I478=0)),"Missing Service Type Setup",IF($J478&lt;$G478,"Odometer Conflict","OK"))))))))</f>
        <v/>
      </c>
      <c r="P478" s="31">
        <f>IF($A478="","",IF($O478&lt;&gt;"OK","Review",IF(OR(AND($H478&gt;0,$M478&lt;0),AND($I478&gt;0,$N478&lt;0)),"Overdue",IF(OR(AND($H478&gt;0,$M478&lt;='Settings'!$B$5),AND($I478&gt;0,$N478&lt;='Settings'!$B$6)),"Due Soon","Up to Date"))))</f>
        <v/>
      </c>
      <c r="Q478" s="52">
        <f>IF($A478="","",IFERROR(VLOOKUP($E478,'Settings'!$A$11:$D$110,4,FALSE),0))</f>
        <v/>
      </c>
      <c r="R478" s="27" t="n"/>
      <c r="S478" s="25" t="n"/>
      <c r="T478" s="27" t="n"/>
    </row>
    <row r="479">
      <c r="A479" s="25" t="n"/>
      <c r="B479" s="25" t="n"/>
      <c r="C479" s="30">
        <f>IF($A479="","",IFERROR(VLOOKUP($B479,'Vehicles'!$A$5:$J$504,2,FALSE)&amp;" "&amp;VLOOKUP($B479,'Vehicles'!$A$5:$J$504,3,FALSE)&amp;" "&amp;VLOOKUP($B479,'Vehicles'!$A$5:$J$504,4,FALSE),"Unit not found"))</f>
        <v/>
      </c>
      <c r="D479" s="31">
        <f>IF($A479="","",IFERROR(VLOOKUP($B479,'Vehicles'!$A$5:$J$504,10,FALSE),"Missing Unit"))</f>
        <v/>
      </c>
      <c r="E479" s="27" t="n"/>
      <c r="F479" s="49" t="n"/>
      <c r="G479" s="48" t="n"/>
      <c r="H479" s="50">
        <f>IF($A479="","",IFERROR(VLOOKUP($E479,'Settings'!$A$11:$D$110,2,FALSE),""))</f>
        <v/>
      </c>
      <c r="I479" s="33">
        <f>IF($A479="","",IFERROR(VLOOKUP($E479,'Settings'!$A$11:$D$110,3,FALSE),""))</f>
        <v/>
      </c>
      <c r="J479" s="50">
        <f>IF($A479="","",IFERROR(VLOOKUP($B479,'Vehicles'!$A$5:$J$504,8,FALSE),""))</f>
        <v/>
      </c>
      <c r="K479" s="50">
        <f>IF($A479="","",IFERROR(IF(OR($H479&lt;=0,$G479=""),"",$G479+$H479),""))</f>
        <v/>
      </c>
      <c r="L479" s="51">
        <f>IF($A479="","",IFERROR(IF(OR($I479&lt;=0,$F479=""),"",EDATE($F479,$I479)),""))</f>
        <v/>
      </c>
      <c r="M479" s="50">
        <f>IF($A479="","",IFERROR(IF(OR($K479="",$J479=""),"",$K479-$J479),""))</f>
        <v/>
      </c>
      <c r="N479" s="33">
        <f>IF($A479="","",IFERROR(IF($L479="","",$L479-'Settings'!$B$4),""))</f>
        <v/>
      </c>
      <c r="O479" s="30">
        <f>IF($A479="","",IF($D479="Missing Unit","Missing Unit",IF(OR($D479="Out of Service",$D479="Sold"),"Inactive Vehicle",IF($J479="","Missing Current Odometer",IF(OR($F479="",$G479=""),"Missing Service Baseline",IF($F479&gt;'Settings'!$B$4,"Last Service Date After Report Date",IF(AND(OR($H479="",$H479=0),OR($I479="",$I479=0)),"Missing Service Type Setup",IF($J479&lt;$G479,"Odometer Conflict","OK"))))))))</f>
        <v/>
      </c>
      <c r="P479" s="31">
        <f>IF($A479="","",IF($O479&lt;&gt;"OK","Review",IF(OR(AND($H479&gt;0,$M479&lt;0),AND($I479&gt;0,$N479&lt;0)),"Overdue",IF(OR(AND($H479&gt;0,$M479&lt;='Settings'!$B$5),AND($I479&gt;0,$N479&lt;='Settings'!$B$6)),"Due Soon","Up to Date"))))</f>
        <v/>
      </c>
      <c r="Q479" s="52">
        <f>IF($A479="","",IFERROR(VLOOKUP($E479,'Settings'!$A$11:$D$110,4,FALSE),0))</f>
        <v/>
      </c>
      <c r="R479" s="27" t="n"/>
      <c r="S479" s="25" t="n"/>
      <c r="T479" s="27" t="n"/>
    </row>
    <row r="480">
      <c r="A480" s="25" t="n"/>
      <c r="B480" s="25" t="n"/>
      <c r="C480" s="30">
        <f>IF($A480="","",IFERROR(VLOOKUP($B480,'Vehicles'!$A$5:$J$504,2,FALSE)&amp;" "&amp;VLOOKUP($B480,'Vehicles'!$A$5:$J$504,3,FALSE)&amp;" "&amp;VLOOKUP($B480,'Vehicles'!$A$5:$J$504,4,FALSE),"Unit not found"))</f>
        <v/>
      </c>
      <c r="D480" s="31">
        <f>IF($A480="","",IFERROR(VLOOKUP($B480,'Vehicles'!$A$5:$J$504,10,FALSE),"Missing Unit"))</f>
        <v/>
      </c>
      <c r="E480" s="27" t="n"/>
      <c r="F480" s="49" t="n"/>
      <c r="G480" s="48" t="n"/>
      <c r="H480" s="50">
        <f>IF($A480="","",IFERROR(VLOOKUP($E480,'Settings'!$A$11:$D$110,2,FALSE),""))</f>
        <v/>
      </c>
      <c r="I480" s="33">
        <f>IF($A480="","",IFERROR(VLOOKUP($E480,'Settings'!$A$11:$D$110,3,FALSE),""))</f>
        <v/>
      </c>
      <c r="J480" s="50">
        <f>IF($A480="","",IFERROR(VLOOKUP($B480,'Vehicles'!$A$5:$J$504,8,FALSE),""))</f>
        <v/>
      </c>
      <c r="K480" s="50">
        <f>IF($A480="","",IFERROR(IF(OR($H480&lt;=0,$G480=""),"",$G480+$H480),""))</f>
        <v/>
      </c>
      <c r="L480" s="51">
        <f>IF($A480="","",IFERROR(IF(OR($I480&lt;=0,$F480=""),"",EDATE($F480,$I480)),""))</f>
        <v/>
      </c>
      <c r="M480" s="50">
        <f>IF($A480="","",IFERROR(IF(OR($K480="",$J480=""),"",$K480-$J480),""))</f>
        <v/>
      </c>
      <c r="N480" s="33">
        <f>IF($A480="","",IFERROR(IF($L480="","",$L480-'Settings'!$B$4),""))</f>
        <v/>
      </c>
      <c r="O480" s="30">
        <f>IF($A480="","",IF($D480="Missing Unit","Missing Unit",IF(OR($D480="Out of Service",$D480="Sold"),"Inactive Vehicle",IF($J480="","Missing Current Odometer",IF(OR($F480="",$G480=""),"Missing Service Baseline",IF($F480&gt;'Settings'!$B$4,"Last Service Date After Report Date",IF(AND(OR($H480="",$H480=0),OR($I480="",$I480=0)),"Missing Service Type Setup",IF($J480&lt;$G480,"Odometer Conflict","OK"))))))))</f>
        <v/>
      </c>
      <c r="P480" s="31">
        <f>IF($A480="","",IF($O480&lt;&gt;"OK","Review",IF(OR(AND($H480&gt;0,$M480&lt;0),AND($I480&gt;0,$N480&lt;0)),"Overdue",IF(OR(AND($H480&gt;0,$M480&lt;='Settings'!$B$5),AND($I480&gt;0,$N480&lt;='Settings'!$B$6)),"Due Soon","Up to Date"))))</f>
        <v/>
      </c>
      <c r="Q480" s="52">
        <f>IF($A480="","",IFERROR(VLOOKUP($E480,'Settings'!$A$11:$D$110,4,FALSE),0))</f>
        <v/>
      </c>
      <c r="R480" s="27" t="n"/>
      <c r="S480" s="25" t="n"/>
      <c r="T480" s="27" t="n"/>
    </row>
    <row r="481">
      <c r="A481" s="25" t="n"/>
      <c r="B481" s="25" t="n"/>
      <c r="C481" s="30">
        <f>IF($A481="","",IFERROR(VLOOKUP($B481,'Vehicles'!$A$5:$J$504,2,FALSE)&amp;" "&amp;VLOOKUP($B481,'Vehicles'!$A$5:$J$504,3,FALSE)&amp;" "&amp;VLOOKUP($B481,'Vehicles'!$A$5:$J$504,4,FALSE),"Unit not found"))</f>
        <v/>
      </c>
      <c r="D481" s="31">
        <f>IF($A481="","",IFERROR(VLOOKUP($B481,'Vehicles'!$A$5:$J$504,10,FALSE),"Missing Unit"))</f>
        <v/>
      </c>
      <c r="E481" s="27" t="n"/>
      <c r="F481" s="49" t="n"/>
      <c r="G481" s="48" t="n"/>
      <c r="H481" s="50">
        <f>IF($A481="","",IFERROR(VLOOKUP($E481,'Settings'!$A$11:$D$110,2,FALSE),""))</f>
        <v/>
      </c>
      <c r="I481" s="33">
        <f>IF($A481="","",IFERROR(VLOOKUP($E481,'Settings'!$A$11:$D$110,3,FALSE),""))</f>
        <v/>
      </c>
      <c r="J481" s="50">
        <f>IF($A481="","",IFERROR(VLOOKUP($B481,'Vehicles'!$A$5:$J$504,8,FALSE),""))</f>
        <v/>
      </c>
      <c r="K481" s="50">
        <f>IF($A481="","",IFERROR(IF(OR($H481&lt;=0,$G481=""),"",$G481+$H481),""))</f>
        <v/>
      </c>
      <c r="L481" s="51">
        <f>IF($A481="","",IFERROR(IF(OR($I481&lt;=0,$F481=""),"",EDATE($F481,$I481)),""))</f>
        <v/>
      </c>
      <c r="M481" s="50">
        <f>IF($A481="","",IFERROR(IF(OR($K481="",$J481=""),"",$K481-$J481),""))</f>
        <v/>
      </c>
      <c r="N481" s="33">
        <f>IF($A481="","",IFERROR(IF($L481="","",$L481-'Settings'!$B$4),""))</f>
        <v/>
      </c>
      <c r="O481" s="30">
        <f>IF($A481="","",IF($D481="Missing Unit","Missing Unit",IF(OR($D481="Out of Service",$D481="Sold"),"Inactive Vehicle",IF($J481="","Missing Current Odometer",IF(OR($F481="",$G481=""),"Missing Service Baseline",IF($F481&gt;'Settings'!$B$4,"Last Service Date After Report Date",IF(AND(OR($H481="",$H481=0),OR($I481="",$I481=0)),"Missing Service Type Setup",IF($J481&lt;$G481,"Odometer Conflict","OK"))))))))</f>
        <v/>
      </c>
      <c r="P481" s="31">
        <f>IF($A481="","",IF($O481&lt;&gt;"OK","Review",IF(OR(AND($H481&gt;0,$M481&lt;0),AND($I481&gt;0,$N481&lt;0)),"Overdue",IF(OR(AND($H481&gt;0,$M481&lt;='Settings'!$B$5),AND($I481&gt;0,$N481&lt;='Settings'!$B$6)),"Due Soon","Up to Date"))))</f>
        <v/>
      </c>
      <c r="Q481" s="52">
        <f>IF($A481="","",IFERROR(VLOOKUP($E481,'Settings'!$A$11:$D$110,4,FALSE),0))</f>
        <v/>
      </c>
      <c r="R481" s="27" t="n"/>
      <c r="S481" s="25" t="n"/>
      <c r="T481" s="27" t="n"/>
    </row>
    <row r="482">
      <c r="A482" s="25" t="n"/>
      <c r="B482" s="25" t="n"/>
      <c r="C482" s="30">
        <f>IF($A482="","",IFERROR(VLOOKUP($B482,'Vehicles'!$A$5:$J$504,2,FALSE)&amp;" "&amp;VLOOKUP($B482,'Vehicles'!$A$5:$J$504,3,FALSE)&amp;" "&amp;VLOOKUP($B482,'Vehicles'!$A$5:$J$504,4,FALSE),"Unit not found"))</f>
        <v/>
      </c>
      <c r="D482" s="31">
        <f>IF($A482="","",IFERROR(VLOOKUP($B482,'Vehicles'!$A$5:$J$504,10,FALSE),"Missing Unit"))</f>
        <v/>
      </c>
      <c r="E482" s="27" t="n"/>
      <c r="F482" s="49" t="n"/>
      <c r="G482" s="48" t="n"/>
      <c r="H482" s="50">
        <f>IF($A482="","",IFERROR(VLOOKUP($E482,'Settings'!$A$11:$D$110,2,FALSE),""))</f>
        <v/>
      </c>
      <c r="I482" s="33">
        <f>IF($A482="","",IFERROR(VLOOKUP($E482,'Settings'!$A$11:$D$110,3,FALSE),""))</f>
        <v/>
      </c>
      <c r="J482" s="50">
        <f>IF($A482="","",IFERROR(VLOOKUP($B482,'Vehicles'!$A$5:$J$504,8,FALSE),""))</f>
        <v/>
      </c>
      <c r="K482" s="50">
        <f>IF($A482="","",IFERROR(IF(OR($H482&lt;=0,$G482=""),"",$G482+$H482),""))</f>
        <v/>
      </c>
      <c r="L482" s="51">
        <f>IF($A482="","",IFERROR(IF(OR($I482&lt;=0,$F482=""),"",EDATE($F482,$I482)),""))</f>
        <v/>
      </c>
      <c r="M482" s="50">
        <f>IF($A482="","",IFERROR(IF(OR($K482="",$J482=""),"",$K482-$J482),""))</f>
        <v/>
      </c>
      <c r="N482" s="33">
        <f>IF($A482="","",IFERROR(IF($L482="","",$L482-'Settings'!$B$4),""))</f>
        <v/>
      </c>
      <c r="O482" s="30">
        <f>IF($A482="","",IF($D482="Missing Unit","Missing Unit",IF(OR($D482="Out of Service",$D482="Sold"),"Inactive Vehicle",IF($J482="","Missing Current Odometer",IF(OR($F482="",$G482=""),"Missing Service Baseline",IF($F482&gt;'Settings'!$B$4,"Last Service Date After Report Date",IF(AND(OR($H482="",$H482=0),OR($I482="",$I482=0)),"Missing Service Type Setup",IF($J482&lt;$G482,"Odometer Conflict","OK"))))))))</f>
        <v/>
      </c>
      <c r="P482" s="31">
        <f>IF($A482="","",IF($O482&lt;&gt;"OK","Review",IF(OR(AND($H482&gt;0,$M482&lt;0),AND($I482&gt;0,$N482&lt;0)),"Overdue",IF(OR(AND($H482&gt;0,$M482&lt;='Settings'!$B$5),AND($I482&gt;0,$N482&lt;='Settings'!$B$6)),"Due Soon","Up to Date"))))</f>
        <v/>
      </c>
      <c r="Q482" s="52">
        <f>IF($A482="","",IFERROR(VLOOKUP($E482,'Settings'!$A$11:$D$110,4,FALSE),0))</f>
        <v/>
      </c>
      <c r="R482" s="27" t="n"/>
      <c r="S482" s="25" t="n"/>
      <c r="T482" s="27" t="n"/>
    </row>
    <row r="483">
      <c r="A483" s="25" t="n"/>
      <c r="B483" s="25" t="n"/>
      <c r="C483" s="30">
        <f>IF($A483="","",IFERROR(VLOOKUP($B483,'Vehicles'!$A$5:$J$504,2,FALSE)&amp;" "&amp;VLOOKUP($B483,'Vehicles'!$A$5:$J$504,3,FALSE)&amp;" "&amp;VLOOKUP($B483,'Vehicles'!$A$5:$J$504,4,FALSE),"Unit not found"))</f>
        <v/>
      </c>
      <c r="D483" s="31">
        <f>IF($A483="","",IFERROR(VLOOKUP($B483,'Vehicles'!$A$5:$J$504,10,FALSE),"Missing Unit"))</f>
        <v/>
      </c>
      <c r="E483" s="27" t="n"/>
      <c r="F483" s="49" t="n"/>
      <c r="G483" s="48" t="n"/>
      <c r="H483" s="50">
        <f>IF($A483="","",IFERROR(VLOOKUP($E483,'Settings'!$A$11:$D$110,2,FALSE),""))</f>
        <v/>
      </c>
      <c r="I483" s="33">
        <f>IF($A483="","",IFERROR(VLOOKUP($E483,'Settings'!$A$11:$D$110,3,FALSE),""))</f>
        <v/>
      </c>
      <c r="J483" s="50">
        <f>IF($A483="","",IFERROR(VLOOKUP($B483,'Vehicles'!$A$5:$J$504,8,FALSE),""))</f>
        <v/>
      </c>
      <c r="K483" s="50">
        <f>IF($A483="","",IFERROR(IF(OR($H483&lt;=0,$G483=""),"",$G483+$H483),""))</f>
        <v/>
      </c>
      <c r="L483" s="51">
        <f>IF($A483="","",IFERROR(IF(OR($I483&lt;=0,$F483=""),"",EDATE($F483,$I483)),""))</f>
        <v/>
      </c>
      <c r="M483" s="50">
        <f>IF($A483="","",IFERROR(IF(OR($K483="",$J483=""),"",$K483-$J483),""))</f>
        <v/>
      </c>
      <c r="N483" s="33">
        <f>IF($A483="","",IFERROR(IF($L483="","",$L483-'Settings'!$B$4),""))</f>
        <v/>
      </c>
      <c r="O483" s="30">
        <f>IF($A483="","",IF($D483="Missing Unit","Missing Unit",IF(OR($D483="Out of Service",$D483="Sold"),"Inactive Vehicle",IF($J483="","Missing Current Odometer",IF(OR($F483="",$G483=""),"Missing Service Baseline",IF($F483&gt;'Settings'!$B$4,"Last Service Date After Report Date",IF(AND(OR($H483="",$H483=0),OR($I483="",$I483=0)),"Missing Service Type Setup",IF($J483&lt;$G483,"Odometer Conflict","OK"))))))))</f>
        <v/>
      </c>
      <c r="P483" s="31">
        <f>IF($A483="","",IF($O483&lt;&gt;"OK","Review",IF(OR(AND($H483&gt;0,$M483&lt;0),AND($I483&gt;0,$N483&lt;0)),"Overdue",IF(OR(AND($H483&gt;0,$M483&lt;='Settings'!$B$5),AND($I483&gt;0,$N483&lt;='Settings'!$B$6)),"Due Soon","Up to Date"))))</f>
        <v/>
      </c>
      <c r="Q483" s="52">
        <f>IF($A483="","",IFERROR(VLOOKUP($E483,'Settings'!$A$11:$D$110,4,FALSE),0))</f>
        <v/>
      </c>
      <c r="R483" s="27" t="n"/>
      <c r="S483" s="25" t="n"/>
      <c r="T483" s="27" t="n"/>
    </row>
    <row r="484">
      <c r="A484" s="25" t="n"/>
      <c r="B484" s="25" t="n"/>
      <c r="C484" s="30">
        <f>IF($A484="","",IFERROR(VLOOKUP($B484,'Vehicles'!$A$5:$J$504,2,FALSE)&amp;" "&amp;VLOOKUP($B484,'Vehicles'!$A$5:$J$504,3,FALSE)&amp;" "&amp;VLOOKUP($B484,'Vehicles'!$A$5:$J$504,4,FALSE),"Unit not found"))</f>
        <v/>
      </c>
      <c r="D484" s="31">
        <f>IF($A484="","",IFERROR(VLOOKUP($B484,'Vehicles'!$A$5:$J$504,10,FALSE),"Missing Unit"))</f>
        <v/>
      </c>
      <c r="E484" s="27" t="n"/>
      <c r="F484" s="49" t="n"/>
      <c r="G484" s="48" t="n"/>
      <c r="H484" s="50">
        <f>IF($A484="","",IFERROR(VLOOKUP($E484,'Settings'!$A$11:$D$110,2,FALSE),""))</f>
        <v/>
      </c>
      <c r="I484" s="33">
        <f>IF($A484="","",IFERROR(VLOOKUP($E484,'Settings'!$A$11:$D$110,3,FALSE),""))</f>
        <v/>
      </c>
      <c r="J484" s="50">
        <f>IF($A484="","",IFERROR(VLOOKUP($B484,'Vehicles'!$A$5:$J$504,8,FALSE),""))</f>
        <v/>
      </c>
      <c r="K484" s="50">
        <f>IF($A484="","",IFERROR(IF(OR($H484&lt;=0,$G484=""),"",$G484+$H484),""))</f>
        <v/>
      </c>
      <c r="L484" s="51">
        <f>IF($A484="","",IFERROR(IF(OR($I484&lt;=0,$F484=""),"",EDATE($F484,$I484)),""))</f>
        <v/>
      </c>
      <c r="M484" s="50">
        <f>IF($A484="","",IFERROR(IF(OR($K484="",$J484=""),"",$K484-$J484),""))</f>
        <v/>
      </c>
      <c r="N484" s="33">
        <f>IF($A484="","",IFERROR(IF($L484="","",$L484-'Settings'!$B$4),""))</f>
        <v/>
      </c>
      <c r="O484" s="30">
        <f>IF($A484="","",IF($D484="Missing Unit","Missing Unit",IF(OR($D484="Out of Service",$D484="Sold"),"Inactive Vehicle",IF($J484="","Missing Current Odometer",IF(OR($F484="",$G484=""),"Missing Service Baseline",IF($F484&gt;'Settings'!$B$4,"Last Service Date After Report Date",IF(AND(OR($H484="",$H484=0),OR($I484="",$I484=0)),"Missing Service Type Setup",IF($J484&lt;$G484,"Odometer Conflict","OK"))))))))</f>
        <v/>
      </c>
      <c r="P484" s="31">
        <f>IF($A484="","",IF($O484&lt;&gt;"OK","Review",IF(OR(AND($H484&gt;0,$M484&lt;0),AND($I484&gt;0,$N484&lt;0)),"Overdue",IF(OR(AND($H484&gt;0,$M484&lt;='Settings'!$B$5),AND($I484&gt;0,$N484&lt;='Settings'!$B$6)),"Due Soon","Up to Date"))))</f>
        <v/>
      </c>
      <c r="Q484" s="52">
        <f>IF($A484="","",IFERROR(VLOOKUP($E484,'Settings'!$A$11:$D$110,4,FALSE),0))</f>
        <v/>
      </c>
      <c r="R484" s="27" t="n"/>
      <c r="S484" s="25" t="n"/>
      <c r="T484" s="27" t="n"/>
    </row>
    <row r="485">
      <c r="A485" s="25" t="n"/>
      <c r="B485" s="25" t="n"/>
      <c r="C485" s="30">
        <f>IF($A485="","",IFERROR(VLOOKUP($B485,'Vehicles'!$A$5:$J$504,2,FALSE)&amp;" "&amp;VLOOKUP($B485,'Vehicles'!$A$5:$J$504,3,FALSE)&amp;" "&amp;VLOOKUP($B485,'Vehicles'!$A$5:$J$504,4,FALSE),"Unit not found"))</f>
        <v/>
      </c>
      <c r="D485" s="31">
        <f>IF($A485="","",IFERROR(VLOOKUP($B485,'Vehicles'!$A$5:$J$504,10,FALSE),"Missing Unit"))</f>
        <v/>
      </c>
      <c r="E485" s="27" t="n"/>
      <c r="F485" s="49" t="n"/>
      <c r="G485" s="48" t="n"/>
      <c r="H485" s="50">
        <f>IF($A485="","",IFERROR(VLOOKUP($E485,'Settings'!$A$11:$D$110,2,FALSE),""))</f>
        <v/>
      </c>
      <c r="I485" s="33">
        <f>IF($A485="","",IFERROR(VLOOKUP($E485,'Settings'!$A$11:$D$110,3,FALSE),""))</f>
        <v/>
      </c>
      <c r="J485" s="50">
        <f>IF($A485="","",IFERROR(VLOOKUP($B485,'Vehicles'!$A$5:$J$504,8,FALSE),""))</f>
        <v/>
      </c>
      <c r="K485" s="50">
        <f>IF($A485="","",IFERROR(IF(OR($H485&lt;=0,$G485=""),"",$G485+$H485),""))</f>
        <v/>
      </c>
      <c r="L485" s="51">
        <f>IF($A485="","",IFERROR(IF(OR($I485&lt;=0,$F485=""),"",EDATE($F485,$I485)),""))</f>
        <v/>
      </c>
      <c r="M485" s="50">
        <f>IF($A485="","",IFERROR(IF(OR($K485="",$J485=""),"",$K485-$J485),""))</f>
        <v/>
      </c>
      <c r="N485" s="33">
        <f>IF($A485="","",IFERROR(IF($L485="","",$L485-'Settings'!$B$4),""))</f>
        <v/>
      </c>
      <c r="O485" s="30">
        <f>IF($A485="","",IF($D485="Missing Unit","Missing Unit",IF(OR($D485="Out of Service",$D485="Sold"),"Inactive Vehicle",IF($J485="","Missing Current Odometer",IF(OR($F485="",$G485=""),"Missing Service Baseline",IF($F485&gt;'Settings'!$B$4,"Last Service Date After Report Date",IF(AND(OR($H485="",$H485=0),OR($I485="",$I485=0)),"Missing Service Type Setup",IF($J485&lt;$G485,"Odometer Conflict","OK"))))))))</f>
        <v/>
      </c>
      <c r="P485" s="31">
        <f>IF($A485="","",IF($O485&lt;&gt;"OK","Review",IF(OR(AND($H485&gt;0,$M485&lt;0),AND($I485&gt;0,$N485&lt;0)),"Overdue",IF(OR(AND($H485&gt;0,$M485&lt;='Settings'!$B$5),AND($I485&gt;0,$N485&lt;='Settings'!$B$6)),"Due Soon","Up to Date"))))</f>
        <v/>
      </c>
      <c r="Q485" s="52">
        <f>IF($A485="","",IFERROR(VLOOKUP($E485,'Settings'!$A$11:$D$110,4,FALSE),0))</f>
        <v/>
      </c>
      <c r="R485" s="27" t="n"/>
      <c r="S485" s="25" t="n"/>
      <c r="T485" s="27" t="n"/>
    </row>
    <row r="486">
      <c r="A486" s="25" t="n"/>
      <c r="B486" s="25" t="n"/>
      <c r="C486" s="30">
        <f>IF($A486="","",IFERROR(VLOOKUP($B486,'Vehicles'!$A$5:$J$504,2,FALSE)&amp;" "&amp;VLOOKUP($B486,'Vehicles'!$A$5:$J$504,3,FALSE)&amp;" "&amp;VLOOKUP($B486,'Vehicles'!$A$5:$J$504,4,FALSE),"Unit not found"))</f>
        <v/>
      </c>
      <c r="D486" s="31">
        <f>IF($A486="","",IFERROR(VLOOKUP($B486,'Vehicles'!$A$5:$J$504,10,FALSE),"Missing Unit"))</f>
        <v/>
      </c>
      <c r="E486" s="27" t="n"/>
      <c r="F486" s="49" t="n"/>
      <c r="G486" s="48" t="n"/>
      <c r="H486" s="50">
        <f>IF($A486="","",IFERROR(VLOOKUP($E486,'Settings'!$A$11:$D$110,2,FALSE),""))</f>
        <v/>
      </c>
      <c r="I486" s="33">
        <f>IF($A486="","",IFERROR(VLOOKUP($E486,'Settings'!$A$11:$D$110,3,FALSE),""))</f>
        <v/>
      </c>
      <c r="J486" s="50">
        <f>IF($A486="","",IFERROR(VLOOKUP($B486,'Vehicles'!$A$5:$J$504,8,FALSE),""))</f>
        <v/>
      </c>
      <c r="K486" s="50">
        <f>IF($A486="","",IFERROR(IF(OR($H486&lt;=0,$G486=""),"",$G486+$H486),""))</f>
        <v/>
      </c>
      <c r="L486" s="51">
        <f>IF($A486="","",IFERROR(IF(OR($I486&lt;=0,$F486=""),"",EDATE($F486,$I486)),""))</f>
        <v/>
      </c>
      <c r="M486" s="50">
        <f>IF($A486="","",IFERROR(IF(OR($K486="",$J486=""),"",$K486-$J486),""))</f>
        <v/>
      </c>
      <c r="N486" s="33">
        <f>IF($A486="","",IFERROR(IF($L486="","",$L486-'Settings'!$B$4),""))</f>
        <v/>
      </c>
      <c r="O486" s="30">
        <f>IF($A486="","",IF($D486="Missing Unit","Missing Unit",IF(OR($D486="Out of Service",$D486="Sold"),"Inactive Vehicle",IF($J486="","Missing Current Odometer",IF(OR($F486="",$G486=""),"Missing Service Baseline",IF($F486&gt;'Settings'!$B$4,"Last Service Date After Report Date",IF(AND(OR($H486="",$H486=0),OR($I486="",$I486=0)),"Missing Service Type Setup",IF($J486&lt;$G486,"Odometer Conflict","OK"))))))))</f>
        <v/>
      </c>
      <c r="P486" s="31">
        <f>IF($A486="","",IF($O486&lt;&gt;"OK","Review",IF(OR(AND($H486&gt;0,$M486&lt;0),AND($I486&gt;0,$N486&lt;0)),"Overdue",IF(OR(AND($H486&gt;0,$M486&lt;='Settings'!$B$5),AND($I486&gt;0,$N486&lt;='Settings'!$B$6)),"Due Soon","Up to Date"))))</f>
        <v/>
      </c>
      <c r="Q486" s="52">
        <f>IF($A486="","",IFERROR(VLOOKUP($E486,'Settings'!$A$11:$D$110,4,FALSE),0))</f>
        <v/>
      </c>
      <c r="R486" s="27" t="n"/>
      <c r="S486" s="25" t="n"/>
      <c r="T486" s="27" t="n"/>
    </row>
    <row r="487">
      <c r="A487" s="25" t="n"/>
      <c r="B487" s="25" t="n"/>
      <c r="C487" s="30">
        <f>IF($A487="","",IFERROR(VLOOKUP($B487,'Vehicles'!$A$5:$J$504,2,FALSE)&amp;" "&amp;VLOOKUP($B487,'Vehicles'!$A$5:$J$504,3,FALSE)&amp;" "&amp;VLOOKUP($B487,'Vehicles'!$A$5:$J$504,4,FALSE),"Unit not found"))</f>
        <v/>
      </c>
      <c r="D487" s="31">
        <f>IF($A487="","",IFERROR(VLOOKUP($B487,'Vehicles'!$A$5:$J$504,10,FALSE),"Missing Unit"))</f>
        <v/>
      </c>
      <c r="E487" s="27" t="n"/>
      <c r="F487" s="49" t="n"/>
      <c r="G487" s="48" t="n"/>
      <c r="H487" s="50">
        <f>IF($A487="","",IFERROR(VLOOKUP($E487,'Settings'!$A$11:$D$110,2,FALSE),""))</f>
        <v/>
      </c>
      <c r="I487" s="33">
        <f>IF($A487="","",IFERROR(VLOOKUP($E487,'Settings'!$A$11:$D$110,3,FALSE),""))</f>
        <v/>
      </c>
      <c r="J487" s="50">
        <f>IF($A487="","",IFERROR(VLOOKUP($B487,'Vehicles'!$A$5:$J$504,8,FALSE),""))</f>
        <v/>
      </c>
      <c r="K487" s="50">
        <f>IF($A487="","",IFERROR(IF(OR($H487&lt;=0,$G487=""),"",$G487+$H487),""))</f>
        <v/>
      </c>
      <c r="L487" s="51">
        <f>IF($A487="","",IFERROR(IF(OR($I487&lt;=0,$F487=""),"",EDATE($F487,$I487)),""))</f>
        <v/>
      </c>
      <c r="M487" s="50">
        <f>IF($A487="","",IFERROR(IF(OR($K487="",$J487=""),"",$K487-$J487),""))</f>
        <v/>
      </c>
      <c r="N487" s="33">
        <f>IF($A487="","",IFERROR(IF($L487="","",$L487-'Settings'!$B$4),""))</f>
        <v/>
      </c>
      <c r="O487" s="30">
        <f>IF($A487="","",IF($D487="Missing Unit","Missing Unit",IF(OR($D487="Out of Service",$D487="Sold"),"Inactive Vehicle",IF($J487="","Missing Current Odometer",IF(OR($F487="",$G487=""),"Missing Service Baseline",IF($F487&gt;'Settings'!$B$4,"Last Service Date After Report Date",IF(AND(OR($H487="",$H487=0),OR($I487="",$I487=0)),"Missing Service Type Setup",IF($J487&lt;$G487,"Odometer Conflict","OK"))))))))</f>
        <v/>
      </c>
      <c r="P487" s="31">
        <f>IF($A487="","",IF($O487&lt;&gt;"OK","Review",IF(OR(AND($H487&gt;0,$M487&lt;0),AND($I487&gt;0,$N487&lt;0)),"Overdue",IF(OR(AND($H487&gt;0,$M487&lt;='Settings'!$B$5),AND($I487&gt;0,$N487&lt;='Settings'!$B$6)),"Due Soon","Up to Date"))))</f>
        <v/>
      </c>
      <c r="Q487" s="52">
        <f>IF($A487="","",IFERROR(VLOOKUP($E487,'Settings'!$A$11:$D$110,4,FALSE),0))</f>
        <v/>
      </c>
      <c r="R487" s="27" t="n"/>
      <c r="S487" s="25" t="n"/>
      <c r="T487" s="27" t="n"/>
    </row>
    <row r="488">
      <c r="A488" s="25" t="n"/>
      <c r="B488" s="25" t="n"/>
      <c r="C488" s="30">
        <f>IF($A488="","",IFERROR(VLOOKUP($B488,'Vehicles'!$A$5:$J$504,2,FALSE)&amp;" "&amp;VLOOKUP($B488,'Vehicles'!$A$5:$J$504,3,FALSE)&amp;" "&amp;VLOOKUP($B488,'Vehicles'!$A$5:$J$504,4,FALSE),"Unit not found"))</f>
        <v/>
      </c>
      <c r="D488" s="31">
        <f>IF($A488="","",IFERROR(VLOOKUP($B488,'Vehicles'!$A$5:$J$504,10,FALSE),"Missing Unit"))</f>
        <v/>
      </c>
      <c r="E488" s="27" t="n"/>
      <c r="F488" s="49" t="n"/>
      <c r="G488" s="48" t="n"/>
      <c r="H488" s="50">
        <f>IF($A488="","",IFERROR(VLOOKUP($E488,'Settings'!$A$11:$D$110,2,FALSE),""))</f>
        <v/>
      </c>
      <c r="I488" s="33">
        <f>IF($A488="","",IFERROR(VLOOKUP($E488,'Settings'!$A$11:$D$110,3,FALSE),""))</f>
        <v/>
      </c>
      <c r="J488" s="50">
        <f>IF($A488="","",IFERROR(VLOOKUP($B488,'Vehicles'!$A$5:$J$504,8,FALSE),""))</f>
        <v/>
      </c>
      <c r="K488" s="50">
        <f>IF($A488="","",IFERROR(IF(OR($H488&lt;=0,$G488=""),"",$G488+$H488),""))</f>
        <v/>
      </c>
      <c r="L488" s="51">
        <f>IF($A488="","",IFERROR(IF(OR($I488&lt;=0,$F488=""),"",EDATE($F488,$I488)),""))</f>
        <v/>
      </c>
      <c r="M488" s="50">
        <f>IF($A488="","",IFERROR(IF(OR($K488="",$J488=""),"",$K488-$J488),""))</f>
        <v/>
      </c>
      <c r="N488" s="33">
        <f>IF($A488="","",IFERROR(IF($L488="","",$L488-'Settings'!$B$4),""))</f>
        <v/>
      </c>
      <c r="O488" s="30">
        <f>IF($A488="","",IF($D488="Missing Unit","Missing Unit",IF(OR($D488="Out of Service",$D488="Sold"),"Inactive Vehicle",IF($J488="","Missing Current Odometer",IF(OR($F488="",$G488=""),"Missing Service Baseline",IF($F488&gt;'Settings'!$B$4,"Last Service Date After Report Date",IF(AND(OR($H488="",$H488=0),OR($I488="",$I488=0)),"Missing Service Type Setup",IF($J488&lt;$G488,"Odometer Conflict","OK"))))))))</f>
        <v/>
      </c>
      <c r="P488" s="31">
        <f>IF($A488="","",IF($O488&lt;&gt;"OK","Review",IF(OR(AND($H488&gt;0,$M488&lt;0),AND($I488&gt;0,$N488&lt;0)),"Overdue",IF(OR(AND($H488&gt;0,$M488&lt;='Settings'!$B$5),AND($I488&gt;0,$N488&lt;='Settings'!$B$6)),"Due Soon","Up to Date"))))</f>
        <v/>
      </c>
      <c r="Q488" s="52">
        <f>IF($A488="","",IFERROR(VLOOKUP($E488,'Settings'!$A$11:$D$110,4,FALSE),0))</f>
        <v/>
      </c>
      <c r="R488" s="27" t="n"/>
      <c r="S488" s="25" t="n"/>
      <c r="T488" s="27" t="n"/>
    </row>
    <row r="489">
      <c r="A489" s="25" t="n"/>
      <c r="B489" s="25" t="n"/>
      <c r="C489" s="30">
        <f>IF($A489="","",IFERROR(VLOOKUP($B489,'Vehicles'!$A$5:$J$504,2,FALSE)&amp;" "&amp;VLOOKUP($B489,'Vehicles'!$A$5:$J$504,3,FALSE)&amp;" "&amp;VLOOKUP($B489,'Vehicles'!$A$5:$J$504,4,FALSE),"Unit not found"))</f>
        <v/>
      </c>
      <c r="D489" s="31">
        <f>IF($A489="","",IFERROR(VLOOKUP($B489,'Vehicles'!$A$5:$J$504,10,FALSE),"Missing Unit"))</f>
        <v/>
      </c>
      <c r="E489" s="27" t="n"/>
      <c r="F489" s="49" t="n"/>
      <c r="G489" s="48" t="n"/>
      <c r="H489" s="50">
        <f>IF($A489="","",IFERROR(VLOOKUP($E489,'Settings'!$A$11:$D$110,2,FALSE),""))</f>
        <v/>
      </c>
      <c r="I489" s="33">
        <f>IF($A489="","",IFERROR(VLOOKUP($E489,'Settings'!$A$11:$D$110,3,FALSE),""))</f>
        <v/>
      </c>
      <c r="J489" s="50">
        <f>IF($A489="","",IFERROR(VLOOKUP($B489,'Vehicles'!$A$5:$J$504,8,FALSE),""))</f>
        <v/>
      </c>
      <c r="K489" s="50">
        <f>IF($A489="","",IFERROR(IF(OR($H489&lt;=0,$G489=""),"",$G489+$H489),""))</f>
        <v/>
      </c>
      <c r="L489" s="51">
        <f>IF($A489="","",IFERROR(IF(OR($I489&lt;=0,$F489=""),"",EDATE($F489,$I489)),""))</f>
        <v/>
      </c>
      <c r="M489" s="50">
        <f>IF($A489="","",IFERROR(IF(OR($K489="",$J489=""),"",$K489-$J489),""))</f>
        <v/>
      </c>
      <c r="N489" s="33">
        <f>IF($A489="","",IFERROR(IF($L489="","",$L489-'Settings'!$B$4),""))</f>
        <v/>
      </c>
      <c r="O489" s="30">
        <f>IF($A489="","",IF($D489="Missing Unit","Missing Unit",IF(OR($D489="Out of Service",$D489="Sold"),"Inactive Vehicle",IF($J489="","Missing Current Odometer",IF(OR($F489="",$G489=""),"Missing Service Baseline",IF($F489&gt;'Settings'!$B$4,"Last Service Date After Report Date",IF(AND(OR($H489="",$H489=0),OR($I489="",$I489=0)),"Missing Service Type Setup",IF($J489&lt;$G489,"Odometer Conflict","OK"))))))))</f>
        <v/>
      </c>
      <c r="P489" s="31">
        <f>IF($A489="","",IF($O489&lt;&gt;"OK","Review",IF(OR(AND($H489&gt;0,$M489&lt;0),AND($I489&gt;0,$N489&lt;0)),"Overdue",IF(OR(AND($H489&gt;0,$M489&lt;='Settings'!$B$5),AND($I489&gt;0,$N489&lt;='Settings'!$B$6)),"Due Soon","Up to Date"))))</f>
        <v/>
      </c>
      <c r="Q489" s="52">
        <f>IF($A489="","",IFERROR(VLOOKUP($E489,'Settings'!$A$11:$D$110,4,FALSE),0))</f>
        <v/>
      </c>
      <c r="R489" s="27" t="n"/>
      <c r="S489" s="25" t="n"/>
      <c r="T489" s="27" t="n"/>
    </row>
    <row r="490">
      <c r="A490" s="25" t="n"/>
      <c r="B490" s="25" t="n"/>
      <c r="C490" s="30">
        <f>IF($A490="","",IFERROR(VLOOKUP($B490,'Vehicles'!$A$5:$J$504,2,FALSE)&amp;" "&amp;VLOOKUP($B490,'Vehicles'!$A$5:$J$504,3,FALSE)&amp;" "&amp;VLOOKUP($B490,'Vehicles'!$A$5:$J$504,4,FALSE),"Unit not found"))</f>
        <v/>
      </c>
      <c r="D490" s="31">
        <f>IF($A490="","",IFERROR(VLOOKUP($B490,'Vehicles'!$A$5:$J$504,10,FALSE),"Missing Unit"))</f>
        <v/>
      </c>
      <c r="E490" s="27" t="n"/>
      <c r="F490" s="49" t="n"/>
      <c r="G490" s="48" t="n"/>
      <c r="H490" s="50">
        <f>IF($A490="","",IFERROR(VLOOKUP($E490,'Settings'!$A$11:$D$110,2,FALSE),""))</f>
        <v/>
      </c>
      <c r="I490" s="33">
        <f>IF($A490="","",IFERROR(VLOOKUP($E490,'Settings'!$A$11:$D$110,3,FALSE),""))</f>
        <v/>
      </c>
      <c r="J490" s="50">
        <f>IF($A490="","",IFERROR(VLOOKUP($B490,'Vehicles'!$A$5:$J$504,8,FALSE),""))</f>
        <v/>
      </c>
      <c r="K490" s="50">
        <f>IF($A490="","",IFERROR(IF(OR($H490&lt;=0,$G490=""),"",$G490+$H490),""))</f>
        <v/>
      </c>
      <c r="L490" s="51">
        <f>IF($A490="","",IFERROR(IF(OR($I490&lt;=0,$F490=""),"",EDATE($F490,$I490)),""))</f>
        <v/>
      </c>
      <c r="M490" s="50">
        <f>IF($A490="","",IFERROR(IF(OR($K490="",$J490=""),"",$K490-$J490),""))</f>
        <v/>
      </c>
      <c r="N490" s="33">
        <f>IF($A490="","",IFERROR(IF($L490="","",$L490-'Settings'!$B$4),""))</f>
        <v/>
      </c>
      <c r="O490" s="30">
        <f>IF($A490="","",IF($D490="Missing Unit","Missing Unit",IF(OR($D490="Out of Service",$D490="Sold"),"Inactive Vehicle",IF($J490="","Missing Current Odometer",IF(OR($F490="",$G490=""),"Missing Service Baseline",IF($F490&gt;'Settings'!$B$4,"Last Service Date After Report Date",IF(AND(OR($H490="",$H490=0),OR($I490="",$I490=0)),"Missing Service Type Setup",IF($J490&lt;$G490,"Odometer Conflict","OK"))))))))</f>
        <v/>
      </c>
      <c r="P490" s="31">
        <f>IF($A490="","",IF($O490&lt;&gt;"OK","Review",IF(OR(AND($H490&gt;0,$M490&lt;0),AND($I490&gt;0,$N490&lt;0)),"Overdue",IF(OR(AND($H490&gt;0,$M490&lt;='Settings'!$B$5),AND($I490&gt;0,$N490&lt;='Settings'!$B$6)),"Due Soon","Up to Date"))))</f>
        <v/>
      </c>
      <c r="Q490" s="52">
        <f>IF($A490="","",IFERROR(VLOOKUP($E490,'Settings'!$A$11:$D$110,4,FALSE),0))</f>
        <v/>
      </c>
      <c r="R490" s="27" t="n"/>
      <c r="S490" s="25" t="n"/>
      <c r="T490" s="27" t="n"/>
    </row>
    <row r="491">
      <c r="A491" s="25" t="n"/>
      <c r="B491" s="25" t="n"/>
      <c r="C491" s="30">
        <f>IF($A491="","",IFERROR(VLOOKUP($B491,'Vehicles'!$A$5:$J$504,2,FALSE)&amp;" "&amp;VLOOKUP($B491,'Vehicles'!$A$5:$J$504,3,FALSE)&amp;" "&amp;VLOOKUP($B491,'Vehicles'!$A$5:$J$504,4,FALSE),"Unit not found"))</f>
        <v/>
      </c>
      <c r="D491" s="31">
        <f>IF($A491="","",IFERROR(VLOOKUP($B491,'Vehicles'!$A$5:$J$504,10,FALSE),"Missing Unit"))</f>
        <v/>
      </c>
      <c r="E491" s="27" t="n"/>
      <c r="F491" s="49" t="n"/>
      <c r="G491" s="48" t="n"/>
      <c r="H491" s="50">
        <f>IF($A491="","",IFERROR(VLOOKUP($E491,'Settings'!$A$11:$D$110,2,FALSE),""))</f>
        <v/>
      </c>
      <c r="I491" s="33">
        <f>IF($A491="","",IFERROR(VLOOKUP($E491,'Settings'!$A$11:$D$110,3,FALSE),""))</f>
        <v/>
      </c>
      <c r="J491" s="50">
        <f>IF($A491="","",IFERROR(VLOOKUP($B491,'Vehicles'!$A$5:$J$504,8,FALSE),""))</f>
        <v/>
      </c>
      <c r="K491" s="50">
        <f>IF($A491="","",IFERROR(IF(OR($H491&lt;=0,$G491=""),"",$G491+$H491),""))</f>
        <v/>
      </c>
      <c r="L491" s="51">
        <f>IF($A491="","",IFERROR(IF(OR($I491&lt;=0,$F491=""),"",EDATE($F491,$I491)),""))</f>
        <v/>
      </c>
      <c r="M491" s="50">
        <f>IF($A491="","",IFERROR(IF(OR($K491="",$J491=""),"",$K491-$J491),""))</f>
        <v/>
      </c>
      <c r="N491" s="33">
        <f>IF($A491="","",IFERROR(IF($L491="","",$L491-'Settings'!$B$4),""))</f>
        <v/>
      </c>
      <c r="O491" s="30">
        <f>IF($A491="","",IF($D491="Missing Unit","Missing Unit",IF(OR($D491="Out of Service",$D491="Sold"),"Inactive Vehicle",IF($J491="","Missing Current Odometer",IF(OR($F491="",$G491=""),"Missing Service Baseline",IF($F491&gt;'Settings'!$B$4,"Last Service Date After Report Date",IF(AND(OR($H491="",$H491=0),OR($I491="",$I491=0)),"Missing Service Type Setup",IF($J491&lt;$G491,"Odometer Conflict","OK"))))))))</f>
        <v/>
      </c>
      <c r="P491" s="31">
        <f>IF($A491="","",IF($O491&lt;&gt;"OK","Review",IF(OR(AND($H491&gt;0,$M491&lt;0),AND($I491&gt;0,$N491&lt;0)),"Overdue",IF(OR(AND($H491&gt;0,$M491&lt;='Settings'!$B$5),AND($I491&gt;0,$N491&lt;='Settings'!$B$6)),"Due Soon","Up to Date"))))</f>
        <v/>
      </c>
      <c r="Q491" s="52">
        <f>IF($A491="","",IFERROR(VLOOKUP($E491,'Settings'!$A$11:$D$110,4,FALSE),0))</f>
        <v/>
      </c>
      <c r="R491" s="27" t="n"/>
      <c r="S491" s="25" t="n"/>
      <c r="T491" s="27" t="n"/>
    </row>
    <row r="492">
      <c r="A492" s="25" t="n"/>
      <c r="B492" s="25" t="n"/>
      <c r="C492" s="30">
        <f>IF($A492="","",IFERROR(VLOOKUP($B492,'Vehicles'!$A$5:$J$504,2,FALSE)&amp;" "&amp;VLOOKUP($B492,'Vehicles'!$A$5:$J$504,3,FALSE)&amp;" "&amp;VLOOKUP($B492,'Vehicles'!$A$5:$J$504,4,FALSE),"Unit not found"))</f>
        <v/>
      </c>
      <c r="D492" s="31">
        <f>IF($A492="","",IFERROR(VLOOKUP($B492,'Vehicles'!$A$5:$J$504,10,FALSE),"Missing Unit"))</f>
        <v/>
      </c>
      <c r="E492" s="27" t="n"/>
      <c r="F492" s="49" t="n"/>
      <c r="G492" s="48" t="n"/>
      <c r="H492" s="50">
        <f>IF($A492="","",IFERROR(VLOOKUP($E492,'Settings'!$A$11:$D$110,2,FALSE),""))</f>
        <v/>
      </c>
      <c r="I492" s="33">
        <f>IF($A492="","",IFERROR(VLOOKUP($E492,'Settings'!$A$11:$D$110,3,FALSE),""))</f>
        <v/>
      </c>
      <c r="J492" s="50">
        <f>IF($A492="","",IFERROR(VLOOKUP($B492,'Vehicles'!$A$5:$J$504,8,FALSE),""))</f>
        <v/>
      </c>
      <c r="K492" s="50">
        <f>IF($A492="","",IFERROR(IF(OR($H492&lt;=0,$G492=""),"",$G492+$H492),""))</f>
        <v/>
      </c>
      <c r="L492" s="51">
        <f>IF($A492="","",IFERROR(IF(OR($I492&lt;=0,$F492=""),"",EDATE($F492,$I492)),""))</f>
        <v/>
      </c>
      <c r="M492" s="50">
        <f>IF($A492="","",IFERROR(IF(OR($K492="",$J492=""),"",$K492-$J492),""))</f>
        <v/>
      </c>
      <c r="N492" s="33">
        <f>IF($A492="","",IFERROR(IF($L492="","",$L492-'Settings'!$B$4),""))</f>
        <v/>
      </c>
      <c r="O492" s="30">
        <f>IF($A492="","",IF($D492="Missing Unit","Missing Unit",IF(OR($D492="Out of Service",$D492="Sold"),"Inactive Vehicle",IF($J492="","Missing Current Odometer",IF(OR($F492="",$G492=""),"Missing Service Baseline",IF($F492&gt;'Settings'!$B$4,"Last Service Date After Report Date",IF(AND(OR($H492="",$H492=0),OR($I492="",$I492=0)),"Missing Service Type Setup",IF($J492&lt;$G492,"Odometer Conflict","OK"))))))))</f>
        <v/>
      </c>
      <c r="P492" s="31">
        <f>IF($A492="","",IF($O492&lt;&gt;"OK","Review",IF(OR(AND($H492&gt;0,$M492&lt;0),AND($I492&gt;0,$N492&lt;0)),"Overdue",IF(OR(AND($H492&gt;0,$M492&lt;='Settings'!$B$5),AND($I492&gt;0,$N492&lt;='Settings'!$B$6)),"Due Soon","Up to Date"))))</f>
        <v/>
      </c>
      <c r="Q492" s="52">
        <f>IF($A492="","",IFERROR(VLOOKUP($E492,'Settings'!$A$11:$D$110,4,FALSE),0))</f>
        <v/>
      </c>
      <c r="R492" s="27" t="n"/>
      <c r="S492" s="25" t="n"/>
      <c r="T492" s="27" t="n"/>
    </row>
    <row r="493">
      <c r="A493" s="25" t="n"/>
      <c r="B493" s="25" t="n"/>
      <c r="C493" s="30">
        <f>IF($A493="","",IFERROR(VLOOKUP($B493,'Vehicles'!$A$5:$J$504,2,FALSE)&amp;" "&amp;VLOOKUP($B493,'Vehicles'!$A$5:$J$504,3,FALSE)&amp;" "&amp;VLOOKUP($B493,'Vehicles'!$A$5:$J$504,4,FALSE),"Unit not found"))</f>
        <v/>
      </c>
      <c r="D493" s="31">
        <f>IF($A493="","",IFERROR(VLOOKUP($B493,'Vehicles'!$A$5:$J$504,10,FALSE),"Missing Unit"))</f>
        <v/>
      </c>
      <c r="E493" s="27" t="n"/>
      <c r="F493" s="49" t="n"/>
      <c r="G493" s="48" t="n"/>
      <c r="H493" s="50">
        <f>IF($A493="","",IFERROR(VLOOKUP($E493,'Settings'!$A$11:$D$110,2,FALSE),""))</f>
        <v/>
      </c>
      <c r="I493" s="33">
        <f>IF($A493="","",IFERROR(VLOOKUP($E493,'Settings'!$A$11:$D$110,3,FALSE),""))</f>
        <v/>
      </c>
      <c r="J493" s="50">
        <f>IF($A493="","",IFERROR(VLOOKUP($B493,'Vehicles'!$A$5:$J$504,8,FALSE),""))</f>
        <v/>
      </c>
      <c r="K493" s="50">
        <f>IF($A493="","",IFERROR(IF(OR($H493&lt;=0,$G493=""),"",$G493+$H493),""))</f>
        <v/>
      </c>
      <c r="L493" s="51">
        <f>IF($A493="","",IFERROR(IF(OR($I493&lt;=0,$F493=""),"",EDATE($F493,$I493)),""))</f>
        <v/>
      </c>
      <c r="M493" s="50">
        <f>IF($A493="","",IFERROR(IF(OR($K493="",$J493=""),"",$K493-$J493),""))</f>
        <v/>
      </c>
      <c r="N493" s="33">
        <f>IF($A493="","",IFERROR(IF($L493="","",$L493-'Settings'!$B$4),""))</f>
        <v/>
      </c>
      <c r="O493" s="30">
        <f>IF($A493="","",IF($D493="Missing Unit","Missing Unit",IF(OR($D493="Out of Service",$D493="Sold"),"Inactive Vehicle",IF($J493="","Missing Current Odometer",IF(OR($F493="",$G493=""),"Missing Service Baseline",IF($F493&gt;'Settings'!$B$4,"Last Service Date After Report Date",IF(AND(OR($H493="",$H493=0),OR($I493="",$I493=0)),"Missing Service Type Setup",IF($J493&lt;$G493,"Odometer Conflict","OK"))))))))</f>
        <v/>
      </c>
      <c r="P493" s="31">
        <f>IF($A493="","",IF($O493&lt;&gt;"OK","Review",IF(OR(AND($H493&gt;0,$M493&lt;0),AND($I493&gt;0,$N493&lt;0)),"Overdue",IF(OR(AND($H493&gt;0,$M493&lt;='Settings'!$B$5),AND($I493&gt;0,$N493&lt;='Settings'!$B$6)),"Due Soon","Up to Date"))))</f>
        <v/>
      </c>
      <c r="Q493" s="52">
        <f>IF($A493="","",IFERROR(VLOOKUP($E493,'Settings'!$A$11:$D$110,4,FALSE),0))</f>
        <v/>
      </c>
      <c r="R493" s="27" t="n"/>
      <c r="S493" s="25" t="n"/>
      <c r="T493" s="27" t="n"/>
    </row>
    <row r="494">
      <c r="A494" s="25" t="n"/>
      <c r="B494" s="25" t="n"/>
      <c r="C494" s="30">
        <f>IF($A494="","",IFERROR(VLOOKUP($B494,'Vehicles'!$A$5:$J$504,2,FALSE)&amp;" "&amp;VLOOKUP($B494,'Vehicles'!$A$5:$J$504,3,FALSE)&amp;" "&amp;VLOOKUP($B494,'Vehicles'!$A$5:$J$504,4,FALSE),"Unit not found"))</f>
        <v/>
      </c>
      <c r="D494" s="31">
        <f>IF($A494="","",IFERROR(VLOOKUP($B494,'Vehicles'!$A$5:$J$504,10,FALSE),"Missing Unit"))</f>
        <v/>
      </c>
      <c r="E494" s="27" t="n"/>
      <c r="F494" s="49" t="n"/>
      <c r="G494" s="48" t="n"/>
      <c r="H494" s="50">
        <f>IF($A494="","",IFERROR(VLOOKUP($E494,'Settings'!$A$11:$D$110,2,FALSE),""))</f>
        <v/>
      </c>
      <c r="I494" s="33">
        <f>IF($A494="","",IFERROR(VLOOKUP($E494,'Settings'!$A$11:$D$110,3,FALSE),""))</f>
        <v/>
      </c>
      <c r="J494" s="50">
        <f>IF($A494="","",IFERROR(VLOOKUP($B494,'Vehicles'!$A$5:$J$504,8,FALSE),""))</f>
        <v/>
      </c>
      <c r="K494" s="50">
        <f>IF($A494="","",IFERROR(IF(OR($H494&lt;=0,$G494=""),"",$G494+$H494),""))</f>
        <v/>
      </c>
      <c r="L494" s="51">
        <f>IF($A494="","",IFERROR(IF(OR($I494&lt;=0,$F494=""),"",EDATE($F494,$I494)),""))</f>
        <v/>
      </c>
      <c r="M494" s="50">
        <f>IF($A494="","",IFERROR(IF(OR($K494="",$J494=""),"",$K494-$J494),""))</f>
        <v/>
      </c>
      <c r="N494" s="33">
        <f>IF($A494="","",IFERROR(IF($L494="","",$L494-'Settings'!$B$4),""))</f>
        <v/>
      </c>
      <c r="O494" s="30">
        <f>IF($A494="","",IF($D494="Missing Unit","Missing Unit",IF(OR($D494="Out of Service",$D494="Sold"),"Inactive Vehicle",IF($J494="","Missing Current Odometer",IF(OR($F494="",$G494=""),"Missing Service Baseline",IF($F494&gt;'Settings'!$B$4,"Last Service Date After Report Date",IF(AND(OR($H494="",$H494=0),OR($I494="",$I494=0)),"Missing Service Type Setup",IF($J494&lt;$G494,"Odometer Conflict","OK"))))))))</f>
        <v/>
      </c>
      <c r="P494" s="31">
        <f>IF($A494="","",IF($O494&lt;&gt;"OK","Review",IF(OR(AND($H494&gt;0,$M494&lt;0),AND($I494&gt;0,$N494&lt;0)),"Overdue",IF(OR(AND($H494&gt;0,$M494&lt;='Settings'!$B$5),AND($I494&gt;0,$N494&lt;='Settings'!$B$6)),"Due Soon","Up to Date"))))</f>
        <v/>
      </c>
      <c r="Q494" s="52">
        <f>IF($A494="","",IFERROR(VLOOKUP($E494,'Settings'!$A$11:$D$110,4,FALSE),0))</f>
        <v/>
      </c>
      <c r="R494" s="27" t="n"/>
      <c r="S494" s="25" t="n"/>
      <c r="T494" s="27" t="n"/>
    </row>
    <row r="495">
      <c r="A495" s="25" t="n"/>
      <c r="B495" s="25" t="n"/>
      <c r="C495" s="30">
        <f>IF($A495="","",IFERROR(VLOOKUP($B495,'Vehicles'!$A$5:$J$504,2,FALSE)&amp;" "&amp;VLOOKUP($B495,'Vehicles'!$A$5:$J$504,3,FALSE)&amp;" "&amp;VLOOKUP($B495,'Vehicles'!$A$5:$J$504,4,FALSE),"Unit not found"))</f>
        <v/>
      </c>
      <c r="D495" s="31">
        <f>IF($A495="","",IFERROR(VLOOKUP($B495,'Vehicles'!$A$5:$J$504,10,FALSE),"Missing Unit"))</f>
        <v/>
      </c>
      <c r="E495" s="27" t="n"/>
      <c r="F495" s="49" t="n"/>
      <c r="G495" s="48" t="n"/>
      <c r="H495" s="50">
        <f>IF($A495="","",IFERROR(VLOOKUP($E495,'Settings'!$A$11:$D$110,2,FALSE),""))</f>
        <v/>
      </c>
      <c r="I495" s="33">
        <f>IF($A495="","",IFERROR(VLOOKUP($E495,'Settings'!$A$11:$D$110,3,FALSE),""))</f>
        <v/>
      </c>
      <c r="J495" s="50">
        <f>IF($A495="","",IFERROR(VLOOKUP($B495,'Vehicles'!$A$5:$J$504,8,FALSE),""))</f>
        <v/>
      </c>
      <c r="K495" s="50">
        <f>IF($A495="","",IFERROR(IF(OR($H495&lt;=0,$G495=""),"",$G495+$H495),""))</f>
        <v/>
      </c>
      <c r="L495" s="51">
        <f>IF($A495="","",IFERROR(IF(OR($I495&lt;=0,$F495=""),"",EDATE($F495,$I495)),""))</f>
        <v/>
      </c>
      <c r="M495" s="50">
        <f>IF($A495="","",IFERROR(IF(OR($K495="",$J495=""),"",$K495-$J495),""))</f>
        <v/>
      </c>
      <c r="N495" s="33">
        <f>IF($A495="","",IFERROR(IF($L495="","",$L495-'Settings'!$B$4),""))</f>
        <v/>
      </c>
      <c r="O495" s="30">
        <f>IF($A495="","",IF($D495="Missing Unit","Missing Unit",IF(OR($D495="Out of Service",$D495="Sold"),"Inactive Vehicle",IF($J495="","Missing Current Odometer",IF(OR($F495="",$G495=""),"Missing Service Baseline",IF($F495&gt;'Settings'!$B$4,"Last Service Date After Report Date",IF(AND(OR($H495="",$H495=0),OR($I495="",$I495=0)),"Missing Service Type Setup",IF($J495&lt;$G495,"Odometer Conflict","OK"))))))))</f>
        <v/>
      </c>
      <c r="P495" s="31">
        <f>IF($A495="","",IF($O495&lt;&gt;"OK","Review",IF(OR(AND($H495&gt;0,$M495&lt;0),AND($I495&gt;0,$N495&lt;0)),"Overdue",IF(OR(AND($H495&gt;0,$M495&lt;='Settings'!$B$5),AND($I495&gt;0,$N495&lt;='Settings'!$B$6)),"Due Soon","Up to Date"))))</f>
        <v/>
      </c>
      <c r="Q495" s="52">
        <f>IF($A495="","",IFERROR(VLOOKUP($E495,'Settings'!$A$11:$D$110,4,FALSE),0))</f>
        <v/>
      </c>
      <c r="R495" s="27" t="n"/>
      <c r="S495" s="25" t="n"/>
      <c r="T495" s="27" t="n"/>
    </row>
    <row r="496">
      <c r="A496" s="25" t="n"/>
      <c r="B496" s="25" t="n"/>
      <c r="C496" s="30">
        <f>IF($A496="","",IFERROR(VLOOKUP($B496,'Vehicles'!$A$5:$J$504,2,FALSE)&amp;" "&amp;VLOOKUP($B496,'Vehicles'!$A$5:$J$504,3,FALSE)&amp;" "&amp;VLOOKUP($B496,'Vehicles'!$A$5:$J$504,4,FALSE),"Unit not found"))</f>
        <v/>
      </c>
      <c r="D496" s="31">
        <f>IF($A496="","",IFERROR(VLOOKUP($B496,'Vehicles'!$A$5:$J$504,10,FALSE),"Missing Unit"))</f>
        <v/>
      </c>
      <c r="E496" s="27" t="n"/>
      <c r="F496" s="49" t="n"/>
      <c r="G496" s="48" t="n"/>
      <c r="H496" s="50">
        <f>IF($A496="","",IFERROR(VLOOKUP($E496,'Settings'!$A$11:$D$110,2,FALSE),""))</f>
        <v/>
      </c>
      <c r="I496" s="33">
        <f>IF($A496="","",IFERROR(VLOOKUP($E496,'Settings'!$A$11:$D$110,3,FALSE),""))</f>
        <v/>
      </c>
      <c r="J496" s="50">
        <f>IF($A496="","",IFERROR(VLOOKUP($B496,'Vehicles'!$A$5:$J$504,8,FALSE),""))</f>
        <v/>
      </c>
      <c r="K496" s="50">
        <f>IF($A496="","",IFERROR(IF(OR($H496&lt;=0,$G496=""),"",$G496+$H496),""))</f>
        <v/>
      </c>
      <c r="L496" s="51">
        <f>IF($A496="","",IFERROR(IF(OR($I496&lt;=0,$F496=""),"",EDATE($F496,$I496)),""))</f>
        <v/>
      </c>
      <c r="M496" s="50">
        <f>IF($A496="","",IFERROR(IF(OR($K496="",$J496=""),"",$K496-$J496),""))</f>
        <v/>
      </c>
      <c r="N496" s="33">
        <f>IF($A496="","",IFERROR(IF($L496="","",$L496-'Settings'!$B$4),""))</f>
        <v/>
      </c>
      <c r="O496" s="30">
        <f>IF($A496="","",IF($D496="Missing Unit","Missing Unit",IF(OR($D496="Out of Service",$D496="Sold"),"Inactive Vehicle",IF($J496="","Missing Current Odometer",IF(OR($F496="",$G496=""),"Missing Service Baseline",IF($F496&gt;'Settings'!$B$4,"Last Service Date After Report Date",IF(AND(OR($H496="",$H496=0),OR($I496="",$I496=0)),"Missing Service Type Setup",IF($J496&lt;$G496,"Odometer Conflict","OK"))))))))</f>
        <v/>
      </c>
      <c r="P496" s="31">
        <f>IF($A496="","",IF($O496&lt;&gt;"OK","Review",IF(OR(AND($H496&gt;0,$M496&lt;0),AND($I496&gt;0,$N496&lt;0)),"Overdue",IF(OR(AND($H496&gt;0,$M496&lt;='Settings'!$B$5),AND($I496&gt;0,$N496&lt;='Settings'!$B$6)),"Due Soon","Up to Date"))))</f>
        <v/>
      </c>
      <c r="Q496" s="52">
        <f>IF($A496="","",IFERROR(VLOOKUP($E496,'Settings'!$A$11:$D$110,4,FALSE),0))</f>
        <v/>
      </c>
      <c r="R496" s="27" t="n"/>
      <c r="S496" s="25" t="n"/>
      <c r="T496" s="27" t="n"/>
    </row>
    <row r="497">
      <c r="A497" s="25" t="n"/>
      <c r="B497" s="25" t="n"/>
      <c r="C497" s="30">
        <f>IF($A497="","",IFERROR(VLOOKUP($B497,'Vehicles'!$A$5:$J$504,2,FALSE)&amp;" "&amp;VLOOKUP($B497,'Vehicles'!$A$5:$J$504,3,FALSE)&amp;" "&amp;VLOOKUP($B497,'Vehicles'!$A$5:$J$504,4,FALSE),"Unit not found"))</f>
        <v/>
      </c>
      <c r="D497" s="31">
        <f>IF($A497="","",IFERROR(VLOOKUP($B497,'Vehicles'!$A$5:$J$504,10,FALSE),"Missing Unit"))</f>
        <v/>
      </c>
      <c r="E497" s="27" t="n"/>
      <c r="F497" s="49" t="n"/>
      <c r="G497" s="48" t="n"/>
      <c r="H497" s="50">
        <f>IF($A497="","",IFERROR(VLOOKUP($E497,'Settings'!$A$11:$D$110,2,FALSE),""))</f>
        <v/>
      </c>
      <c r="I497" s="33">
        <f>IF($A497="","",IFERROR(VLOOKUP($E497,'Settings'!$A$11:$D$110,3,FALSE),""))</f>
        <v/>
      </c>
      <c r="J497" s="50">
        <f>IF($A497="","",IFERROR(VLOOKUP($B497,'Vehicles'!$A$5:$J$504,8,FALSE),""))</f>
        <v/>
      </c>
      <c r="K497" s="50">
        <f>IF($A497="","",IFERROR(IF(OR($H497&lt;=0,$G497=""),"",$G497+$H497),""))</f>
        <v/>
      </c>
      <c r="L497" s="51">
        <f>IF($A497="","",IFERROR(IF(OR($I497&lt;=0,$F497=""),"",EDATE($F497,$I497)),""))</f>
        <v/>
      </c>
      <c r="M497" s="50">
        <f>IF($A497="","",IFERROR(IF(OR($K497="",$J497=""),"",$K497-$J497),""))</f>
        <v/>
      </c>
      <c r="N497" s="33">
        <f>IF($A497="","",IFERROR(IF($L497="","",$L497-'Settings'!$B$4),""))</f>
        <v/>
      </c>
      <c r="O497" s="30">
        <f>IF($A497="","",IF($D497="Missing Unit","Missing Unit",IF(OR($D497="Out of Service",$D497="Sold"),"Inactive Vehicle",IF($J497="","Missing Current Odometer",IF(OR($F497="",$G497=""),"Missing Service Baseline",IF($F497&gt;'Settings'!$B$4,"Last Service Date After Report Date",IF(AND(OR($H497="",$H497=0),OR($I497="",$I497=0)),"Missing Service Type Setup",IF($J497&lt;$G497,"Odometer Conflict","OK"))))))))</f>
        <v/>
      </c>
      <c r="P497" s="31">
        <f>IF($A497="","",IF($O497&lt;&gt;"OK","Review",IF(OR(AND($H497&gt;0,$M497&lt;0),AND($I497&gt;0,$N497&lt;0)),"Overdue",IF(OR(AND($H497&gt;0,$M497&lt;='Settings'!$B$5),AND($I497&gt;0,$N497&lt;='Settings'!$B$6)),"Due Soon","Up to Date"))))</f>
        <v/>
      </c>
      <c r="Q497" s="52">
        <f>IF($A497="","",IFERROR(VLOOKUP($E497,'Settings'!$A$11:$D$110,4,FALSE),0))</f>
        <v/>
      </c>
      <c r="R497" s="27" t="n"/>
      <c r="S497" s="25" t="n"/>
      <c r="T497" s="27" t="n"/>
    </row>
    <row r="498">
      <c r="A498" s="25" t="n"/>
      <c r="B498" s="25" t="n"/>
      <c r="C498" s="30">
        <f>IF($A498="","",IFERROR(VLOOKUP($B498,'Vehicles'!$A$5:$J$504,2,FALSE)&amp;" "&amp;VLOOKUP($B498,'Vehicles'!$A$5:$J$504,3,FALSE)&amp;" "&amp;VLOOKUP($B498,'Vehicles'!$A$5:$J$504,4,FALSE),"Unit not found"))</f>
        <v/>
      </c>
      <c r="D498" s="31">
        <f>IF($A498="","",IFERROR(VLOOKUP($B498,'Vehicles'!$A$5:$J$504,10,FALSE),"Missing Unit"))</f>
        <v/>
      </c>
      <c r="E498" s="27" t="n"/>
      <c r="F498" s="49" t="n"/>
      <c r="G498" s="48" t="n"/>
      <c r="H498" s="50">
        <f>IF($A498="","",IFERROR(VLOOKUP($E498,'Settings'!$A$11:$D$110,2,FALSE),""))</f>
        <v/>
      </c>
      <c r="I498" s="33">
        <f>IF($A498="","",IFERROR(VLOOKUP($E498,'Settings'!$A$11:$D$110,3,FALSE),""))</f>
        <v/>
      </c>
      <c r="J498" s="50">
        <f>IF($A498="","",IFERROR(VLOOKUP($B498,'Vehicles'!$A$5:$J$504,8,FALSE),""))</f>
        <v/>
      </c>
      <c r="K498" s="50">
        <f>IF($A498="","",IFERROR(IF(OR($H498&lt;=0,$G498=""),"",$G498+$H498),""))</f>
        <v/>
      </c>
      <c r="L498" s="51">
        <f>IF($A498="","",IFERROR(IF(OR($I498&lt;=0,$F498=""),"",EDATE($F498,$I498)),""))</f>
        <v/>
      </c>
      <c r="M498" s="50">
        <f>IF($A498="","",IFERROR(IF(OR($K498="",$J498=""),"",$K498-$J498),""))</f>
        <v/>
      </c>
      <c r="N498" s="33">
        <f>IF($A498="","",IFERROR(IF($L498="","",$L498-'Settings'!$B$4),""))</f>
        <v/>
      </c>
      <c r="O498" s="30">
        <f>IF($A498="","",IF($D498="Missing Unit","Missing Unit",IF(OR($D498="Out of Service",$D498="Sold"),"Inactive Vehicle",IF($J498="","Missing Current Odometer",IF(OR($F498="",$G498=""),"Missing Service Baseline",IF($F498&gt;'Settings'!$B$4,"Last Service Date After Report Date",IF(AND(OR($H498="",$H498=0),OR($I498="",$I498=0)),"Missing Service Type Setup",IF($J498&lt;$G498,"Odometer Conflict","OK"))))))))</f>
        <v/>
      </c>
      <c r="P498" s="31">
        <f>IF($A498="","",IF($O498&lt;&gt;"OK","Review",IF(OR(AND($H498&gt;0,$M498&lt;0),AND($I498&gt;0,$N498&lt;0)),"Overdue",IF(OR(AND($H498&gt;0,$M498&lt;='Settings'!$B$5),AND($I498&gt;0,$N498&lt;='Settings'!$B$6)),"Due Soon","Up to Date"))))</f>
        <v/>
      </c>
      <c r="Q498" s="52">
        <f>IF($A498="","",IFERROR(VLOOKUP($E498,'Settings'!$A$11:$D$110,4,FALSE),0))</f>
        <v/>
      </c>
      <c r="R498" s="27" t="n"/>
      <c r="S498" s="25" t="n"/>
      <c r="T498" s="27" t="n"/>
    </row>
    <row r="499">
      <c r="A499" s="25" t="n"/>
      <c r="B499" s="25" t="n"/>
      <c r="C499" s="30">
        <f>IF($A499="","",IFERROR(VLOOKUP($B499,'Vehicles'!$A$5:$J$504,2,FALSE)&amp;" "&amp;VLOOKUP($B499,'Vehicles'!$A$5:$J$504,3,FALSE)&amp;" "&amp;VLOOKUP($B499,'Vehicles'!$A$5:$J$504,4,FALSE),"Unit not found"))</f>
        <v/>
      </c>
      <c r="D499" s="31">
        <f>IF($A499="","",IFERROR(VLOOKUP($B499,'Vehicles'!$A$5:$J$504,10,FALSE),"Missing Unit"))</f>
        <v/>
      </c>
      <c r="E499" s="27" t="n"/>
      <c r="F499" s="49" t="n"/>
      <c r="G499" s="48" t="n"/>
      <c r="H499" s="50">
        <f>IF($A499="","",IFERROR(VLOOKUP($E499,'Settings'!$A$11:$D$110,2,FALSE),""))</f>
        <v/>
      </c>
      <c r="I499" s="33">
        <f>IF($A499="","",IFERROR(VLOOKUP($E499,'Settings'!$A$11:$D$110,3,FALSE),""))</f>
        <v/>
      </c>
      <c r="J499" s="50">
        <f>IF($A499="","",IFERROR(VLOOKUP($B499,'Vehicles'!$A$5:$J$504,8,FALSE),""))</f>
        <v/>
      </c>
      <c r="K499" s="50">
        <f>IF($A499="","",IFERROR(IF(OR($H499&lt;=0,$G499=""),"",$G499+$H499),""))</f>
        <v/>
      </c>
      <c r="L499" s="51">
        <f>IF($A499="","",IFERROR(IF(OR($I499&lt;=0,$F499=""),"",EDATE($F499,$I499)),""))</f>
        <v/>
      </c>
      <c r="M499" s="50">
        <f>IF($A499="","",IFERROR(IF(OR($K499="",$J499=""),"",$K499-$J499),""))</f>
        <v/>
      </c>
      <c r="N499" s="33">
        <f>IF($A499="","",IFERROR(IF($L499="","",$L499-'Settings'!$B$4),""))</f>
        <v/>
      </c>
      <c r="O499" s="30">
        <f>IF($A499="","",IF($D499="Missing Unit","Missing Unit",IF(OR($D499="Out of Service",$D499="Sold"),"Inactive Vehicle",IF($J499="","Missing Current Odometer",IF(OR($F499="",$G499=""),"Missing Service Baseline",IF($F499&gt;'Settings'!$B$4,"Last Service Date After Report Date",IF(AND(OR($H499="",$H499=0),OR($I499="",$I499=0)),"Missing Service Type Setup",IF($J499&lt;$G499,"Odometer Conflict","OK"))))))))</f>
        <v/>
      </c>
      <c r="P499" s="31">
        <f>IF($A499="","",IF($O499&lt;&gt;"OK","Review",IF(OR(AND($H499&gt;0,$M499&lt;0),AND($I499&gt;0,$N499&lt;0)),"Overdue",IF(OR(AND($H499&gt;0,$M499&lt;='Settings'!$B$5),AND($I499&gt;0,$N499&lt;='Settings'!$B$6)),"Due Soon","Up to Date"))))</f>
        <v/>
      </c>
      <c r="Q499" s="52">
        <f>IF($A499="","",IFERROR(VLOOKUP($E499,'Settings'!$A$11:$D$110,4,FALSE),0))</f>
        <v/>
      </c>
      <c r="R499" s="27" t="n"/>
      <c r="S499" s="25" t="n"/>
      <c r="T499" s="27" t="n"/>
    </row>
    <row r="500">
      <c r="A500" s="25" t="n"/>
      <c r="B500" s="25" t="n"/>
      <c r="C500" s="30">
        <f>IF($A500="","",IFERROR(VLOOKUP($B500,'Vehicles'!$A$5:$J$504,2,FALSE)&amp;" "&amp;VLOOKUP($B500,'Vehicles'!$A$5:$J$504,3,FALSE)&amp;" "&amp;VLOOKUP($B500,'Vehicles'!$A$5:$J$504,4,FALSE),"Unit not found"))</f>
        <v/>
      </c>
      <c r="D500" s="31">
        <f>IF($A500="","",IFERROR(VLOOKUP($B500,'Vehicles'!$A$5:$J$504,10,FALSE),"Missing Unit"))</f>
        <v/>
      </c>
      <c r="E500" s="27" t="n"/>
      <c r="F500" s="49" t="n"/>
      <c r="G500" s="48" t="n"/>
      <c r="H500" s="50">
        <f>IF($A500="","",IFERROR(VLOOKUP($E500,'Settings'!$A$11:$D$110,2,FALSE),""))</f>
        <v/>
      </c>
      <c r="I500" s="33">
        <f>IF($A500="","",IFERROR(VLOOKUP($E500,'Settings'!$A$11:$D$110,3,FALSE),""))</f>
        <v/>
      </c>
      <c r="J500" s="50">
        <f>IF($A500="","",IFERROR(VLOOKUP($B500,'Vehicles'!$A$5:$J$504,8,FALSE),""))</f>
        <v/>
      </c>
      <c r="K500" s="50">
        <f>IF($A500="","",IFERROR(IF(OR($H500&lt;=0,$G500=""),"",$G500+$H500),""))</f>
        <v/>
      </c>
      <c r="L500" s="51">
        <f>IF($A500="","",IFERROR(IF(OR($I500&lt;=0,$F500=""),"",EDATE($F500,$I500)),""))</f>
        <v/>
      </c>
      <c r="M500" s="50">
        <f>IF($A500="","",IFERROR(IF(OR($K500="",$J500=""),"",$K500-$J500),""))</f>
        <v/>
      </c>
      <c r="N500" s="33">
        <f>IF($A500="","",IFERROR(IF($L500="","",$L500-'Settings'!$B$4),""))</f>
        <v/>
      </c>
      <c r="O500" s="30">
        <f>IF($A500="","",IF($D500="Missing Unit","Missing Unit",IF(OR($D500="Out of Service",$D500="Sold"),"Inactive Vehicle",IF($J500="","Missing Current Odometer",IF(OR($F500="",$G500=""),"Missing Service Baseline",IF($F500&gt;'Settings'!$B$4,"Last Service Date After Report Date",IF(AND(OR($H500="",$H500=0),OR($I500="",$I500=0)),"Missing Service Type Setup",IF($J500&lt;$G500,"Odometer Conflict","OK"))))))))</f>
        <v/>
      </c>
      <c r="P500" s="31">
        <f>IF($A500="","",IF($O500&lt;&gt;"OK","Review",IF(OR(AND($H500&gt;0,$M500&lt;0),AND($I500&gt;0,$N500&lt;0)),"Overdue",IF(OR(AND($H500&gt;0,$M500&lt;='Settings'!$B$5),AND($I500&gt;0,$N500&lt;='Settings'!$B$6)),"Due Soon","Up to Date"))))</f>
        <v/>
      </c>
      <c r="Q500" s="52">
        <f>IF($A500="","",IFERROR(VLOOKUP($E500,'Settings'!$A$11:$D$110,4,FALSE),0))</f>
        <v/>
      </c>
      <c r="R500" s="27" t="n"/>
      <c r="S500" s="25" t="n"/>
      <c r="T500" s="27" t="n"/>
    </row>
    <row r="501">
      <c r="A501" s="25" t="n"/>
      <c r="B501" s="25" t="n"/>
      <c r="C501" s="30">
        <f>IF($A501="","",IFERROR(VLOOKUP($B501,'Vehicles'!$A$5:$J$504,2,FALSE)&amp;" "&amp;VLOOKUP($B501,'Vehicles'!$A$5:$J$504,3,FALSE)&amp;" "&amp;VLOOKUP($B501,'Vehicles'!$A$5:$J$504,4,FALSE),"Unit not found"))</f>
        <v/>
      </c>
      <c r="D501" s="31">
        <f>IF($A501="","",IFERROR(VLOOKUP($B501,'Vehicles'!$A$5:$J$504,10,FALSE),"Missing Unit"))</f>
        <v/>
      </c>
      <c r="E501" s="27" t="n"/>
      <c r="F501" s="49" t="n"/>
      <c r="G501" s="48" t="n"/>
      <c r="H501" s="50">
        <f>IF($A501="","",IFERROR(VLOOKUP($E501,'Settings'!$A$11:$D$110,2,FALSE),""))</f>
        <v/>
      </c>
      <c r="I501" s="33">
        <f>IF($A501="","",IFERROR(VLOOKUP($E501,'Settings'!$A$11:$D$110,3,FALSE),""))</f>
        <v/>
      </c>
      <c r="J501" s="50">
        <f>IF($A501="","",IFERROR(VLOOKUP($B501,'Vehicles'!$A$5:$J$504,8,FALSE),""))</f>
        <v/>
      </c>
      <c r="K501" s="50">
        <f>IF($A501="","",IFERROR(IF(OR($H501&lt;=0,$G501=""),"",$G501+$H501),""))</f>
        <v/>
      </c>
      <c r="L501" s="51">
        <f>IF($A501="","",IFERROR(IF(OR($I501&lt;=0,$F501=""),"",EDATE($F501,$I501)),""))</f>
        <v/>
      </c>
      <c r="M501" s="50">
        <f>IF($A501="","",IFERROR(IF(OR($K501="",$J501=""),"",$K501-$J501),""))</f>
        <v/>
      </c>
      <c r="N501" s="33">
        <f>IF($A501="","",IFERROR(IF($L501="","",$L501-'Settings'!$B$4),""))</f>
        <v/>
      </c>
      <c r="O501" s="30">
        <f>IF($A501="","",IF($D501="Missing Unit","Missing Unit",IF(OR($D501="Out of Service",$D501="Sold"),"Inactive Vehicle",IF($J501="","Missing Current Odometer",IF(OR($F501="",$G501=""),"Missing Service Baseline",IF($F501&gt;'Settings'!$B$4,"Last Service Date After Report Date",IF(AND(OR($H501="",$H501=0),OR($I501="",$I501=0)),"Missing Service Type Setup",IF($J501&lt;$G501,"Odometer Conflict","OK"))))))))</f>
        <v/>
      </c>
      <c r="P501" s="31">
        <f>IF($A501="","",IF($O501&lt;&gt;"OK","Review",IF(OR(AND($H501&gt;0,$M501&lt;0),AND($I501&gt;0,$N501&lt;0)),"Overdue",IF(OR(AND($H501&gt;0,$M501&lt;='Settings'!$B$5),AND($I501&gt;0,$N501&lt;='Settings'!$B$6)),"Due Soon","Up to Date"))))</f>
        <v/>
      </c>
      <c r="Q501" s="52">
        <f>IF($A501="","",IFERROR(VLOOKUP($E501,'Settings'!$A$11:$D$110,4,FALSE),0))</f>
        <v/>
      </c>
      <c r="R501" s="27" t="n"/>
      <c r="S501" s="25" t="n"/>
      <c r="T501" s="27" t="n"/>
    </row>
    <row r="502">
      <c r="A502" s="25" t="n"/>
      <c r="B502" s="25" t="n"/>
      <c r="C502" s="30">
        <f>IF($A502="","",IFERROR(VLOOKUP($B502,'Vehicles'!$A$5:$J$504,2,FALSE)&amp;" "&amp;VLOOKUP($B502,'Vehicles'!$A$5:$J$504,3,FALSE)&amp;" "&amp;VLOOKUP($B502,'Vehicles'!$A$5:$J$504,4,FALSE),"Unit not found"))</f>
        <v/>
      </c>
      <c r="D502" s="31">
        <f>IF($A502="","",IFERROR(VLOOKUP($B502,'Vehicles'!$A$5:$J$504,10,FALSE),"Missing Unit"))</f>
        <v/>
      </c>
      <c r="E502" s="27" t="n"/>
      <c r="F502" s="49" t="n"/>
      <c r="G502" s="48" t="n"/>
      <c r="H502" s="50">
        <f>IF($A502="","",IFERROR(VLOOKUP($E502,'Settings'!$A$11:$D$110,2,FALSE),""))</f>
        <v/>
      </c>
      <c r="I502" s="33">
        <f>IF($A502="","",IFERROR(VLOOKUP($E502,'Settings'!$A$11:$D$110,3,FALSE),""))</f>
        <v/>
      </c>
      <c r="J502" s="50">
        <f>IF($A502="","",IFERROR(VLOOKUP($B502,'Vehicles'!$A$5:$J$504,8,FALSE),""))</f>
        <v/>
      </c>
      <c r="K502" s="50">
        <f>IF($A502="","",IFERROR(IF(OR($H502&lt;=0,$G502=""),"",$G502+$H502),""))</f>
        <v/>
      </c>
      <c r="L502" s="51">
        <f>IF($A502="","",IFERROR(IF(OR($I502&lt;=0,$F502=""),"",EDATE($F502,$I502)),""))</f>
        <v/>
      </c>
      <c r="M502" s="50">
        <f>IF($A502="","",IFERROR(IF(OR($K502="",$J502=""),"",$K502-$J502),""))</f>
        <v/>
      </c>
      <c r="N502" s="33">
        <f>IF($A502="","",IFERROR(IF($L502="","",$L502-'Settings'!$B$4),""))</f>
        <v/>
      </c>
      <c r="O502" s="30">
        <f>IF($A502="","",IF($D502="Missing Unit","Missing Unit",IF(OR($D502="Out of Service",$D502="Sold"),"Inactive Vehicle",IF($J502="","Missing Current Odometer",IF(OR($F502="",$G502=""),"Missing Service Baseline",IF($F502&gt;'Settings'!$B$4,"Last Service Date After Report Date",IF(AND(OR($H502="",$H502=0),OR($I502="",$I502=0)),"Missing Service Type Setup",IF($J502&lt;$G502,"Odometer Conflict","OK"))))))))</f>
        <v/>
      </c>
      <c r="P502" s="31">
        <f>IF($A502="","",IF($O502&lt;&gt;"OK","Review",IF(OR(AND($H502&gt;0,$M502&lt;0),AND($I502&gt;0,$N502&lt;0)),"Overdue",IF(OR(AND($H502&gt;0,$M502&lt;='Settings'!$B$5),AND($I502&gt;0,$N502&lt;='Settings'!$B$6)),"Due Soon","Up to Date"))))</f>
        <v/>
      </c>
      <c r="Q502" s="52">
        <f>IF($A502="","",IFERROR(VLOOKUP($E502,'Settings'!$A$11:$D$110,4,FALSE),0))</f>
        <v/>
      </c>
      <c r="R502" s="27" t="n"/>
      <c r="S502" s="25" t="n"/>
      <c r="T502" s="27" t="n"/>
    </row>
    <row r="503">
      <c r="A503" s="25" t="n"/>
      <c r="B503" s="25" t="n"/>
      <c r="C503" s="30">
        <f>IF($A503="","",IFERROR(VLOOKUP($B503,'Vehicles'!$A$5:$J$504,2,FALSE)&amp;" "&amp;VLOOKUP($B503,'Vehicles'!$A$5:$J$504,3,FALSE)&amp;" "&amp;VLOOKUP($B503,'Vehicles'!$A$5:$J$504,4,FALSE),"Unit not found"))</f>
        <v/>
      </c>
      <c r="D503" s="31">
        <f>IF($A503="","",IFERROR(VLOOKUP($B503,'Vehicles'!$A$5:$J$504,10,FALSE),"Missing Unit"))</f>
        <v/>
      </c>
      <c r="E503" s="27" t="n"/>
      <c r="F503" s="49" t="n"/>
      <c r="G503" s="48" t="n"/>
      <c r="H503" s="50">
        <f>IF($A503="","",IFERROR(VLOOKUP($E503,'Settings'!$A$11:$D$110,2,FALSE),""))</f>
        <v/>
      </c>
      <c r="I503" s="33">
        <f>IF($A503="","",IFERROR(VLOOKUP($E503,'Settings'!$A$11:$D$110,3,FALSE),""))</f>
        <v/>
      </c>
      <c r="J503" s="50">
        <f>IF($A503="","",IFERROR(VLOOKUP($B503,'Vehicles'!$A$5:$J$504,8,FALSE),""))</f>
        <v/>
      </c>
      <c r="K503" s="50">
        <f>IF($A503="","",IFERROR(IF(OR($H503&lt;=0,$G503=""),"",$G503+$H503),""))</f>
        <v/>
      </c>
      <c r="L503" s="51">
        <f>IF($A503="","",IFERROR(IF(OR($I503&lt;=0,$F503=""),"",EDATE($F503,$I503)),""))</f>
        <v/>
      </c>
      <c r="M503" s="50">
        <f>IF($A503="","",IFERROR(IF(OR($K503="",$J503=""),"",$K503-$J503),""))</f>
        <v/>
      </c>
      <c r="N503" s="33">
        <f>IF($A503="","",IFERROR(IF($L503="","",$L503-'Settings'!$B$4),""))</f>
        <v/>
      </c>
      <c r="O503" s="30">
        <f>IF($A503="","",IF($D503="Missing Unit","Missing Unit",IF(OR($D503="Out of Service",$D503="Sold"),"Inactive Vehicle",IF($J503="","Missing Current Odometer",IF(OR($F503="",$G503=""),"Missing Service Baseline",IF($F503&gt;'Settings'!$B$4,"Last Service Date After Report Date",IF(AND(OR($H503="",$H503=0),OR($I503="",$I503=0)),"Missing Service Type Setup",IF($J503&lt;$G503,"Odometer Conflict","OK"))))))))</f>
        <v/>
      </c>
      <c r="P503" s="31">
        <f>IF($A503="","",IF($O503&lt;&gt;"OK","Review",IF(OR(AND($H503&gt;0,$M503&lt;0),AND($I503&gt;0,$N503&lt;0)),"Overdue",IF(OR(AND($H503&gt;0,$M503&lt;='Settings'!$B$5),AND($I503&gt;0,$N503&lt;='Settings'!$B$6)),"Due Soon","Up to Date"))))</f>
        <v/>
      </c>
      <c r="Q503" s="52">
        <f>IF($A503="","",IFERROR(VLOOKUP($E503,'Settings'!$A$11:$D$110,4,FALSE),0))</f>
        <v/>
      </c>
      <c r="R503" s="27" t="n"/>
      <c r="S503" s="25" t="n"/>
      <c r="T503" s="27" t="n"/>
    </row>
    <row r="504">
      <c r="A504" s="25" t="n"/>
      <c r="B504" s="25" t="n"/>
      <c r="C504" s="30">
        <f>IF($A504="","",IFERROR(VLOOKUP($B504,'Vehicles'!$A$5:$J$504,2,FALSE)&amp;" "&amp;VLOOKUP($B504,'Vehicles'!$A$5:$J$504,3,FALSE)&amp;" "&amp;VLOOKUP($B504,'Vehicles'!$A$5:$J$504,4,FALSE),"Unit not found"))</f>
        <v/>
      </c>
      <c r="D504" s="31">
        <f>IF($A504="","",IFERROR(VLOOKUP($B504,'Vehicles'!$A$5:$J$504,10,FALSE),"Missing Unit"))</f>
        <v/>
      </c>
      <c r="E504" s="27" t="n"/>
      <c r="F504" s="49" t="n"/>
      <c r="G504" s="48" t="n"/>
      <c r="H504" s="50">
        <f>IF($A504="","",IFERROR(VLOOKUP($E504,'Settings'!$A$11:$D$110,2,FALSE),""))</f>
        <v/>
      </c>
      <c r="I504" s="33">
        <f>IF($A504="","",IFERROR(VLOOKUP($E504,'Settings'!$A$11:$D$110,3,FALSE),""))</f>
        <v/>
      </c>
      <c r="J504" s="50">
        <f>IF($A504="","",IFERROR(VLOOKUP($B504,'Vehicles'!$A$5:$J$504,8,FALSE),""))</f>
        <v/>
      </c>
      <c r="K504" s="50">
        <f>IF($A504="","",IFERROR(IF(OR($H504&lt;=0,$G504=""),"",$G504+$H504),""))</f>
        <v/>
      </c>
      <c r="L504" s="51">
        <f>IF($A504="","",IFERROR(IF(OR($I504&lt;=0,$F504=""),"",EDATE($F504,$I504)),""))</f>
        <v/>
      </c>
      <c r="M504" s="50">
        <f>IF($A504="","",IFERROR(IF(OR($K504="",$J504=""),"",$K504-$J504),""))</f>
        <v/>
      </c>
      <c r="N504" s="33">
        <f>IF($A504="","",IFERROR(IF($L504="","",$L504-'Settings'!$B$4),""))</f>
        <v/>
      </c>
      <c r="O504" s="30">
        <f>IF($A504="","",IF($D504="Missing Unit","Missing Unit",IF(OR($D504="Out of Service",$D504="Sold"),"Inactive Vehicle",IF($J504="","Missing Current Odometer",IF(OR($F504="",$G504=""),"Missing Service Baseline",IF($F504&gt;'Settings'!$B$4,"Last Service Date After Report Date",IF(AND(OR($H504="",$H504=0),OR($I504="",$I504=0)),"Missing Service Type Setup",IF($J504&lt;$G504,"Odometer Conflict","OK"))))))))</f>
        <v/>
      </c>
      <c r="P504" s="31">
        <f>IF($A504="","",IF($O504&lt;&gt;"OK","Review",IF(OR(AND($H504&gt;0,$M504&lt;0),AND($I504&gt;0,$N504&lt;0)),"Overdue",IF(OR(AND($H504&gt;0,$M504&lt;='Settings'!$B$5),AND($I504&gt;0,$N504&lt;='Settings'!$B$6)),"Due Soon","Up to Date"))))</f>
        <v/>
      </c>
      <c r="Q504" s="52">
        <f>IF($A504="","",IFERROR(VLOOKUP($E504,'Settings'!$A$11:$D$110,4,FALSE),0))</f>
        <v/>
      </c>
      <c r="R504" s="27" t="n"/>
      <c r="S504" s="25" t="n"/>
      <c r="T504" s="27" t="n"/>
    </row>
  </sheetData>
  <mergeCells count="1">
    <mergeCell ref="A1:T1"/>
  </mergeCells>
  <conditionalFormatting sqref="A5:A504">
    <cfRule type="expression" priority="1" dxfId="1" stopIfTrue="1">
      <formula>=AND($A5&lt;&gt;"",COUNTIF($A$5:$A$504,$A5)&gt;1)</formula>
    </cfRule>
  </conditionalFormatting>
  <conditionalFormatting sqref="P5:P504">
    <cfRule type="expression" priority="2" dxfId="4" stopIfTrue="1">
      <formula>=$P5="Overdue"</formula>
    </cfRule>
    <cfRule type="expression" priority="3" dxfId="5" stopIfTrue="1">
      <formula>=$P5="Due Soon"</formula>
    </cfRule>
    <cfRule type="expression" priority="4" dxfId="6" stopIfTrue="1">
      <formula>=$P5="Up to Date"</formula>
    </cfRule>
    <cfRule type="expression" priority="5" dxfId="7" stopIfTrue="1">
      <formula>=$P5="Review"</formula>
    </cfRule>
  </conditionalFormatting>
  <conditionalFormatting sqref="M5:N504">
    <cfRule type="expression" priority="6" dxfId="1" stopIfTrue="1">
      <formula>=AND($A5&lt;&gt;"",M5&lt;0)</formula>
    </cfRule>
  </conditionalFormatting>
  <conditionalFormatting sqref="M5:M504">
    <cfRule type="expression" priority="7" dxfId="2" stopIfTrue="1">
      <formula>=AND($A5&lt;&gt;"",$H5&gt;0,$M5&gt;=0,$M5&lt;='Settings'!$B$5)</formula>
    </cfRule>
  </conditionalFormatting>
  <conditionalFormatting sqref="N5:N504">
    <cfRule type="expression" priority="8" dxfId="2" stopIfTrue="1">
      <formula>=AND($A5&lt;&gt;"",$I5&gt;0,$N5&gt;=0,$N5&lt;='Settings'!$B$6)</formula>
    </cfRule>
  </conditionalFormatting>
  <conditionalFormatting sqref="O5:O504">
    <cfRule type="expression" priority="9" dxfId="0" stopIfTrue="1">
      <formula>=$O5="OK"</formula>
    </cfRule>
    <cfRule type="expression" priority="10" dxfId="1" stopIfTrue="1">
      <formula>=AND($O5&lt;&gt;"",$O5&lt;&gt;"OK")</formula>
    </cfRule>
  </conditionalFormatting>
  <conditionalFormatting sqref="A5:T504">
    <cfRule type="expression" priority="11" dxfId="1" stopIfTrue="0">
      <formula>=AND(OR($A5&lt;&gt;"",$B5&lt;&gt;"",$E5&lt;&gt;"",$F5&lt;&gt;"",$G5&lt;&gt;""),OR($A5="",$B5="",$E5="",$F5="",$G5=""))</formula>
    </cfRule>
  </conditionalFormatting>
  <dataValidations count="8">
    <dataValidation sqref="A5:A504" showDropDown="0" showInputMessage="0" showErrorMessage="1" allowBlank="0" errorTitle="Duplicate PM ID" error="Enter a unique PM ID or leave the unused row blank." type="custom">
      <formula1>=OR(A5="",COUNTIF($A$5:$A$504,A5)=1)</formula1>
    </dataValidation>
    <dataValidation sqref="B5:B504" showDropDown="0" showInputMessage="0" showErrorMessage="1" allowBlank="0" errorTitle="Invalid Unit ID" error="Select a Unit ID from the vehicle roster." type="list">
      <formula1>=INDIRECT("'Vehicles'!$A$5:$A$504")</formula1>
    </dataValidation>
    <dataValidation sqref="E5:E504" showDropDown="0" showInputMessage="0" showErrorMessage="1" allowBlank="0" errorTitle="Invalid Service Type" error="Select a service type maintained on the Settings sheet." type="list">
      <formula1>=INDIRECT("'Settings'!$A$11:$A$110")</formula1>
    </dataValidation>
    <dataValidation sqref="F5:F504" showDropDown="0" showInputMessage="0" showErrorMessage="1" allowBlank="0" errorTitle="Invalid Service Date" error="Enter a date from 1/1/2000 through the report date." type="date" operator="between">
      <formula1>DATE(2000,1,1)</formula1>
      <formula2>INDIRECT("'Settings'!$B$4")</formula2>
    </dataValidation>
    <dataValidation sqref="G5:G504" showDropDown="0" showInputMessage="0" showErrorMessage="1" allowBlank="0" errorTitle="Invalid Odometer" error="Enter a whole number from 0 to 2,000,000 miles." type="whole" operator="between">
      <formula1>0</formula1>
      <formula2>2000000</formula2>
    </dataValidation>
    <dataValidation sqref="R5:R504" showDropDown="0" showInputMessage="0" showErrorMessage="1" allowBlank="0" errorTitle="Invalid Service Provider" error="Select a provider from the Settings sheet list or leave the cell blank." type="list">
      <formula1>=INDIRECT("'Settings'!$H$11:$H$15")</formula1>
    </dataValidation>
    <dataValidation sqref="S5:S504" showDropDown="0" showInputMessage="0" showErrorMessage="1" allowBlank="0" errorTitle="Entry Too Long" error="Enter no more than 80 characters." type="textLength" operator="lessThanOrEqual">
      <formula1>80</formula1>
    </dataValidation>
    <dataValidation sqref="T5:T504" showDropDown="0" showInputMessage="0" showErrorMessage="1" allowBlank="0" errorTitle="Notes Too Long" error="Enter no more than 500 characters." type="textLength" operator="lessThanOrEqual">
      <formula1>500</formula1>
    </dataValidation>
  </dataValidations>
  <pageMargins left="0.25" right="0.25" top="0.4" bottom="0.4" header="0.2" footer="0.2"/>
  <pageSetup orientation="landscape" paperSize="1" fitToHeight="0" fitToWidth="1"/>
  <headerFooter>
    <oddHeader>&amp;C&amp;12 &amp;BFleet Preventive Maintenance</oddHeader>
    <oddFooter>&amp;CPage &amp;P of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tabColor rgb="00F97316"/>
    <outlinePr summaryBelow="1" summaryRight="1"/>
    <pageSetUpPr fitToPage="1"/>
  </sheetPr>
  <dimension ref="A1:I112"/>
  <sheetViews>
    <sheetView showGridLines="0" workbookViewId="0">
      <pane ySplit="10" topLeftCell="A11" activePane="bottomLeft" state="frozen"/>
      <selection pane="bottomLeft" activeCell="A1" sqref="A1"/>
    </sheetView>
  </sheetViews>
  <sheetFormatPr baseColWidth="8" defaultRowHeight="15"/>
  <cols>
    <col width="31" customWidth="1" min="1" max="1"/>
    <col width="25" customWidth="1" min="2" max="2"/>
    <col width="25" customWidth="1" min="3" max="3"/>
    <col width="22" customWidth="1" min="4" max="4"/>
    <col width="3" customWidth="1" min="5" max="5"/>
    <col width="18" customWidth="1" min="6" max="6"/>
    <col width="18" customWidth="1" min="7" max="7"/>
    <col width="26" customWidth="1" min="8" max="8"/>
    <col width="18" customWidth="1" min="9" max="9"/>
  </cols>
  <sheetData>
    <row r="1" ht="30" customHeight="1">
      <c r="A1" s="1" t="inlineStr">
        <is>
          <t>Workbook Settings and Maintenance Assumptions</t>
        </is>
      </c>
    </row>
    <row r="2" ht="34" customHeight="1">
      <c r="A2" s="23" t="inlineStr">
        <is>
          <t>Changing these editable assumptions updates schedule calculations when Excel recalculates. This planning tool depends on manually entered fleet and completed-service information.</t>
        </is>
      </c>
    </row>
    <row r="4">
      <c r="A4" s="36" t="inlineStr">
        <is>
          <t>Report Date</t>
        </is>
      </c>
      <c r="B4" s="53" t="n">
        <v>46273</v>
      </c>
      <c r="D4" s="23" t="inlineStr">
        <is>
          <t>Editable planning date</t>
        </is>
      </c>
    </row>
    <row r="5">
      <c r="A5" s="36" t="inlineStr">
        <is>
          <t>Due Soon Threshold (Miles)</t>
        </is>
      </c>
      <c r="B5" s="54" t="n">
        <v>1000</v>
      </c>
      <c r="D5" s="23" t="inlineStr">
        <is>
          <t>Mileage window for a Due Soon status</t>
        </is>
      </c>
    </row>
    <row r="6">
      <c r="A6" s="36" t="inlineStr">
        <is>
          <t>Due Soon Threshold (Days)</t>
        </is>
      </c>
      <c r="B6" s="39" t="n">
        <v>30</v>
      </c>
      <c r="D6" s="23" t="inlineStr">
        <is>
          <t>Calendar-day window for a Due Soon status</t>
        </is>
      </c>
    </row>
    <row r="7">
      <c r="A7" s="36" t="inlineStr">
        <is>
          <t>Odometer Update Stale After (Days)</t>
        </is>
      </c>
      <c r="B7" s="39" t="n">
        <v>14</v>
      </c>
      <c r="D7" s="23" t="inlineStr">
        <is>
          <t>Operational reminder threshold for odometer update dates</t>
        </is>
      </c>
    </row>
    <row r="10" ht="32" customHeight="1">
      <c r="A10" s="24" t="inlineStr">
        <is>
          <t>Service Type</t>
        </is>
      </c>
      <c r="B10" s="24" t="inlineStr">
        <is>
          <t>Default Interval (Miles)</t>
        </is>
      </c>
      <c r="C10" s="24" t="inlineStr">
        <is>
          <t>Default Interval (Months)</t>
        </is>
      </c>
      <c r="D10" s="24" t="inlineStr">
        <is>
          <t>Estimated Cost</t>
        </is>
      </c>
      <c r="F10" s="40" t="inlineStr">
        <is>
          <t>Departments</t>
        </is>
      </c>
      <c r="G10" s="40" t="inlineStr">
        <is>
          <t>Vehicle Statuses</t>
        </is>
      </c>
      <c r="H10" s="40" t="inlineStr">
        <is>
          <t>Service Providers</t>
        </is>
      </c>
      <c r="I10" s="40" t="inlineStr">
        <is>
          <t>Vehicle Types</t>
        </is>
      </c>
    </row>
    <row r="11">
      <c r="A11" s="27" t="inlineStr">
        <is>
          <t>Engine Oil &amp; Filter</t>
        </is>
      </c>
      <c r="B11" s="48" t="n">
        <v>7500</v>
      </c>
      <c r="C11" s="26" t="n">
        <v>6</v>
      </c>
      <c r="D11" s="55" t="n">
        <v>135</v>
      </c>
      <c r="F11" s="42" t="inlineStr">
        <is>
          <t>Delivery</t>
        </is>
      </c>
      <c r="G11" s="42" t="inlineStr">
        <is>
          <t>Active</t>
        </is>
      </c>
      <c r="H11" s="42" t="inlineStr">
        <is>
          <t>In-House Shop</t>
        </is>
      </c>
      <c r="I11" s="42" t="inlineStr">
        <is>
          <t>Pickup</t>
        </is>
      </c>
    </row>
    <row r="12">
      <c r="A12" s="27" t="inlineStr">
        <is>
          <t>Tire Rotation &amp; Inspection</t>
        </is>
      </c>
      <c r="B12" s="48" t="n">
        <v>7500</v>
      </c>
      <c r="C12" s="26" t="n">
        <v>6</v>
      </c>
      <c r="D12" s="55" t="n">
        <v>60</v>
      </c>
      <c r="F12" s="42" t="inlineStr">
        <is>
          <t>Field Service</t>
        </is>
      </c>
      <c r="G12" s="42" t="inlineStr">
        <is>
          <t>Spare</t>
        </is>
      </c>
      <c r="H12" s="42" t="inlineStr">
        <is>
          <t>Northside Fleet Service</t>
        </is>
      </c>
      <c r="I12" s="42" t="inlineStr">
        <is>
          <t>Cargo Van</t>
        </is>
      </c>
    </row>
    <row r="13">
      <c r="A13" s="27" t="inlineStr">
        <is>
          <t>Brake Inspection</t>
        </is>
      </c>
      <c r="B13" s="48" t="n">
        <v>15000</v>
      </c>
      <c r="C13" s="26" t="n">
        <v>12</v>
      </c>
      <c r="D13" s="55" t="n">
        <v>95</v>
      </c>
      <c r="F13" s="42" t="inlineStr">
        <is>
          <t>Maintenance</t>
        </is>
      </c>
      <c r="G13" s="42" t="inlineStr">
        <is>
          <t>Out of Service</t>
        </is>
      </c>
      <c r="H13" s="42" t="inlineStr">
        <is>
          <t>Metro Ford Commercial</t>
        </is>
      </c>
      <c r="I13" s="42" t="inlineStr">
        <is>
          <t>Box Truck</t>
        </is>
      </c>
    </row>
    <row r="14">
      <c r="A14" s="27" t="inlineStr">
        <is>
          <t>Transmission Service</t>
        </is>
      </c>
      <c r="B14" s="48" t="n">
        <v>60000</v>
      </c>
      <c r="C14" s="26" t="n">
        <v>36</v>
      </c>
      <c r="D14" s="55" t="n">
        <v>425</v>
      </c>
      <c r="F14" s="42" t="inlineStr">
        <is>
          <t>Operations</t>
        </is>
      </c>
      <c r="G14" s="42" t="inlineStr">
        <is>
          <t>Sold</t>
        </is>
      </c>
      <c r="H14" s="42" t="inlineStr">
        <is>
          <t>Mobile Fleet Care</t>
        </is>
      </c>
      <c r="I14" s="42" t="inlineStr">
        <is>
          <t>SUV</t>
        </is>
      </c>
    </row>
    <row r="15">
      <c r="A15" s="27" t="inlineStr">
        <is>
          <t>Coolant Service</t>
        </is>
      </c>
      <c r="B15" s="48" t="n">
        <v>60000</v>
      </c>
      <c r="C15" s="26" t="n">
        <v>60</v>
      </c>
      <c r="D15" s="55" t="n">
        <v>280</v>
      </c>
      <c r="F15" s="42" t="inlineStr">
        <is>
          <t>Administration</t>
        </is>
      </c>
      <c r="G15" s="42" t="n"/>
      <c r="H15" s="42" t="inlineStr">
        <is>
          <t>Dealer Service Center</t>
        </is>
      </c>
      <c r="I15" s="42" t="inlineStr">
        <is>
          <t>Sedan</t>
        </is>
      </c>
    </row>
    <row r="16">
      <c r="A16" s="27" t="inlineStr">
        <is>
          <t>Fuel Filter Replacement</t>
        </is>
      </c>
      <c r="B16" s="48" t="n">
        <v>15000</v>
      </c>
      <c r="C16" s="26" t="n">
        <v>12</v>
      </c>
      <c r="D16" s="55" t="n">
        <v>120</v>
      </c>
      <c r="F16" s="42" t="inlineStr">
        <is>
          <t>Supervisor</t>
        </is>
      </c>
      <c r="G16" s="42" t="n"/>
      <c r="H16" s="42" t="n"/>
      <c r="I16" s="42" t="inlineStr">
        <is>
          <t>Service Truck</t>
        </is>
      </c>
    </row>
    <row r="17">
      <c r="A17" s="27" t="inlineStr">
        <is>
          <t>Differential Service</t>
        </is>
      </c>
      <c r="B17" s="48" t="n">
        <v>30000</v>
      </c>
      <c r="C17" s="26" t="n">
        <v>24</v>
      </c>
      <c r="D17" s="55" t="n">
        <v>220</v>
      </c>
    </row>
    <row r="18">
      <c r="A18" s="27" t="inlineStr">
        <is>
          <t>Air Filter Replacement</t>
        </is>
      </c>
      <c r="B18" s="48" t="n">
        <v>15000</v>
      </c>
      <c r="C18" s="26" t="n">
        <v>12</v>
      </c>
      <c r="D18" s="55" t="n">
        <v>55</v>
      </c>
    </row>
    <row r="19">
      <c r="A19" s="27" t="inlineStr">
        <is>
          <t>Battery Test</t>
        </is>
      </c>
      <c r="B19" s="48" t="n">
        <v>0</v>
      </c>
      <c r="C19" s="26" t="n">
        <v>12</v>
      </c>
      <c r="D19" s="55" t="n">
        <v>35</v>
      </c>
    </row>
    <row r="20">
      <c r="A20" s="27" t="inlineStr">
        <is>
          <t>Annual Vehicle Inspection</t>
        </is>
      </c>
      <c r="B20" s="48" t="n">
        <v>0</v>
      </c>
      <c r="C20" s="26" t="n">
        <v>12</v>
      </c>
      <c r="D20" s="55" t="n">
        <v>150</v>
      </c>
    </row>
    <row r="21">
      <c r="A21" s="27" t="n"/>
      <c r="B21" s="48" t="n"/>
      <c r="C21" s="26" t="n"/>
      <c r="D21" s="55" t="n"/>
    </row>
    <row r="22">
      <c r="A22" s="27" t="n"/>
      <c r="B22" s="48" t="n"/>
      <c r="C22" s="26" t="n"/>
      <c r="D22" s="55" t="n"/>
    </row>
    <row r="23">
      <c r="A23" s="27" t="n"/>
      <c r="B23" s="48" t="n"/>
      <c r="C23" s="26" t="n"/>
      <c r="D23" s="55" t="n"/>
    </row>
    <row r="24">
      <c r="A24" s="27" t="n"/>
      <c r="B24" s="48" t="n"/>
      <c r="C24" s="26" t="n"/>
      <c r="D24" s="55" t="n"/>
    </row>
    <row r="25">
      <c r="A25" s="27" t="n"/>
      <c r="B25" s="48" t="n"/>
      <c r="C25" s="26" t="n"/>
      <c r="D25" s="55" t="n"/>
    </row>
    <row r="26">
      <c r="A26" s="27" t="n"/>
      <c r="B26" s="48" t="n"/>
      <c r="C26" s="26" t="n"/>
      <c r="D26" s="55" t="n"/>
    </row>
    <row r="27">
      <c r="A27" s="27" t="n"/>
      <c r="B27" s="48" t="n"/>
      <c r="C27" s="26" t="n"/>
      <c r="D27" s="55" t="n"/>
    </row>
    <row r="28">
      <c r="A28" s="27" t="n"/>
      <c r="B28" s="48" t="n"/>
      <c r="C28" s="26" t="n"/>
      <c r="D28" s="55" t="n"/>
    </row>
    <row r="29">
      <c r="A29" s="27" t="n"/>
      <c r="B29" s="48" t="n"/>
      <c r="C29" s="26" t="n"/>
      <c r="D29" s="55" t="n"/>
    </row>
    <row r="30">
      <c r="A30" s="27" t="n"/>
      <c r="B30" s="48" t="n"/>
      <c r="C30" s="26" t="n"/>
      <c r="D30" s="55" t="n"/>
    </row>
    <row r="31">
      <c r="A31" s="27" t="n"/>
      <c r="B31" s="48" t="n"/>
      <c r="C31" s="26" t="n"/>
      <c r="D31" s="55" t="n"/>
    </row>
    <row r="32">
      <c r="A32" s="27" t="n"/>
      <c r="B32" s="48" t="n"/>
      <c r="C32" s="26" t="n"/>
      <c r="D32" s="55" t="n"/>
    </row>
    <row r="33">
      <c r="A33" s="27" t="n"/>
      <c r="B33" s="48" t="n"/>
      <c r="C33" s="26" t="n"/>
      <c r="D33" s="55" t="n"/>
    </row>
    <row r="34">
      <c r="A34" s="27" t="n"/>
      <c r="B34" s="48" t="n"/>
      <c r="C34" s="26" t="n"/>
      <c r="D34" s="55" t="n"/>
    </row>
    <row r="35">
      <c r="A35" s="27" t="n"/>
      <c r="B35" s="48" t="n"/>
      <c r="C35" s="26" t="n"/>
      <c r="D35" s="55" t="n"/>
    </row>
    <row r="36">
      <c r="A36" s="27" t="n"/>
      <c r="B36" s="48" t="n"/>
      <c r="C36" s="26" t="n"/>
      <c r="D36" s="55" t="n"/>
    </row>
    <row r="37">
      <c r="A37" s="27" t="n"/>
      <c r="B37" s="48" t="n"/>
      <c r="C37" s="26" t="n"/>
      <c r="D37" s="55" t="n"/>
    </row>
    <row r="38">
      <c r="A38" s="27" t="n"/>
      <c r="B38" s="48" t="n"/>
      <c r="C38" s="26" t="n"/>
      <c r="D38" s="55" t="n"/>
    </row>
    <row r="39">
      <c r="A39" s="27" t="n"/>
      <c r="B39" s="48" t="n"/>
      <c r="C39" s="26" t="n"/>
      <c r="D39" s="55" t="n"/>
    </row>
    <row r="40">
      <c r="A40" s="27" t="n"/>
      <c r="B40" s="48" t="n"/>
      <c r="C40" s="26" t="n"/>
      <c r="D40" s="55" t="n"/>
    </row>
    <row r="41">
      <c r="A41" s="27" t="n"/>
      <c r="B41" s="48" t="n"/>
      <c r="C41" s="26" t="n"/>
      <c r="D41" s="55" t="n"/>
    </row>
    <row r="42">
      <c r="A42" s="27" t="n"/>
      <c r="B42" s="48" t="n"/>
      <c r="C42" s="26" t="n"/>
      <c r="D42" s="55" t="n"/>
    </row>
    <row r="43">
      <c r="A43" s="27" t="n"/>
      <c r="B43" s="48" t="n"/>
      <c r="C43" s="26" t="n"/>
      <c r="D43" s="55" t="n"/>
    </row>
    <row r="44">
      <c r="A44" s="27" t="n"/>
      <c r="B44" s="48" t="n"/>
      <c r="C44" s="26" t="n"/>
      <c r="D44" s="55" t="n"/>
    </row>
    <row r="45">
      <c r="A45" s="27" t="n"/>
      <c r="B45" s="48" t="n"/>
      <c r="C45" s="26" t="n"/>
      <c r="D45" s="55" t="n"/>
    </row>
    <row r="46">
      <c r="A46" s="27" t="n"/>
      <c r="B46" s="48" t="n"/>
      <c r="C46" s="26" t="n"/>
      <c r="D46" s="55" t="n"/>
    </row>
    <row r="47">
      <c r="A47" s="27" t="n"/>
      <c r="B47" s="48" t="n"/>
      <c r="C47" s="26" t="n"/>
      <c r="D47" s="55" t="n"/>
    </row>
    <row r="48">
      <c r="A48" s="27" t="n"/>
      <c r="B48" s="48" t="n"/>
      <c r="C48" s="26" t="n"/>
      <c r="D48" s="55" t="n"/>
    </row>
    <row r="49">
      <c r="A49" s="27" t="n"/>
      <c r="B49" s="48" t="n"/>
      <c r="C49" s="26" t="n"/>
      <c r="D49" s="55" t="n"/>
    </row>
    <row r="50">
      <c r="A50" s="27" t="n"/>
      <c r="B50" s="48" t="n"/>
      <c r="C50" s="26" t="n"/>
      <c r="D50" s="55" t="n"/>
    </row>
    <row r="51">
      <c r="A51" s="27" t="n"/>
      <c r="B51" s="48" t="n"/>
      <c r="C51" s="26" t="n"/>
      <c r="D51" s="55" t="n"/>
    </row>
    <row r="52">
      <c r="A52" s="27" t="n"/>
      <c r="B52" s="48" t="n"/>
      <c r="C52" s="26" t="n"/>
      <c r="D52" s="55" t="n"/>
    </row>
    <row r="53">
      <c r="A53" s="27" t="n"/>
      <c r="B53" s="48" t="n"/>
      <c r="C53" s="26" t="n"/>
      <c r="D53" s="55" t="n"/>
    </row>
    <row r="54">
      <c r="A54" s="27" t="n"/>
      <c r="B54" s="48" t="n"/>
      <c r="C54" s="26" t="n"/>
      <c r="D54" s="55" t="n"/>
    </row>
    <row r="55">
      <c r="A55" s="27" t="n"/>
      <c r="B55" s="48" t="n"/>
      <c r="C55" s="26" t="n"/>
      <c r="D55" s="55" t="n"/>
    </row>
    <row r="56">
      <c r="A56" s="27" t="n"/>
      <c r="B56" s="48" t="n"/>
      <c r="C56" s="26" t="n"/>
      <c r="D56" s="55" t="n"/>
    </row>
    <row r="57">
      <c r="A57" s="27" t="n"/>
      <c r="B57" s="48" t="n"/>
      <c r="C57" s="26" t="n"/>
      <c r="D57" s="55" t="n"/>
    </row>
    <row r="58">
      <c r="A58" s="27" t="n"/>
      <c r="B58" s="48" t="n"/>
      <c r="C58" s="26" t="n"/>
      <c r="D58" s="55" t="n"/>
    </row>
    <row r="59">
      <c r="A59" s="27" t="n"/>
      <c r="B59" s="48" t="n"/>
      <c r="C59" s="26" t="n"/>
      <c r="D59" s="55" t="n"/>
    </row>
    <row r="60">
      <c r="A60" s="27" t="n"/>
      <c r="B60" s="48" t="n"/>
      <c r="C60" s="26" t="n"/>
      <c r="D60" s="55" t="n"/>
    </row>
    <row r="61">
      <c r="A61" s="27" t="n"/>
      <c r="B61" s="48" t="n"/>
      <c r="C61" s="26" t="n"/>
      <c r="D61" s="55" t="n"/>
    </row>
    <row r="62">
      <c r="A62" s="27" t="n"/>
      <c r="B62" s="48" t="n"/>
      <c r="C62" s="26" t="n"/>
      <c r="D62" s="55" t="n"/>
    </row>
    <row r="63">
      <c r="A63" s="27" t="n"/>
      <c r="B63" s="48" t="n"/>
      <c r="C63" s="26" t="n"/>
      <c r="D63" s="55" t="n"/>
    </row>
    <row r="64">
      <c r="A64" s="27" t="n"/>
      <c r="B64" s="48" t="n"/>
      <c r="C64" s="26" t="n"/>
      <c r="D64" s="55" t="n"/>
    </row>
    <row r="65">
      <c r="A65" s="27" t="n"/>
      <c r="B65" s="48" t="n"/>
      <c r="C65" s="26" t="n"/>
      <c r="D65" s="55" t="n"/>
    </row>
    <row r="66">
      <c r="A66" s="27" t="n"/>
      <c r="B66" s="48" t="n"/>
      <c r="C66" s="26" t="n"/>
      <c r="D66" s="55" t="n"/>
    </row>
    <row r="67">
      <c r="A67" s="27" t="n"/>
      <c r="B67" s="48" t="n"/>
      <c r="C67" s="26" t="n"/>
      <c r="D67" s="55" t="n"/>
    </row>
    <row r="68">
      <c r="A68" s="27" t="n"/>
      <c r="B68" s="48" t="n"/>
      <c r="C68" s="26" t="n"/>
      <c r="D68" s="55" t="n"/>
    </row>
    <row r="69">
      <c r="A69" s="27" t="n"/>
      <c r="B69" s="48" t="n"/>
      <c r="C69" s="26" t="n"/>
      <c r="D69" s="55" t="n"/>
    </row>
    <row r="70">
      <c r="A70" s="27" t="n"/>
      <c r="B70" s="48" t="n"/>
      <c r="C70" s="26" t="n"/>
      <c r="D70" s="55" t="n"/>
    </row>
    <row r="71">
      <c r="A71" s="27" t="n"/>
      <c r="B71" s="48" t="n"/>
      <c r="C71" s="26" t="n"/>
      <c r="D71" s="55" t="n"/>
    </row>
    <row r="72">
      <c r="A72" s="27" t="n"/>
      <c r="B72" s="48" t="n"/>
      <c r="C72" s="26" t="n"/>
      <c r="D72" s="55" t="n"/>
    </row>
    <row r="73">
      <c r="A73" s="27" t="n"/>
      <c r="B73" s="48" t="n"/>
      <c r="C73" s="26" t="n"/>
      <c r="D73" s="55" t="n"/>
    </row>
    <row r="74">
      <c r="A74" s="27" t="n"/>
      <c r="B74" s="48" t="n"/>
      <c r="C74" s="26" t="n"/>
      <c r="D74" s="55" t="n"/>
    </row>
    <row r="75">
      <c r="A75" s="27" t="n"/>
      <c r="B75" s="48" t="n"/>
      <c r="C75" s="26" t="n"/>
      <c r="D75" s="55" t="n"/>
    </row>
    <row r="76">
      <c r="A76" s="27" t="n"/>
      <c r="B76" s="48" t="n"/>
      <c r="C76" s="26" t="n"/>
      <c r="D76" s="55" t="n"/>
    </row>
    <row r="77">
      <c r="A77" s="27" t="n"/>
      <c r="B77" s="48" t="n"/>
      <c r="C77" s="26" t="n"/>
      <c r="D77" s="55" t="n"/>
    </row>
    <row r="78">
      <c r="A78" s="27" t="n"/>
      <c r="B78" s="48" t="n"/>
      <c r="C78" s="26" t="n"/>
      <c r="D78" s="55" t="n"/>
    </row>
    <row r="79">
      <c r="A79" s="27" t="n"/>
      <c r="B79" s="48" t="n"/>
      <c r="C79" s="26" t="n"/>
      <c r="D79" s="55" t="n"/>
    </row>
    <row r="80">
      <c r="A80" s="27" t="n"/>
      <c r="B80" s="48" t="n"/>
      <c r="C80" s="26" t="n"/>
      <c r="D80" s="55" t="n"/>
    </row>
    <row r="81">
      <c r="A81" s="27" t="n"/>
      <c r="B81" s="48" t="n"/>
      <c r="C81" s="26" t="n"/>
      <c r="D81" s="55" t="n"/>
    </row>
    <row r="82">
      <c r="A82" s="27" t="n"/>
      <c r="B82" s="48" t="n"/>
      <c r="C82" s="26" t="n"/>
      <c r="D82" s="55" t="n"/>
    </row>
    <row r="83">
      <c r="A83" s="27" t="n"/>
      <c r="B83" s="48" t="n"/>
      <c r="C83" s="26" t="n"/>
      <c r="D83" s="55" t="n"/>
    </row>
    <row r="84">
      <c r="A84" s="27" t="n"/>
      <c r="B84" s="48" t="n"/>
      <c r="C84" s="26" t="n"/>
      <c r="D84" s="55" t="n"/>
    </row>
    <row r="85">
      <c r="A85" s="27" t="n"/>
      <c r="B85" s="48" t="n"/>
      <c r="C85" s="26" t="n"/>
      <c r="D85" s="55" t="n"/>
    </row>
    <row r="86">
      <c r="A86" s="27" t="n"/>
      <c r="B86" s="48" t="n"/>
      <c r="C86" s="26" t="n"/>
      <c r="D86" s="55" t="n"/>
    </row>
    <row r="87">
      <c r="A87" s="27" t="n"/>
      <c r="B87" s="48" t="n"/>
      <c r="C87" s="26" t="n"/>
      <c r="D87" s="55" t="n"/>
    </row>
    <row r="88">
      <c r="A88" s="27" t="n"/>
      <c r="B88" s="48" t="n"/>
      <c r="C88" s="26" t="n"/>
      <c r="D88" s="55" t="n"/>
    </row>
    <row r="89">
      <c r="A89" s="27" t="n"/>
      <c r="B89" s="48" t="n"/>
      <c r="C89" s="26" t="n"/>
      <c r="D89" s="55" t="n"/>
    </row>
    <row r="90">
      <c r="A90" s="27" t="n"/>
      <c r="B90" s="48" t="n"/>
      <c r="C90" s="26" t="n"/>
      <c r="D90" s="55" t="n"/>
    </row>
    <row r="91">
      <c r="A91" s="27" t="n"/>
      <c r="B91" s="48" t="n"/>
      <c r="C91" s="26" t="n"/>
      <c r="D91" s="55" t="n"/>
    </row>
    <row r="92">
      <c r="A92" s="27" t="n"/>
      <c r="B92" s="48" t="n"/>
      <c r="C92" s="26" t="n"/>
      <c r="D92" s="55" t="n"/>
    </row>
    <row r="93">
      <c r="A93" s="27" t="n"/>
      <c r="B93" s="48" t="n"/>
      <c r="C93" s="26" t="n"/>
      <c r="D93" s="55" t="n"/>
    </row>
    <row r="94">
      <c r="A94" s="27" t="n"/>
      <c r="B94" s="48" t="n"/>
      <c r="C94" s="26" t="n"/>
      <c r="D94" s="55" t="n"/>
    </row>
    <row r="95">
      <c r="A95" s="27" t="n"/>
      <c r="B95" s="48" t="n"/>
      <c r="C95" s="26" t="n"/>
      <c r="D95" s="55" t="n"/>
    </row>
    <row r="96">
      <c r="A96" s="27" t="n"/>
      <c r="B96" s="48" t="n"/>
      <c r="C96" s="26" t="n"/>
      <c r="D96" s="55" t="n"/>
    </row>
    <row r="97">
      <c r="A97" s="27" t="n"/>
      <c r="B97" s="48" t="n"/>
      <c r="C97" s="26" t="n"/>
      <c r="D97" s="55" t="n"/>
    </row>
    <row r="98">
      <c r="A98" s="27" t="n"/>
      <c r="B98" s="48" t="n"/>
      <c r="C98" s="26" t="n"/>
      <c r="D98" s="55" t="n"/>
    </row>
    <row r="99">
      <c r="A99" s="27" t="n"/>
      <c r="B99" s="48" t="n"/>
      <c r="C99" s="26" t="n"/>
      <c r="D99" s="55" t="n"/>
    </row>
    <row r="100">
      <c r="A100" s="27" t="n"/>
      <c r="B100" s="48" t="n"/>
      <c r="C100" s="26" t="n"/>
      <c r="D100" s="55" t="n"/>
    </row>
    <row r="101">
      <c r="A101" s="27" t="n"/>
      <c r="B101" s="48" t="n"/>
      <c r="C101" s="26" t="n"/>
      <c r="D101" s="55" t="n"/>
    </row>
    <row r="102">
      <c r="A102" s="27" t="n"/>
      <c r="B102" s="48" t="n"/>
      <c r="C102" s="26" t="n"/>
      <c r="D102" s="55" t="n"/>
    </row>
    <row r="103">
      <c r="A103" s="27" t="n"/>
      <c r="B103" s="48" t="n"/>
      <c r="C103" s="26" t="n"/>
      <c r="D103" s="55" t="n"/>
    </row>
    <row r="104">
      <c r="A104" s="27" t="n"/>
      <c r="B104" s="48" t="n"/>
      <c r="C104" s="26" t="n"/>
      <c r="D104" s="55" t="n"/>
    </row>
    <row r="105">
      <c r="A105" s="27" t="n"/>
      <c r="B105" s="48" t="n"/>
      <c r="C105" s="26" t="n"/>
      <c r="D105" s="55" t="n"/>
    </row>
    <row r="106">
      <c r="A106" s="27" t="n"/>
      <c r="B106" s="48" t="n"/>
      <c r="C106" s="26" t="n"/>
      <c r="D106" s="55" t="n"/>
    </row>
    <row r="107">
      <c r="A107" s="27" t="n"/>
      <c r="B107" s="48" t="n"/>
      <c r="C107" s="26" t="n"/>
      <c r="D107" s="55" t="n"/>
    </row>
    <row r="108">
      <c r="A108" s="27" t="n"/>
      <c r="B108" s="48" t="n"/>
      <c r="C108" s="26" t="n"/>
      <c r="D108" s="55" t="n"/>
    </row>
    <row r="109">
      <c r="A109" s="27" t="n"/>
      <c r="B109" s="48" t="n"/>
      <c r="C109" s="26" t="n"/>
      <c r="D109" s="55" t="n"/>
    </row>
    <row r="110">
      <c r="A110" s="27" t="n"/>
      <c r="B110" s="48" t="n"/>
      <c r="C110" s="26" t="n"/>
      <c r="D110" s="55" t="n"/>
    </row>
    <row r="112" ht="55" customHeight="1">
      <c r="A112" s="43" t="inlineStr">
        <is>
          <t>Use 0 when a mileage or month criterion does not apply. At least one interval must be greater than 0. Estimated costs are planning assumptions and should be replaced with the fleet's actual expected costs.</t>
        </is>
      </c>
    </row>
  </sheetData>
  <mergeCells count="1">
    <mergeCell ref="A1:I1"/>
  </mergeCells>
  <conditionalFormatting sqref="A11:D110">
    <cfRule type="expression" priority="1" dxfId="1" stopIfTrue="1">
      <formula>=AND($A11&lt;&gt;"",$B11=0,$C11=0)</formula>
    </cfRule>
  </conditionalFormatting>
  <dataValidations count="7">
    <dataValidation sqref="B4" showDropDown="0" showInputMessage="0" showErrorMessage="1" allowBlank="0" errorTitle="Invalid Report Date" error="Enter a date from 1/1/2000 through 12/31/2100." type="date" operator="between">
      <formula1>DATE(2000,1,1)</formula1>
      <formula2>DATE(2100,12,31)</formula2>
    </dataValidation>
    <dataValidation sqref="B5" showDropDown="0" showInputMessage="0" showErrorMessage="1" allowBlank="0" errorTitle="Invalid Mileage Threshold" error="Enter a whole number from 0 through 100,000 miles." type="whole" operator="between">
      <formula1>0</formula1>
      <formula2>100000</formula2>
    </dataValidation>
    <dataValidation sqref="B6" showDropDown="0" showInputMessage="0" showErrorMessage="1" allowBlank="0" errorTitle="Invalid Day Threshold" error="Enter a whole number from 0 through 365 days." type="whole" operator="between">
      <formula1>0</formula1>
      <formula2>365</formula2>
    </dataValidation>
    <dataValidation sqref="B7" showDropDown="0" showInputMessage="0" showErrorMessage="1" allowBlank="0" errorTitle="Invalid Stale-Day Threshold" error="Enter a whole number from 1 through 365 days." type="whole" operator="between">
      <formula1>1</formula1>
      <formula2>365</formula2>
    </dataValidation>
    <dataValidation sqref="B11:B110" showDropDown="0" showInputMessage="0" showErrorMessage="1" allowBlank="0" errorTitle="Invalid Service Interval" error="Enter a whole number from 0 through 500,000 miles." type="whole" operator="between">
      <formula1>0</formula1>
      <formula2>500000</formula2>
    </dataValidation>
    <dataValidation sqref="C11:C110" showDropDown="0" showInputMessage="0" showErrorMessage="1" allowBlank="0" errorTitle="Invalid Month Interval" error="Enter a whole number from 0 through 120 months." type="whole" operator="between">
      <formula1>0</formula1>
      <formula2>120</formula2>
    </dataValidation>
    <dataValidation sqref="D11:D110" showDropDown="0" showInputMessage="0" showErrorMessage="1" allowBlank="0" errorTitle="Invalid Estimated Cost" error="Enter a cost from $0 through $100,000." type="decimal" operator="between">
      <formula1>0</formula1>
      <formula2>100000</formula2>
    </dataValidation>
  </dataValidations>
  <pageMargins left="0.25" right="0.25" top="0.4" bottom="0.4" header="0.2" footer="0.2"/>
  <pageSetup orientation="landscape" paperSize="1" fitToHeight="0" fitToWidth="1"/>
  <headerFooter>
    <oddHeader>&amp;C&amp;12 &amp;BFleet Preventive Maintenance</oddHeader>
    <oddFooter>&amp;CPage &amp;P of &amp;N</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Fleet Sheet Lab</dc:creator>
  <dc:title xmlns:dc="http://purl.org/dc/elements/1.1/">Fleet Preventive Maintenance Schedule</dc:title>
  <dc:description xmlns:dc="http://purl.org/dc/elements/1.1/">Planning workbook for manually maintained odometer readings, service history, preventive maintenance intervals, estimated costs, and data-quality reminders.</dc:description>
  <dc:subject xmlns:dc="http://purl.org/dc/elements/1.1/">Manual fleet preventive maintenance planning workbook</dc:subject>
  <dcterms:created xmlns:dcterms="http://purl.org/dc/terms/" xmlns:xsi="http://www.w3.org/2001/XMLSchema-instance" xsi:type="dcterms:W3CDTF">2026-09-08T12:18:28Z</dcterms:created>
  <dcterms:modified xmlns:dcterms="http://purl.org/dc/terms/" xmlns:xsi="http://www.w3.org/2001/XMLSchema-instance" xsi:type="dcterms:W3CDTF">2026-09-08T12:18:31+00:00Z</dcterms:modified>
</cp:coreProperties>
</file>