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Mileage Log" sheetId="2" state="visible" r:id="rId2"/>
    <sheet xmlns:r="http://schemas.openxmlformats.org/officeDocument/2006/relationships" name="Drivers &amp; Vehicles" sheetId="3" state="visible" r:id="rId3"/>
    <sheet xmlns:r="http://schemas.openxmlformats.org/officeDocument/2006/relationships" name="Settings" sheetId="4" state="visible" r:id="rId4"/>
  </sheets>
  <definedNames>
    <definedName name="_xlnm.Print_Area" localSheetId="0">'Dashboard'!$A$1:$K$37</definedName>
    <definedName name="_xlnm._FilterDatabase" localSheetId="1" hidden="1">'Mileage Log'!$A$5:$T$505</definedName>
    <definedName name="_xlnm.Print_Area" localSheetId="1">'Mileage Log'!$A$1:$T$505</definedName>
    <definedName name="_xlnm.Print_Area" localSheetId="2">'Drivers &amp; Vehicles'!$A$1:$M$24</definedName>
    <definedName name="_xlnm.Print_Area" localSheetId="3">'Settings'!$A$1:$G$24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m/d/yyyy"/>
    <numFmt numFmtId="165" formatCode="0.0"/>
    <numFmt numFmtId="166" formatCode="0.0%"/>
    <numFmt numFmtId="167" formatCode="$#,##0.00"/>
    <numFmt numFmtId="168" formatCode="mmm yyyy"/>
    <numFmt numFmtId="169" formatCode="$0.000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7"/>
    </font>
    <font>
      <name val="Calibri"/>
      <color rgb="0020343B"/>
      <sz val="10"/>
    </font>
    <font>
      <name val="Calibri"/>
      <b val="1"/>
      <color rgb="0020343B"/>
      <sz val="10"/>
    </font>
    <font>
      <name val="Calibri"/>
      <b val="1"/>
      <color rgb="00FFFFFF"/>
      <sz val="11"/>
    </font>
    <font>
      <name val="Calibri"/>
      <b val="1"/>
      <color rgb="00FFFFFF"/>
      <sz val="10"/>
    </font>
    <font>
      <name val="Calibri"/>
      <b val="1"/>
      <color rgb="00123B52"/>
      <sz val="11"/>
    </font>
  </fonts>
  <fills count="8">
    <fill>
      <patternFill/>
    </fill>
    <fill>
      <patternFill patternType="gray125"/>
    </fill>
    <fill>
      <patternFill patternType="solid">
        <fgColor rgb="00123B52"/>
      </patternFill>
    </fill>
    <fill>
      <patternFill patternType="solid">
        <fgColor rgb="00F1F7F5"/>
      </patternFill>
    </fill>
    <fill>
      <patternFill patternType="solid">
        <fgColor rgb="00FFF2CC"/>
      </patternFill>
    </fill>
    <fill>
      <patternFill patternType="solid">
        <fgColor rgb="002A8C82"/>
      </patternFill>
    </fill>
    <fill>
      <patternFill patternType="solid">
        <fgColor rgb="00E0F3EF"/>
      </patternFill>
    </fill>
    <fill>
      <patternFill patternType="solid">
        <fgColor rgb="00E7EAED"/>
      </patternFill>
    </fill>
  </fills>
  <borders count="6">
    <border>
      <left/>
      <right/>
      <top/>
      <bottom/>
      <diagonal/>
    </border>
    <border>
      <left style="thin">
        <color rgb="00CDDDE1"/>
      </left>
      <right style="thin">
        <color rgb="00CDDDE1"/>
      </right>
      <top style="thin">
        <color rgb="00CDDDE1"/>
      </top>
      <bottom style="thin">
        <color rgb="00CDDDE1"/>
      </bottom>
    </border>
    <border>
      <left/>
      <right/>
      <top style="thin">
        <color rgb="00CDDDE1"/>
      </top>
      <bottom/>
      <diagonal/>
    </border>
    <border>
      <left/>
      <right style="thin">
        <color rgb="00CDDDE1"/>
      </right>
      <top style="thin">
        <color rgb="00CDDDE1"/>
      </top>
      <bottom/>
      <diagonal/>
    </border>
    <border>
      <left/>
      <right/>
      <top style="thin">
        <color rgb="00CDDDE1"/>
      </top>
      <bottom style="thin">
        <color rgb="00CDDDE1"/>
      </bottom>
      <diagonal/>
    </border>
    <border>
      <left/>
      <right style="thin">
        <color rgb="00CDDDE1"/>
      </right>
      <top style="thin">
        <color rgb="00CDDDE1"/>
      </top>
      <bottom style="thin">
        <color rgb="00CDDDE1"/>
      </bottom>
      <diagonal/>
    </border>
  </borders>
  <cellStyleXfs count="1">
    <xf numFmtId="0" fontId="0" fillId="0" borderId="0"/>
  </cellStyleXfs>
  <cellXfs count="50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Continuous" vertical="center" wrapText="1"/>
    </xf>
    <xf numFmtId="0" fontId="3" fillId="3" borderId="1" applyAlignment="1" pivotButton="0" quotePrefix="0" xfId="0">
      <alignment horizontal="left" vertical="center"/>
    </xf>
    <xf numFmtId="164" fontId="2" fillId="4" borderId="1" applyAlignment="1" applyProtection="1" pivotButton="0" quotePrefix="0" xfId="0">
      <alignment horizontal="center" vertical="center"/>
      <protection locked="0" hidden="0"/>
    </xf>
    <xf numFmtId="0" fontId="3" fillId="6" borderId="1" applyAlignment="1" pivotButton="0" quotePrefix="0" xfId="0">
      <alignment horizontal="left" vertical="center" wrapText="1"/>
    </xf>
    <xf numFmtId="1" fontId="6" fillId="7" borderId="1" applyAlignment="1" pivotButton="0" quotePrefix="0" xfId="0">
      <alignment horizontal="right" vertical="center"/>
    </xf>
    <xf numFmtId="165" fontId="6" fillId="7" borderId="1" applyAlignment="1" pivotButton="0" quotePrefix="0" xfId="0">
      <alignment horizontal="right" vertical="center"/>
    </xf>
    <xf numFmtId="166" fontId="6" fillId="7" borderId="1" applyAlignment="1" pivotButton="0" quotePrefix="0" xfId="0">
      <alignment horizontal="right" vertical="center"/>
    </xf>
    <xf numFmtId="0" fontId="2" fillId="4" borderId="1" applyAlignment="1" applyProtection="1" pivotButton="0" quotePrefix="0" xfId="0">
      <alignment horizontal="center" vertical="center"/>
      <protection locked="0" hidden="0"/>
    </xf>
    <xf numFmtId="167" fontId="6" fillId="7" borderId="1" applyAlignment="1" pivotButton="0" quotePrefix="0" xfId="0">
      <alignment horizontal="right" vertical="center"/>
    </xf>
    <xf numFmtId="0" fontId="2" fillId="4" borderId="1" applyAlignment="1" pivotButton="0" quotePrefix="0" xfId="0">
      <alignment horizontal="left" vertical="center"/>
    </xf>
    <xf numFmtId="0" fontId="2" fillId="7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 wrapText="1"/>
    </xf>
    <xf numFmtId="168" fontId="2" fillId="7" borderId="1" applyAlignment="1" pivotButton="0" quotePrefix="0" xfId="0">
      <alignment horizontal="center" vertical="center"/>
    </xf>
    <xf numFmtId="1" fontId="2" fillId="7" borderId="1" applyAlignment="1" pivotButton="0" quotePrefix="0" xfId="0">
      <alignment horizontal="right" vertical="center"/>
    </xf>
    <xf numFmtId="165" fontId="2" fillId="7" borderId="1" applyAlignment="1" pivotButton="0" quotePrefix="0" xfId="0">
      <alignment horizontal="right" vertical="center"/>
    </xf>
    <xf numFmtId="167" fontId="2" fillId="7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 wrapText="1"/>
    </xf>
    <xf numFmtId="49" fontId="2" fillId="4" borderId="1" applyAlignment="1" applyProtection="1" pivotButton="0" quotePrefix="0" xfId="0">
      <alignment horizontal="left" vertical="center"/>
      <protection locked="0" hidden="0"/>
    </xf>
    <xf numFmtId="164" fontId="2" fillId="4" borderId="1" applyAlignment="1" applyProtection="1" pivotButton="0" quotePrefix="0" xfId="0">
      <alignment horizontal="left" vertical="center"/>
      <protection locked="0" hidden="0"/>
    </xf>
    <xf numFmtId="0" fontId="2" fillId="4" borderId="1" applyAlignment="1" applyProtection="1" pivotButton="0" quotePrefix="0" xfId="0">
      <alignment horizontal="left" vertical="center"/>
      <protection locked="0" hidden="0"/>
    </xf>
    <xf numFmtId="0" fontId="2" fillId="4" borderId="1" applyAlignment="1" applyProtection="1" pivotButton="0" quotePrefix="0" xfId="0">
      <alignment horizontal="left" vertical="center" wrapText="1"/>
      <protection locked="0" hidden="0"/>
    </xf>
    <xf numFmtId="165" fontId="2" fillId="4" borderId="1" applyAlignment="1" applyProtection="1" pivotButton="0" quotePrefix="0" xfId="0">
      <alignment horizontal="left" vertical="center"/>
      <protection locked="0" hidden="0"/>
    </xf>
    <xf numFmtId="165" fontId="2" fillId="7" borderId="1" applyAlignment="1" pivotButton="0" quotePrefix="0" xfId="0">
      <alignment horizontal="left" vertical="center"/>
    </xf>
    <xf numFmtId="169" fontId="2" fillId="7" borderId="1" applyAlignment="1" pivotButton="0" quotePrefix="0" xfId="0">
      <alignment horizontal="left" vertical="center"/>
    </xf>
    <xf numFmtId="167" fontId="2" fillId="7" borderId="1" applyAlignment="1" pivotButton="0" quotePrefix="0" xfId="0">
      <alignment horizontal="left" vertical="center"/>
    </xf>
    <xf numFmtId="167" fontId="2" fillId="4" borderId="1" applyAlignment="1" applyProtection="1" pivotButton="0" quotePrefix="0" xfId="0">
      <alignment horizontal="left" vertical="center"/>
      <protection locked="0" hidden="0"/>
    </xf>
    <xf numFmtId="0" fontId="2" fillId="7" borderId="1" applyAlignment="1" pivotButton="0" quotePrefix="0" xfId="0">
      <alignment horizontal="left" vertical="center" wrapText="1"/>
    </xf>
    <xf numFmtId="1" fontId="2" fillId="4" borderId="1" applyAlignment="1" applyProtection="1" pivotButton="0" quotePrefix="0" xfId="0">
      <alignment horizontal="left" vertical="center"/>
      <protection locked="0" hidden="0"/>
    </xf>
    <xf numFmtId="0" fontId="3" fillId="3" borderId="1" applyAlignment="1" pivotButton="0" quotePrefix="0" xfId="0">
      <alignment horizontal="left" vertical="center" wrapText="1"/>
    </xf>
    <xf numFmtId="169" fontId="2" fillId="4" borderId="1" applyAlignment="1" applyProtection="1" pivotButton="0" quotePrefix="0" xfId="0">
      <alignment horizontal="left" vertical="center"/>
      <protection locked="0" hidden="0"/>
    </xf>
    <xf numFmtId="0" fontId="2" fillId="6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164" fontId="2" fillId="4" borderId="1" applyAlignment="1" applyProtection="1" pivotButton="0" quotePrefix="0" xfId="0">
      <alignment horizontal="center" vertical="center"/>
      <protection locked="0" hidden="0"/>
    </xf>
    <xf numFmtId="165" fontId="6" fillId="7" borderId="1" applyAlignment="1" pivotButton="0" quotePrefix="0" xfId="0">
      <alignment horizontal="right" vertical="center"/>
    </xf>
    <xf numFmtId="166" fontId="6" fillId="7" borderId="1" applyAlignment="1" pivotButton="0" quotePrefix="0" xfId="0">
      <alignment horizontal="right" vertical="center"/>
    </xf>
    <xf numFmtId="167" fontId="6" fillId="7" borderId="1" applyAlignment="1" pivotButton="0" quotePrefix="0" xfId="0">
      <alignment horizontal="right" vertical="center"/>
    </xf>
    <xf numFmtId="168" fontId="2" fillId="7" borderId="1" applyAlignment="1" pivotButton="0" quotePrefix="0" xfId="0">
      <alignment horizontal="center" vertical="center"/>
    </xf>
    <xf numFmtId="165" fontId="2" fillId="7" borderId="1" applyAlignment="1" pivotButton="0" quotePrefix="0" xfId="0">
      <alignment horizontal="right" vertical="center"/>
    </xf>
    <xf numFmtId="167" fontId="2" fillId="7" borderId="1" applyAlignment="1" pivotButton="0" quotePrefix="0" xfId="0">
      <alignment horizontal="right" vertical="center"/>
    </xf>
    <xf numFmtId="164" fontId="2" fillId="4" borderId="1" applyAlignment="1" applyProtection="1" pivotButton="0" quotePrefix="0" xfId="0">
      <alignment horizontal="left" vertical="center"/>
      <protection locked="0" hidden="0"/>
    </xf>
    <xf numFmtId="165" fontId="2" fillId="4" borderId="1" applyAlignment="1" applyProtection="1" pivotButton="0" quotePrefix="0" xfId="0">
      <alignment horizontal="left" vertical="center"/>
      <protection locked="0" hidden="0"/>
    </xf>
    <xf numFmtId="165" fontId="2" fillId="7" borderId="1" applyAlignment="1" pivotButton="0" quotePrefix="0" xfId="0">
      <alignment horizontal="left" vertical="center"/>
    </xf>
    <xf numFmtId="169" fontId="2" fillId="7" borderId="1" applyAlignment="1" pivotButton="0" quotePrefix="0" xfId="0">
      <alignment horizontal="left" vertical="center"/>
    </xf>
    <xf numFmtId="167" fontId="2" fillId="7" borderId="1" applyAlignment="1" pivotButton="0" quotePrefix="0" xfId="0">
      <alignment horizontal="left" vertical="center"/>
    </xf>
    <xf numFmtId="167" fontId="2" fillId="4" borderId="1" applyAlignment="1" applyProtection="1" pivotButton="0" quotePrefix="0" xfId="0">
      <alignment horizontal="left" vertical="center"/>
      <protection locked="0" hidden="0"/>
    </xf>
    <xf numFmtId="169" fontId="2" fillId="4" borderId="1" applyAlignment="1" applyProtection="1" pivotButton="0" quotePrefix="0" xfId="0">
      <alignment horizontal="left" vertical="center"/>
      <protection locked="0" hidden="0"/>
    </xf>
  </cellXfs>
  <cellStyles count="1">
    <cellStyle name="Normal" xfId="0" builtinId="0" hidden="0"/>
  </cellStyles>
  <dxfs count="2">
    <dxf>
      <font>
        <color rgb="00375623"/>
      </font>
      <fill>
        <patternFill patternType="solid">
          <fgColor rgb="00E2F0D9"/>
        </patternFill>
      </fill>
    </dxf>
    <dxf>
      <font>
        <color rgb="009C0006"/>
      </font>
      <fill>
        <patternFill patternType="solid">
          <fgColor rgb="00FCE4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Monthly Miles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'Dashboard'!C11</f>
            </strRef>
          </tx>
          <spPr>
            <a:solidFill xmlns:a="http://schemas.openxmlformats.org/drawingml/2006/main">
              <a:srgbClr val="2A8C82"/>
            </a:solidFill>
            <a:ln xmlns:a="http://schemas.openxmlformats.org/drawingml/2006/main">
              <a:solidFill>
                <a:srgbClr val="2A8C82"/>
              </a:solidFill>
              <a:prstDash val="solid"/>
            </a:ln>
          </spPr>
          <cat>
            <numRef>
              <f>'Dashboard'!$A$12:$A$23</f>
            </numRef>
          </cat>
          <val>
            <numRef>
              <f>'Dashboard'!$C$12:$C$23</f>
            </numRef>
          </val>
        </ser>
        <ser>
          <idx val="1"/>
          <order val="1"/>
          <tx>
            <strRef>
              <f>'Dashboard'!D11</f>
            </strRef>
          </tx>
          <spPr>
            <a:solidFill xmlns:a="http://schemas.openxmlformats.org/drawingml/2006/main">
              <a:srgbClr val="123B52"/>
            </a:solidFill>
            <a:ln xmlns:a="http://schemas.openxmlformats.org/drawingml/2006/main">
              <a:solidFill>
                <a:srgbClr val="123B52"/>
              </a:solidFill>
              <a:prstDash val="solid"/>
            </a:ln>
          </spPr>
          <cat>
            <numRef>
              <f>'Dashboard'!$A$12:$A$23</f>
            </numRef>
          </cat>
          <val>
            <numRef>
              <f>'Dashboard'!$D$12:$D$23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Month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Miles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omments/comment1.xml><?xml version="1.0" encoding="utf-8"?>
<comments xmlns="http://schemas.openxmlformats.org/spreadsheetml/2006/main">
  <authors>
    <author>Fleet Sheet Lab</author>
  </authors>
  <commentList>
    <comment ref="K6" authorId="0" shapeId="0">
      <text>
        <t>All-data check: this count reviews every nonblank Trip ID in the complete Mileage Log, regardless of the Dashboard date and driver filters.</t>
      </text>
    </comment>
  </commentList>
</comments>
</file>

<file path=xl/comments/comment2.xml><?xml version="1.0" encoding="utf-8"?>
<comments xmlns="http://schemas.openxmlformats.org/spreadsheetml/2006/main">
  <authors>
    <author>Fleet Sheet Lab</author>
  </authors>
  <commentList>
    <comment ref="B4" authorId="0" shapeId="0">
      <text>
        <t>Replace this example rate with the rate approved by your company or reimbursement policy.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9</row>
      <rowOff>0</rowOff>
    </from>
    <ext cx="3671999" cy="2664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Mileage" displayName="tblMileage" ref="A5:T505" headerRowCount="1">
  <autoFilter ref="A5:T505"/>
  <tableColumns count="20">
    <tableColumn id="1" name="Trip ID"/>
    <tableColumn id="2" name="Trip Date"/>
    <tableColumn id="3" name="Driver"/>
    <tableColumn id="4" name="Vehicle ID"/>
    <tableColumn id="5" name="Trip Type"/>
    <tableColumn id="6" name="Start Location"/>
    <tableColumn id="7" name="End Location"/>
    <tableColumn id="8" name="Business Purpose / Notes"/>
    <tableColumn id="9" name="Start Odometer"/>
    <tableColumn id="10" name="End Odometer"/>
    <tableColumn id="11" name="Total Miles"/>
    <tableColumn id="12" name="Business Miles"/>
    <tableColumn id="13" name="Personal / Commute Miles"/>
    <tableColumn id="14" name="Reimbursement Eligible?"/>
    <tableColumn id="15" name="Reimbursement Rate"/>
    <tableColumn id="16" name="Reimbursement Amount"/>
    <tableColumn id="17" name="Fuel Gallons"/>
    <tableColumn id="18" name="Fuel Cost"/>
    <tableColumn id="19" name="MPG"/>
    <tableColumn id="20" name="Validation Flag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blDrivers" displayName="tblDrivers" ref="A4:D104" headerRowCount="1">
  <autoFilter ref="A4:D104"/>
  <tableColumns count="4">
    <tableColumn id="1" name="Driver ID"/>
    <tableColumn id="2" name="Driver Name"/>
    <tableColumn id="3" name="Status"/>
    <tableColumn id="4" name="Home Terminal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blVehicles" displayName="tblVehicles" ref="F4:M104" headerRowCount="1">
  <autoFilter ref="F4:M104"/>
  <tableColumns count="8">
    <tableColumn id="6" name="Vehicle ID"/>
    <tableColumn id="7" name="Year"/>
    <tableColumn id="8" name="Make"/>
    <tableColumn id="9" name="Model"/>
    <tableColumn id="10" name="Vehicle Type"/>
    <tableColumn id="11" name="Assigned Driver"/>
    <tableColumn id="12" name="Status"/>
    <tableColumn id="13" name="Starting Odometer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table" Target="/xl/tables/table3.xml" Id="rId2"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101"/>
  <sheetViews>
    <sheetView showGridLines="0" zoomScale="95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8" customWidth="1" min="1" max="1"/>
    <col width="18" customWidth="1" min="2" max="2"/>
    <col width="3" customWidth="1" min="3" max="3"/>
    <col width="25" customWidth="1" min="4" max="4"/>
    <col width="16" customWidth="1" min="5" max="5"/>
    <col width="3" customWidth="1" min="6" max="6"/>
    <col width="20" customWidth="1" min="7" max="7"/>
    <col width="17" customWidth="1" min="8" max="8"/>
    <col width="3" customWidth="1" min="9" max="9"/>
    <col width="27" customWidth="1" min="10" max="10"/>
    <col width="17" customWidth="1" min="11" max="11"/>
  </cols>
  <sheetData>
    <row r="1">
      <c r="A1" s="1" t="inlineStr">
        <is>
          <t>Driver Mileage Log Dashboard</t>
        </is>
      </c>
      <c r="B1" s="34" t="n"/>
      <c r="C1" s="34" t="n"/>
      <c r="D1" s="34" t="n"/>
      <c r="E1" s="34" t="n"/>
      <c r="F1" s="34" t="n"/>
      <c r="G1" s="34" t="n"/>
      <c r="H1" s="34" t="n"/>
      <c r="I1" s="34" t="n"/>
      <c r="J1" s="34" t="n"/>
      <c r="K1" s="35" t="n"/>
    </row>
    <row r="2" ht="28" customHeight="1">
      <c r="A2" s="2" t="inlineStr">
        <is>
          <t>Choose a report date range and driver. Enter or update trip records on the Mileage Log sheet.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</row>
    <row r="3">
      <c r="A3" s="3" t="inlineStr">
        <is>
          <t>Report Start Date</t>
        </is>
      </c>
      <c r="B3" s="36" t="n">
        <v>46023</v>
      </c>
      <c r="D3" s="5" t="inlineStr">
        <is>
          <t>Total Trips</t>
        </is>
      </c>
      <c r="E3" s="6">
        <f>IFERROR(IF($B$5="All Drivers",COUNTIFS('Mileage Log'!$B$6:$B$505,"&gt;="&amp;$B$3,'Mileage Log'!$B$6:$B$505,"&lt;="&amp;$B$4,'Mileage Log'!$A$6:$A$505,"&lt;&gt;"),COUNTIFS('Mileage Log'!$B$6:$B$505,"&gt;="&amp;$B$3,'Mileage Log'!$B$6:$B$505,"&lt;="&amp;$B$4,'Mileage Log'!$C$6:$C$505,$B$5,'Mileage Log'!$A$6:$A$505,"&lt;&gt;")),0)</f>
        <v/>
      </c>
      <c r="G3" s="5" t="inlineStr">
        <is>
          <t>Fuel Gallons</t>
        </is>
      </c>
      <c r="H3" s="37">
        <f>IFERROR(IF($B$5="All Drivers",SUMIFS('Mileage Log'!$Q$6:$Q$505,'Mileage Log'!$B$6:$B$505,"&gt;="&amp;$B$3,'Mileage Log'!$B$6:$B$505,"&lt;="&amp;$B$4),SUMIFS('Mileage Log'!$Q$6:$Q$505,'Mileage Log'!$B$6:$B$505,"&gt;="&amp;$B$3,'Mileage Log'!$B$6:$B$505,"&lt;="&amp;$B$4,'Mileage Log'!$C$6:$C$505,$B$5)),0)</f>
        <v/>
      </c>
      <c r="J3" s="5" t="inlineStr">
        <is>
          <t>Business Mile %</t>
        </is>
      </c>
      <c r="K3" s="38">
        <f>IFERROR(E5/E4,0)</f>
        <v/>
      </c>
    </row>
    <row r="4">
      <c r="A4" s="3" t="inlineStr">
        <is>
          <t>Report End Date</t>
        </is>
      </c>
      <c r="B4" s="36" t="n">
        <v>46112</v>
      </c>
      <c r="D4" s="5" t="inlineStr">
        <is>
          <t>Total Miles</t>
        </is>
      </c>
      <c r="E4" s="37">
        <f>IFERROR(IF($B$5="All Drivers",SUMIFS('Mileage Log'!$K$6:$K$505,'Mileage Log'!$B$6:$B$505,"&gt;="&amp;$B$3,'Mileage Log'!$B$6:$B$505,"&lt;="&amp;$B$4),SUMIFS('Mileage Log'!$K$6:$K$505,'Mileage Log'!$B$6:$B$505,"&gt;="&amp;$B$3,'Mileage Log'!$B$6:$B$505,"&lt;="&amp;$B$4,'Mileage Log'!$C$6:$C$505,$B$5)),0)</f>
        <v/>
      </c>
      <c r="G4" s="5" t="inlineStr">
        <is>
          <t>Average MPG</t>
        </is>
      </c>
      <c r="H4" s="37">
        <f>IFERROR(E4/H3,0)</f>
        <v/>
      </c>
      <c r="J4" s="5" t="inlineStr">
        <is>
          <t>Rows Needing Review</t>
        </is>
      </c>
      <c r="K4" s="6">
        <f>IFERROR(IF($B$5="All Drivers",COUNTIFS('Mileage Log'!$B$6:$B$505,"&gt;="&amp;$B$3,'Mileage Log'!$B$6:$B$505,"&lt;="&amp;$B$4,'Mileage Log'!$A$6:$A$505,"&lt;&gt;",'Mileage Log'!$T$6:$T$505,"&lt;&gt;OK"),COUNTIFS('Mileage Log'!$B$6:$B$505,"&gt;="&amp;$B$3,'Mileage Log'!$B$6:$B$505,"&lt;="&amp;$B$4,'Mileage Log'!$C$6:$C$505,$B$5,'Mileage Log'!$A$6:$A$505,"&lt;&gt;",'Mileage Log'!$T$6:$T$505,"&lt;&gt;OK")),0)</f>
        <v/>
      </c>
    </row>
    <row r="5">
      <c r="A5" s="3" t="inlineStr">
        <is>
          <t>Driver</t>
        </is>
      </c>
      <c r="B5" s="9" t="inlineStr">
        <is>
          <t>All Drivers</t>
        </is>
      </c>
      <c r="D5" s="5" t="inlineStr">
        <is>
          <t>Business Miles</t>
        </is>
      </c>
      <c r="E5" s="37">
        <f>IFERROR(IF($B$5="All Drivers",SUMIFS('Mileage Log'!$L$6:$L$505,'Mileage Log'!$B$6:$B$505,"&gt;="&amp;$B$3,'Mileage Log'!$B$6:$B$505,"&lt;="&amp;$B$4),SUMIFS('Mileage Log'!$L$6:$L$505,'Mileage Log'!$B$6:$B$505,"&gt;="&amp;$B$3,'Mileage Log'!$B$6:$B$505,"&lt;="&amp;$B$4,'Mileage Log'!$C$6:$C$505,$B$5)),0)</f>
        <v/>
      </c>
      <c r="G5" s="5" t="inlineStr">
        <is>
          <t>Fuel Cost</t>
        </is>
      </c>
      <c r="H5" s="39">
        <f>IFERROR(IF($B$5="All Drivers",SUMIFS('Mileage Log'!$R$6:$R$505,'Mileage Log'!$B$6:$B$505,"&gt;="&amp;$B$3,'Mileage Log'!$B$6:$B$505,"&lt;="&amp;$B$4),SUMIFS('Mileage Log'!$R$6:$R$505,'Mileage Log'!$B$6:$B$505,"&gt;="&amp;$B$3,'Mileage Log'!$B$6:$B$505,"&lt;="&amp;$B$4,'Mileage Log'!$C$6:$C$505,$B$5)),0)</f>
        <v/>
      </c>
      <c r="J5" s="5" t="inlineStr">
        <is>
          <t>Missing Business Purpose</t>
        </is>
      </c>
      <c r="K5" s="6">
        <f>IFERROR(IF($B$5="All Drivers",COUNTIFS('Mileage Log'!$B$6:$B$505,"&gt;="&amp;$B$3,'Mileage Log'!$B$6:$B$505,"&lt;="&amp;$B$4,'Mileage Log'!$E$6:$E$505,"Business",'Mileage Log'!$H$6:$H$505,"")+COUNTIFS('Mileage Log'!$B$6:$B$505,"&gt;="&amp;$B$3,'Mileage Log'!$B$6:$B$505,"&lt;="&amp;$B$4,'Mileage Log'!$E$6:$E$505,"Mixed",'Mileage Log'!$H$6:$H$505,""),COUNTIFS('Mileage Log'!$B$6:$B$505,"&gt;="&amp;$B$3,'Mileage Log'!$B$6:$B$505,"&lt;="&amp;$B$4,'Mileage Log'!$C$6:$C$505,$B$5,'Mileage Log'!$E$6:$E$505,"Business",'Mileage Log'!$H$6:$H$505,"")+COUNTIFS('Mileage Log'!$B$6:$B$505,"&gt;="&amp;$B$3,'Mileage Log'!$B$6:$B$505,"&lt;="&amp;$B$4,'Mileage Log'!$C$6:$C$505,$B$5,'Mileage Log'!$E$6:$E$505,"Mixed",'Mileage Log'!$H$6:$H$505,"")),0)</f>
        <v/>
      </c>
    </row>
    <row r="6">
      <c r="D6" s="5" t="inlineStr">
        <is>
          <t>Personal / Commute Miles</t>
        </is>
      </c>
      <c r="E6" s="37">
        <f>IFERROR(IF($B$5="All Drivers",SUMIFS('Mileage Log'!$M$6:$M$505,'Mileage Log'!$B$6:$B$505,"&gt;="&amp;$B$3,'Mileage Log'!$B$6:$B$505,"&lt;="&amp;$B$4),SUMIFS('Mileage Log'!$M$6:$M$505,'Mileage Log'!$B$6:$B$505,"&gt;="&amp;$B$3,'Mileage Log'!$B$6:$B$505,"&lt;="&amp;$B$4,'Mileage Log'!$C$6:$C$505,$B$5)),0)</f>
        <v/>
      </c>
      <c r="G6" s="5" t="inlineStr">
        <is>
          <t>Reimbursement</t>
        </is>
      </c>
      <c r="H6" s="39">
        <f>IFERROR(IF($B$5="All Drivers",SUMIFS('Mileage Log'!$P$6:$P$505,'Mileage Log'!$B$6:$B$505,"&gt;="&amp;$B$3,'Mileage Log'!$B$6:$B$505,"&lt;="&amp;$B$4),SUMIFS('Mileage Log'!$P$6:$P$505,'Mileage Log'!$B$6:$B$505,"&gt;="&amp;$B$3,'Mileage Log'!$B$6:$B$505,"&lt;="&amp;$B$4,'Mileage Log'!$C$6:$C$505,$B$5)),0)</f>
        <v/>
      </c>
      <c r="J6" s="5" t="inlineStr">
        <is>
          <t>Duplicate Trip ID Rows</t>
        </is>
      </c>
      <c r="K6" s="6">
        <f>IFERROR(SUMPRODUCT(--('Mileage Log'!$A$6:$A$505&lt;&gt;""),--(COUNTIF('Mileage Log'!$A$6:$A$505,'Mileage Log'!$A$6:$A$505)&gt;1)),0)</f>
        <v/>
      </c>
    </row>
    <row r="7">
      <c r="A7" s="11" t="inlineStr">
        <is>
          <t>Yellow cells = user inputs</t>
        </is>
      </c>
      <c r="K7">
        <f>""</f>
        <v/>
      </c>
    </row>
    <row r="8">
      <c r="A8" s="12" t="inlineStr">
        <is>
          <t>Gray cells = calculated results</t>
        </is>
      </c>
      <c r="K8">
        <f>""</f>
        <v/>
      </c>
    </row>
    <row r="9">
      <c r="K9">
        <f>""</f>
        <v/>
      </c>
    </row>
    <row r="10">
      <c r="A10" s="13" t="inlineStr">
        <is>
          <t>Monthly Summary</t>
        </is>
      </c>
      <c r="B10" s="13" t="n"/>
      <c r="C10" s="13" t="n"/>
      <c r="D10" s="13" t="n"/>
      <c r="E10" s="13" t="n"/>
      <c r="K10">
        <f>""</f>
        <v/>
      </c>
    </row>
    <row r="11">
      <c r="A11" s="14" t="inlineStr">
        <is>
          <t>Month</t>
        </is>
      </c>
      <c r="B11" s="14" t="inlineStr">
        <is>
          <t>Trips</t>
        </is>
      </c>
      <c r="C11" s="14" t="inlineStr">
        <is>
          <t>Total Miles</t>
        </is>
      </c>
      <c r="D11" s="14" t="inlineStr">
        <is>
          <t>Business Miles</t>
        </is>
      </c>
      <c r="E11" s="14" t="inlineStr">
        <is>
          <t>Reimbursement</t>
        </is>
      </c>
      <c r="K11">
        <f>""</f>
        <v/>
      </c>
    </row>
    <row r="12">
      <c r="A12" s="40">
        <f>IFERROR(DATE(YEAR($B$3),MONTH($B$3),1),"")</f>
        <v/>
      </c>
      <c r="B12" s="16">
        <f>IFERROR(IF(OR(EOMONTH($A12,0)&lt;$B$3,$A12&gt;$B$4),"",IF($B$5="All Drivers",COUNTIFS('Mileage Log'!$B$6:$B$505,"&gt;="&amp;MAX($A12,$B$3),'Mileage Log'!$B$6:$B$505,"&lt;="&amp;MIN(EOMONTH($A12,0),$B$4),'Mileage Log'!$A$6:$A$505,"&lt;&gt;"),COUNTIFS('Mileage Log'!$B$6:$B$505,"&gt;="&amp;MAX($A12,$B$3),'Mileage Log'!$B$6:$B$505,"&lt;="&amp;MIN(EOMONTH($A12,0),$B$4),'Mileage Log'!$C$6:$C$505,$B$5,'Mileage Log'!$A$6:$A$505,"&lt;&gt;"))),"")</f>
        <v/>
      </c>
      <c r="C12" s="41">
        <f>IFERROR(IF(OR(EOMONTH($A12,0)&lt;$B$3,$A12&gt;$B$4),"",IF($B$5="All Drivers",SUMIFS('Mileage Log'!$K$6:$K$505,'Mileage Log'!$B$6:$B$505,"&gt;="&amp;MAX($A12,$B$3),'Mileage Log'!$B$6:$B$505,"&lt;="&amp;MIN(EOMONTH($A12,0),$B$4)),SUMIFS('Mileage Log'!$K$6:$K$505,'Mileage Log'!$B$6:$B$505,"&gt;="&amp;MAX($A12,$B$3),'Mileage Log'!$B$6:$B$505,"&lt;="&amp;MIN(EOMONTH($A12,0),$B$4),'Mileage Log'!$C$6:$C$505,$B$5))),"")</f>
        <v/>
      </c>
      <c r="D12" s="41">
        <f>IFERROR(IF(OR(EOMONTH($A12,0)&lt;$B$3,$A12&gt;$B$4),"",IF($B$5="All Drivers",SUMIFS('Mileage Log'!$L$6:$L$505,'Mileage Log'!$B$6:$B$505,"&gt;="&amp;MAX($A12,$B$3),'Mileage Log'!$B$6:$B$505,"&lt;="&amp;MIN(EOMONTH($A12,0),$B$4)),SUMIFS('Mileage Log'!$L$6:$L$505,'Mileage Log'!$B$6:$B$505,"&gt;="&amp;MAX($A12,$B$3),'Mileage Log'!$B$6:$B$505,"&lt;="&amp;MIN(EOMONTH($A12,0),$B$4),'Mileage Log'!$C$6:$C$505,$B$5))),"")</f>
        <v/>
      </c>
      <c r="E12" s="42">
        <f>IFERROR(IF(OR(EOMONTH($A12,0)&lt;$B$3,$A12&gt;$B$4),"",IF($B$5="All Drivers",SUMIFS('Mileage Log'!$P$6:$P$505,'Mileage Log'!$B$6:$B$505,"&gt;="&amp;MAX($A12,$B$3),'Mileage Log'!$B$6:$B$505,"&lt;="&amp;MIN(EOMONTH($A12,0),$B$4)),SUMIFS('Mileage Log'!$P$6:$P$505,'Mileage Log'!$B$6:$B$505,"&gt;="&amp;MAX($A12,$B$3),'Mileage Log'!$B$6:$B$505,"&lt;="&amp;MIN(EOMONTH($A12,0),$B$4),'Mileage Log'!$C$6:$C$505,$B$5))),"")</f>
        <v/>
      </c>
      <c r="K12">
        <f>""</f>
        <v/>
      </c>
    </row>
    <row r="13">
      <c r="A13" s="40">
        <f>IFERROR(EDATE(A12,1),"")</f>
        <v/>
      </c>
      <c r="B13" s="16">
        <f>IFERROR(IF(OR(EOMONTH($A13,0)&lt;$B$3,$A13&gt;$B$4),"",IF($B$5="All Drivers",COUNTIFS('Mileage Log'!$B$6:$B$505,"&gt;="&amp;MAX($A13,$B$3),'Mileage Log'!$B$6:$B$505,"&lt;="&amp;MIN(EOMONTH($A13,0),$B$4),'Mileage Log'!$A$6:$A$505,"&lt;&gt;"),COUNTIFS('Mileage Log'!$B$6:$B$505,"&gt;="&amp;MAX($A13,$B$3),'Mileage Log'!$B$6:$B$505,"&lt;="&amp;MIN(EOMONTH($A13,0),$B$4),'Mileage Log'!$C$6:$C$505,$B$5,'Mileage Log'!$A$6:$A$505,"&lt;&gt;"))),"")</f>
        <v/>
      </c>
      <c r="C13" s="41">
        <f>IFERROR(IF(OR(EOMONTH($A13,0)&lt;$B$3,$A13&gt;$B$4),"",IF($B$5="All Drivers",SUMIFS('Mileage Log'!$K$6:$K$505,'Mileage Log'!$B$6:$B$505,"&gt;="&amp;MAX($A13,$B$3),'Mileage Log'!$B$6:$B$505,"&lt;="&amp;MIN(EOMONTH($A13,0),$B$4)),SUMIFS('Mileage Log'!$K$6:$K$505,'Mileage Log'!$B$6:$B$505,"&gt;="&amp;MAX($A13,$B$3),'Mileage Log'!$B$6:$B$505,"&lt;="&amp;MIN(EOMONTH($A13,0),$B$4),'Mileage Log'!$C$6:$C$505,$B$5))),"")</f>
        <v/>
      </c>
      <c r="D13" s="41">
        <f>IFERROR(IF(OR(EOMONTH($A13,0)&lt;$B$3,$A13&gt;$B$4),"",IF($B$5="All Drivers",SUMIFS('Mileage Log'!$L$6:$L$505,'Mileage Log'!$B$6:$B$505,"&gt;="&amp;MAX($A13,$B$3),'Mileage Log'!$B$6:$B$505,"&lt;="&amp;MIN(EOMONTH($A13,0),$B$4)),SUMIFS('Mileage Log'!$L$6:$L$505,'Mileage Log'!$B$6:$B$505,"&gt;="&amp;MAX($A13,$B$3),'Mileage Log'!$B$6:$B$505,"&lt;="&amp;MIN(EOMONTH($A13,0),$B$4),'Mileage Log'!$C$6:$C$505,$B$5))),"")</f>
        <v/>
      </c>
      <c r="E13" s="42">
        <f>IFERROR(IF(OR(EOMONTH($A13,0)&lt;$B$3,$A13&gt;$B$4),"",IF($B$5="All Drivers",SUMIFS('Mileage Log'!$P$6:$P$505,'Mileage Log'!$B$6:$B$505,"&gt;="&amp;MAX($A13,$B$3),'Mileage Log'!$B$6:$B$505,"&lt;="&amp;MIN(EOMONTH($A13,0),$B$4)),SUMIFS('Mileage Log'!$P$6:$P$505,'Mileage Log'!$B$6:$B$505,"&gt;="&amp;MAX($A13,$B$3),'Mileage Log'!$B$6:$B$505,"&lt;="&amp;MIN(EOMONTH($A13,0),$B$4),'Mileage Log'!$C$6:$C$505,$B$5))),"")</f>
        <v/>
      </c>
      <c r="K13">
        <f>""</f>
        <v/>
      </c>
    </row>
    <row r="14">
      <c r="A14" s="40">
        <f>IFERROR(EDATE(A13,1),"")</f>
        <v/>
      </c>
      <c r="B14" s="16">
        <f>IFERROR(IF(OR(EOMONTH($A14,0)&lt;$B$3,$A14&gt;$B$4),"",IF($B$5="All Drivers",COUNTIFS('Mileage Log'!$B$6:$B$505,"&gt;="&amp;MAX($A14,$B$3),'Mileage Log'!$B$6:$B$505,"&lt;="&amp;MIN(EOMONTH($A14,0),$B$4),'Mileage Log'!$A$6:$A$505,"&lt;&gt;"),COUNTIFS('Mileage Log'!$B$6:$B$505,"&gt;="&amp;MAX($A14,$B$3),'Mileage Log'!$B$6:$B$505,"&lt;="&amp;MIN(EOMONTH($A14,0),$B$4),'Mileage Log'!$C$6:$C$505,$B$5,'Mileage Log'!$A$6:$A$505,"&lt;&gt;"))),"")</f>
        <v/>
      </c>
      <c r="C14" s="41">
        <f>IFERROR(IF(OR(EOMONTH($A14,0)&lt;$B$3,$A14&gt;$B$4),"",IF($B$5="All Drivers",SUMIFS('Mileage Log'!$K$6:$K$505,'Mileage Log'!$B$6:$B$505,"&gt;="&amp;MAX($A14,$B$3),'Mileage Log'!$B$6:$B$505,"&lt;="&amp;MIN(EOMONTH($A14,0),$B$4)),SUMIFS('Mileage Log'!$K$6:$K$505,'Mileage Log'!$B$6:$B$505,"&gt;="&amp;MAX($A14,$B$3),'Mileage Log'!$B$6:$B$505,"&lt;="&amp;MIN(EOMONTH($A14,0),$B$4),'Mileage Log'!$C$6:$C$505,$B$5))),"")</f>
        <v/>
      </c>
      <c r="D14" s="41">
        <f>IFERROR(IF(OR(EOMONTH($A14,0)&lt;$B$3,$A14&gt;$B$4),"",IF($B$5="All Drivers",SUMIFS('Mileage Log'!$L$6:$L$505,'Mileage Log'!$B$6:$B$505,"&gt;="&amp;MAX($A14,$B$3),'Mileage Log'!$B$6:$B$505,"&lt;="&amp;MIN(EOMONTH($A14,0),$B$4)),SUMIFS('Mileage Log'!$L$6:$L$505,'Mileage Log'!$B$6:$B$505,"&gt;="&amp;MAX($A14,$B$3),'Mileage Log'!$B$6:$B$505,"&lt;="&amp;MIN(EOMONTH($A14,0),$B$4),'Mileage Log'!$C$6:$C$505,$B$5))),"")</f>
        <v/>
      </c>
      <c r="E14" s="42">
        <f>IFERROR(IF(OR(EOMONTH($A14,0)&lt;$B$3,$A14&gt;$B$4),"",IF($B$5="All Drivers",SUMIFS('Mileage Log'!$P$6:$P$505,'Mileage Log'!$B$6:$B$505,"&gt;="&amp;MAX($A14,$B$3),'Mileage Log'!$B$6:$B$505,"&lt;="&amp;MIN(EOMONTH($A14,0),$B$4)),SUMIFS('Mileage Log'!$P$6:$P$505,'Mileage Log'!$B$6:$B$505,"&gt;="&amp;MAX($A14,$B$3),'Mileage Log'!$B$6:$B$505,"&lt;="&amp;MIN(EOMONTH($A14,0),$B$4),'Mileage Log'!$C$6:$C$505,$B$5))),"")</f>
        <v/>
      </c>
      <c r="K14">
        <f>""</f>
        <v/>
      </c>
    </row>
    <row r="15">
      <c r="A15" s="40">
        <f>IFERROR(EDATE(A14,1),"")</f>
        <v/>
      </c>
      <c r="B15" s="16">
        <f>IFERROR(IF(OR(EOMONTH($A15,0)&lt;$B$3,$A15&gt;$B$4),"",IF($B$5="All Drivers",COUNTIFS('Mileage Log'!$B$6:$B$505,"&gt;="&amp;MAX($A15,$B$3),'Mileage Log'!$B$6:$B$505,"&lt;="&amp;MIN(EOMONTH($A15,0),$B$4),'Mileage Log'!$A$6:$A$505,"&lt;&gt;"),COUNTIFS('Mileage Log'!$B$6:$B$505,"&gt;="&amp;MAX($A15,$B$3),'Mileage Log'!$B$6:$B$505,"&lt;="&amp;MIN(EOMONTH($A15,0),$B$4),'Mileage Log'!$C$6:$C$505,$B$5,'Mileage Log'!$A$6:$A$505,"&lt;&gt;"))),"")</f>
        <v/>
      </c>
      <c r="C15" s="41">
        <f>IFERROR(IF(OR(EOMONTH($A15,0)&lt;$B$3,$A15&gt;$B$4),"",IF($B$5="All Drivers",SUMIFS('Mileage Log'!$K$6:$K$505,'Mileage Log'!$B$6:$B$505,"&gt;="&amp;MAX($A15,$B$3),'Mileage Log'!$B$6:$B$505,"&lt;="&amp;MIN(EOMONTH($A15,0),$B$4)),SUMIFS('Mileage Log'!$K$6:$K$505,'Mileage Log'!$B$6:$B$505,"&gt;="&amp;MAX($A15,$B$3),'Mileage Log'!$B$6:$B$505,"&lt;="&amp;MIN(EOMONTH($A15,0),$B$4),'Mileage Log'!$C$6:$C$505,$B$5))),"")</f>
        <v/>
      </c>
      <c r="D15" s="41">
        <f>IFERROR(IF(OR(EOMONTH($A15,0)&lt;$B$3,$A15&gt;$B$4),"",IF($B$5="All Drivers",SUMIFS('Mileage Log'!$L$6:$L$505,'Mileage Log'!$B$6:$B$505,"&gt;="&amp;MAX($A15,$B$3),'Mileage Log'!$B$6:$B$505,"&lt;="&amp;MIN(EOMONTH($A15,0),$B$4)),SUMIFS('Mileage Log'!$L$6:$L$505,'Mileage Log'!$B$6:$B$505,"&gt;="&amp;MAX($A15,$B$3),'Mileage Log'!$B$6:$B$505,"&lt;="&amp;MIN(EOMONTH($A15,0),$B$4),'Mileage Log'!$C$6:$C$505,$B$5))),"")</f>
        <v/>
      </c>
      <c r="E15" s="42">
        <f>IFERROR(IF(OR(EOMONTH($A15,0)&lt;$B$3,$A15&gt;$B$4),"",IF($B$5="All Drivers",SUMIFS('Mileage Log'!$P$6:$P$505,'Mileage Log'!$B$6:$B$505,"&gt;="&amp;MAX($A15,$B$3),'Mileage Log'!$B$6:$B$505,"&lt;="&amp;MIN(EOMONTH($A15,0),$B$4)),SUMIFS('Mileage Log'!$P$6:$P$505,'Mileage Log'!$B$6:$B$505,"&gt;="&amp;MAX($A15,$B$3),'Mileage Log'!$B$6:$B$505,"&lt;="&amp;MIN(EOMONTH($A15,0),$B$4),'Mileage Log'!$C$6:$C$505,$B$5))),"")</f>
        <v/>
      </c>
      <c r="K15">
        <f>""</f>
        <v/>
      </c>
    </row>
    <row r="16">
      <c r="A16" s="40">
        <f>IFERROR(EDATE(A15,1),"")</f>
        <v/>
      </c>
      <c r="B16" s="16">
        <f>IFERROR(IF(OR(EOMONTH($A16,0)&lt;$B$3,$A16&gt;$B$4),"",IF($B$5="All Drivers",COUNTIFS('Mileage Log'!$B$6:$B$505,"&gt;="&amp;MAX($A16,$B$3),'Mileage Log'!$B$6:$B$505,"&lt;="&amp;MIN(EOMONTH($A16,0),$B$4),'Mileage Log'!$A$6:$A$505,"&lt;&gt;"),COUNTIFS('Mileage Log'!$B$6:$B$505,"&gt;="&amp;MAX($A16,$B$3),'Mileage Log'!$B$6:$B$505,"&lt;="&amp;MIN(EOMONTH($A16,0),$B$4),'Mileage Log'!$C$6:$C$505,$B$5,'Mileage Log'!$A$6:$A$505,"&lt;&gt;"))),"")</f>
        <v/>
      </c>
      <c r="C16" s="41">
        <f>IFERROR(IF(OR(EOMONTH($A16,0)&lt;$B$3,$A16&gt;$B$4),"",IF($B$5="All Drivers",SUMIFS('Mileage Log'!$K$6:$K$505,'Mileage Log'!$B$6:$B$505,"&gt;="&amp;MAX($A16,$B$3),'Mileage Log'!$B$6:$B$505,"&lt;="&amp;MIN(EOMONTH($A16,0),$B$4)),SUMIFS('Mileage Log'!$K$6:$K$505,'Mileage Log'!$B$6:$B$505,"&gt;="&amp;MAX($A16,$B$3),'Mileage Log'!$B$6:$B$505,"&lt;="&amp;MIN(EOMONTH($A16,0),$B$4),'Mileage Log'!$C$6:$C$505,$B$5))),"")</f>
        <v/>
      </c>
      <c r="D16" s="41">
        <f>IFERROR(IF(OR(EOMONTH($A16,0)&lt;$B$3,$A16&gt;$B$4),"",IF($B$5="All Drivers",SUMIFS('Mileage Log'!$L$6:$L$505,'Mileage Log'!$B$6:$B$505,"&gt;="&amp;MAX($A16,$B$3),'Mileage Log'!$B$6:$B$505,"&lt;="&amp;MIN(EOMONTH($A16,0),$B$4)),SUMIFS('Mileage Log'!$L$6:$L$505,'Mileage Log'!$B$6:$B$505,"&gt;="&amp;MAX($A16,$B$3),'Mileage Log'!$B$6:$B$505,"&lt;="&amp;MIN(EOMONTH($A16,0),$B$4),'Mileage Log'!$C$6:$C$505,$B$5))),"")</f>
        <v/>
      </c>
      <c r="E16" s="42">
        <f>IFERROR(IF(OR(EOMONTH($A16,0)&lt;$B$3,$A16&gt;$B$4),"",IF($B$5="All Drivers",SUMIFS('Mileage Log'!$P$6:$P$505,'Mileage Log'!$B$6:$B$505,"&gt;="&amp;MAX($A16,$B$3),'Mileage Log'!$B$6:$B$505,"&lt;="&amp;MIN(EOMONTH($A16,0),$B$4)),SUMIFS('Mileage Log'!$P$6:$P$505,'Mileage Log'!$B$6:$B$505,"&gt;="&amp;MAX($A16,$B$3),'Mileage Log'!$B$6:$B$505,"&lt;="&amp;MIN(EOMONTH($A16,0),$B$4),'Mileage Log'!$C$6:$C$505,$B$5))),"")</f>
        <v/>
      </c>
      <c r="K16">
        <f>""</f>
        <v/>
      </c>
    </row>
    <row r="17">
      <c r="A17" s="40">
        <f>IFERROR(EDATE(A16,1),"")</f>
        <v/>
      </c>
      <c r="B17" s="16">
        <f>IFERROR(IF(OR(EOMONTH($A17,0)&lt;$B$3,$A17&gt;$B$4),"",IF($B$5="All Drivers",COUNTIFS('Mileage Log'!$B$6:$B$505,"&gt;="&amp;MAX($A17,$B$3),'Mileage Log'!$B$6:$B$505,"&lt;="&amp;MIN(EOMONTH($A17,0),$B$4),'Mileage Log'!$A$6:$A$505,"&lt;&gt;"),COUNTIFS('Mileage Log'!$B$6:$B$505,"&gt;="&amp;MAX($A17,$B$3),'Mileage Log'!$B$6:$B$505,"&lt;="&amp;MIN(EOMONTH($A17,0),$B$4),'Mileage Log'!$C$6:$C$505,$B$5,'Mileage Log'!$A$6:$A$505,"&lt;&gt;"))),"")</f>
        <v/>
      </c>
      <c r="C17" s="41">
        <f>IFERROR(IF(OR(EOMONTH($A17,0)&lt;$B$3,$A17&gt;$B$4),"",IF($B$5="All Drivers",SUMIFS('Mileage Log'!$K$6:$K$505,'Mileage Log'!$B$6:$B$505,"&gt;="&amp;MAX($A17,$B$3),'Mileage Log'!$B$6:$B$505,"&lt;="&amp;MIN(EOMONTH($A17,0),$B$4)),SUMIFS('Mileage Log'!$K$6:$K$505,'Mileage Log'!$B$6:$B$505,"&gt;="&amp;MAX($A17,$B$3),'Mileage Log'!$B$6:$B$505,"&lt;="&amp;MIN(EOMONTH($A17,0),$B$4),'Mileage Log'!$C$6:$C$505,$B$5))),"")</f>
        <v/>
      </c>
      <c r="D17" s="41">
        <f>IFERROR(IF(OR(EOMONTH($A17,0)&lt;$B$3,$A17&gt;$B$4),"",IF($B$5="All Drivers",SUMIFS('Mileage Log'!$L$6:$L$505,'Mileage Log'!$B$6:$B$505,"&gt;="&amp;MAX($A17,$B$3),'Mileage Log'!$B$6:$B$505,"&lt;="&amp;MIN(EOMONTH($A17,0),$B$4)),SUMIFS('Mileage Log'!$L$6:$L$505,'Mileage Log'!$B$6:$B$505,"&gt;="&amp;MAX($A17,$B$3),'Mileage Log'!$B$6:$B$505,"&lt;="&amp;MIN(EOMONTH($A17,0),$B$4),'Mileage Log'!$C$6:$C$505,$B$5))),"")</f>
        <v/>
      </c>
      <c r="E17" s="42">
        <f>IFERROR(IF(OR(EOMONTH($A17,0)&lt;$B$3,$A17&gt;$B$4),"",IF($B$5="All Drivers",SUMIFS('Mileage Log'!$P$6:$P$505,'Mileage Log'!$B$6:$B$505,"&gt;="&amp;MAX($A17,$B$3),'Mileage Log'!$B$6:$B$505,"&lt;="&amp;MIN(EOMONTH($A17,0),$B$4)),SUMIFS('Mileage Log'!$P$6:$P$505,'Mileage Log'!$B$6:$B$505,"&gt;="&amp;MAX($A17,$B$3),'Mileage Log'!$B$6:$B$505,"&lt;="&amp;MIN(EOMONTH($A17,0),$B$4),'Mileage Log'!$C$6:$C$505,$B$5))),"")</f>
        <v/>
      </c>
      <c r="K17">
        <f>""</f>
        <v/>
      </c>
    </row>
    <row r="18">
      <c r="A18" s="40">
        <f>IFERROR(EDATE(A17,1),"")</f>
        <v/>
      </c>
      <c r="B18" s="16">
        <f>IFERROR(IF(OR(EOMONTH($A18,0)&lt;$B$3,$A18&gt;$B$4),"",IF($B$5="All Drivers",COUNTIFS('Mileage Log'!$B$6:$B$505,"&gt;="&amp;MAX($A18,$B$3),'Mileage Log'!$B$6:$B$505,"&lt;="&amp;MIN(EOMONTH($A18,0),$B$4),'Mileage Log'!$A$6:$A$505,"&lt;&gt;"),COUNTIFS('Mileage Log'!$B$6:$B$505,"&gt;="&amp;MAX($A18,$B$3),'Mileage Log'!$B$6:$B$505,"&lt;="&amp;MIN(EOMONTH($A18,0),$B$4),'Mileage Log'!$C$6:$C$505,$B$5,'Mileage Log'!$A$6:$A$505,"&lt;&gt;"))),"")</f>
        <v/>
      </c>
      <c r="C18" s="41">
        <f>IFERROR(IF(OR(EOMONTH($A18,0)&lt;$B$3,$A18&gt;$B$4),"",IF($B$5="All Drivers",SUMIFS('Mileage Log'!$K$6:$K$505,'Mileage Log'!$B$6:$B$505,"&gt;="&amp;MAX($A18,$B$3),'Mileage Log'!$B$6:$B$505,"&lt;="&amp;MIN(EOMONTH($A18,0),$B$4)),SUMIFS('Mileage Log'!$K$6:$K$505,'Mileage Log'!$B$6:$B$505,"&gt;="&amp;MAX($A18,$B$3),'Mileage Log'!$B$6:$B$505,"&lt;="&amp;MIN(EOMONTH($A18,0),$B$4),'Mileage Log'!$C$6:$C$505,$B$5))),"")</f>
        <v/>
      </c>
      <c r="D18" s="41">
        <f>IFERROR(IF(OR(EOMONTH($A18,0)&lt;$B$3,$A18&gt;$B$4),"",IF($B$5="All Drivers",SUMIFS('Mileage Log'!$L$6:$L$505,'Mileage Log'!$B$6:$B$505,"&gt;="&amp;MAX($A18,$B$3),'Mileage Log'!$B$6:$B$505,"&lt;="&amp;MIN(EOMONTH($A18,0),$B$4)),SUMIFS('Mileage Log'!$L$6:$L$505,'Mileage Log'!$B$6:$B$505,"&gt;="&amp;MAX($A18,$B$3),'Mileage Log'!$B$6:$B$505,"&lt;="&amp;MIN(EOMONTH($A18,0),$B$4),'Mileage Log'!$C$6:$C$505,$B$5))),"")</f>
        <v/>
      </c>
      <c r="E18" s="42">
        <f>IFERROR(IF(OR(EOMONTH($A18,0)&lt;$B$3,$A18&gt;$B$4),"",IF($B$5="All Drivers",SUMIFS('Mileage Log'!$P$6:$P$505,'Mileage Log'!$B$6:$B$505,"&gt;="&amp;MAX($A18,$B$3),'Mileage Log'!$B$6:$B$505,"&lt;="&amp;MIN(EOMONTH($A18,0),$B$4)),SUMIFS('Mileage Log'!$P$6:$P$505,'Mileage Log'!$B$6:$B$505,"&gt;="&amp;MAX($A18,$B$3),'Mileage Log'!$B$6:$B$505,"&lt;="&amp;MIN(EOMONTH($A18,0),$B$4),'Mileage Log'!$C$6:$C$505,$B$5))),"")</f>
        <v/>
      </c>
      <c r="K18">
        <f>""</f>
        <v/>
      </c>
    </row>
    <row r="19">
      <c r="A19" s="40">
        <f>IFERROR(EDATE(A18,1),"")</f>
        <v/>
      </c>
      <c r="B19" s="16">
        <f>IFERROR(IF(OR(EOMONTH($A19,0)&lt;$B$3,$A19&gt;$B$4),"",IF($B$5="All Drivers",COUNTIFS('Mileage Log'!$B$6:$B$505,"&gt;="&amp;MAX($A19,$B$3),'Mileage Log'!$B$6:$B$505,"&lt;="&amp;MIN(EOMONTH($A19,0),$B$4),'Mileage Log'!$A$6:$A$505,"&lt;&gt;"),COUNTIFS('Mileage Log'!$B$6:$B$505,"&gt;="&amp;MAX($A19,$B$3),'Mileage Log'!$B$6:$B$505,"&lt;="&amp;MIN(EOMONTH($A19,0),$B$4),'Mileage Log'!$C$6:$C$505,$B$5,'Mileage Log'!$A$6:$A$505,"&lt;&gt;"))),"")</f>
        <v/>
      </c>
      <c r="C19" s="41">
        <f>IFERROR(IF(OR(EOMONTH($A19,0)&lt;$B$3,$A19&gt;$B$4),"",IF($B$5="All Drivers",SUMIFS('Mileage Log'!$K$6:$K$505,'Mileage Log'!$B$6:$B$505,"&gt;="&amp;MAX($A19,$B$3),'Mileage Log'!$B$6:$B$505,"&lt;="&amp;MIN(EOMONTH($A19,0),$B$4)),SUMIFS('Mileage Log'!$K$6:$K$505,'Mileage Log'!$B$6:$B$505,"&gt;="&amp;MAX($A19,$B$3),'Mileage Log'!$B$6:$B$505,"&lt;="&amp;MIN(EOMONTH($A19,0),$B$4),'Mileage Log'!$C$6:$C$505,$B$5))),"")</f>
        <v/>
      </c>
      <c r="D19" s="41">
        <f>IFERROR(IF(OR(EOMONTH($A19,0)&lt;$B$3,$A19&gt;$B$4),"",IF($B$5="All Drivers",SUMIFS('Mileage Log'!$L$6:$L$505,'Mileage Log'!$B$6:$B$505,"&gt;="&amp;MAX($A19,$B$3),'Mileage Log'!$B$6:$B$505,"&lt;="&amp;MIN(EOMONTH($A19,0),$B$4)),SUMIFS('Mileage Log'!$L$6:$L$505,'Mileage Log'!$B$6:$B$505,"&gt;="&amp;MAX($A19,$B$3),'Mileage Log'!$B$6:$B$505,"&lt;="&amp;MIN(EOMONTH($A19,0),$B$4),'Mileage Log'!$C$6:$C$505,$B$5))),"")</f>
        <v/>
      </c>
      <c r="E19" s="42">
        <f>IFERROR(IF(OR(EOMONTH($A19,0)&lt;$B$3,$A19&gt;$B$4),"",IF($B$5="All Drivers",SUMIFS('Mileage Log'!$P$6:$P$505,'Mileage Log'!$B$6:$B$505,"&gt;="&amp;MAX($A19,$B$3),'Mileage Log'!$B$6:$B$505,"&lt;="&amp;MIN(EOMONTH($A19,0),$B$4)),SUMIFS('Mileage Log'!$P$6:$P$505,'Mileage Log'!$B$6:$B$505,"&gt;="&amp;MAX($A19,$B$3),'Mileage Log'!$B$6:$B$505,"&lt;="&amp;MIN(EOMONTH($A19,0),$B$4),'Mileage Log'!$C$6:$C$505,$B$5))),"")</f>
        <v/>
      </c>
      <c r="K19">
        <f>""</f>
        <v/>
      </c>
    </row>
    <row r="20">
      <c r="A20" s="40">
        <f>IFERROR(EDATE(A19,1),"")</f>
        <v/>
      </c>
      <c r="B20" s="16">
        <f>IFERROR(IF(OR(EOMONTH($A20,0)&lt;$B$3,$A20&gt;$B$4),"",IF($B$5="All Drivers",COUNTIFS('Mileage Log'!$B$6:$B$505,"&gt;="&amp;MAX($A20,$B$3),'Mileage Log'!$B$6:$B$505,"&lt;="&amp;MIN(EOMONTH($A20,0),$B$4),'Mileage Log'!$A$6:$A$505,"&lt;&gt;"),COUNTIFS('Mileage Log'!$B$6:$B$505,"&gt;="&amp;MAX($A20,$B$3),'Mileage Log'!$B$6:$B$505,"&lt;="&amp;MIN(EOMONTH($A20,0),$B$4),'Mileage Log'!$C$6:$C$505,$B$5,'Mileage Log'!$A$6:$A$505,"&lt;&gt;"))),"")</f>
        <v/>
      </c>
      <c r="C20" s="41">
        <f>IFERROR(IF(OR(EOMONTH($A20,0)&lt;$B$3,$A20&gt;$B$4),"",IF($B$5="All Drivers",SUMIFS('Mileage Log'!$K$6:$K$505,'Mileage Log'!$B$6:$B$505,"&gt;="&amp;MAX($A20,$B$3),'Mileage Log'!$B$6:$B$505,"&lt;="&amp;MIN(EOMONTH($A20,0),$B$4)),SUMIFS('Mileage Log'!$K$6:$K$505,'Mileage Log'!$B$6:$B$505,"&gt;="&amp;MAX($A20,$B$3),'Mileage Log'!$B$6:$B$505,"&lt;="&amp;MIN(EOMONTH($A20,0),$B$4),'Mileage Log'!$C$6:$C$505,$B$5))),"")</f>
        <v/>
      </c>
      <c r="D20" s="41">
        <f>IFERROR(IF(OR(EOMONTH($A20,0)&lt;$B$3,$A20&gt;$B$4),"",IF($B$5="All Drivers",SUMIFS('Mileage Log'!$L$6:$L$505,'Mileage Log'!$B$6:$B$505,"&gt;="&amp;MAX($A20,$B$3),'Mileage Log'!$B$6:$B$505,"&lt;="&amp;MIN(EOMONTH($A20,0),$B$4)),SUMIFS('Mileage Log'!$L$6:$L$505,'Mileage Log'!$B$6:$B$505,"&gt;="&amp;MAX($A20,$B$3),'Mileage Log'!$B$6:$B$505,"&lt;="&amp;MIN(EOMONTH($A20,0),$B$4),'Mileage Log'!$C$6:$C$505,$B$5))),"")</f>
        <v/>
      </c>
      <c r="E20" s="42">
        <f>IFERROR(IF(OR(EOMONTH($A20,0)&lt;$B$3,$A20&gt;$B$4),"",IF($B$5="All Drivers",SUMIFS('Mileage Log'!$P$6:$P$505,'Mileage Log'!$B$6:$B$505,"&gt;="&amp;MAX($A20,$B$3),'Mileage Log'!$B$6:$B$505,"&lt;="&amp;MIN(EOMONTH($A20,0),$B$4)),SUMIFS('Mileage Log'!$P$6:$P$505,'Mileage Log'!$B$6:$B$505,"&gt;="&amp;MAX($A20,$B$3),'Mileage Log'!$B$6:$B$505,"&lt;="&amp;MIN(EOMONTH($A20,0),$B$4),'Mileage Log'!$C$6:$C$505,$B$5))),"")</f>
        <v/>
      </c>
      <c r="K20">
        <f>""</f>
        <v/>
      </c>
    </row>
    <row r="21">
      <c r="A21" s="40">
        <f>IFERROR(EDATE(A20,1),"")</f>
        <v/>
      </c>
      <c r="B21" s="16">
        <f>IFERROR(IF(OR(EOMONTH($A21,0)&lt;$B$3,$A21&gt;$B$4),"",IF($B$5="All Drivers",COUNTIFS('Mileage Log'!$B$6:$B$505,"&gt;="&amp;MAX($A21,$B$3),'Mileage Log'!$B$6:$B$505,"&lt;="&amp;MIN(EOMONTH($A21,0),$B$4),'Mileage Log'!$A$6:$A$505,"&lt;&gt;"),COUNTIFS('Mileage Log'!$B$6:$B$505,"&gt;="&amp;MAX($A21,$B$3),'Mileage Log'!$B$6:$B$505,"&lt;="&amp;MIN(EOMONTH($A21,0),$B$4),'Mileage Log'!$C$6:$C$505,$B$5,'Mileage Log'!$A$6:$A$505,"&lt;&gt;"))),"")</f>
        <v/>
      </c>
      <c r="C21" s="41">
        <f>IFERROR(IF(OR(EOMONTH($A21,0)&lt;$B$3,$A21&gt;$B$4),"",IF($B$5="All Drivers",SUMIFS('Mileage Log'!$K$6:$K$505,'Mileage Log'!$B$6:$B$505,"&gt;="&amp;MAX($A21,$B$3),'Mileage Log'!$B$6:$B$505,"&lt;="&amp;MIN(EOMONTH($A21,0),$B$4)),SUMIFS('Mileage Log'!$K$6:$K$505,'Mileage Log'!$B$6:$B$505,"&gt;="&amp;MAX($A21,$B$3),'Mileage Log'!$B$6:$B$505,"&lt;="&amp;MIN(EOMONTH($A21,0),$B$4),'Mileage Log'!$C$6:$C$505,$B$5))),"")</f>
        <v/>
      </c>
      <c r="D21" s="41">
        <f>IFERROR(IF(OR(EOMONTH($A21,0)&lt;$B$3,$A21&gt;$B$4),"",IF($B$5="All Drivers",SUMIFS('Mileage Log'!$L$6:$L$505,'Mileage Log'!$B$6:$B$505,"&gt;="&amp;MAX($A21,$B$3),'Mileage Log'!$B$6:$B$505,"&lt;="&amp;MIN(EOMONTH($A21,0),$B$4)),SUMIFS('Mileage Log'!$L$6:$L$505,'Mileage Log'!$B$6:$B$505,"&gt;="&amp;MAX($A21,$B$3),'Mileage Log'!$B$6:$B$505,"&lt;="&amp;MIN(EOMONTH($A21,0),$B$4),'Mileage Log'!$C$6:$C$505,$B$5))),"")</f>
        <v/>
      </c>
      <c r="E21" s="42">
        <f>IFERROR(IF(OR(EOMONTH($A21,0)&lt;$B$3,$A21&gt;$B$4),"",IF($B$5="All Drivers",SUMIFS('Mileage Log'!$P$6:$P$505,'Mileage Log'!$B$6:$B$505,"&gt;="&amp;MAX($A21,$B$3),'Mileage Log'!$B$6:$B$505,"&lt;="&amp;MIN(EOMONTH($A21,0),$B$4)),SUMIFS('Mileage Log'!$P$6:$P$505,'Mileage Log'!$B$6:$B$505,"&gt;="&amp;MAX($A21,$B$3),'Mileage Log'!$B$6:$B$505,"&lt;="&amp;MIN(EOMONTH($A21,0),$B$4),'Mileage Log'!$C$6:$C$505,$B$5))),"")</f>
        <v/>
      </c>
      <c r="K21">
        <f>""</f>
        <v/>
      </c>
    </row>
    <row r="22">
      <c r="A22" s="40">
        <f>IFERROR(EDATE(A21,1),"")</f>
        <v/>
      </c>
      <c r="B22" s="16">
        <f>IFERROR(IF(OR(EOMONTH($A22,0)&lt;$B$3,$A22&gt;$B$4),"",IF($B$5="All Drivers",COUNTIFS('Mileage Log'!$B$6:$B$505,"&gt;="&amp;MAX($A22,$B$3),'Mileage Log'!$B$6:$B$505,"&lt;="&amp;MIN(EOMONTH($A22,0),$B$4),'Mileage Log'!$A$6:$A$505,"&lt;&gt;"),COUNTIFS('Mileage Log'!$B$6:$B$505,"&gt;="&amp;MAX($A22,$B$3),'Mileage Log'!$B$6:$B$505,"&lt;="&amp;MIN(EOMONTH($A22,0),$B$4),'Mileage Log'!$C$6:$C$505,$B$5,'Mileage Log'!$A$6:$A$505,"&lt;&gt;"))),"")</f>
        <v/>
      </c>
      <c r="C22" s="41">
        <f>IFERROR(IF(OR(EOMONTH($A22,0)&lt;$B$3,$A22&gt;$B$4),"",IF($B$5="All Drivers",SUMIFS('Mileage Log'!$K$6:$K$505,'Mileage Log'!$B$6:$B$505,"&gt;="&amp;MAX($A22,$B$3),'Mileage Log'!$B$6:$B$505,"&lt;="&amp;MIN(EOMONTH($A22,0),$B$4)),SUMIFS('Mileage Log'!$K$6:$K$505,'Mileage Log'!$B$6:$B$505,"&gt;="&amp;MAX($A22,$B$3),'Mileage Log'!$B$6:$B$505,"&lt;="&amp;MIN(EOMONTH($A22,0),$B$4),'Mileage Log'!$C$6:$C$505,$B$5))),"")</f>
        <v/>
      </c>
      <c r="D22" s="41">
        <f>IFERROR(IF(OR(EOMONTH($A22,0)&lt;$B$3,$A22&gt;$B$4),"",IF($B$5="All Drivers",SUMIFS('Mileage Log'!$L$6:$L$505,'Mileage Log'!$B$6:$B$505,"&gt;="&amp;MAX($A22,$B$3),'Mileage Log'!$B$6:$B$505,"&lt;="&amp;MIN(EOMONTH($A22,0),$B$4)),SUMIFS('Mileage Log'!$L$6:$L$505,'Mileage Log'!$B$6:$B$505,"&gt;="&amp;MAX($A22,$B$3),'Mileage Log'!$B$6:$B$505,"&lt;="&amp;MIN(EOMONTH($A22,0),$B$4),'Mileage Log'!$C$6:$C$505,$B$5))),"")</f>
        <v/>
      </c>
      <c r="E22" s="42">
        <f>IFERROR(IF(OR(EOMONTH($A22,0)&lt;$B$3,$A22&gt;$B$4),"",IF($B$5="All Drivers",SUMIFS('Mileage Log'!$P$6:$P$505,'Mileage Log'!$B$6:$B$505,"&gt;="&amp;MAX($A22,$B$3),'Mileage Log'!$B$6:$B$505,"&lt;="&amp;MIN(EOMONTH($A22,0),$B$4)),SUMIFS('Mileage Log'!$P$6:$P$505,'Mileage Log'!$B$6:$B$505,"&gt;="&amp;MAX($A22,$B$3),'Mileage Log'!$B$6:$B$505,"&lt;="&amp;MIN(EOMONTH($A22,0),$B$4),'Mileage Log'!$C$6:$C$505,$B$5))),"")</f>
        <v/>
      </c>
      <c r="K22">
        <f>""</f>
        <v/>
      </c>
    </row>
    <row r="23">
      <c r="A23" s="40">
        <f>IFERROR(EDATE(A22,1),"")</f>
        <v/>
      </c>
      <c r="B23" s="16">
        <f>IFERROR(IF(OR(EOMONTH($A23,0)&lt;$B$3,$A23&gt;$B$4),"",IF($B$5="All Drivers",COUNTIFS('Mileage Log'!$B$6:$B$505,"&gt;="&amp;MAX($A23,$B$3),'Mileage Log'!$B$6:$B$505,"&lt;="&amp;MIN(EOMONTH($A23,0),$B$4),'Mileage Log'!$A$6:$A$505,"&lt;&gt;"),COUNTIFS('Mileage Log'!$B$6:$B$505,"&gt;="&amp;MAX($A23,$B$3),'Mileage Log'!$B$6:$B$505,"&lt;="&amp;MIN(EOMONTH($A23,0),$B$4),'Mileage Log'!$C$6:$C$505,$B$5,'Mileage Log'!$A$6:$A$505,"&lt;&gt;"))),"")</f>
        <v/>
      </c>
      <c r="C23" s="41">
        <f>IFERROR(IF(OR(EOMONTH($A23,0)&lt;$B$3,$A23&gt;$B$4),"",IF($B$5="All Drivers",SUMIFS('Mileage Log'!$K$6:$K$505,'Mileage Log'!$B$6:$B$505,"&gt;="&amp;MAX($A23,$B$3),'Mileage Log'!$B$6:$B$505,"&lt;="&amp;MIN(EOMONTH($A23,0),$B$4)),SUMIFS('Mileage Log'!$K$6:$K$505,'Mileage Log'!$B$6:$B$505,"&gt;="&amp;MAX($A23,$B$3),'Mileage Log'!$B$6:$B$505,"&lt;="&amp;MIN(EOMONTH($A23,0),$B$4),'Mileage Log'!$C$6:$C$505,$B$5))),"")</f>
        <v/>
      </c>
      <c r="D23" s="41">
        <f>IFERROR(IF(OR(EOMONTH($A23,0)&lt;$B$3,$A23&gt;$B$4),"",IF($B$5="All Drivers",SUMIFS('Mileage Log'!$L$6:$L$505,'Mileage Log'!$B$6:$B$505,"&gt;="&amp;MAX($A23,$B$3),'Mileage Log'!$B$6:$B$505,"&lt;="&amp;MIN(EOMONTH($A23,0),$B$4)),SUMIFS('Mileage Log'!$L$6:$L$505,'Mileage Log'!$B$6:$B$505,"&gt;="&amp;MAX($A23,$B$3),'Mileage Log'!$B$6:$B$505,"&lt;="&amp;MIN(EOMONTH($A23,0),$B$4),'Mileage Log'!$C$6:$C$505,$B$5))),"")</f>
        <v/>
      </c>
      <c r="E23" s="42">
        <f>IFERROR(IF(OR(EOMONTH($A23,0)&lt;$B$3,$A23&gt;$B$4),"",IF($B$5="All Drivers",SUMIFS('Mileage Log'!$P$6:$P$505,'Mileage Log'!$B$6:$B$505,"&gt;="&amp;MAX($A23,$B$3),'Mileage Log'!$B$6:$B$505,"&lt;="&amp;MIN(EOMONTH($A23,0),$B$4)),SUMIFS('Mileage Log'!$P$6:$P$505,'Mileage Log'!$B$6:$B$505,"&gt;="&amp;MAX($A23,$B$3),'Mileage Log'!$B$6:$B$505,"&lt;="&amp;MIN(EOMONTH($A23,0),$B$4),'Mileage Log'!$C$6:$C$505,$B$5))),"")</f>
        <v/>
      </c>
      <c r="K23">
        <f>""</f>
        <v/>
      </c>
    </row>
    <row r="24">
      <c r="A24">
        <f>""</f>
        <v/>
      </c>
      <c r="C24">
        <f>""</f>
        <v/>
      </c>
      <c r="K24">
        <f>""</f>
        <v/>
      </c>
    </row>
    <row r="25">
      <c r="A25">
        <f>""</f>
        <v/>
      </c>
      <c r="C25">
        <f>""</f>
        <v/>
      </c>
      <c r="K25">
        <f>""</f>
        <v/>
      </c>
    </row>
    <row r="26">
      <c r="A26" s="13" t="inlineStr">
        <is>
          <t>Data Quality Checks</t>
        </is>
      </c>
      <c r="B26" s="13" t="n"/>
      <c r="C26">
        <f>""</f>
        <v/>
      </c>
      <c r="D26" s="13" t="inlineStr">
        <is>
          <t>Driver Breakdown</t>
        </is>
      </c>
      <c r="E26" s="13" t="n"/>
      <c r="F26" s="13" t="n"/>
      <c r="G26" s="13" t="n"/>
      <c r="H26" s="13" t="n"/>
      <c r="K26">
        <f>""</f>
        <v/>
      </c>
    </row>
    <row r="27">
      <c r="A27" s="19" t="inlineStr">
        <is>
          <t>Rows Needing Review</t>
        </is>
      </c>
      <c r="B27" s="16">
        <f>IFERROR($K$4,0)</f>
        <v/>
      </c>
      <c r="C27">
        <f>""</f>
        <v/>
      </c>
      <c r="D27" s="14" t="inlineStr">
        <is>
          <t>Driver</t>
        </is>
      </c>
      <c r="E27" s="14" t="inlineStr">
        <is>
          <t>Trips</t>
        </is>
      </c>
      <c r="F27" s="14" t="inlineStr">
        <is>
          <t>Total Miles</t>
        </is>
      </c>
      <c r="G27" s="14" t="inlineStr">
        <is>
          <t>Business Miles</t>
        </is>
      </c>
      <c r="H27" s="14" t="inlineStr">
        <is>
          <t>Reimbursement</t>
        </is>
      </c>
      <c r="K27">
        <f>""</f>
        <v/>
      </c>
    </row>
    <row r="28">
      <c r="A28" s="19" t="inlineStr">
        <is>
          <t>Missing Business Purpose</t>
        </is>
      </c>
      <c r="B28" s="16">
        <f>IFERROR($K$5,0)</f>
        <v/>
      </c>
      <c r="C28">
        <f>""</f>
        <v/>
      </c>
      <c r="D28" s="12">
        <f>IFERROR('Drivers &amp; Vehicles'!$B$5,"")</f>
        <v/>
      </c>
      <c r="E28" s="16">
        <f>IF($D28="","",IFERROR(COUNTIFS('Mileage Log'!$B$6:$B$505,"&gt;="&amp;$B$3,'Mileage Log'!$B$6:$B$505,"&lt;="&amp;$B$4,'Mileage Log'!$C$6:$C$505,$D28,'Mileage Log'!$A$6:$A$505,"&lt;&gt;"),0))</f>
        <v/>
      </c>
      <c r="F28" s="41">
        <f>IF($D28="","",IFERROR(SUMIFS('Mileage Log'!$K$6:$K$505,'Mileage Log'!$B$6:$B$505,"&gt;="&amp;$B$3,'Mileage Log'!$B$6:$B$505,"&lt;="&amp;$B$4,'Mileage Log'!$C$6:$C$505,$D28),0))</f>
        <v/>
      </c>
      <c r="G28" s="41">
        <f>IF($D28="","",IFERROR(SUMIFS('Mileage Log'!$L$6:$L$505,'Mileage Log'!$B$6:$B$505,"&gt;="&amp;$B$3,'Mileage Log'!$B$6:$B$505,"&lt;="&amp;$B$4,'Mileage Log'!$C$6:$C$505,$D28),0))</f>
        <v/>
      </c>
      <c r="H28" s="42">
        <f>IF($D28="","",IFERROR(SUMIFS('Mileage Log'!$P$6:$P$505,'Mileage Log'!$B$6:$B$505,"&gt;="&amp;$B$3,'Mileage Log'!$B$6:$B$505,"&lt;="&amp;$B$4,'Mileage Log'!$C$6:$C$505,$D28),0))</f>
        <v/>
      </c>
      <c r="K28">
        <f>""</f>
        <v/>
      </c>
    </row>
    <row r="29">
      <c r="A29" s="19" t="inlineStr">
        <is>
          <t>Duplicate Trip ID Rows</t>
        </is>
      </c>
      <c r="B29" s="16">
        <f>IFERROR($K$6,0)</f>
        <v/>
      </c>
      <c r="C29">
        <f>""</f>
        <v/>
      </c>
      <c r="D29" s="12">
        <f>IFERROR('Drivers &amp; Vehicles'!$B$6,"")</f>
        <v/>
      </c>
      <c r="E29" s="16">
        <f>IF($D29="","",IFERROR(COUNTIFS('Mileage Log'!$B$6:$B$505,"&gt;="&amp;$B$3,'Mileage Log'!$B$6:$B$505,"&lt;="&amp;$B$4,'Mileage Log'!$C$6:$C$505,$D29,'Mileage Log'!$A$6:$A$505,"&lt;&gt;"),0))</f>
        <v/>
      </c>
      <c r="F29" s="41">
        <f>IF($D29="","",IFERROR(SUMIFS('Mileage Log'!$K$6:$K$505,'Mileage Log'!$B$6:$B$505,"&gt;="&amp;$B$3,'Mileage Log'!$B$6:$B$505,"&lt;="&amp;$B$4,'Mileage Log'!$C$6:$C$505,$D29),0))</f>
        <v/>
      </c>
      <c r="G29" s="41">
        <f>IF($D29="","",IFERROR(SUMIFS('Mileage Log'!$L$6:$L$505,'Mileage Log'!$B$6:$B$505,"&gt;="&amp;$B$3,'Mileage Log'!$B$6:$B$505,"&lt;="&amp;$B$4,'Mileage Log'!$C$6:$C$505,$D29),0))</f>
        <v/>
      </c>
      <c r="H29" s="42">
        <f>IF($D29="","",IFERROR(SUMIFS('Mileage Log'!$P$6:$P$505,'Mileage Log'!$B$6:$B$505,"&gt;="&amp;$B$3,'Mileage Log'!$B$6:$B$505,"&lt;="&amp;$B$4,'Mileage Log'!$C$6:$C$505,$D29),0))</f>
        <v/>
      </c>
      <c r="K29">
        <f>""</f>
        <v/>
      </c>
    </row>
    <row r="30">
      <c r="A30" s="19" t="inlineStr">
        <is>
          <t>End Odometer Below Start</t>
        </is>
      </c>
      <c r="B30" s="16">
        <f>IFERROR(IF($B$5="All Drivers",SUMPRODUCT(--('Mileage Log'!$A$6:$A$505&lt;&gt;""),--('Mileage Log'!$B$6:$B$505&gt;=$B$3),--('Mileage Log'!$B$6:$B$505&lt;=$B$4),--('Mileage Log'!$K$6:$K$505&lt;0)),SUMPRODUCT(--('Mileage Log'!$A$6:$A$505&lt;&gt;""),--('Mileage Log'!$B$6:$B$505&gt;=$B$3),--('Mileage Log'!$B$6:$B$505&lt;=$B$4),--('Mileage Log'!$K$6:$K$505&lt;0),--('Mileage Log'!$C$6:$C$505=$B$5))),0)</f>
        <v/>
      </c>
      <c r="C30">
        <f>""</f>
        <v/>
      </c>
      <c r="D30" s="12">
        <f>IFERROR('Drivers &amp; Vehicles'!$B$7,"")</f>
        <v/>
      </c>
      <c r="E30" s="16">
        <f>IF($D30="","",IFERROR(COUNTIFS('Mileage Log'!$B$6:$B$505,"&gt;="&amp;$B$3,'Mileage Log'!$B$6:$B$505,"&lt;="&amp;$B$4,'Mileage Log'!$C$6:$C$505,$D30,'Mileage Log'!$A$6:$A$505,"&lt;&gt;"),0))</f>
        <v/>
      </c>
      <c r="F30" s="41">
        <f>IF($D30="","",IFERROR(SUMIFS('Mileage Log'!$K$6:$K$505,'Mileage Log'!$B$6:$B$505,"&gt;="&amp;$B$3,'Mileage Log'!$B$6:$B$505,"&lt;="&amp;$B$4,'Mileage Log'!$C$6:$C$505,$D30),0))</f>
        <v/>
      </c>
      <c r="G30" s="41">
        <f>IF($D30="","",IFERROR(SUMIFS('Mileage Log'!$L$6:$L$505,'Mileage Log'!$B$6:$B$505,"&gt;="&amp;$B$3,'Mileage Log'!$B$6:$B$505,"&lt;="&amp;$B$4,'Mileage Log'!$C$6:$C$505,$D30),0))</f>
        <v/>
      </c>
      <c r="H30" s="42">
        <f>IF($D30="","",IFERROR(SUMIFS('Mileage Log'!$P$6:$P$505,'Mileage Log'!$B$6:$B$505,"&gt;="&amp;$B$3,'Mileage Log'!$B$6:$B$505,"&lt;="&amp;$B$4,'Mileage Log'!$C$6:$C$505,$D30),0))</f>
        <v/>
      </c>
      <c r="K30">
        <f>""</f>
        <v/>
      </c>
    </row>
    <row r="31">
      <c r="A31" s="19" t="inlineStr">
        <is>
          <t>Business Miles Exceed Total</t>
        </is>
      </c>
      <c r="B31" s="16">
        <f>IFERROR(IF($B$5="All Drivers",SUMPRODUCT(--('Mileage Log'!$A$6:$A$505&lt;&gt;""),--('Mileage Log'!$B$6:$B$505&gt;=$B$3),--('Mileage Log'!$B$6:$B$505&lt;=$B$4),--('Mileage Log'!$L$6:$L$505&gt;'Mileage Log'!$K$6:$K$505)),SUMPRODUCT(--('Mileage Log'!$A$6:$A$505&lt;&gt;""),--('Mileage Log'!$B$6:$B$505&gt;=$B$3),--('Mileage Log'!$B$6:$B$505&lt;=$B$4),--('Mileage Log'!$L$6:$L$505&gt;'Mileage Log'!$K$6:$K$505),--('Mileage Log'!$C$6:$C$505=$B$5))),0)</f>
        <v/>
      </c>
      <c r="C31">
        <f>""</f>
        <v/>
      </c>
      <c r="D31" s="12">
        <f>IFERROR('Drivers &amp; Vehicles'!$B$8,"")</f>
        <v/>
      </c>
      <c r="E31" s="16">
        <f>IF($D31="","",IFERROR(COUNTIFS('Mileage Log'!$B$6:$B$505,"&gt;="&amp;$B$3,'Mileage Log'!$B$6:$B$505,"&lt;="&amp;$B$4,'Mileage Log'!$C$6:$C$505,$D31,'Mileage Log'!$A$6:$A$505,"&lt;&gt;"),0))</f>
        <v/>
      </c>
      <c r="F31" s="41">
        <f>IF($D31="","",IFERROR(SUMIFS('Mileage Log'!$K$6:$K$505,'Mileage Log'!$B$6:$B$505,"&gt;="&amp;$B$3,'Mileage Log'!$B$6:$B$505,"&lt;="&amp;$B$4,'Mileage Log'!$C$6:$C$505,$D31),0))</f>
        <v/>
      </c>
      <c r="G31" s="41">
        <f>IF($D31="","",IFERROR(SUMIFS('Mileage Log'!$L$6:$L$505,'Mileage Log'!$B$6:$B$505,"&gt;="&amp;$B$3,'Mileage Log'!$B$6:$B$505,"&lt;="&amp;$B$4,'Mileage Log'!$C$6:$C$505,$D31),0))</f>
        <v/>
      </c>
      <c r="H31" s="42">
        <f>IF($D31="","",IFERROR(SUMIFS('Mileage Log'!$P$6:$P$505,'Mileage Log'!$B$6:$B$505,"&gt;="&amp;$B$3,'Mileage Log'!$B$6:$B$505,"&lt;="&amp;$B$4,'Mileage Log'!$C$6:$C$505,$D31),0))</f>
        <v/>
      </c>
      <c r="K31">
        <f>""</f>
        <v/>
      </c>
    </row>
    <row r="32">
      <c r="A32" s="19" t="inlineStr">
        <is>
          <t>Zero-Mile Trips</t>
        </is>
      </c>
      <c r="B32" s="16">
        <f>IFERROR(IF($B$5="All Drivers",SUMPRODUCT(--('Mileage Log'!$A$6:$A$505&lt;&gt;""),--('Mileage Log'!$B$6:$B$505&gt;=$B$3),--('Mileage Log'!$B$6:$B$505&lt;=$B$4),--('Mileage Log'!$K$6:$K$505=0),--('Mileage Log'!$K$6:$K$505&lt;&gt;"")),SUMPRODUCT(--('Mileage Log'!$A$6:$A$505&lt;&gt;""),--('Mileage Log'!$B$6:$B$505&gt;=$B$3),--('Mileage Log'!$B$6:$B$505&lt;=$B$4),--('Mileage Log'!$K$6:$K$505=0),--('Mileage Log'!$K$6:$K$505&lt;&gt;""),--('Mileage Log'!$C$6:$C$505=$B$5))),0)</f>
        <v/>
      </c>
      <c r="C32">
        <f>""</f>
        <v/>
      </c>
      <c r="D32" s="12">
        <f>IFERROR('Drivers &amp; Vehicles'!$B$9,"")</f>
        <v/>
      </c>
      <c r="E32" s="16">
        <f>IF($D32="","",IFERROR(COUNTIFS('Mileage Log'!$B$6:$B$505,"&gt;="&amp;$B$3,'Mileage Log'!$B$6:$B$505,"&lt;="&amp;$B$4,'Mileage Log'!$C$6:$C$505,$D32,'Mileage Log'!$A$6:$A$505,"&lt;&gt;"),0))</f>
        <v/>
      </c>
      <c r="F32" s="41">
        <f>IF($D32="","",IFERROR(SUMIFS('Mileage Log'!$K$6:$K$505,'Mileage Log'!$B$6:$B$505,"&gt;="&amp;$B$3,'Mileage Log'!$B$6:$B$505,"&lt;="&amp;$B$4,'Mileage Log'!$C$6:$C$505,$D32),0))</f>
        <v/>
      </c>
      <c r="G32" s="41">
        <f>IF($D32="","",IFERROR(SUMIFS('Mileage Log'!$L$6:$L$505,'Mileage Log'!$B$6:$B$505,"&gt;="&amp;$B$3,'Mileage Log'!$B$6:$B$505,"&lt;="&amp;$B$4,'Mileage Log'!$C$6:$C$505,$D32),0))</f>
        <v/>
      </c>
      <c r="H32" s="42">
        <f>IF($D32="","",IFERROR(SUMIFS('Mileage Log'!$P$6:$P$505,'Mileage Log'!$B$6:$B$505,"&gt;="&amp;$B$3,'Mileage Log'!$B$6:$B$505,"&lt;="&amp;$B$4,'Mileage Log'!$C$6:$C$505,$D32),0))</f>
        <v/>
      </c>
      <c r="K32">
        <f>""</f>
        <v/>
      </c>
    </row>
    <row r="33">
      <c r="A33">
        <f>""</f>
        <v/>
      </c>
      <c r="B33">
        <f>""</f>
        <v/>
      </c>
      <c r="C33">
        <f>""</f>
        <v/>
      </c>
      <c r="D33" s="12">
        <f>IFERROR('Drivers &amp; Vehicles'!$B$10,"")</f>
        <v/>
      </c>
      <c r="E33" s="16">
        <f>IF($D33="","",IFERROR(COUNTIFS('Mileage Log'!$B$6:$B$505,"&gt;="&amp;$B$3,'Mileage Log'!$B$6:$B$505,"&lt;="&amp;$B$4,'Mileage Log'!$C$6:$C$505,$D33,'Mileage Log'!$A$6:$A$505,"&lt;&gt;"),0))</f>
        <v/>
      </c>
      <c r="F33" s="41">
        <f>IF($D33="","",IFERROR(SUMIFS('Mileage Log'!$K$6:$K$505,'Mileage Log'!$B$6:$B$505,"&gt;="&amp;$B$3,'Mileage Log'!$B$6:$B$505,"&lt;="&amp;$B$4,'Mileage Log'!$C$6:$C$505,$D33),0))</f>
        <v/>
      </c>
      <c r="G33" s="41">
        <f>IF($D33="","",IFERROR(SUMIFS('Mileage Log'!$L$6:$L$505,'Mileage Log'!$B$6:$B$505,"&gt;="&amp;$B$3,'Mileage Log'!$B$6:$B$505,"&lt;="&amp;$B$4,'Mileage Log'!$C$6:$C$505,$D33),0))</f>
        <v/>
      </c>
      <c r="H33" s="42">
        <f>IF($D33="","",IFERROR(SUMIFS('Mileage Log'!$P$6:$P$505,'Mileage Log'!$B$6:$B$505,"&gt;="&amp;$B$3,'Mileage Log'!$B$6:$B$505,"&lt;="&amp;$B$4,'Mileage Log'!$C$6:$C$505,$D33),0))</f>
        <v/>
      </c>
      <c r="K33">
        <f>""</f>
        <v/>
      </c>
    </row>
    <row r="34">
      <c r="A34">
        <f>""</f>
        <v/>
      </c>
      <c r="B34">
        <f>""</f>
        <v/>
      </c>
      <c r="C34">
        <f>""</f>
        <v/>
      </c>
      <c r="D34" s="12">
        <f>IFERROR('Drivers &amp; Vehicles'!$B$11,"")</f>
        <v/>
      </c>
      <c r="E34" s="16">
        <f>IF($D34="","",IFERROR(COUNTIFS('Mileage Log'!$B$6:$B$505,"&gt;="&amp;$B$3,'Mileage Log'!$B$6:$B$505,"&lt;="&amp;$B$4,'Mileage Log'!$C$6:$C$505,$D34,'Mileage Log'!$A$6:$A$505,"&lt;&gt;"),0))</f>
        <v/>
      </c>
      <c r="F34" s="41">
        <f>IF($D34="","",IFERROR(SUMIFS('Mileage Log'!$K$6:$K$505,'Mileage Log'!$B$6:$B$505,"&gt;="&amp;$B$3,'Mileage Log'!$B$6:$B$505,"&lt;="&amp;$B$4,'Mileage Log'!$C$6:$C$505,$D34),0))</f>
        <v/>
      </c>
      <c r="G34" s="41">
        <f>IF($D34="","",IFERROR(SUMIFS('Mileage Log'!$L$6:$L$505,'Mileage Log'!$B$6:$B$505,"&gt;="&amp;$B$3,'Mileage Log'!$B$6:$B$505,"&lt;="&amp;$B$4,'Mileage Log'!$C$6:$C$505,$D34),0))</f>
        <v/>
      </c>
      <c r="H34" s="42">
        <f>IF($D34="","",IFERROR(SUMIFS('Mileage Log'!$P$6:$P$505,'Mileage Log'!$B$6:$B$505,"&gt;="&amp;$B$3,'Mileage Log'!$B$6:$B$505,"&lt;="&amp;$B$4,'Mileage Log'!$C$6:$C$505,$D34),0))</f>
        <v/>
      </c>
      <c r="K34">
        <f>""</f>
        <v/>
      </c>
    </row>
    <row r="35">
      <c r="A35">
        <f>""</f>
        <v/>
      </c>
      <c r="B35">
        <f>""</f>
        <v/>
      </c>
      <c r="C35">
        <f>""</f>
        <v/>
      </c>
      <c r="D35" s="12">
        <f>IFERROR('Drivers &amp; Vehicles'!$B$12,"")</f>
        <v/>
      </c>
      <c r="E35" s="16">
        <f>IF($D35="","",IFERROR(COUNTIFS('Mileage Log'!$B$6:$B$505,"&gt;="&amp;$B$3,'Mileage Log'!$B$6:$B$505,"&lt;="&amp;$B$4,'Mileage Log'!$C$6:$C$505,$D35,'Mileage Log'!$A$6:$A$505,"&lt;&gt;"),0))</f>
        <v/>
      </c>
      <c r="F35" s="41">
        <f>IF($D35="","",IFERROR(SUMIFS('Mileage Log'!$K$6:$K$505,'Mileage Log'!$B$6:$B$505,"&gt;="&amp;$B$3,'Mileage Log'!$B$6:$B$505,"&lt;="&amp;$B$4,'Mileage Log'!$C$6:$C$505,$D35),0))</f>
        <v/>
      </c>
      <c r="G35" s="41">
        <f>IF($D35="","",IFERROR(SUMIFS('Mileage Log'!$L$6:$L$505,'Mileage Log'!$B$6:$B$505,"&gt;="&amp;$B$3,'Mileage Log'!$B$6:$B$505,"&lt;="&amp;$B$4,'Mileage Log'!$C$6:$C$505,$D35),0))</f>
        <v/>
      </c>
      <c r="H35" s="42">
        <f>IF($D35="","",IFERROR(SUMIFS('Mileage Log'!$P$6:$P$505,'Mileage Log'!$B$6:$B$505,"&gt;="&amp;$B$3,'Mileage Log'!$B$6:$B$505,"&lt;="&amp;$B$4,'Mileage Log'!$C$6:$C$505,$D35),0))</f>
        <v/>
      </c>
      <c r="K35">
        <f>""</f>
        <v/>
      </c>
    </row>
    <row r="36">
      <c r="A36">
        <f>""</f>
        <v/>
      </c>
      <c r="B36">
        <f>""</f>
        <v/>
      </c>
      <c r="C36">
        <f>""</f>
        <v/>
      </c>
      <c r="D36" s="12">
        <f>IFERROR('Drivers &amp; Vehicles'!$B$13,"")</f>
        <v/>
      </c>
      <c r="E36" s="16">
        <f>IF($D36="","",IFERROR(COUNTIFS('Mileage Log'!$B$6:$B$505,"&gt;="&amp;$B$3,'Mileage Log'!$B$6:$B$505,"&lt;="&amp;$B$4,'Mileage Log'!$C$6:$C$505,$D36,'Mileage Log'!$A$6:$A$505,"&lt;&gt;"),0))</f>
        <v/>
      </c>
      <c r="F36" s="41">
        <f>IF($D36="","",IFERROR(SUMIFS('Mileage Log'!$K$6:$K$505,'Mileage Log'!$B$6:$B$505,"&gt;="&amp;$B$3,'Mileage Log'!$B$6:$B$505,"&lt;="&amp;$B$4,'Mileage Log'!$C$6:$C$505,$D36),0))</f>
        <v/>
      </c>
      <c r="G36" s="41">
        <f>IF($D36="","",IFERROR(SUMIFS('Mileage Log'!$L$6:$L$505,'Mileage Log'!$B$6:$B$505,"&gt;="&amp;$B$3,'Mileage Log'!$B$6:$B$505,"&lt;="&amp;$B$4,'Mileage Log'!$C$6:$C$505,$D36),0))</f>
        <v/>
      </c>
      <c r="H36" s="42">
        <f>IF($D36="","",IFERROR(SUMIFS('Mileage Log'!$P$6:$P$505,'Mileage Log'!$B$6:$B$505,"&gt;="&amp;$B$3,'Mileage Log'!$B$6:$B$505,"&lt;="&amp;$B$4,'Mileage Log'!$C$6:$C$505,$D36),0))</f>
        <v/>
      </c>
      <c r="K36">
        <f>""</f>
        <v/>
      </c>
    </row>
    <row r="37">
      <c r="A37">
        <f>""</f>
        <v/>
      </c>
      <c r="B37">
        <f>""</f>
        <v/>
      </c>
      <c r="C37">
        <f>""</f>
        <v/>
      </c>
      <c r="D37" s="12">
        <f>IFERROR('Drivers &amp; Vehicles'!$B$14,"")</f>
        <v/>
      </c>
      <c r="E37" s="16">
        <f>IF($D37="","",IFERROR(COUNTIFS('Mileage Log'!$B$6:$B$505,"&gt;="&amp;$B$3,'Mileage Log'!$B$6:$B$505,"&lt;="&amp;$B$4,'Mileage Log'!$C$6:$C$505,$D37,'Mileage Log'!$A$6:$A$505,"&lt;&gt;"),0))</f>
        <v/>
      </c>
      <c r="F37" s="41">
        <f>IF($D37="","",IFERROR(SUMIFS('Mileage Log'!$K$6:$K$505,'Mileage Log'!$B$6:$B$505,"&gt;="&amp;$B$3,'Mileage Log'!$B$6:$B$505,"&lt;="&amp;$B$4,'Mileage Log'!$C$6:$C$505,$D37),0))</f>
        <v/>
      </c>
      <c r="G37" s="41">
        <f>IF($D37="","",IFERROR(SUMIFS('Mileage Log'!$L$6:$L$505,'Mileage Log'!$B$6:$B$505,"&gt;="&amp;$B$3,'Mileage Log'!$B$6:$B$505,"&lt;="&amp;$B$4,'Mileage Log'!$C$6:$C$505,$D37),0))</f>
        <v/>
      </c>
      <c r="H37" s="42">
        <f>IF($D37="","",IFERROR(SUMIFS('Mileage Log'!$P$6:$P$505,'Mileage Log'!$B$6:$B$505,"&gt;="&amp;$B$3,'Mileage Log'!$B$6:$B$505,"&lt;="&amp;$B$4,'Mileage Log'!$C$6:$C$505,$D37),0))</f>
        <v/>
      </c>
      <c r="K37">
        <f>""</f>
        <v/>
      </c>
    </row>
    <row r="38">
      <c r="A38">
        <f>""</f>
        <v/>
      </c>
      <c r="B38">
        <f>""</f>
        <v/>
      </c>
      <c r="C38">
        <f>""</f>
        <v/>
      </c>
      <c r="D38">
        <f>""</f>
        <v/>
      </c>
      <c r="E38">
        <f>""</f>
        <v/>
      </c>
      <c r="F38">
        <f>""</f>
        <v/>
      </c>
      <c r="G38">
        <f>""</f>
        <v/>
      </c>
      <c r="H38">
        <f>""</f>
        <v/>
      </c>
      <c r="K38">
        <f>""</f>
        <v/>
      </c>
    </row>
    <row r="39">
      <c r="A39">
        <f>""</f>
        <v/>
      </c>
      <c r="B39">
        <f>""</f>
        <v/>
      </c>
      <c r="C39">
        <f>""</f>
        <v/>
      </c>
      <c r="D39">
        <f>""</f>
        <v/>
      </c>
      <c r="E39">
        <f>""</f>
        <v/>
      </c>
      <c r="F39">
        <f>""</f>
        <v/>
      </c>
      <c r="G39">
        <f>""</f>
        <v/>
      </c>
      <c r="H39">
        <f>""</f>
        <v/>
      </c>
      <c r="K39">
        <f>""</f>
        <v/>
      </c>
    </row>
    <row r="40">
      <c r="A40">
        <f>""</f>
        <v/>
      </c>
      <c r="B40">
        <f>""</f>
        <v/>
      </c>
      <c r="C40">
        <f>""</f>
        <v/>
      </c>
      <c r="D40">
        <f>""</f>
        <v/>
      </c>
      <c r="E40">
        <f>""</f>
        <v/>
      </c>
      <c r="F40">
        <f>""</f>
        <v/>
      </c>
      <c r="G40">
        <f>""</f>
        <v/>
      </c>
      <c r="H40">
        <f>""</f>
        <v/>
      </c>
      <c r="K40">
        <f>""</f>
        <v/>
      </c>
    </row>
    <row r="41">
      <c r="A41">
        <f>""</f>
        <v/>
      </c>
      <c r="B41">
        <f>""</f>
        <v/>
      </c>
      <c r="C41">
        <f>""</f>
        <v/>
      </c>
      <c r="D41">
        <f>""</f>
        <v/>
      </c>
      <c r="E41">
        <f>""</f>
        <v/>
      </c>
      <c r="F41">
        <f>""</f>
        <v/>
      </c>
      <c r="G41">
        <f>""</f>
        <v/>
      </c>
      <c r="H41">
        <f>""</f>
        <v/>
      </c>
      <c r="K41">
        <f>""</f>
        <v/>
      </c>
    </row>
    <row r="42">
      <c r="A42">
        <f>""</f>
        <v/>
      </c>
      <c r="B42">
        <f>""</f>
        <v/>
      </c>
      <c r="C42">
        <f>""</f>
        <v/>
      </c>
      <c r="D42">
        <f>""</f>
        <v/>
      </c>
      <c r="E42">
        <f>""</f>
        <v/>
      </c>
      <c r="F42">
        <f>""</f>
        <v/>
      </c>
      <c r="G42">
        <f>""</f>
        <v/>
      </c>
      <c r="H42">
        <f>""</f>
        <v/>
      </c>
      <c r="K42">
        <f>""</f>
        <v/>
      </c>
    </row>
    <row r="43">
      <c r="A43">
        <f>""</f>
        <v/>
      </c>
      <c r="B43">
        <f>""</f>
        <v/>
      </c>
      <c r="C43">
        <f>""</f>
        <v/>
      </c>
      <c r="D43">
        <f>""</f>
        <v/>
      </c>
      <c r="E43">
        <f>""</f>
        <v/>
      </c>
      <c r="F43">
        <f>""</f>
        <v/>
      </c>
      <c r="G43">
        <f>""</f>
        <v/>
      </c>
      <c r="H43">
        <f>""</f>
        <v/>
      </c>
      <c r="K43">
        <f>""</f>
        <v/>
      </c>
    </row>
    <row r="44">
      <c r="A44">
        <f>""</f>
        <v/>
      </c>
      <c r="B44">
        <f>""</f>
        <v/>
      </c>
      <c r="C44">
        <f>""</f>
        <v/>
      </c>
      <c r="D44">
        <f>""</f>
        <v/>
      </c>
      <c r="E44">
        <f>""</f>
        <v/>
      </c>
      <c r="F44">
        <f>""</f>
        <v/>
      </c>
      <c r="G44">
        <f>""</f>
        <v/>
      </c>
      <c r="H44">
        <f>""</f>
        <v/>
      </c>
      <c r="K44">
        <f>""</f>
        <v/>
      </c>
    </row>
    <row r="45">
      <c r="A45">
        <f>""</f>
        <v/>
      </c>
      <c r="B45">
        <f>""</f>
        <v/>
      </c>
      <c r="C45">
        <f>""</f>
        <v/>
      </c>
      <c r="D45">
        <f>""</f>
        <v/>
      </c>
      <c r="E45">
        <f>""</f>
        <v/>
      </c>
      <c r="F45">
        <f>""</f>
        <v/>
      </c>
      <c r="G45">
        <f>""</f>
        <v/>
      </c>
      <c r="H45">
        <f>""</f>
        <v/>
      </c>
      <c r="K45">
        <f>""</f>
        <v/>
      </c>
    </row>
    <row r="46">
      <c r="A46">
        <f>""</f>
        <v/>
      </c>
      <c r="B46">
        <f>""</f>
        <v/>
      </c>
      <c r="C46">
        <f>""</f>
        <v/>
      </c>
      <c r="D46">
        <f>""</f>
        <v/>
      </c>
      <c r="E46">
        <f>""</f>
        <v/>
      </c>
      <c r="F46">
        <f>""</f>
        <v/>
      </c>
      <c r="G46">
        <f>""</f>
        <v/>
      </c>
      <c r="H46">
        <f>""</f>
        <v/>
      </c>
      <c r="K46">
        <f>""</f>
        <v/>
      </c>
    </row>
    <row r="47">
      <c r="A47">
        <f>""</f>
        <v/>
      </c>
      <c r="B47">
        <f>""</f>
        <v/>
      </c>
      <c r="C47">
        <f>""</f>
        <v/>
      </c>
      <c r="D47">
        <f>""</f>
        <v/>
      </c>
      <c r="E47">
        <f>""</f>
        <v/>
      </c>
      <c r="F47">
        <f>""</f>
        <v/>
      </c>
      <c r="G47">
        <f>""</f>
        <v/>
      </c>
      <c r="H47">
        <f>""</f>
        <v/>
      </c>
      <c r="K47">
        <f>""</f>
        <v/>
      </c>
    </row>
    <row r="48">
      <c r="A48">
        <f>""</f>
        <v/>
      </c>
      <c r="B48">
        <f>""</f>
        <v/>
      </c>
      <c r="C48">
        <f>""</f>
        <v/>
      </c>
      <c r="D48">
        <f>""</f>
        <v/>
      </c>
      <c r="E48">
        <f>""</f>
        <v/>
      </c>
      <c r="F48">
        <f>""</f>
        <v/>
      </c>
      <c r="G48">
        <f>""</f>
        <v/>
      </c>
      <c r="H48">
        <f>""</f>
        <v/>
      </c>
      <c r="K48">
        <f>""</f>
        <v/>
      </c>
    </row>
    <row r="49">
      <c r="A49">
        <f>""</f>
        <v/>
      </c>
      <c r="B49">
        <f>""</f>
        <v/>
      </c>
      <c r="C49">
        <f>""</f>
        <v/>
      </c>
      <c r="D49">
        <f>""</f>
        <v/>
      </c>
      <c r="E49">
        <f>""</f>
        <v/>
      </c>
      <c r="F49">
        <f>""</f>
        <v/>
      </c>
      <c r="G49">
        <f>""</f>
        <v/>
      </c>
      <c r="H49">
        <f>""</f>
        <v/>
      </c>
      <c r="K49">
        <f>""</f>
        <v/>
      </c>
    </row>
    <row r="50">
      <c r="A50">
        <f>""</f>
        <v/>
      </c>
      <c r="B50">
        <f>""</f>
        <v/>
      </c>
      <c r="C50">
        <f>""</f>
        <v/>
      </c>
      <c r="D50">
        <f>""</f>
        <v/>
      </c>
      <c r="E50">
        <f>""</f>
        <v/>
      </c>
      <c r="F50">
        <f>""</f>
        <v/>
      </c>
      <c r="G50">
        <f>""</f>
        <v/>
      </c>
      <c r="H50">
        <f>""</f>
        <v/>
      </c>
      <c r="K50">
        <f>""</f>
        <v/>
      </c>
    </row>
    <row r="51">
      <c r="A51">
        <f>""</f>
        <v/>
      </c>
      <c r="B51">
        <f>""</f>
        <v/>
      </c>
      <c r="C51">
        <f>""</f>
        <v/>
      </c>
      <c r="D51">
        <f>""</f>
        <v/>
      </c>
      <c r="E51">
        <f>""</f>
        <v/>
      </c>
      <c r="F51">
        <f>""</f>
        <v/>
      </c>
      <c r="G51">
        <f>""</f>
        <v/>
      </c>
      <c r="H51">
        <f>""</f>
        <v/>
      </c>
      <c r="K51">
        <f>""</f>
        <v/>
      </c>
    </row>
    <row r="52">
      <c r="A52">
        <f>""</f>
        <v/>
      </c>
      <c r="B52">
        <f>""</f>
        <v/>
      </c>
      <c r="C52">
        <f>""</f>
        <v/>
      </c>
      <c r="D52">
        <f>""</f>
        <v/>
      </c>
      <c r="E52">
        <f>""</f>
        <v/>
      </c>
      <c r="F52">
        <f>""</f>
        <v/>
      </c>
      <c r="G52">
        <f>""</f>
        <v/>
      </c>
      <c r="H52">
        <f>""</f>
        <v/>
      </c>
      <c r="K52">
        <f>""</f>
        <v/>
      </c>
    </row>
    <row r="53">
      <c r="A53">
        <f>""</f>
        <v/>
      </c>
      <c r="B53">
        <f>""</f>
        <v/>
      </c>
      <c r="C53">
        <f>""</f>
        <v/>
      </c>
      <c r="D53">
        <f>""</f>
        <v/>
      </c>
      <c r="E53">
        <f>""</f>
        <v/>
      </c>
      <c r="F53">
        <f>""</f>
        <v/>
      </c>
      <c r="G53">
        <f>""</f>
        <v/>
      </c>
      <c r="H53">
        <f>""</f>
        <v/>
      </c>
      <c r="K53">
        <f>""</f>
        <v/>
      </c>
    </row>
    <row r="54">
      <c r="A54">
        <f>""</f>
        <v/>
      </c>
      <c r="B54">
        <f>""</f>
        <v/>
      </c>
      <c r="C54">
        <f>""</f>
        <v/>
      </c>
      <c r="D54">
        <f>""</f>
        <v/>
      </c>
      <c r="E54">
        <f>""</f>
        <v/>
      </c>
      <c r="F54">
        <f>""</f>
        <v/>
      </c>
      <c r="G54">
        <f>""</f>
        <v/>
      </c>
      <c r="H54">
        <f>""</f>
        <v/>
      </c>
      <c r="K54">
        <f>""</f>
        <v/>
      </c>
    </row>
    <row r="55">
      <c r="A55">
        <f>""</f>
        <v/>
      </c>
      <c r="B55">
        <f>""</f>
        <v/>
      </c>
      <c r="C55">
        <f>""</f>
        <v/>
      </c>
      <c r="D55">
        <f>""</f>
        <v/>
      </c>
      <c r="E55">
        <f>""</f>
        <v/>
      </c>
      <c r="F55">
        <f>""</f>
        <v/>
      </c>
      <c r="G55">
        <f>""</f>
        <v/>
      </c>
      <c r="H55">
        <f>""</f>
        <v/>
      </c>
      <c r="K55">
        <f>""</f>
        <v/>
      </c>
    </row>
    <row r="56">
      <c r="A56">
        <f>""</f>
        <v/>
      </c>
      <c r="B56">
        <f>""</f>
        <v/>
      </c>
      <c r="C56">
        <f>""</f>
        <v/>
      </c>
      <c r="D56">
        <f>""</f>
        <v/>
      </c>
      <c r="E56">
        <f>""</f>
        <v/>
      </c>
      <c r="F56">
        <f>""</f>
        <v/>
      </c>
      <c r="G56">
        <f>""</f>
        <v/>
      </c>
      <c r="H56">
        <f>""</f>
        <v/>
      </c>
      <c r="K56">
        <f>""</f>
        <v/>
      </c>
    </row>
    <row r="57">
      <c r="A57">
        <f>""</f>
        <v/>
      </c>
      <c r="B57">
        <f>""</f>
        <v/>
      </c>
      <c r="C57">
        <f>""</f>
        <v/>
      </c>
      <c r="D57">
        <f>""</f>
        <v/>
      </c>
      <c r="E57">
        <f>""</f>
        <v/>
      </c>
      <c r="F57">
        <f>""</f>
        <v/>
      </c>
      <c r="G57">
        <f>""</f>
        <v/>
      </c>
      <c r="H57">
        <f>""</f>
        <v/>
      </c>
      <c r="K57">
        <f>""</f>
        <v/>
      </c>
    </row>
    <row r="58">
      <c r="A58">
        <f>""</f>
        <v/>
      </c>
      <c r="B58">
        <f>""</f>
        <v/>
      </c>
      <c r="C58">
        <f>""</f>
        <v/>
      </c>
      <c r="D58">
        <f>""</f>
        <v/>
      </c>
      <c r="E58">
        <f>""</f>
        <v/>
      </c>
      <c r="F58">
        <f>""</f>
        <v/>
      </c>
      <c r="G58">
        <f>""</f>
        <v/>
      </c>
      <c r="H58">
        <f>""</f>
        <v/>
      </c>
      <c r="K58">
        <f>""</f>
        <v/>
      </c>
    </row>
    <row r="59">
      <c r="A59">
        <f>""</f>
        <v/>
      </c>
      <c r="B59">
        <f>""</f>
        <v/>
      </c>
      <c r="C59">
        <f>""</f>
        <v/>
      </c>
      <c r="D59">
        <f>""</f>
        <v/>
      </c>
      <c r="E59">
        <f>""</f>
        <v/>
      </c>
      <c r="F59">
        <f>""</f>
        <v/>
      </c>
      <c r="G59">
        <f>""</f>
        <v/>
      </c>
      <c r="H59">
        <f>""</f>
        <v/>
      </c>
      <c r="K59">
        <f>""</f>
        <v/>
      </c>
    </row>
    <row r="60">
      <c r="A60">
        <f>""</f>
        <v/>
      </c>
      <c r="B60">
        <f>""</f>
        <v/>
      </c>
      <c r="C60">
        <f>""</f>
        <v/>
      </c>
      <c r="D60">
        <f>""</f>
        <v/>
      </c>
      <c r="E60">
        <f>""</f>
        <v/>
      </c>
      <c r="F60">
        <f>""</f>
        <v/>
      </c>
      <c r="G60">
        <f>""</f>
        <v/>
      </c>
      <c r="H60">
        <f>""</f>
        <v/>
      </c>
      <c r="K60">
        <f>""</f>
        <v/>
      </c>
    </row>
    <row r="61">
      <c r="A61">
        <f>""</f>
        <v/>
      </c>
      <c r="B61">
        <f>""</f>
        <v/>
      </c>
      <c r="C61">
        <f>""</f>
        <v/>
      </c>
      <c r="D61">
        <f>""</f>
        <v/>
      </c>
      <c r="E61">
        <f>""</f>
        <v/>
      </c>
      <c r="F61">
        <f>""</f>
        <v/>
      </c>
      <c r="G61">
        <f>""</f>
        <v/>
      </c>
      <c r="H61">
        <f>""</f>
        <v/>
      </c>
      <c r="K61">
        <f>""</f>
        <v/>
      </c>
    </row>
    <row r="62">
      <c r="A62">
        <f>""</f>
        <v/>
      </c>
      <c r="B62">
        <f>""</f>
        <v/>
      </c>
      <c r="C62">
        <f>""</f>
        <v/>
      </c>
      <c r="D62">
        <f>""</f>
        <v/>
      </c>
      <c r="E62">
        <f>""</f>
        <v/>
      </c>
      <c r="F62">
        <f>""</f>
        <v/>
      </c>
      <c r="G62">
        <f>""</f>
        <v/>
      </c>
      <c r="H62">
        <f>""</f>
        <v/>
      </c>
      <c r="K62">
        <f>""</f>
        <v/>
      </c>
    </row>
    <row r="63">
      <c r="A63">
        <f>""</f>
        <v/>
      </c>
      <c r="B63">
        <f>""</f>
        <v/>
      </c>
      <c r="C63">
        <f>""</f>
        <v/>
      </c>
      <c r="D63">
        <f>""</f>
        <v/>
      </c>
      <c r="E63">
        <f>""</f>
        <v/>
      </c>
      <c r="F63">
        <f>""</f>
        <v/>
      </c>
      <c r="G63">
        <f>""</f>
        <v/>
      </c>
      <c r="H63">
        <f>""</f>
        <v/>
      </c>
      <c r="K63">
        <f>""</f>
        <v/>
      </c>
    </row>
    <row r="64">
      <c r="A64">
        <f>""</f>
        <v/>
      </c>
      <c r="B64">
        <f>""</f>
        <v/>
      </c>
      <c r="C64">
        <f>""</f>
        <v/>
      </c>
      <c r="D64">
        <f>""</f>
        <v/>
      </c>
      <c r="E64">
        <f>""</f>
        <v/>
      </c>
      <c r="F64">
        <f>""</f>
        <v/>
      </c>
      <c r="G64">
        <f>""</f>
        <v/>
      </c>
      <c r="H64">
        <f>""</f>
        <v/>
      </c>
      <c r="K64">
        <f>""</f>
        <v/>
      </c>
    </row>
    <row r="65">
      <c r="A65">
        <f>""</f>
        <v/>
      </c>
      <c r="B65">
        <f>""</f>
        <v/>
      </c>
      <c r="C65">
        <f>""</f>
        <v/>
      </c>
      <c r="D65">
        <f>""</f>
        <v/>
      </c>
      <c r="E65">
        <f>""</f>
        <v/>
      </c>
      <c r="F65">
        <f>""</f>
        <v/>
      </c>
      <c r="G65">
        <f>""</f>
        <v/>
      </c>
      <c r="H65">
        <f>""</f>
        <v/>
      </c>
      <c r="K65">
        <f>""</f>
        <v/>
      </c>
    </row>
    <row r="66">
      <c r="A66">
        <f>""</f>
        <v/>
      </c>
      <c r="B66">
        <f>""</f>
        <v/>
      </c>
      <c r="C66">
        <f>""</f>
        <v/>
      </c>
      <c r="D66">
        <f>""</f>
        <v/>
      </c>
      <c r="E66">
        <f>""</f>
        <v/>
      </c>
      <c r="F66">
        <f>""</f>
        <v/>
      </c>
      <c r="G66">
        <f>""</f>
        <v/>
      </c>
      <c r="H66">
        <f>""</f>
        <v/>
      </c>
      <c r="K66">
        <f>""</f>
        <v/>
      </c>
    </row>
    <row r="67">
      <c r="A67">
        <f>""</f>
        <v/>
      </c>
      <c r="B67">
        <f>""</f>
        <v/>
      </c>
      <c r="C67">
        <f>""</f>
        <v/>
      </c>
      <c r="D67">
        <f>""</f>
        <v/>
      </c>
      <c r="E67">
        <f>""</f>
        <v/>
      </c>
      <c r="F67">
        <f>""</f>
        <v/>
      </c>
      <c r="G67">
        <f>""</f>
        <v/>
      </c>
      <c r="H67">
        <f>""</f>
        <v/>
      </c>
      <c r="K67">
        <f>""</f>
        <v/>
      </c>
    </row>
    <row r="68">
      <c r="A68">
        <f>""</f>
        <v/>
      </c>
      <c r="B68">
        <f>""</f>
        <v/>
      </c>
      <c r="C68">
        <f>""</f>
        <v/>
      </c>
      <c r="D68">
        <f>""</f>
        <v/>
      </c>
      <c r="E68">
        <f>""</f>
        <v/>
      </c>
      <c r="F68">
        <f>""</f>
        <v/>
      </c>
      <c r="G68">
        <f>""</f>
        <v/>
      </c>
      <c r="H68">
        <f>""</f>
        <v/>
      </c>
      <c r="K68">
        <f>""</f>
        <v/>
      </c>
    </row>
    <row r="69">
      <c r="A69">
        <f>""</f>
        <v/>
      </c>
      <c r="B69">
        <f>""</f>
        <v/>
      </c>
      <c r="C69">
        <f>""</f>
        <v/>
      </c>
      <c r="D69">
        <f>""</f>
        <v/>
      </c>
      <c r="E69">
        <f>""</f>
        <v/>
      </c>
      <c r="F69">
        <f>""</f>
        <v/>
      </c>
      <c r="G69">
        <f>""</f>
        <v/>
      </c>
      <c r="H69">
        <f>""</f>
        <v/>
      </c>
      <c r="K69">
        <f>""</f>
        <v/>
      </c>
    </row>
    <row r="70">
      <c r="A70">
        <f>""</f>
        <v/>
      </c>
      <c r="B70">
        <f>""</f>
        <v/>
      </c>
      <c r="C70">
        <f>""</f>
        <v/>
      </c>
      <c r="D70">
        <f>""</f>
        <v/>
      </c>
      <c r="E70">
        <f>""</f>
        <v/>
      </c>
      <c r="F70">
        <f>""</f>
        <v/>
      </c>
      <c r="G70">
        <f>""</f>
        <v/>
      </c>
      <c r="H70">
        <f>""</f>
        <v/>
      </c>
      <c r="K70">
        <f>""</f>
        <v/>
      </c>
    </row>
    <row r="71">
      <c r="A71">
        <f>""</f>
        <v/>
      </c>
      <c r="B71">
        <f>""</f>
        <v/>
      </c>
      <c r="C71">
        <f>""</f>
        <v/>
      </c>
      <c r="D71">
        <f>""</f>
        <v/>
      </c>
      <c r="E71">
        <f>""</f>
        <v/>
      </c>
      <c r="F71">
        <f>""</f>
        <v/>
      </c>
      <c r="G71">
        <f>""</f>
        <v/>
      </c>
      <c r="H71">
        <f>""</f>
        <v/>
      </c>
      <c r="K71">
        <f>""</f>
        <v/>
      </c>
    </row>
    <row r="72">
      <c r="A72">
        <f>""</f>
        <v/>
      </c>
      <c r="B72">
        <f>""</f>
        <v/>
      </c>
      <c r="C72">
        <f>""</f>
        <v/>
      </c>
      <c r="D72">
        <f>""</f>
        <v/>
      </c>
      <c r="E72">
        <f>""</f>
        <v/>
      </c>
      <c r="F72">
        <f>""</f>
        <v/>
      </c>
      <c r="G72">
        <f>""</f>
        <v/>
      </c>
      <c r="H72">
        <f>""</f>
        <v/>
      </c>
      <c r="K72">
        <f>""</f>
        <v/>
      </c>
    </row>
    <row r="73">
      <c r="A73">
        <f>""</f>
        <v/>
      </c>
      <c r="B73">
        <f>""</f>
        <v/>
      </c>
      <c r="C73">
        <f>""</f>
        <v/>
      </c>
      <c r="D73">
        <f>""</f>
        <v/>
      </c>
      <c r="E73">
        <f>""</f>
        <v/>
      </c>
      <c r="F73">
        <f>""</f>
        <v/>
      </c>
      <c r="G73">
        <f>""</f>
        <v/>
      </c>
      <c r="H73">
        <f>""</f>
        <v/>
      </c>
      <c r="K73">
        <f>""</f>
        <v/>
      </c>
    </row>
    <row r="74">
      <c r="A74">
        <f>""</f>
        <v/>
      </c>
      <c r="B74">
        <f>""</f>
        <v/>
      </c>
      <c r="C74">
        <f>""</f>
        <v/>
      </c>
      <c r="D74">
        <f>""</f>
        <v/>
      </c>
      <c r="E74">
        <f>""</f>
        <v/>
      </c>
      <c r="F74">
        <f>""</f>
        <v/>
      </c>
      <c r="G74">
        <f>""</f>
        <v/>
      </c>
      <c r="H74">
        <f>""</f>
        <v/>
      </c>
      <c r="K74">
        <f>""</f>
        <v/>
      </c>
    </row>
    <row r="75">
      <c r="A75">
        <f>""</f>
        <v/>
      </c>
      <c r="B75">
        <f>""</f>
        <v/>
      </c>
      <c r="C75">
        <f>""</f>
        <v/>
      </c>
      <c r="D75">
        <f>""</f>
        <v/>
      </c>
      <c r="E75">
        <f>""</f>
        <v/>
      </c>
      <c r="F75">
        <f>""</f>
        <v/>
      </c>
      <c r="G75">
        <f>""</f>
        <v/>
      </c>
      <c r="H75">
        <f>""</f>
        <v/>
      </c>
      <c r="K75">
        <f>""</f>
        <v/>
      </c>
    </row>
    <row r="76">
      <c r="A76">
        <f>""</f>
        <v/>
      </c>
      <c r="B76">
        <f>""</f>
        <v/>
      </c>
      <c r="C76">
        <f>""</f>
        <v/>
      </c>
      <c r="D76">
        <f>""</f>
        <v/>
      </c>
      <c r="E76">
        <f>""</f>
        <v/>
      </c>
      <c r="F76">
        <f>""</f>
        <v/>
      </c>
      <c r="G76">
        <f>""</f>
        <v/>
      </c>
      <c r="H76">
        <f>""</f>
        <v/>
      </c>
      <c r="K76">
        <f>""</f>
        <v/>
      </c>
    </row>
    <row r="77">
      <c r="A77">
        <f>""</f>
        <v/>
      </c>
      <c r="B77">
        <f>""</f>
        <v/>
      </c>
      <c r="C77">
        <f>""</f>
        <v/>
      </c>
      <c r="D77">
        <f>""</f>
        <v/>
      </c>
      <c r="E77">
        <f>""</f>
        <v/>
      </c>
      <c r="F77">
        <f>""</f>
        <v/>
      </c>
      <c r="G77">
        <f>""</f>
        <v/>
      </c>
      <c r="H77">
        <f>""</f>
        <v/>
      </c>
      <c r="K77">
        <f>""</f>
        <v/>
      </c>
    </row>
    <row r="78">
      <c r="A78">
        <f>""</f>
        <v/>
      </c>
      <c r="B78">
        <f>""</f>
        <v/>
      </c>
      <c r="C78">
        <f>""</f>
        <v/>
      </c>
      <c r="D78">
        <f>""</f>
        <v/>
      </c>
      <c r="E78">
        <f>""</f>
        <v/>
      </c>
      <c r="F78">
        <f>""</f>
        <v/>
      </c>
      <c r="G78">
        <f>""</f>
        <v/>
      </c>
      <c r="H78">
        <f>""</f>
        <v/>
      </c>
      <c r="K78">
        <f>""</f>
        <v/>
      </c>
    </row>
    <row r="79">
      <c r="A79">
        <f>""</f>
        <v/>
      </c>
      <c r="B79">
        <f>""</f>
        <v/>
      </c>
      <c r="C79">
        <f>""</f>
        <v/>
      </c>
      <c r="D79">
        <f>""</f>
        <v/>
      </c>
      <c r="E79">
        <f>""</f>
        <v/>
      </c>
      <c r="F79">
        <f>""</f>
        <v/>
      </c>
      <c r="G79">
        <f>""</f>
        <v/>
      </c>
      <c r="H79">
        <f>""</f>
        <v/>
      </c>
      <c r="K79">
        <f>""</f>
        <v/>
      </c>
    </row>
    <row r="80">
      <c r="A80">
        <f>""</f>
        <v/>
      </c>
      <c r="B80">
        <f>""</f>
        <v/>
      </c>
      <c r="C80">
        <f>""</f>
        <v/>
      </c>
      <c r="D80">
        <f>""</f>
        <v/>
      </c>
      <c r="E80">
        <f>""</f>
        <v/>
      </c>
      <c r="F80">
        <f>""</f>
        <v/>
      </c>
      <c r="G80">
        <f>""</f>
        <v/>
      </c>
      <c r="H80">
        <f>""</f>
        <v/>
      </c>
      <c r="K80">
        <f>""</f>
        <v/>
      </c>
    </row>
    <row r="81">
      <c r="A81">
        <f>""</f>
        <v/>
      </c>
      <c r="B81">
        <f>""</f>
        <v/>
      </c>
      <c r="C81">
        <f>""</f>
        <v/>
      </c>
      <c r="D81">
        <f>""</f>
        <v/>
      </c>
      <c r="E81">
        <f>""</f>
        <v/>
      </c>
      <c r="F81">
        <f>""</f>
        <v/>
      </c>
      <c r="G81">
        <f>""</f>
        <v/>
      </c>
      <c r="H81">
        <f>""</f>
        <v/>
      </c>
      <c r="K81">
        <f>""</f>
        <v/>
      </c>
    </row>
    <row r="82">
      <c r="A82">
        <f>""</f>
        <v/>
      </c>
      <c r="B82">
        <f>""</f>
        <v/>
      </c>
      <c r="C82">
        <f>""</f>
        <v/>
      </c>
      <c r="D82">
        <f>""</f>
        <v/>
      </c>
      <c r="E82">
        <f>""</f>
        <v/>
      </c>
      <c r="F82">
        <f>""</f>
        <v/>
      </c>
      <c r="G82">
        <f>""</f>
        <v/>
      </c>
      <c r="H82">
        <f>""</f>
        <v/>
      </c>
      <c r="K82">
        <f>""</f>
        <v/>
      </c>
    </row>
    <row r="83">
      <c r="A83">
        <f>""</f>
        <v/>
      </c>
      <c r="B83">
        <f>""</f>
        <v/>
      </c>
      <c r="C83">
        <f>""</f>
        <v/>
      </c>
      <c r="D83">
        <f>""</f>
        <v/>
      </c>
      <c r="E83">
        <f>""</f>
        <v/>
      </c>
      <c r="F83">
        <f>""</f>
        <v/>
      </c>
      <c r="G83">
        <f>""</f>
        <v/>
      </c>
      <c r="H83">
        <f>""</f>
        <v/>
      </c>
      <c r="K83">
        <f>""</f>
        <v/>
      </c>
    </row>
    <row r="84">
      <c r="A84">
        <f>""</f>
        <v/>
      </c>
      <c r="B84">
        <f>""</f>
        <v/>
      </c>
      <c r="C84">
        <f>""</f>
        <v/>
      </c>
      <c r="D84">
        <f>""</f>
        <v/>
      </c>
      <c r="E84">
        <f>""</f>
        <v/>
      </c>
      <c r="F84">
        <f>""</f>
        <v/>
      </c>
      <c r="G84">
        <f>""</f>
        <v/>
      </c>
      <c r="H84">
        <f>""</f>
        <v/>
      </c>
      <c r="K84">
        <f>""</f>
        <v/>
      </c>
    </row>
    <row r="85">
      <c r="A85">
        <f>""</f>
        <v/>
      </c>
      <c r="B85">
        <f>""</f>
        <v/>
      </c>
      <c r="C85">
        <f>""</f>
        <v/>
      </c>
      <c r="D85">
        <f>""</f>
        <v/>
      </c>
      <c r="E85">
        <f>""</f>
        <v/>
      </c>
      <c r="F85">
        <f>""</f>
        <v/>
      </c>
      <c r="G85">
        <f>""</f>
        <v/>
      </c>
      <c r="H85">
        <f>""</f>
        <v/>
      </c>
      <c r="K85">
        <f>""</f>
        <v/>
      </c>
    </row>
    <row r="86">
      <c r="A86">
        <f>""</f>
        <v/>
      </c>
      <c r="B86">
        <f>""</f>
        <v/>
      </c>
      <c r="C86">
        <f>""</f>
        <v/>
      </c>
      <c r="D86">
        <f>""</f>
        <v/>
      </c>
      <c r="E86">
        <f>""</f>
        <v/>
      </c>
      <c r="F86">
        <f>""</f>
        <v/>
      </c>
      <c r="G86">
        <f>""</f>
        <v/>
      </c>
      <c r="H86">
        <f>""</f>
        <v/>
      </c>
      <c r="K86">
        <f>""</f>
        <v/>
      </c>
    </row>
    <row r="87">
      <c r="A87">
        <f>""</f>
        <v/>
      </c>
      <c r="B87">
        <f>""</f>
        <v/>
      </c>
      <c r="C87">
        <f>""</f>
        <v/>
      </c>
      <c r="D87">
        <f>""</f>
        <v/>
      </c>
      <c r="E87">
        <f>""</f>
        <v/>
      </c>
      <c r="F87">
        <f>""</f>
        <v/>
      </c>
      <c r="G87">
        <f>""</f>
        <v/>
      </c>
      <c r="H87">
        <f>""</f>
        <v/>
      </c>
      <c r="K87">
        <f>""</f>
        <v/>
      </c>
    </row>
    <row r="88">
      <c r="A88">
        <f>""</f>
        <v/>
      </c>
      <c r="B88">
        <f>""</f>
        <v/>
      </c>
      <c r="C88">
        <f>""</f>
        <v/>
      </c>
      <c r="D88">
        <f>""</f>
        <v/>
      </c>
      <c r="E88">
        <f>""</f>
        <v/>
      </c>
      <c r="F88">
        <f>""</f>
        <v/>
      </c>
      <c r="G88">
        <f>""</f>
        <v/>
      </c>
      <c r="H88">
        <f>""</f>
        <v/>
      </c>
      <c r="K88">
        <f>""</f>
        <v/>
      </c>
    </row>
    <row r="89">
      <c r="A89">
        <f>""</f>
        <v/>
      </c>
      <c r="B89">
        <f>""</f>
        <v/>
      </c>
      <c r="C89">
        <f>""</f>
        <v/>
      </c>
      <c r="D89">
        <f>""</f>
        <v/>
      </c>
      <c r="E89">
        <f>""</f>
        <v/>
      </c>
      <c r="F89">
        <f>""</f>
        <v/>
      </c>
      <c r="G89">
        <f>""</f>
        <v/>
      </c>
      <c r="H89">
        <f>""</f>
        <v/>
      </c>
      <c r="K89">
        <f>""</f>
        <v/>
      </c>
    </row>
    <row r="90">
      <c r="A90">
        <f>""</f>
        <v/>
      </c>
      <c r="B90">
        <f>""</f>
        <v/>
      </c>
      <c r="C90">
        <f>""</f>
        <v/>
      </c>
      <c r="D90">
        <f>""</f>
        <v/>
      </c>
      <c r="E90">
        <f>""</f>
        <v/>
      </c>
      <c r="F90">
        <f>""</f>
        <v/>
      </c>
      <c r="G90">
        <f>""</f>
        <v/>
      </c>
      <c r="H90">
        <f>""</f>
        <v/>
      </c>
      <c r="K90">
        <f>""</f>
        <v/>
      </c>
    </row>
    <row r="91">
      <c r="A91">
        <f>""</f>
        <v/>
      </c>
      <c r="B91">
        <f>""</f>
        <v/>
      </c>
      <c r="C91">
        <f>""</f>
        <v/>
      </c>
      <c r="D91">
        <f>""</f>
        <v/>
      </c>
      <c r="E91">
        <f>""</f>
        <v/>
      </c>
      <c r="F91">
        <f>""</f>
        <v/>
      </c>
      <c r="G91">
        <f>""</f>
        <v/>
      </c>
      <c r="H91">
        <f>""</f>
        <v/>
      </c>
      <c r="K91">
        <f>""</f>
        <v/>
      </c>
    </row>
    <row r="92">
      <c r="A92">
        <f>""</f>
        <v/>
      </c>
      <c r="B92">
        <f>""</f>
        <v/>
      </c>
      <c r="C92">
        <f>""</f>
        <v/>
      </c>
      <c r="D92">
        <f>""</f>
        <v/>
      </c>
      <c r="E92">
        <f>""</f>
        <v/>
      </c>
      <c r="F92">
        <f>""</f>
        <v/>
      </c>
      <c r="G92">
        <f>""</f>
        <v/>
      </c>
      <c r="H92">
        <f>""</f>
        <v/>
      </c>
      <c r="K92">
        <f>""</f>
        <v/>
      </c>
    </row>
    <row r="93">
      <c r="A93">
        <f>""</f>
        <v/>
      </c>
      <c r="B93">
        <f>""</f>
        <v/>
      </c>
      <c r="C93">
        <f>""</f>
        <v/>
      </c>
      <c r="D93">
        <f>""</f>
        <v/>
      </c>
      <c r="E93">
        <f>""</f>
        <v/>
      </c>
      <c r="F93">
        <f>""</f>
        <v/>
      </c>
      <c r="G93">
        <f>""</f>
        <v/>
      </c>
      <c r="H93">
        <f>""</f>
        <v/>
      </c>
      <c r="K93">
        <f>""</f>
        <v/>
      </c>
    </row>
    <row r="94">
      <c r="A94">
        <f>""</f>
        <v/>
      </c>
      <c r="B94">
        <f>""</f>
        <v/>
      </c>
      <c r="C94">
        <f>""</f>
        <v/>
      </c>
      <c r="D94">
        <f>""</f>
        <v/>
      </c>
      <c r="E94">
        <f>""</f>
        <v/>
      </c>
      <c r="F94">
        <f>""</f>
        <v/>
      </c>
      <c r="G94">
        <f>""</f>
        <v/>
      </c>
      <c r="H94">
        <f>""</f>
        <v/>
      </c>
      <c r="K94">
        <f>""</f>
        <v/>
      </c>
    </row>
    <row r="95">
      <c r="A95">
        <f>""</f>
        <v/>
      </c>
      <c r="B95">
        <f>""</f>
        <v/>
      </c>
      <c r="C95">
        <f>""</f>
        <v/>
      </c>
      <c r="D95">
        <f>""</f>
        <v/>
      </c>
      <c r="E95">
        <f>""</f>
        <v/>
      </c>
      <c r="F95">
        <f>""</f>
        <v/>
      </c>
      <c r="G95">
        <f>""</f>
        <v/>
      </c>
      <c r="H95">
        <f>""</f>
        <v/>
      </c>
      <c r="K95">
        <f>""</f>
        <v/>
      </c>
    </row>
    <row r="96">
      <c r="A96">
        <f>""</f>
        <v/>
      </c>
      <c r="B96">
        <f>""</f>
        <v/>
      </c>
      <c r="C96">
        <f>""</f>
        <v/>
      </c>
      <c r="D96">
        <f>""</f>
        <v/>
      </c>
      <c r="E96">
        <f>""</f>
        <v/>
      </c>
      <c r="F96">
        <f>""</f>
        <v/>
      </c>
      <c r="G96">
        <f>""</f>
        <v/>
      </c>
      <c r="H96">
        <f>""</f>
        <v/>
      </c>
      <c r="K96">
        <f>""</f>
        <v/>
      </c>
    </row>
    <row r="97">
      <c r="A97">
        <f>""</f>
        <v/>
      </c>
      <c r="B97">
        <f>""</f>
        <v/>
      </c>
      <c r="C97">
        <f>""</f>
        <v/>
      </c>
      <c r="D97">
        <f>""</f>
        <v/>
      </c>
      <c r="E97">
        <f>""</f>
        <v/>
      </c>
      <c r="F97">
        <f>""</f>
        <v/>
      </c>
      <c r="G97">
        <f>""</f>
        <v/>
      </c>
      <c r="H97">
        <f>""</f>
        <v/>
      </c>
      <c r="K97">
        <f>""</f>
        <v/>
      </c>
    </row>
    <row r="98">
      <c r="A98">
        <f>""</f>
        <v/>
      </c>
      <c r="B98">
        <f>""</f>
        <v/>
      </c>
      <c r="C98">
        <f>""</f>
        <v/>
      </c>
      <c r="D98">
        <f>""</f>
        <v/>
      </c>
      <c r="E98">
        <f>""</f>
        <v/>
      </c>
      <c r="F98">
        <f>""</f>
        <v/>
      </c>
      <c r="G98">
        <f>""</f>
        <v/>
      </c>
      <c r="H98">
        <f>""</f>
        <v/>
      </c>
      <c r="K98">
        <f>""</f>
        <v/>
      </c>
    </row>
    <row r="99">
      <c r="A99">
        <f>""</f>
        <v/>
      </c>
      <c r="B99">
        <f>""</f>
        <v/>
      </c>
      <c r="C99">
        <f>""</f>
        <v/>
      </c>
      <c r="D99">
        <f>""</f>
        <v/>
      </c>
      <c r="E99">
        <f>""</f>
        <v/>
      </c>
      <c r="F99">
        <f>""</f>
        <v/>
      </c>
      <c r="G99">
        <f>""</f>
        <v/>
      </c>
      <c r="H99">
        <f>""</f>
        <v/>
      </c>
      <c r="K99">
        <f>""</f>
        <v/>
      </c>
    </row>
    <row r="100">
      <c r="A100">
        <f>""</f>
        <v/>
      </c>
      <c r="B100">
        <f>""</f>
        <v/>
      </c>
      <c r="C100">
        <f>""</f>
        <v/>
      </c>
      <c r="D100">
        <f>""</f>
        <v/>
      </c>
      <c r="E100">
        <f>""</f>
        <v/>
      </c>
      <c r="F100">
        <f>""</f>
        <v/>
      </c>
      <c r="G100">
        <f>""</f>
        <v/>
      </c>
      <c r="H100">
        <f>""</f>
        <v/>
      </c>
      <c r="K100">
        <f>""</f>
        <v/>
      </c>
    </row>
    <row r="101">
      <c r="A101">
        <f>""</f>
        <v/>
      </c>
      <c r="B101">
        <f>""</f>
        <v/>
      </c>
      <c r="C101">
        <f>""</f>
        <v/>
      </c>
      <c r="D101">
        <f>""</f>
        <v/>
      </c>
      <c r="E101">
        <f>""</f>
        <v/>
      </c>
      <c r="F101">
        <f>""</f>
        <v/>
      </c>
      <c r="G101">
        <f>""</f>
        <v/>
      </c>
      <c r="H101">
        <f>""</f>
        <v/>
      </c>
      <c r="K101">
        <f>""</f>
        <v/>
      </c>
    </row>
  </sheetData>
  <mergeCells count="1">
    <mergeCell ref="A1:K1"/>
  </mergeCells>
  <conditionalFormatting sqref="K4:K6">
    <cfRule type="expression" priority="1" dxfId="0">
      <formula>K4=0</formula>
    </cfRule>
    <cfRule type="expression" priority="2" dxfId="1">
      <formula>K4&gt;0</formula>
    </cfRule>
  </conditionalFormatting>
  <conditionalFormatting sqref="B27:B32">
    <cfRule type="expression" priority="3" dxfId="0">
      <formula>B27=0</formula>
    </cfRule>
    <cfRule type="expression" priority="4" dxfId="1">
      <formula>B27&gt;0</formula>
    </cfRule>
  </conditionalFormatting>
  <dataValidations count="3">
    <dataValidation sqref="B3" showDropDown="0" showInputMessage="0" showErrorMessage="1" allowBlank="0" errorTitle="Invalid Report Start Date" error="Enter an allowed date that is not after the report end date." type="custom" errorStyle="stop">
      <formula1>=AND(ISNUMBER(B3),B3&gt;=INDIRECT("'Settings'!$B$7"),B3&lt;=INDIRECT("'Settings'!$B$8"),B3&lt;=B4)</formula1>
    </dataValidation>
    <dataValidation sqref="B4" showDropDown="0" showInputMessage="0" showErrorMessage="1" allowBlank="0" errorTitle="Invalid Report End Date" error="Enter an allowed date that is not before the report start date." type="custom" errorStyle="stop">
      <formula1>=AND(ISNUMBER(B4),B4&gt;=INDIRECT("'Settings'!$B$7"),B4&lt;=INDIRECT("'Settings'!$B$8"),B4&gt;=B3)</formula1>
    </dataValidation>
    <dataValidation sqref="B5" showDropDown="0" showInputMessage="0" showErrorMessage="1" allowBlank="0" errorTitle="Invalid Driver" error="Choose All Drivers or a driver from the roster." type="list" errorStyle="stop">
      <formula1>INDIRECT("'Settings'!$G$4:$G$104")</formula1>
    </dataValidation>
  </dataValidations>
  <pageMargins left="0.25" right="0.25" top="0.5" bottom="0.5" header="0.2" footer="0.2"/>
  <pageSetup orientation="landscape" fitToHeight="0" fitToWidth="1"/>
  <headerFooter>
    <oddHeader>&amp;CDriver Mileage Log Dashboard</oddHeader>
    <oddFooter>&amp;LDriver Mileage Log Workbook&amp;RPage &amp;P of &amp;N</oddFooter>
    <evenHeader/>
    <evenFooter/>
    <firstHeader/>
    <firstFooter/>
  </headerFooter>
  <drawing xmlns:r="http://schemas.openxmlformats.org/officeDocument/2006/relationships" r:id="rId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T505"/>
  <sheetViews>
    <sheetView showGridLines="0" zoomScale="90" workbookViewId="0">
      <pane xSplit="5" ySplit="5" topLeftCell="F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6" customWidth="1" min="1" max="1"/>
    <col width="13" customWidth="1" min="2" max="2"/>
    <col width="19" customWidth="1" min="3" max="3"/>
    <col width="14" customWidth="1" min="4" max="4"/>
    <col width="13" customWidth="1" min="5" max="5"/>
    <col width="22" customWidth="1" min="6" max="6"/>
    <col width="22" customWidth="1" min="7" max="7"/>
    <col width="38" customWidth="1" min="8" max="8"/>
    <col width="16" customWidth="1" min="9" max="9"/>
    <col width="16" customWidth="1" min="10" max="10"/>
    <col width="13" customWidth="1" min="11" max="11"/>
    <col width="15" customWidth="1" min="12" max="12"/>
    <col width="22" customWidth="1" min="13" max="13"/>
    <col width="22" customWidth="1" min="14" max="14"/>
    <col width="20" customWidth="1" min="15" max="15"/>
    <col width="22" customWidth="1" min="16" max="16"/>
    <col width="14" customWidth="1" min="17" max="17"/>
    <col width="14" customWidth="1" min="18" max="18"/>
    <col width="11" customWidth="1" min="19" max="19"/>
    <col width="29" customWidth="1" min="20" max="20"/>
  </cols>
  <sheetData>
    <row r="1">
      <c r="A1" s="1" t="inlineStr">
        <is>
          <t>Driver Mileage Log</t>
        </is>
      </c>
      <c r="B1" s="34" t="n"/>
      <c r="C1" s="34" t="n"/>
      <c r="D1" s="34" t="n"/>
      <c r="E1" s="34" t="n"/>
      <c r="F1" s="34" t="n"/>
      <c r="G1" s="34" t="n"/>
      <c r="H1" s="34" t="n"/>
      <c r="I1" s="34" t="n"/>
      <c r="J1" s="34" t="n"/>
      <c r="K1" s="34" t="n"/>
      <c r="L1" s="34" t="n"/>
      <c r="M1" s="34" t="n"/>
      <c r="N1" s="34" t="n"/>
      <c r="O1" s="34" t="n"/>
      <c r="P1" s="34" t="n"/>
      <c r="Q1" s="34" t="n"/>
      <c r="R1" s="34" t="n"/>
      <c r="S1" s="34" t="n"/>
      <c r="T1" s="35" t="n"/>
    </row>
    <row r="2" ht="28" customHeight="1">
      <c r="A2" s="2" t="inlineStr">
        <is>
          <t>Enter one row per trip. Odometer readings and business miles are required for accurate totals.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  <c r="T2" s="2" t="n"/>
    </row>
    <row r="3" ht="28" customHeight="1">
      <c r="A3" s="2" t="inlineStr">
        <is>
          <t>Yellow cells are inputs. Gray cells are calculated. Use the Validation Flag to review incomplete or inconsistent entries.</t>
        </is>
      </c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  <c r="P3" s="2" t="n"/>
      <c r="Q3" s="2" t="n"/>
      <c r="R3" s="2" t="n"/>
      <c r="S3" s="2" t="n"/>
      <c r="T3" s="2" t="n"/>
    </row>
    <row r="5" ht="38" customHeight="1">
      <c r="A5" s="14" t="inlineStr">
        <is>
          <t>Trip ID</t>
        </is>
      </c>
      <c r="B5" s="14" t="inlineStr">
        <is>
          <t>Trip Date</t>
        </is>
      </c>
      <c r="C5" s="14" t="inlineStr">
        <is>
          <t>Driver</t>
        </is>
      </c>
      <c r="D5" s="14" t="inlineStr">
        <is>
          <t>Vehicle ID</t>
        </is>
      </c>
      <c r="E5" s="14" t="inlineStr">
        <is>
          <t>Trip Type</t>
        </is>
      </c>
      <c r="F5" s="14" t="inlineStr">
        <is>
          <t>Start Location</t>
        </is>
      </c>
      <c r="G5" s="14" t="inlineStr">
        <is>
          <t>End Location</t>
        </is>
      </c>
      <c r="H5" s="14" t="inlineStr">
        <is>
          <t>Business Purpose / Notes</t>
        </is>
      </c>
      <c r="I5" s="14" t="inlineStr">
        <is>
          <t>Start Odometer</t>
        </is>
      </c>
      <c r="J5" s="14" t="inlineStr">
        <is>
          <t>End Odometer</t>
        </is>
      </c>
      <c r="K5" s="14" t="inlineStr">
        <is>
          <t>Total Miles</t>
        </is>
      </c>
      <c r="L5" s="14" t="inlineStr">
        <is>
          <t>Business Miles</t>
        </is>
      </c>
      <c r="M5" s="14" t="inlineStr">
        <is>
          <t>Personal / Commute Miles</t>
        </is>
      </c>
      <c r="N5" s="14" t="inlineStr">
        <is>
          <t>Reimbursement Eligible?</t>
        </is>
      </c>
      <c r="O5" s="14" t="inlineStr">
        <is>
          <t>Reimbursement Rate</t>
        </is>
      </c>
      <c r="P5" s="14" t="inlineStr">
        <is>
          <t>Reimbursement Amount</t>
        </is>
      </c>
      <c r="Q5" s="14" t="inlineStr">
        <is>
          <t>Fuel Gallons</t>
        </is>
      </c>
      <c r="R5" s="14" t="inlineStr">
        <is>
          <t>Fuel Cost</t>
        </is>
      </c>
      <c r="S5" s="14" t="inlineStr">
        <is>
          <t>MPG</t>
        </is>
      </c>
      <c r="T5" s="14" t="inlineStr">
        <is>
          <t>Validation Flag</t>
        </is>
      </c>
    </row>
    <row r="6">
      <c r="A6" s="20" t="inlineStr">
        <is>
          <t>TRIP-260001</t>
        </is>
      </c>
      <c r="B6" s="43" t="n">
        <v>46028</v>
      </c>
      <c r="C6" s="22" t="inlineStr">
        <is>
          <t>Elena Ruiz</t>
        </is>
      </c>
      <c r="D6" s="22" t="inlineStr">
        <is>
          <t>VAN-101</t>
        </is>
      </c>
      <c r="E6" s="22" t="inlineStr">
        <is>
          <t>Business</t>
        </is>
      </c>
      <c r="F6" s="22" t="inlineStr">
        <is>
          <t>Phoenix Warehouse</t>
        </is>
      </c>
      <c r="G6" s="22" t="inlineStr">
        <is>
          <t>Mesa, AZ</t>
        </is>
      </c>
      <c r="H6" s="23" t="inlineStr">
        <is>
          <t>Parts delivery to customer</t>
        </is>
      </c>
      <c r="I6" s="44" t="n">
        <v>48210</v>
      </c>
      <c r="J6" s="44" t="n">
        <v>48246.8</v>
      </c>
      <c r="K6" s="45">
        <f>IF(OR($I6="",$J6=""),"",IFERROR($J6-$I6,""))</f>
        <v/>
      </c>
      <c r="L6" s="44" t="n">
        <v>36.8</v>
      </c>
      <c r="M6" s="45">
        <f>IF(OR($K6="",$L6=""),"",IFERROR(MAX(0,$K6-$L6),""))</f>
        <v/>
      </c>
      <c r="N6" s="22" t="inlineStr">
        <is>
          <t>Yes</t>
        </is>
      </c>
      <c r="O6" s="46">
        <f>IF($A6="","",IF($N6="Yes",IFERROR('Settings'!$B$4,0),0))</f>
        <v/>
      </c>
      <c r="P6" s="47">
        <f>IF(OR($A6="",$L6="",$O6=""),"",IFERROR(ROUND($L6*$O6,2),0))</f>
        <v/>
      </c>
      <c r="Q6" s="44" t="n">
        <v>2.9</v>
      </c>
      <c r="R6" s="48" t="n">
        <v>9.279999999999999</v>
      </c>
      <c r="S6" s="45">
        <f>IF(OR($K6="",$Q6=""),"",IFERROR($K6/$Q6,""))</f>
        <v/>
      </c>
      <c r="T6" s="29">
        <f>IF($A6="","",IF($B6="","Missing trip date",IF($C6="","Missing driver",IF($D6="","Missing vehicle",IF($E6="","Missing trip type",IF(OR($I6="",$J6=""),"Missing odometer",IF($K6&lt;0,"End odometer below start",IF($K6=0,"Zero total miles",IF($L6="","Missing business miles",IF($L6&gt;$K6,"Business miles exceed total",IF($N6="","Missing reimbursement choice",IF(AND(OR($E6="Business",$E6="Mixed"),$H6=""),"Missing business purpose",IF(AND(OR($E6="Personal",$E6="Commute"),$L6&gt;0),"Review trip type",IF(AND($N6="Yes",$L6=0),"Review eligibility","OK"))))))))))))))</f>
        <v/>
      </c>
    </row>
    <row r="7">
      <c r="A7" s="20" t="inlineStr">
        <is>
          <t>TRIP-260002</t>
        </is>
      </c>
      <c r="B7" s="43" t="n">
        <v>46030</v>
      </c>
      <c r="C7" s="22" t="inlineStr">
        <is>
          <t>Marcus Lee</t>
        </is>
      </c>
      <c r="D7" s="22" t="inlineStr">
        <is>
          <t>TRK-204</t>
        </is>
      </c>
      <c r="E7" s="22" t="inlineStr">
        <is>
          <t>Business</t>
        </is>
      </c>
      <c r="F7" s="22" t="inlineStr">
        <is>
          <t>Dallas Service Yard</t>
        </is>
      </c>
      <c r="G7" s="22" t="inlineStr">
        <is>
          <t>Fort Worth, TX</t>
        </is>
      </c>
      <c r="H7" s="23" t="inlineStr">
        <is>
          <t>Scheduled equipment delivery</t>
        </is>
      </c>
      <c r="I7" s="44" t="n">
        <v>77104</v>
      </c>
      <c r="J7" s="44" t="n">
        <v>77178.5</v>
      </c>
      <c r="K7" s="45">
        <f>IF(OR($I7="",$J7=""),"",IFERROR($J7-$I7,""))</f>
        <v/>
      </c>
      <c r="L7" s="44" t="n">
        <v>74.5</v>
      </c>
      <c r="M7" s="45">
        <f>IF(OR($K7="",$L7=""),"",IFERROR(MAX(0,$K7-$L7),""))</f>
        <v/>
      </c>
      <c r="N7" s="22" t="inlineStr">
        <is>
          <t>Yes</t>
        </is>
      </c>
      <c r="O7" s="46">
        <f>IF($A7="","",IF($N7="Yes",IFERROR('Settings'!$B$4,0),0))</f>
        <v/>
      </c>
      <c r="P7" s="47">
        <f>IF(OR($A7="",$L7="",$O7=""),"",IFERROR(ROUND($L7*$O7,2),0))</f>
        <v/>
      </c>
      <c r="Q7" s="44" t="n">
        <v>8.5</v>
      </c>
      <c r="R7" s="48" t="n">
        <v>27.2</v>
      </c>
      <c r="S7" s="45">
        <f>IF(OR($K7="",$Q7=""),"",IFERROR($K7/$Q7,""))</f>
        <v/>
      </c>
      <c r="T7" s="29">
        <f>IF($A7="","",IF($B7="","Missing trip date",IF($C7="","Missing driver",IF($D7="","Missing vehicle",IF($E7="","Missing trip type",IF(OR($I7="",$J7=""),"Missing odometer",IF($K7&lt;0,"End odometer below start",IF($K7=0,"Zero total miles",IF($L7="","Missing business miles",IF($L7&gt;$K7,"Business miles exceed total",IF($N7="","Missing reimbursement choice",IF(AND(OR($E7="Business",$E7="Mixed"),$H7=""),"Missing business purpose",IF(AND(OR($E7="Personal",$E7="Commute"),$L7&gt;0),"Review trip type",IF(AND($N7="Yes",$L7=0),"Review eligibility","OK"))))))))))))))</f>
        <v/>
      </c>
    </row>
    <row r="8">
      <c r="A8" s="20" t="inlineStr">
        <is>
          <t>TRIP-260003</t>
        </is>
      </c>
      <c r="B8" s="43" t="n">
        <v>46032</v>
      </c>
      <c r="C8" s="22" t="inlineStr">
        <is>
          <t>Nina Patel</t>
        </is>
      </c>
      <c r="D8" s="22" t="inlineStr">
        <is>
          <t>SED-307</t>
        </is>
      </c>
      <c r="E8" s="22" t="inlineStr">
        <is>
          <t>Commute</t>
        </is>
      </c>
      <c r="F8" s="22" t="inlineStr">
        <is>
          <t>Columbus Home Area</t>
        </is>
      </c>
      <c r="G8" s="22" t="inlineStr">
        <is>
          <t>Columbus Branch</t>
        </is>
      </c>
      <c r="H8" s="23" t="inlineStr">
        <is>
          <t>Home-to-branch commute</t>
        </is>
      </c>
      <c r="I8" s="44" t="n">
        <v>29110</v>
      </c>
      <c r="J8" s="44" t="n">
        <v>29128.2</v>
      </c>
      <c r="K8" s="45">
        <f>IF(OR($I8="",$J8=""),"",IFERROR($J8-$I8,""))</f>
        <v/>
      </c>
      <c r="L8" s="44" t="n">
        <v>0</v>
      </c>
      <c r="M8" s="45">
        <f>IF(OR($K8="",$L8=""),"",IFERROR(MAX(0,$K8-$L8),""))</f>
        <v/>
      </c>
      <c r="N8" s="22" t="inlineStr">
        <is>
          <t>No</t>
        </is>
      </c>
      <c r="O8" s="46">
        <f>IF($A8="","",IF($N8="Yes",IFERROR('Settings'!$B$4,0),0))</f>
        <v/>
      </c>
      <c r="P8" s="47">
        <f>IF(OR($A8="",$L8="",$O8=""),"",IFERROR(ROUND($L8*$O8,2),0))</f>
        <v/>
      </c>
      <c r="Q8" s="44" t="n">
        <v>1.2</v>
      </c>
      <c r="R8" s="48" t="n">
        <v>3.84</v>
      </c>
      <c r="S8" s="45">
        <f>IF(OR($K8="",$Q8=""),"",IFERROR($K8/$Q8,""))</f>
        <v/>
      </c>
      <c r="T8" s="29">
        <f>IF($A8="","",IF($B8="","Missing trip date",IF($C8="","Missing driver",IF($D8="","Missing vehicle",IF($E8="","Missing trip type",IF(OR($I8="",$J8=""),"Missing odometer",IF($K8&lt;0,"End odometer below start",IF($K8=0,"Zero total miles",IF($L8="","Missing business miles",IF($L8&gt;$K8,"Business miles exceed total",IF($N8="","Missing reimbursement choice",IF(AND(OR($E8="Business",$E8="Mixed"),$H8=""),"Missing business purpose",IF(AND(OR($E8="Personal",$E8="Commute"),$L8&gt;0),"Review trip type",IF(AND($N8="Yes",$L8=0),"Review eligibility","OK"))))))))))))))</f>
        <v/>
      </c>
    </row>
    <row r="9">
      <c r="A9" s="20" t="inlineStr">
        <is>
          <t>TRIP-260004</t>
        </is>
      </c>
      <c r="B9" s="43" t="n">
        <v>46036</v>
      </c>
      <c r="C9" s="22" t="inlineStr">
        <is>
          <t>Omar Johnson</t>
        </is>
      </c>
      <c r="D9" s="22" t="inlineStr">
        <is>
          <t>VAN-115</t>
        </is>
      </c>
      <c r="E9" s="22" t="inlineStr">
        <is>
          <t>Mixed</t>
        </is>
      </c>
      <c r="F9" s="22" t="inlineStr">
        <is>
          <t>Atlanta Depot</t>
        </is>
      </c>
      <c r="G9" s="22" t="inlineStr">
        <is>
          <t>Marietta, GA</t>
        </is>
      </c>
      <c r="H9" s="23" t="inlineStr">
        <is>
          <t>Customer service call; 7.6 personal miles</t>
        </is>
      </c>
      <c r="I9" s="44" t="n">
        <v>62980</v>
      </c>
      <c r="J9" s="44" t="n">
        <v>63031.6</v>
      </c>
      <c r="K9" s="45">
        <f>IF(OR($I9="",$J9=""),"",IFERROR($J9-$I9,""))</f>
        <v/>
      </c>
      <c r="L9" s="44" t="n">
        <v>44</v>
      </c>
      <c r="M9" s="45">
        <f>IF(OR($K9="",$L9=""),"",IFERROR(MAX(0,$K9-$L9),""))</f>
        <v/>
      </c>
      <c r="N9" s="22" t="inlineStr">
        <is>
          <t>Yes</t>
        </is>
      </c>
      <c r="O9" s="46">
        <f>IF($A9="","",IF($N9="Yes",IFERROR('Settings'!$B$4,0),0))</f>
        <v/>
      </c>
      <c r="P9" s="47">
        <f>IF(OR($A9="",$L9="",$O9=""),"",IFERROR(ROUND($L9*$O9,2),0))</f>
        <v/>
      </c>
      <c r="Q9" s="44" t="n">
        <v>4.4</v>
      </c>
      <c r="R9" s="48" t="n">
        <v>14.08</v>
      </c>
      <c r="S9" s="45">
        <f>IF(OR($K9="",$Q9=""),"",IFERROR($K9/$Q9,""))</f>
        <v/>
      </c>
      <c r="T9" s="29">
        <f>IF($A9="","",IF($B9="","Missing trip date",IF($C9="","Missing driver",IF($D9="","Missing vehicle",IF($E9="","Missing trip type",IF(OR($I9="",$J9=""),"Missing odometer",IF($K9&lt;0,"End odometer below start",IF($K9=0,"Zero total miles",IF($L9="","Missing business miles",IF($L9&gt;$K9,"Business miles exceed total",IF($N9="","Missing reimbursement choice",IF(AND(OR($E9="Business",$E9="Mixed"),$H9=""),"Missing business purpose",IF(AND(OR($E9="Personal",$E9="Commute"),$L9&gt;0),"Review trip type",IF(AND($N9="Yes",$L9=0),"Review eligibility","OK"))))))))))))))</f>
        <v/>
      </c>
    </row>
    <row r="10">
      <c r="A10" s="20" t="inlineStr">
        <is>
          <t>TRIP-260005</t>
        </is>
      </c>
      <c r="B10" s="43" t="n">
        <v>46044</v>
      </c>
      <c r="C10" s="22" t="inlineStr">
        <is>
          <t>Elena Ruiz</t>
        </is>
      </c>
      <c r="D10" s="22" t="inlineStr">
        <is>
          <t>VAN-101</t>
        </is>
      </c>
      <c r="E10" s="22" t="inlineStr">
        <is>
          <t>Business</t>
        </is>
      </c>
      <c r="F10" s="22" t="inlineStr">
        <is>
          <t>Phoenix Warehouse</t>
        </is>
      </c>
      <c r="G10" s="22" t="inlineStr">
        <is>
          <t>Chandler, AZ</t>
        </is>
      </c>
      <c r="H10" s="23" t="inlineStr">
        <is>
          <t>Urgent replacement parts delivery</t>
        </is>
      </c>
      <c r="I10" s="44" t="n">
        <v>48246.8</v>
      </c>
      <c r="J10" s="44" t="n">
        <v>48308.9</v>
      </c>
      <c r="K10" s="45">
        <f>IF(OR($I10="",$J10=""),"",IFERROR($J10-$I10,""))</f>
        <v/>
      </c>
      <c r="L10" s="44" t="n">
        <v>62.1</v>
      </c>
      <c r="M10" s="45">
        <f>IF(OR($K10="",$L10=""),"",IFERROR(MAX(0,$K10-$L10),""))</f>
        <v/>
      </c>
      <c r="N10" s="22" t="inlineStr">
        <is>
          <t>Yes</t>
        </is>
      </c>
      <c r="O10" s="46">
        <f>IF($A10="","",IF($N10="Yes",IFERROR('Settings'!$B$4,0),0))</f>
        <v/>
      </c>
      <c r="P10" s="47">
        <f>IF(OR($A10="",$L10="",$O10=""),"",IFERROR(ROUND($L10*$O10,2),0))</f>
        <v/>
      </c>
      <c r="Q10" s="44" t="n">
        <v>5.1</v>
      </c>
      <c r="R10" s="48" t="n">
        <v>16.32</v>
      </c>
      <c r="S10" s="45">
        <f>IF(OR($K10="",$Q10=""),"",IFERROR($K10/$Q10,""))</f>
        <v/>
      </c>
      <c r="T10" s="29">
        <f>IF($A10="","",IF($B10="","Missing trip date",IF($C10="","Missing driver",IF($D10="","Missing vehicle",IF($E10="","Missing trip type",IF(OR($I10="",$J10=""),"Missing odometer",IF($K10&lt;0,"End odometer below start",IF($K10=0,"Zero total miles",IF($L10="","Missing business miles",IF($L10&gt;$K10,"Business miles exceed total",IF($N10="","Missing reimbursement choice",IF(AND(OR($E10="Business",$E10="Mixed"),$H10=""),"Missing business purpose",IF(AND(OR($E10="Personal",$E10="Commute"),$L10&gt;0),"Review trip type",IF(AND($N10="Yes",$L10=0),"Review eligibility","OK"))))))))))))))</f>
        <v/>
      </c>
    </row>
    <row r="11">
      <c r="A11" s="20" t="inlineStr">
        <is>
          <t>TRIP-260006</t>
        </is>
      </c>
      <c r="B11" s="43" t="n">
        <v>46056</v>
      </c>
      <c r="C11" s="22" t="inlineStr">
        <is>
          <t>Priya Shah</t>
        </is>
      </c>
      <c r="D11" s="22" t="inlineStr">
        <is>
          <t>TRK-221</t>
        </is>
      </c>
      <c r="E11" s="22" t="inlineStr">
        <is>
          <t>Business</t>
        </is>
      </c>
      <c r="F11" s="22" t="inlineStr">
        <is>
          <t>Sacramento Hub</t>
        </is>
      </c>
      <c r="G11" s="22" t="inlineStr">
        <is>
          <t>Stockton, CA</t>
        </is>
      </c>
      <c r="H11" s="23" t="inlineStr">
        <is>
          <t>Multi-stop retail deliveries</t>
        </is>
      </c>
      <c r="I11" s="44" t="n">
        <v>118420</v>
      </c>
      <c r="J11" s="44" t="n">
        <v>118512.4</v>
      </c>
      <c r="K11" s="45">
        <f>IF(OR($I11="",$J11=""),"",IFERROR($J11-$I11,""))</f>
        <v/>
      </c>
      <c r="L11" s="44" t="n">
        <v>92.40000000000001</v>
      </c>
      <c r="M11" s="45">
        <f>IF(OR($K11="",$L11=""),"",IFERROR(MAX(0,$K11-$L11),""))</f>
        <v/>
      </c>
      <c r="N11" s="22" t="inlineStr">
        <is>
          <t>Yes</t>
        </is>
      </c>
      <c r="O11" s="46">
        <f>IF($A11="","",IF($N11="Yes",IFERROR('Settings'!$B$4,0),0))</f>
        <v/>
      </c>
      <c r="P11" s="47">
        <f>IF(OR($A11="",$L11="",$O11=""),"",IFERROR(ROUND($L11*$O11,2),0))</f>
        <v/>
      </c>
      <c r="Q11" s="44" t="n">
        <v>10.8</v>
      </c>
      <c r="R11" s="48" t="n">
        <v>34.56</v>
      </c>
      <c r="S11" s="45">
        <f>IF(OR($K11="",$Q11=""),"",IFERROR($K11/$Q11,""))</f>
        <v/>
      </c>
      <c r="T11" s="29">
        <f>IF($A11="","",IF($B11="","Missing trip date",IF($C11="","Missing driver",IF($D11="","Missing vehicle",IF($E11="","Missing trip type",IF(OR($I11="",$J11=""),"Missing odometer",IF($K11&lt;0,"End odometer below start",IF($K11=0,"Zero total miles",IF($L11="","Missing business miles",IF($L11&gt;$K11,"Business miles exceed total",IF($N11="","Missing reimbursement choice",IF(AND(OR($E11="Business",$E11="Mixed"),$H11=""),"Missing business purpose",IF(AND(OR($E11="Personal",$E11="Commute"),$L11&gt;0),"Review trip type",IF(AND($N11="Yes",$L11=0),"Review eligibility","OK"))))))))))))))</f>
        <v/>
      </c>
    </row>
    <row r="12">
      <c r="A12" s="20" t="inlineStr">
        <is>
          <t>TRIP-260007</t>
        </is>
      </c>
      <c r="B12" s="43" t="n">
        <v>46064</v>
      </c>
      <c r="C12" s="22" t="inlineStr">
        <is>
          <t>Marcus Lee</t>
        </is>
      </c>
      <c r="D12" s="22" t="inlineStr">
        <is>
          <t>TRK-204</t>
        </is>
      </c>
      <c r="E12" s="22" t="inlineStr">
        <is>
          <t>Personal</t>
        </is>
      </c>
      <c r="F12" s="22" t="inlineStr">
        <is>
          <t>Dallas, TX</t>
        </is>
      </c>
      <c r="G12" s="22" t="inlineStr">
        <is>
          <t>Arlington, TX</t>
        </is>
      </c>
      <c r="H12" s="23" t="inlineStr">
        <is>
          <t>Personal use</t>
        </is>
      </c>
      <c r="I12" s="44" t="n">
        <v>77178.5</v>
      </c>
      <c r="J12" s="44" t="n">
        <v>77211</v>
      </c>
      <c r="K12" s="45">
        <f>IF(OR($I12="",$J12=""),"",IFERROR($J12-$I12,""))</f>
        <v/>
      </c>
      <c r="L12" s="44" t="n">
        <v>0</v>
      </c>
      <c r="M12" s="45">
        <f>IF(OR($K12="",$L12=""),"",IFERROR(MAX(0,$K12-$L12),""))</f>
        <v/>
      </c>
      <c r="N12" s="22" t="inlineStr">
        <is>
          <t>No</t>
        </is>
      </c>
      <c r="O12" s="46">
        <f>IF($A12="","",IF($N12="Yes",IFERROR('Settings'!$B$4,0),0))</f>
        <v/>
      </c>
      <c r="P12" s="47">
        <f>IF(OR($A12="",$L12="",$O12=""),"",IFERROR(ROUND($L12*$O12,2),0))</f>
        <v/>
      </c>
      <c r="Q12" s="44" t="n">
        <v>4</v>
      </c>
      <c r="R12" s="48" t="n">
        <v>12.8</v>
      </c>
      <c r="S12" s="45">
        <f>IF(OR($K12="",$Q12=""),"",IFERROR($K12/$Q12,""))</f>
        <v/>
      </c>
      <c r="T12" s="29">
        <f>IF($A12="","",IF($B12="","Missing trip date",IF($C12="","Missing driver",IF($D12="","Missing vehicle",IF($E12="","Missing trip type",IF(OR($I12="",$J12=""),"Missing odometer",IF($K12&lt;0,"End odometer below start",IF($K12=0,"Zero total miles",IF($L12="","Missing business miles",IF($L12&gt;$K12,"Business miles exceed total",IF($N12="","Missing reimbursement choice",IF(AND(OR($E12="Business",$E12="Mixed"),$H12=""),"Missing business purpose",IF(AND(OR($E12="Personal",$E12="Commute"),$L12&gt;0),"Review trip type",IF(AND($N12="Yes",$L12=0),"Review eligibility","OK"))))))))))))))</f>
        <v/>
      </c>
    </row>
    <row r="13">
      <c r="A13" s="20" t="inlineStr">
        <is>
          <t>TRIP-260008</t>
        </is>
      </c>
      <c r="B13" s="43" t="n">
        <v>46073</v>
      </c>
      <c r="C13" s="22" t="inlineStr">
        <is>
          <t>Nina Patel</t>
        </is>
      </c>
      <c r="D13" s="22" t="inlineStr">
        <is>
          <t>SED-307</t>
        </is>
      </c>
      <c r="E13" s="22" t="inlineStr">
        <is>
          <t>Business</t>
        </is>
      </c>
      <c r="F13" s="22" t="inlineStr">
        <is>
          <t>Columbus Branch</t>
        </is>
      </c>
      <c r="G13" s="22" t="inlineStr">
        <is>
          <t>Newark, OH</t>
        </is>
      </c>
      <c r="H13" s="23" t="inlineStr">
        <is>
          <t>Field inspection visit</t>
        </is>
      </c>
      <c r="I13" s="44" t="n">
        <v>29128.2</v>
      </c>
      <c r="J13" s="44" t="n">
        <v>29169.7</v>
      </c>
      <c r="K13" s="45">
        <f>IF(OR($I13="",$J13=""),"",IFERROR($J13-$I13,""))</f>
        <v/>
      </c>
      <c r="L13" s="44" t="n">
        <v>41.5</v>
      </c>
      <c r="M13" s="45">
        <f>IF(OR($K13="",$L13=""),"",IFERROR(MAX(0,$K13-$L13),""))</f>
        <v/>
      </c>
      <c r="N13" s="22" t="inlineStr">
        <is>
          <t>Yes</t>
        </is>
      </c>
      <c r="O13" s="46">
        <f>IF($A13="","",IF($N13="Yes",IFERROR('Settings'!$B$4,0),0))</f>
        <v/>
      </c>
      <c r="P13" s="47">
        <f>IF(OR($A13="",$L13="",$O13=""),"",IFERROR(ROUND($L13*$O13,2),0))</f>
        <v/>
      </c>
      <c r="Q13" s="44" t="n">
        <v>1.5</v>
      </c>
      <c r="R13" s="48" t="n">
        <v>4.8</v>
      </c>
      <c r="S13" s="45">
        <f>IF(OR($K13="",$Q13=""),"",IFERROR($K13/$Q13,""))</f>
        <v/>
      </c>
      <c r="T13" s="29">
        <f>IF($A13="","",IF($B13="","Missing trip date",IF($C13="","Missing driver",IF($D13="","Missing vehicle",IF($E13="","Missing trip type",IF(OR($I13="",$J13=""),"Missing odometer",IF($K13&lt;0,"End odometer below start",IF($K13=0,"Zero total miles",IF($L13="","Missing business miles",IF($L13&gt;$K13,"Business miles exceed total",IF($N13="","Missing reimbursement choice",IF(AND(OR($E13="Business",$E13="Mixed"),$H13=""),"Missing business purpose",IF(AND(OR($E13="Personal",$E13="Commute"),$L13&gt;0),"Review trip type",IF(AND($N13="Yes",$L13=0),"Review eligibility","OK"))))))))))))))</f>
        <v/>
      </c>
    </row>
    <row r="14">
      <c r="A14" s="20" t="inlineStr">
        <is>
          <t>TRIP-260009</t>
        </is>
      </c>
      <c r="B14" s="43" t="n">
        <v>46086</v>
      </c>
      <c r="C14" s="22" t="inlineStr">
        <is>
          <t>Omar Johnson</t>
        </is>
      </c>
      <c r="D14" s="22" t="inlineStr">
        <is>
          <t>VAN-115</t>
        </is>
      </c>
      <c r="E14" s="22" t="inlineStr">
        <is>
          <t>Business</t>
        </is>
      </c>
      <c r="F14" s="22" t="inlineStr">
        <is>
          <t>Atlanta Depot</t>
        </is>
      </c>
      <c r="G14" s="22" t="inlineStr">
        <is>
          <t>Athens, GA</t>
        </is>
      </c>
      <c r="H14" s="23" t="inlineStr">
        <is>
          <t>Customer equipment pickup</t>
        </is>
      </c>
      <c r="I14" s="44" t="n">
        <v>63031.6</v>
      </c>
      <c r="J14" s="44" t="n">
        <v>63113.9</v>
      </c>
      <c r="K14" s="45">
        <f>IF(OR($I14="",$J14=""),"",IFERROR($J14-$I14,""))</f>
        <v/>
      </c>
      <c r="L14" s="44" t="n">
        <v>82.3</v>
      </c>
      <c r="M14" s="45">
        <f>IF(OR($K14="",$L14=""),"",IFERROR(MAX(0,$K14-$L14),""))</f>
        <v/>
      </c>
      <c r="N14" s="22" t="inlineStr">
        <is>
          <t>Yes</t>
        </is>
      </c>
      <c r="O14" s="46">
        <f>IF($A14="","",IF($N14="Yes",IFERROR('Settings'!$B$4,0),0))</f>
        <v/>
      </c>
      <c r="P14" s="47">
        <f>IF(OR($A14="",$L14="",$O14=""),"",IFERROR(ROUND($L14*$O14,2),0))</f>
        <v/>
      </c>
      <c r="Q14" s="44" t="n">
        <v>6.9</v>
      </c>
      <c r="R14" s="48" t="n">
        <v>22.08</v>
      </c>
      <c r="S14" s="45">
        <f>IF(OR($K14="",$Q14=""),"",IFERROR($K14/$Q14,""))</f>
        <v/>
      </c>
      <c r="T14" s="29">
        <f>IF($A14="","",IF($B14="","Missing trip date",IF($C14="","Missing driver",IF($D14="","Missing vehicle",IF($E14="","Missing trip type",IF(OR($I14="",$J14=""),"Missing odometer",IF($K14&lt;0,"End odometer below start",IF($K14=0,"Zero total miles",IF($L14="","Missing business miles",IF($L14&gt;$K14,"Business miles exceed total",IF($N14="","Missing reimbursement choice",IF(AND(OR($E14="Business",$E14="Mixed"),$H14=""),"Missing business purpose",IF(AND(OR($E14="Personal",$E14="Commute"),$L14&gt;0),"Review trip type",IF(AND($N14="Yes",$L14=0),"Review eligibility","OK"))))))))))))))</f>
        <v/>
      </c>
    </row>
    <row r="15">
      <c r="A15" s="20" t="inlineStr">
        <is>
          <t>TRIP-260010</t>
        </is>
      </c>
      <c r="B15" s="43" t="n">
        <v>46099</v>
      </c>
      <c r="C15" s="22" t="inlineStr">
        <is>
          <t>Priya Shah</t>
        </is>
      </c>
      <c r="D15" s="22" t="inlineStr">
        <is>
          <t>TRK-221</t>
        </is>
      </c>
      <c r="E15" s="22" t="inlineStr">
        <is>
          <t>Mixed</t>
        </is>
      </c>
      <c r="F15" s="22" t="inlineStr">
        <is>
          <t>Sacramento Hub</t>
        </is>
      </c>
      <c r="G15" s="22" t="inlineStr">
        <is>
          <t>Davis, CA</t>
        </is>
      </c>
      <c r="H15" s="23" t="inlineStr">
        <is>
          <t>Supplier visit; 7.5 personal miles</t>
        </is>
      </c>
      <c r="I15" s="44" t="n">
        <v>118512.4</v>
      </c>
      <c r="J15" s="44" t="n">
        <v>118558.9</v>
      </c>
      <c r="K15" s="45">
        <f>IF(OR($I15="",$J15=""),"",IFERROR($J15-$I15,""))</f>
        <v/>
      </c>
      <c r="L15" s="44" t="n">
        <v>39</v>
      </c>
      <c r="M15" s="45">
        <f>IF(OR($K15="",$L15=""),"",IFERROR(MAX(0,$K15-$L15),""))</f>
        <v/>
      </c>
      <c r="N15" s="22" t="inlineStr">
        <is>
          <t>Yes</t>
        </is>
      </c>
      <c r="O15" s="46">
        <f>IF($A15="","",IF($N15="Yes",IFERROR('Settings'!$B$4,0),0))</f>
        <v/>
      </c>
      <c r="P15" s="47">
        <f>IF(OR($A15="",$L15="",$O15=""),"",IFERROR(ROUND($L15*$O15,2),0))</f>
        <v/>
      </c>
      <c r="Q15" s="44" t="n">
        <v>5.3</v>
      </c>
      <c r="R15" s="48" t="n">
        <v>16.96</v>
      </c>
      <c r="S15" s="45">
        <f>IF(OR($K15="",$Q15=""),"",IFERROR($K15/$Q15,""))</f>
        <v/>
      </c>
      <c r="T15" s="29">
        <f>IF($A15="","",IF($B15="","Missing trip date",IF($C15="","Missing driver",IF($D15="","Missing vehicle",IF($E15="","Missing trip type",IF(OR($I15="",$J15=""),"Missing odometer",IF($K15&lt;0,"End odometer below start",IF($K15=0,"Zero total miles",IF($L15="","Missing business miles",IF($L15&gt;$K15,"Business miles exceed total",IF($N15="","Missing reimbursement choice",IF(AND(OR($E15="Business",$E15="Mixed"),$H15=""),"Missing business purpose",IF(AND(OR($E15="Personal",$E15="Commute"),$L15&gt;0),"Review trip type",IF(AND($N15="Yes",$L15=0),"Review eligibility","OK"))))))))))))))</f>
        <v/>
      </c>
    </row>
    <row r="16">
      <c r="A16" s="20" t="n"/>
      <c r="B16" s="43" t="n"/>
      <c r="C16" s="22" t="n"/>
      <c r="D16" s="22" t="n"/>
      <c r="E16" s="22" t="n"/>
      <c r="F16" s="22" t="n"/>
      <c r="G16" s="22" t="n"/>
      <c r="H16" s="23" t="n"/>
      <c r="I16" s="44" t="n"/>
      <c r="J16" s="44" t="n"/>
      <c r="K16" s="45">
        <f>IF(OR($I16="",$J16=""),"",IFERROR($J16-$I16,""))</f>
        <v/>
      </c>
      <c r="L16" s="44" t="n"/>
      <c r="M16" s="45">
        <f>IF(OR($K16="",$L16=""),"",IFERROR(MAX(0,$K16-$L16),""))</f>
        <v/>
      </c>
      <c r="N16" s="22" t="n"/>
      <c r="O16" s="46">
        <f>IF($A16="","",IF($N16="Yes",IFERROR('Settings'!$B$4,0),0))</f>
        <v/>
      </c>
      <c r="P16" s="47">
        <f>IF(OR($A16="",$L16="",$O16=""),"",IFERROR(ROUND($L16*$O16,2),0))</f>
        <v/>
      </c>
      <c r="Q16" s="44" t="n"/>
      <c r="R16" s="48" t="n"/>
      <c r="S16" s="45">
        <f>IF(OR($K16="",$Q16=""),"",IFERROR($K16/$Q16,""))</f>
        <v/>
      </c>
      <c r="T16" s="29">
        <f>IF($A16="","",IF($B16="","Missing trip date",IF($C16="","Missing driver",IF($D16="","Missing vehicle",IF($E16="","Missing trip type",IF(OR($I16="",$J16=""),"Missing odometer",IF($K16&lt;0,"End odometer below start",IF($K16=0,"Zero total miles",IF($L16="","Missing business miles",IF($L16&gt;$K16,"Business miles exceed total",IF($N16="","Missing reimbursement choice",IF(AND(OR($E16="Business",$E16="Mixed"),$H16=""),"Missing business purpose",IF(AND(OR($E16="Personal",$E16="Commute"),$L16&gt;0),"Review trip type",IF(AND($N16="Yes",$L16=0),"Review eligibility","OK"))))))))))))))</f>
        <v/>
      </c>
    </row>
    <row r="17">
      <c r="A17" s="20" t="n"/>
      <c r="B17" s="43" t="n"/>
      <c r="C17" s="22" t="n"/>
      <c r="D17" s="22" t="n"/>
      <c r="E17" s="22" t="n"/>
      <c r="F17" s="22" t="n"/>
      <c r="G17" s="22" t="n"/>
      <c r="H17" s="23" t="n"/>
      <c r="I17" s="44" t="n"/>
      <c r="J17" s="44" t="n"/>
      <c r="K17" s="45">
        <f>IF(OR($I17="",$J17=""),"",IFERROR($J17-$I17,""))</f>
        <v/>
      </c>
      <c r="L17" s="44" t="n"/>
      <c r="M17" s="45">
        <f>IF(OR($K17="",$L17=""),"",IFERROR(MAX(0,$K17-$L17),""))</f>
        <v/>
      </c>
      <c r="N17" s="22" t="n"/>
      <c r="O17" s="46">
        <f>IF($A17="","",IF($N17="Yes",IFERROR('Settings'!$B$4,0),0))</f>
        <v/>
      </c>
      <c r="P17" s="47">
        <f>IF(OR($A17="",$L17="",$O17=""),"",IFERROR(ROUND($L17*$O17,2),0))</f>
        <v/>
      </c>
      <c r="Q17" s="44" t="n"/>
      <c r="R17" s="48" t="n"/>
      <c r="S17" s="45">
        <f>IF(OR($K17="",$Q17=""),"",IFERROR($K17/$Q17,""))</f>
        <v/>
      </c>
      <c r="T17" s="29">
        <f>IF($A17="","",IF($B17="","Missing trip date",IF($C17="","Missing driver",IF($D17="","Missing vehicle",IF($E17="","Missing trip type",IF(OR($I17="",$J17=""),"Missing odometer",IF($K17&lt;0,"End odometer below start",IF($K17=0,"Zero total miles",IF($L17="","Missing business miles",IF($L17&gt;$K17,"Business miles exceed total",IF($N17="","Missing reimbursement choice",IF(AND(OR($E17="Business",$E17="Mixed"),$H17=""),"Missing business purpose",IF(AND(OR($E17="Personal",$E17="Commute"),$L17&gt;0),"Review trip type",IF(AND($N17="Yes",$L17=0),"Review eligibility","OK"))))))))))))))</f>
        <v/>
      </c>
    </row>
    <row r="18">
      <c r="A18" s="20" t="n"/>
      <c r="B18" s="43" t="n"/>
      <c r="C18" s="22" t="n"/>
      <c r="D18" s="22" t="n"/>
      <c r="E18" s="22" t="n"/>
      <c r="F18" s="22" t="n"/>
      <c r="G18" s="22" t="n"/>
      <c r="H18" s="23" t="n"/>
      <c r="I18" s="44" t="n"/>
      <c r="J18" s="44" t="n"/>
      <c r="K18" s="45">
        <f>IF(OR($I18="",$J18=""),"",IFERROR($J18-$I18,""))</f>
        <v/>
      </c>
      <c r="L18" s="44" t="n"/>
      <c r="M18" s="45">
        <f>IF(OR($K18="",$L18=""),"",IFERROR(MAX(0,$K18-$L18),""))</f>
        <v/>
      </c>
      <c r="N18" s="22" t="n"/>
      <c r="O18" s="46">
        <f>IF($A18="","",IF($N18="Yes",IFERROR('Settings'!$B$4,0),0))</f>
        <v/>
      </c>
      <c r="P18" s="47">
        <f>IF(OR($A18="",$L18="",$O18=""),"",IFERROR(ROUND($L18*$O18,2),0))</f>
        <v/>
      </c>
      <c r="Q18" s="44" t="n"/>
      <c r="R18" s="48" t="n"/>
      <c r="S18" s="45">
        <f>IF(OR($K18="",$Q18=""),"",IFERROR($K18/$Q18,""))</f>
        <v/>
      </c>
      <c r="T18" s="29">
        <f>IF($A18="","",IF($B18="","Missing trip date",IF($C18="","Missing driver",IF($D18="","Missing vehicle",IF($E18="","Missing trip type",IF(OR($I18="",$J18=""),"Missing odometer",IF($K18&lt;0,"End odometer below start",IF($K18=0,"Zero total miles",IF($L18="","Missing business miles",IF($L18&gt;$K18,"Business miles exceed total",IF($N18="","Missing reimbursement choice",IF(AND(OR($E18="Business",$E18="Mixed"),$H18=""),"Missing business purpose",IF(AND(OR($E18="Personal",$E18="Commute"),$L18&gt;0),"Review trip type",IF(AND($N18="Yes",$L18=0),"Review eligibility","OK"))))))))))))))</f>
        <v/>
      </c>
    </row>
    <row r="19">
      <c r="A19" s="20" t="n"/>
      <c r="B19" s="43" t="n"/>
      <c r="C19" s="22" t="n"/>
      <c r="D19" s="22" t="n"/>
      <c r="E19" s="22" t="n"/>
      <c r="F19" s="22" t="n"/>
      <c r="G19" s="22" t="n"/>
      <c r="H19" s="23" t="n"/>
      <c r="I19" s="44" t="n"/>
      <c r="J19" s="44" t="n"/>
      <c r="K19" s="45">
        <f>IF(OR($I19="",$J19=""),"",IFERROR($J19-$I19,""))</f>
        <v/>
      </c>
      <c r="L19" s="44" t="n"/>
      <c r="M19" s="45">
        <f>IF(OR($K19="",$L19=""),"",IFERROR(MAX(0,$K19-$L19),""))</f>
        <v/>
      </c>
      <c r="N19" s="22" t="n"/>
      <c r="O19" s="46">
        <f>IF($A19="","",IF($N19="Yes",IFERROR('Settings'!$B$4,0),0))</f>
        <v/>
      </c>
      <c r="P19" s="47">
        <f>IF(OR($A19="",$L19="",$O19=""),"",IFERROR(ROUND($L19*$O19,2),0))</f>
        <v/>
      </c>
      <c r="Q19" s="44" t="n"/>
      <c r="R19" s="48" t="n"/>
      <c r="S19" s="45">
        <f>IF(OR($K19="",$Q19=""),"",IFERROR($K19/$Q19,""))</f>
        <v/>
      </c>
      <c r="T19" s="29">
        <f>IF($A19="","",IF($B19="","Missing trip date",IF($C19="","Missing driver",IF($D19="","Missing vehicle",IF($E19="","Missing trip type",IF(OR($I19="",$J19=""),"Missing odometer",IF($K19&lt;0,"End odometer below start",IF($K19=0,"Zero total miles",IF($L19="","Missing business miles",IF($L19&gt;$K19,"Business miles exceed total",IF($N19="","Missing reimbursement choice",IF(AND(OR($E19="Business",$E19="Mixed"),$H19=""),"Missing business purpose",IF(AND(OR($E19="Personal",$E19="Commute"),$L19&gt;0),"Review trip type",IF(AND($N19="Yes",$L19=0),"Review eligibility","OK"))))))))))))))</f>
        <v/>
      </c>
    </row>
    <row r="20">
      <c r="A20" s="20" t="n"/>
      <c r="B20" s="43" t="n"/>
      <c r="C20" s="22" t="n"/>
      <c r="D20" s="22" t="n"/>
      <c r="E20" s="22" t="n"/>
      <c r="F20" s="22" t="n"/>
      <c r="G20" s="22" t="n"/>
      <c r="H20" s="23" t="n"/>
      <c r="I20" s="44" t="n"/>
      <c r="J20" s="44" t="n"/>
      <c r="K20" s="45">
        <f>IF(OR($I20="",$J20=""),"",IFERROR($J20-$I20,""))</f>
        <v/>
      </c>
      <c r="L20" s="44" t="n"/>
      <c r="M20" s="45">
        <f>IF(OR($K20="",$L20=""),"",IFERROR(MAX(0,$K20-$L20),""))</f>
        <v/>
      </c>
      <c r="N20" s="22" t="n"/>
      <c r="O20" s="46">
        <f>IF($A20="","",IF($N20="Yes",IFERROR('Settings'!$B$4,0),0))</f>
        <v/>
      </c>
      <c r="P20" s="47">
        <f>IF(OR($A20="",$L20="",$O20=""),"",IFERROR(ROUND($L20*$O20,2),0))</f>
        <v/>
      </c>
      <c r="Q20" s="44" t="n"/>
      <c r="R20" s="48" t="n"/>
      <c r="S20" s="45">
        <f>IF(OR($K20="",$Q20=""),"",IFERROR($K20/$Q20,""))</f>
        <v/>
      </c>
      <c r="T20" s="29">
        <f>IF($A20="","",IF($B20="","Missing trip date",IF($C20="","Missing driver",IF($D20="","Missing vehicle",IF($E20="","Missing trip type",IF(OR($I20="",$J20=""),"Missing odometer",IF($K20&lt;0,"End odometer below start",IF($K20=0,"Zero total miles",IF($L20="","Missing business miles",IF($L20&gt;$K20,"Business miles exceed total",IF($N20="","Missing reimbursement choice",IF(AND(OR($E20="Business",$E20="Mixed"),$H20=""),"Missing business purpose",IF(AND(OR($E20="Personal",$E20="Commute"),$L20&gt;0),"Review trip type",IF(AND($N20="Yes",$L20=0),"Review eligibility","OK"))))))))))))))</f>
        <v/>
      </c>
    </row>
    <row r="21">
      <c r="A21" s="20" t="n"/>
      <c r="B21" s="43" t="n"/>
      <c r="C21" s="22" t="n"/>
      <c r="D21" s="22" t="n"/>
      <c r="E21" s="22" t="n"/>
      <c r="F21" s="22" t="n"/>
      <c r="G21" s="22" t="n"/>
      <c r="H21" s="23" t="n"/>
      <c r="I21" s="44" t="n"/>
      <c r="J21" s="44" t="n"/>
      <c r="K21" s="45">
        <f>IF(OR($I21="",$J21=""),"",IFERROR($J21-$I21,""))</f>
        <v/>
      </c>
      <c r="L21" s="44" t="n"/>
      <c r="M21" s="45">
        <f>IF(OR($K21="",$L21=""),"",IFERROR(MAX(0,$K21-$L21),""))</f>
        <v/>
      </c>
      <c r="N21" s="22" t="n"/>
      <c r="O21" s="46">
        <f>IF($A21="","",IF($N21="Yes",IFERROR('Settings'!$B$4,0),0))</f>
        <v/>
      </c>
      <c r="P21" s="47">
        <f>IF(OR($A21="",$L21="",$O21=""),"",IFERROR(ROUND($L21*$O21,2),0))</f>
        <v/>
      </c>
      <c r="Q21" s="44" t="n"/>
      <c r="R21" s="48" t="n"/>
      <c r="S21" s="45">
        <f>IF(OR($K21="",$Q21=""),"",IFERROR($K21/$Q21,""))</f>
        <v/>
      </c>
      <c r="T21" s="29">
        <f>IF($A21="","",IF($B21="","Missing trip date",IF($C21="","Missing driver",IF($D21="","Missing vehicle",IF($E21="","Missing trip type",IF(OR($I21="",$J21=""),"Missing odometer",IF($K21&lt;0,"End odometer below start",IF($K21=0,"Zero total miles",IF($L21="","Missing business miles",IF($L21&gt;$K21,"Business miles exceed total",IF($N21="","Missing reimbursement choice",IF(AND(OR($E21="Business",$E21="Mixed"),$H21=""),"Missing business purpose",IF(AND(OR($E21="Personal",$E21="Commute"),$L21&gt;0),"Review trip type",IF(AND($N21="Yes",$L21=0),"Review eligibility","OK"))))))))))))))</f>
        <v/>
      </c>
    </row>
    <row r="22">
      <c r="A22" s="20" t="n"/>
      <c r="B22" s="43" t="n"/>
      <c r="C22" s="22" t="n"/>
      <c r="D22" s="22" t="n"/>
      <c r="E22" s="22" t="n"/>
      <c r="F22" s="22" t="n"/>
      <c r="G22" s="22" t="n"/>
      <c r="H22" s="23" t="n"/>
      <c r="I22" s="44" t="n"/>
      <c r="J22" s="44" t="n"/>
      <c r="K22" s="45">
        <f>IF(OR($I22="",$J22=""),"",IFERROR($J22-$I22,""))</f>
        <v/>
      </c>
      <c r="L22" s="44" t="n"/>
      <c r="M22" s="45">
        <f>IF(OR($K22="",$L22=""),"",IFERROR(MAX(0,$K22-$L22),""))</f>
        <v/>
      </c>
      <c r="N22" s="22" t="n"/>
      <c r="O22" s="46">
        <f>IF($A22="","",IF($N22="Yes",IFERROR('Settings'!$B$4,0),0))</f>
        <v/>
      </c>
      <c r="P22" s="47">
        <f>IF(OR($A22="",$L22="",$O22=""),"",IFERROR(ROUND($L22*$O22,2),0))</f>
        <v/>
      </c>
      <c r="Q22" s="44" t="n"/>
      <c r="R22" s="48" t="n"/>
      <c r="S22" s="45">
        <f>IF(OR($K22="",$Q22=""),"",IFERROR($K22/$Q22,""))</f>
        <v/>
      </c>
      <c r="T22" s="29">
        <f>IF($A22="","",IF($B22="","Missing trip date",IF($C22="","Missing driver",IF($D22="","Missing vehicle",IF($E22="","Missing trip type",IF(OR($I22="",$J22=""),"Missing odometer",IF($K22&lt;0,"End odometer below start",IF($K22=0,"Zero total miles",IF($L22="","Missing business miles",IF($L22&gt;$K22,"Business miles exceed total",IF($N22="","Missing reimbursement choice",IF(AND(OR($E22="Business",$E22="Mixed"),$H22=""),"Missing business purpose",IF(AND(OR($E22="Personal",$E22="Commute"),$L22&gt;0),"Review trip type",IF(AND($N22="Yes",$L22=0),"Review eligibility","OK"))))))))))))))</f>
        <v/>
      </c>
    </row>
    <row r="23">
      <c r="A23" s="20" t="n"/>
      <c r="B23" s="43" t="n"/>
      <c r="C23" s="22" t="n"/>
      <c r="D23" s="22" t="n"/>
      <c r="E23" s="22" t="n"/>
      <c r="F23" s="22" t="n"/>
      <c r="G23" s="22" t="n"/>
      <c r="H23" s="23" t="n"/>
      <c r="I23" s="44" t="n"/>
      <c r="J23" s="44" t="n"/>
      <c r="K23" s="45">
        <f>IF(OR($I23="",$J23=""),"",IFERROR($J23-$I23,""))</f>
        <v/>
      </c>
      <c r="L23" s="44" t="n"/>
      <c r="M23" s="45">
        <f>IF(OR($K23="",$L23=""),"",IFERROR(MAX(0,$K23-$L23),""))</f>
        <v/>
      </c>
      <c r="N23" s="22" t="n"/>
      <c r="O23" s="46">
        <f>IF($A23="","",IF($N23="Yes",IFERROR('Settings'!$B$4,0),0))</f>
        <v/>
      </c>
      <c r="P23" s="47">
        <f>IF(OR($A23="",$L23="",$O23=""),"",IFERROR(ROUND($L23*$O23,2),0))</f>
        <v/>
      </c>
      <c r="Q23" s="44" t="n"/>
      <c r="R23" s="48" t="n"/>
      <c r="S23" s="45">
        <f>IF(OR($K23="",$Q23=""),"",IFERROR($K23/$Q23,""))</f>
        <v/>
      </c>
      <c r="T23" s="29">
        <f>IF($A23="","",IF($B23="","Missing trip date",IF($C23="","Missing driver",IF($D23="","Missing vehicle",IF($E23="","Missing trip type",IF(OR($I23="",$J23=""),"Missing odometer",IF($K23&lt;0,"End odometer below start",IF($K23=0,"Zero total miles",IF($L23="","Missing business miles",IF($L23&gt;$K23,"Business miles exceed total",IF($N23="","Missing reimbursement choice",IF(AND(OR($E23="Business",$E23="Mixed"),$H23=""),"Missing business purpose",IF(AND(OR($E23="Personal",$E23="Commute"),$L23&gt;0),"Review trip type",IF(AND($N23="Yes",$L23=0),"Review eligibility","OK"))))))))))))))</f>
        <v/>
      </c>
    </row>
    <row r="24">
      <c r="A24" s="20" t="n"/>
      <c r="B24" s="43" t="n"/>
      <c r="C24" s="22" t="n"/>
      <c r="D24" s="22" t="n"/>
      <c r="E24" s="22" t="n"/>
      <c r="F24" s="22" t="n"/>
      <c r="G24" s="22" t="n"/>
      <c r="H24" s="23" t="n"/>
      <c r="I24" s="44" t="n"/>
      <c r="J24" s="44" t="n"/>
      <c r="K24" s="45">
        <f>IF(OR($I24="",$J24=""),"",IFERROR($J24-$I24,""))</f>
        <v/>
      </c>
      <c r="L24" s="44" t="n"/>
      <c r="M24" s="45">
        <f>IF(OR($K24="",$L24=""),"",IFERROR(MAX(0,$K24-$L24),""))</f>
        <v/>
      </c>
      <c r="N24" s="22" t="n"/>
      <c r="O24" s="46">
        <f>IF($A24="","",IF($N24="Yes",IFERROR('Settings'!$B$4,0),0))</f>
        <v/>
      </c>
      <c r="P24" s="47">
        <f>IF(OR($A24="",$L24="",$O24=""),"",IFERROR(ROUND($L24*$O24,2),0))</f>
        <v/>
      </c>
      <c r="Q24" s="44" t="n"/>
      <c r="R24" s="48" t="n"/>
      <c r="S24" s="45">
        <f>IF(OR($K24="",$Q24=""),"",IFERROR($K24/$Q24,""))</f>
        <v/>
      </c>
      <c r="T24" s="29">
        <f>IF($A24="","",IF($B24="","Missing trip date",IF($C24="","Missing driver",IF($D24="","Missing vehicle",IF($E24="","Missing trip type",IF(OR($I24="",$J24=""),"Missing odometer",IF($K24&lt;0,"End odometer below start",IF($K24=0,"Zero total miles",IF($L24="","Missing business miles",IF($L24&gt;$K24,"Business miles exceed total",IF($N24="","Missing reimbursement choice",IF(AND(OR($E24="Business",$E24="Mixed"),$H24=""),"Missing business purpose",IF(AND(OR($E24="Personal",$E24="Commute"),$L24&gt;0),"Review trip type",IF(AND($N24="Yes",$L24=0),"Review eligibility","OK"))))))))))))))</f>
        <v/>
      </c>
    </row>
    <row r="25">
      <c r="A25" s="20" t="n"/>
      <c r="B25" s="43" t="n"/>
      <c r="C25" s="22" t="n"/>
      <c r="D25" s="22" t="n"/>
      <c r="E25" s="22" t="n"/>
      <c r="F25" s="22" t="n"/>
      <c r="G25" s="22" t="n"/>
      <c r="H25" s="23" t="n"/>
      <c r="I25" s="44" t="n"/>
      <c r="J25" s="44" t="n"/>
      <c r="K25" s="45">
        <f>IF(OR($I25="",$J25=""),"",IFERROR($J25-$I25,""))</f>
        <v/>
      </c>
      <c r="L25" s="44" t="n"/>
      <c r="M25" s="45">
        <f>IF(OR($K25="",$L25=""),"",IFERROR(MAX(0,$K25-$L25),""))</f>
        <v/>
      </c>
      <c r="N25" s="22" t="n"/>
      <c r="O25" s="46">
        <f>IF($A25="","",IF($N25="Yes",IFERROR('Settings'!$B$4,0),0))</f>
        <v/>
      </c>
      <c r="P25" s="47">
        <f>IF(OR($A25="",$L25="",$O25=""),"",IFERROR(ROUND($L25*$O25,2),0))</f>
        <v/>
      </c>
      <c r="Q25" s="44" t="n"/>
      <c r="R25" s="48" t="n"/>
      <c r="S25" s="45">
        <f>IF(OR($K25="",$Q25=""),"",IFERROR($K25/$Q25,""))</f>
        <v/>
      </c>
      <c r="T25" s="29">
        <f>IF($A25="","",IF($B25="","Missing trip date",IF($C25="","Missing driver",IF($D25="","Missing vehicle",IF($E25="","Missing trip type",IF(OR($I25="",$J25=""),"Missing odometer",IF($K25&lt;0,"End odometer below start",IF($K25=0,"Zero total miles",IF($L25="","Missing business miles",IF($L25&gt;$K25,"Business miles exceed total",IF($N25="","Missing reimbursement choice",IF(AND(OR($E25="Business",$E25="Mixed"),$H25=""),"Missing business purpose",IF(AND(OR($E25="Personal",$E25="Commute"),$L25&gt;0),"Review trip type",IF(AND($N25="Yes",$L25=0),"Review eligibility","OK"))))))))))))))</f>
        <v/>
      </c>
    </row>
    <row r="26">
      <c r="A26" s="20" t="n"/>
      <c r="B26" s="43" t="n"/>
      <c r="C26" s="22" t="n"/>
      <c r="D26" s="22" t="n"/>
      <c r="E26" s="22" t="n"/>
      <c r="F26" s="22" t="n"/>
      <c r="G26" s="22" t="n"/>
      <c r="H26" s="23" t="n"/>
      <c r="I26" s="44" t="n"/>
      <c r="J26" s="44" t="n"/>
      <c r="K26" s="45">
        <f>IF(OR($I26="",$J26=""),"",IFERROR($J26-$I26,""))</f>
        <v/>
      </c>
      <c r="L26" s="44" t="n"/>
      <c r="M26" s="45">
        <f>IF(OR($K26="",$L26=""),"",IFERROR(MAX(0,$K26-$L26),""))</f>
        <v/>
      </c>
      <c r="N26" s="22" t="n"/>
      <c r="O26" s="46">
        <f>IF($A26="","",IF($N26="Yes",IFERROR('Settings'!$B$4,0),0))</f>
        <v/>
      </c>
      <c r="P26" s="47">
        <f>IF(OR($A26="",$L26="",$O26=""),"",IFERROR(ROUND($L26*$O26,2),0))</f>
        <v/>
      </c>
      <c r="Q26" s="44" t="n"/>
      <c r="R26" s="48" t="n"/>
      <c r="S26" s="45">
        <f>IF(OR($K26="",$Q26=""),"",IFERROR($K26/$Q26,""))</f>
        <v/>
      </c>
      <c r="T26" s="29">
        <f>IF($A26="","",IF($B26="","Missing trip date",IF($C26="","Missing driver",IF($D26="","Missing vehicle",IF($E26="","Missing trip type",IF(OR($I26="",$J26=""),"Missing odometer",IF($K26&lt;0,"End odometer below start",IF($K26=0,"Zero total miles",IF($L26="","Missing business miles",IF($L26&gt;$K26,"Business miles exceed total",IF($N26="","Missing reimbursement choice",IF(AND(OR($E26="Business",$E26="Mixed"),$H26=""),"Missing business purpose",IF(AND(OR($E26="Personal",$E26="Commute"),$L26&gt;0),"Review trip type",IF(AND($N26="Yes",$L26=0),"Review eligibility","OK"))))))))))))))</f>
        <v/>
      </c>
    </row>
    <row r="27">
      <c r="A27" s="20" t="n"/>
      <c r="B27" s="43" t="n"/>
      <c r="C27" s="22" t="n"/>
      <c r="D27" s="22" t="n"/>
      <c r="E27" s="22" t="n"/>
      <c r="F27" s="22" t="n"/>
      <c r="G27" s="22" t="n"/>
      <c r="H27" s="23" t="n"/>
      <c r="I27" s="44" t="n"/>
      <c r="J27" s="44" t="n"/>
      <c r="K27" s="45">
        <f>IF(OR($I27="",$J27=""),"",IFERROR($J27-$I27,""))</f>
        <v/>
      </c>
      <c r="L27" s="44" t="n"/>
      <c r="M27" s="45">
        <f>IF(OR($K27="",$L27=""),"",IFERROR(MAX(0,$K27-$L27),""))</f>
        <v/>
      </c>
      <c r="N27" s="22" t="n"/>
      <c r="O27" s="46">
        <f>IF($A27="","",IF($N27="Yes",IFERROR('Settings'!$B$4,0),0))</f>
        <v/>
      </c>
      <c r="P27" s="47">
        <f>IF(OR($A27="",$L27="",$O27=""),"",IFERROR(ROUND($L27*$O27,2),0))</f>
        <v/>
      </c>
      <c r="Q27" s="44" t="n"/>
      <c r="R27" s="48" t="n"/>
      <c r="S27" s="45">
        <f>IF(OR($K27="",$Q27=""),"",IFERROR($K27/$Q27,""))</f>
        <v/>
      </c>
      <c r="T27" s="29">
        <f>IF($A27="","",IF($B27="","Missing trip date",IF($C27="","Missing driver",IF($D27="","Missing vehicle",IF($E27="","Missing trip type",IF(OR($I27="",$J27=""),"Missing odometer",IF($K27&lt;0,"End odometer below start",IF($K27=0,"Zero total miles",IF($L27="","Missing business miles",IF($L27&gt;$K27,"Business miles exceed total",IF($N27="","Missing reimbursement choice",IF(AND(OR($E27="Business",$E27="Mixed"),$H27=""),"Missing business purpose",IF(AND(OR($E27="Personal",$E27="Commute"),$L27&gt;0),"Review trip type",IF(AND($N27="Yes",$L27=0),"Review eligibility","OK"))))))))))))))</f>
        <v/>
      </c>
    </row>
    <row r="28">
      <c r="A28" s="20" t="n"/>
      <c r="B28" s="43" t="n"/>
      <c r="C28" s="22" t="n"/>
      <c r="D28" s="22" t="n"/>
      <c r="E28" s="22" t="n"/>
      <c r="F28" s="22" t="n"/>
      <c r="G28" s="22" t="n"/>
      <c r="H28" s="23" t="n"/>
      <c r="I28" s="44" t="n"/>
      <c r="J28" s="44" t="n"/>
      <c r="K28" s="45">
        <f>IF(OR($I28="",$J28=""),"",IFERROR($J28-$I28,""))</f>
        <v/>
      </c>
      <c r="L28" s="44" t="n"/>
      <c r="M28" s="45">
        <f>IF(OR($K28="",$L28=""),"",IFERROR(MAX(0,$K28-$L28),""))</f>
        <v/>
      </c>
      <c r="N28" s="22" t="n"/>
      <c r="O28" s="46">
        <f>IF($A28="","",IF($N28="Yes",IFERROR('Settings'!$B$4,0),0))</f>
        <v/>
      </c>
      <c r="P28" s="47">
        <f>IF(OR($A28="",$L28="",$O28=""),"",IFERROR(ROUND($L28*$O28,2),0))</f>
        <v/>
      </c>
      <c r="Q28" s="44" t="n"/>
      <c r="R28" s="48" t="n"/>
      <c r="S28" s="45">
        <f>IF(OR($K28="",$Q28=""),"",IFERROR($K28/$Q28,""))</f>
        <v/>
      </c>
      <c r="T28" s="29">
        <f>IF($A28="","",IF($B28="","Missing trip date",IF($C28="","Missing driver",IF($D28="","Missing vehicle",IF($E28="","Missing trip type",IF(OR($I28="",$J28=""),"Missing odometer",IF($K28&lt;0,"End odometer below start",IF($K28=0,"Zero total miles",IF($L28="","Missing business miles",IF($L28&gt;$K28,"Business miles exceed total",IF($N28="","Missing reimbursement choice",IF(AND(OR($E28="Business",$E28="Mixed"),$H28=""),"Missing business purpose",IF(AND(OR($E28="Personal",$E28="Commute"),$L28&gt;0),"Review trip type",IF(AND($N28="Yes",$L28=0),"Review eligibility","OK"))))))))))))))</f>
        <v/>
      </c>
    </row>
    <row r="29">
      <c r="A29" s="20" t="n"/>
      <c r="B29" s="43" t="n"/>
      <c r="C29" s="22" t="n"/>
      <c r="D29" s="22" t="n"/>
      <c r="E29" s="22" t="n"/>
      <c r="F29" s="22" t="n"/>
      <c r="G29" s="22" t="n"/>
      <c r="H29" s="23" t="n"/>
      <c r="I29" s="44" t="n"/>
      <c r="J29" s="44" t="n"/>
      <c r="K29" s="45">
        <f>IF(OR($I29="",$J29=""),"",IFERROR($J29-$I29,""))</f>
        <v/>
      </c>
      <c r="L29" s="44" t="n"/>
      <c r="M29" s="45">
        <f>IF(OR($K29="",$L29=""),"",IFERROR(MAX(0,$K29-$L29),""))</f>
        <v/>
      </c>
      <c r="N29" s="22" t="n"/>
      <c r="O29" s="46">
        <f>IF($A29="","",IF($N29="Yes",IFERROR('Settings'!$B$4,0),0))</f>
        <v/>
      </c>
      <c r="P29" s="47">
        <f>IF(OR($A29="",$L29="",$O29=""),"",IFERROR(ROUND($L29*$O29,2),0))</f>
        <v/>
      </c>
      <c r="Q29" s="44" t="n"/>
      <c r="R29" s="48" t="n"/>
      <c r="S29" s="45">
        <f>IF(OR($K29="",$Q29=""),"",IFERROR($K29/$Q29,""))</f>
        <v/>
      </c>
      <c r="T29" s="29">
        <f>IF($A29="","",IF($B29="","Missing trip date",IF($C29="","Missing driver",IF($D29="","Missing vehicle",IF($E29="","Missing trip type",IF(OR($I29="",$J29=""),"Missing odometer",IF($K29&lt;0,"End odometer below start",IF($K29=0,"Zero total miles",IF($L29="","Missing business miles",IF($L29&gt;$K29,"Business miles exceed total",IF($N29="","Missing reimbursement choice",IF(AND(OR($E29="Business",$E29="Mixed"),$H29=""),"Missing business purpose",IF(AND(OR($E29="Personal",$E29="Commute"),$L29&gt;0),"Review trip type",IF(AND($N29="Yes",$L29=0),"Review eligibility","OK"))))))))))))))</f>
        <v/>
      </c>
    </row>
    <row r="30">
      <c r="A30" s="20" t="n"/>
      <c r="B30" s="43" t="n"/>
      <c r="C30" s="22" t="n"/>
      <c r="D30" s="22" t="n"/>
      <c r="E30" s="22" t="n"/>
      <c r="F30" s="22" t="n"/>
      <c r="G30" s="22" t="n"/>
      <c r="H30" s="23" t="n"/>
      <c r="I30" s="44" t="n"/>
      <c r="J30" s="44" t="n"/>
      <c r="K30" s="45">
        <f>IF(OR($I30="",$J30=""),"",IFERROR($J30-$I30,""))</f>
        <v/>
      </c>
      <c r="L30" s="44" t="n"/>
      <c r="M30" s="45">
        <f>IF(OR($K30="",$L30=""),"",IFERROR(MAX(0,$K30-$L30),""))</f>
        <v/>
      </c>
      <c r="N30" s="22" t="n"/>
      <c r="O30" s="46">
        <f>IF($A30="","",IF($N30="Yes",IFERROR('Settings'!$B$4,0),0))</f>
        <v/>
      </c>
      <c r="P30" s="47">
        <f>IF(OR($A30="",$L30="",$O30=""),"",IFERROR(ROUND($L30*$O30,2),0))</f>
        <v/>
      </c>
      <c r="Q30" s="44" t="n"/>
      <c r="R30" s="48" t="n"/>
      <c r="S30" s="45">
        <f>IF(OR($K30="",$Q30=""),"",IFERROR($K30/$Q30,""))</f>
        <v/>
      </c>
      <c r="T30" s="29">
        <f>IF($A30="","",IF($B30="","Missing trip date",IF($C30="","Missing driver",IF($D30="","Missing vehicle",IF($E30="","Missing trip type",IF(OR($I30="",$J30=""),"Missing odometer",IF($K30&lt;0,"End odometer below start",IF($K30=0,"Zero total miles",IF($L30="","Missing business miles",IF($L30&gt;$K30,"Business miles exceed total",IF($N30="","Missing reimbursement choice",IF(AND(OR($E30="Business",$E30="Mixed"),$H30=""),"Missing business purpose",IF(AND(OR($E30="Personal",$E30="Commute"),$L30&gt;0),"Review trip type",IF(AND($N30="Yes",$L30=0),"Review eligibility","OK"))))))))))))))</f>
        <v/>
      </c>
    </row>
    <row r="31">
      <c r="A31" s="20" t="n"/>
      <c r="B31" s="43" t="n"/>
      <c r="C31" s="22" t="n"/>
      <c r="D31" s="22" t="n"/>
      <c r="E31" s="22" t="n"/>
      <c r="F31" s="22" t="n"/>
      <c r="G31" s="22" t="n"/>
      <c r="H31" s="23" t="n"/>
      <c r="I31" s="44" t="n"/>
      <c r="J31" s="44" t="n"/>
      <c r="K31" s="45">
        <f>IF(OR($I31="",$J31=""),"",IFERROR($J31-$I31,""))</f>
        <v/>
      </c>
      <c r="L31" s="44" t="n"/>
      <c r="M31" s="45">
        <f>IF(OR($K31="",$L31=""),"",IFERROR(MAX(0,$K31-$L31),""))</f>
        <v/>
      </c>
      <c r="N31" s="22" t="n"/>
      <c r="O31" s="46">
        <f>IF($A31="","",IF($N31="Yes",IFERROR('Settings'!$B$4,0),0))</f>
        <v/>
      </c>
      <c r="P31" s="47">
        <f>IF(OR($A31="",$L31="",$O31=""),"",IFERROR(ROUND($L31*$O31,2),0))</f>
        <v/>
      </c>
      <c r="Q31" s="44" t="n"/>
      <c r="R31" s="48" t="n"/>
      <c r="S31" s="45">
        <f>IF(OR($K31="",$Q31=""),"",IFERROR($K31/$Q31,""))</f>
        <v/>
      </c>
      <c r="T31" s="29">
        <f>IF($A31="","",IF($B31="","Missing trip date",IF($C31="","Missing driver",IF($D31="","Missing vehicle",IF($E31="","Missing trip type",IF(OR($I31="",$J31=""),"Missing odometer",IF($K31&lt;0,"End odometer below start",IF($K31=0,"Zero total miles",IF($L31="","Missing business miles",IF($L31&gt;$K31,"Business miles exceed total",IF($N31="","Missing reimbursement choice",IF(AND(OR($E31="Business",$E31="Mixed"),$H31=""),"Missing business purpose",IF(AND(OR($E31="Personal",$E31="Commute"),$L31&gt;0),"Review trip type",IF(AND($N31="Yes",$L31=0),"Review eligibility","OK"))))))))))))))</f>
        <v/>
      </c>
    </row>
    <row r="32">
      <c r="A32" s="20" t="n"/>
      <c r="B32" s="43" t="n"/>
      <c r="C32" s="22" t="n"/>
      <c r="D32" s="22" t="n"/>
      <c r="E32" s="22" t="n"/>
      <c r="F32" s="22" t="n"/>
      <c r="G32" s="22" t="n"/>
      <c r="H32" s="23" t="n"/>
      <c r="I32" s="44" t="n"/>
      <c r="J32" s="44" t="n"/>
      <c r="K32" s="45">
        <f>IF(OR($I32="",$J32=""),"",IFERROR($J32-$I32,""))</f>
        <v/>
      </c>
      <c r="L32" s="44" t="n"/>
      <c r="M32" s="45">
        <f>IF(OR($K32="",$L32=""),"",IFERROR(MAX(0,$K32-$L32),""))</f>
        <v/>
      </c>
      <c r="N32" s="22" t="n"/>
      <c r="O32" s="46">
        <f>IF($A32="","",IF($N32="Yes",IFERROR('Settings'!$B$4,0),0))</f>
        <v/>
      </c>
      <c r="P32" s="47">
        <f>IF(OR($A32="",$L32="",$O32=""),"",IFERROR(ROUND($L32*$O32,2),0))</f>
        <v/>
      </c>
      <c r="Q32" s="44" t="n"/>
      <c r="R32" s="48" t="n"/>
      <c r="S32" s="45">
        <f>IF(OR($K32="",$Q32=""),"",IFERROR($K32/$Q32,""))</f>
        <v/>
      </c>
      <c r="T32" s="29">
        <f>IF($A32="","",IF($B32="","Missing trip date",IF($C32="","Missing driver",IF($D32="","Missing vehicle",IF($E32="","Missing trip type",IF(OR($I32="",$J32=""),"Missing odometer",IF($K32&lt;0,"End odometer below start",IF($K32=0,"Zero total miles",IF($L32="","Missing business miles",IF($L32&gt;$K32,"Business miles exceed total",IF($N32="","Missing reimbursement choice",IF(AND(OR($E32="Business",$E32="Mixed"),$H32=""),"Missing business purpose",IF(AND(OR($E32="Personal",$E32="Commute"),$L32&gt;0),"Review trip type",IF(AND($N32="Yes",$L32=0),"Review eligibility","OK"))))))))))))))</f>
        <v/>
      </c>
    </row>
    <row r="33">
      <c r="A33" s="20" t="n"/>
      <c r="B33" s="43" t="n"/>
      <c r="C33" s="22" t="n"/>
      <c r="D33" s="22" t="n"/>
      <c r="E33" s="22" t="n"/>
      <c r="F33" s="22" t="n"/>
      <c r="G33" s="22" t="n"/>
      <c r="H33" s="23" t="n"/>
      <c r="I33" s="44" t="n"/>
      <c r="J33" s="44" t="n"/>
      <c r="K33" s="45">
        <f>IF(OR($I33="",$J33=""),"",IFERROR($J33-$I33,""))</f>
        <v/>
      </c>
      <c r="L33" s="44" t="n"/>
      <c r="M33" s="45">
        <f>IF(OR($K33="",$L33=""),"",IFERROR(MAX(0,$K33-$L33),""))</f>
        <v/>
      </c>
      <c r="N33" s="22" t="n"/>
      <c r="O33" s="46">
        <f>IF($A33="","",IF($N33="Yes",IFERROR('Settings'!$B$4,0),0))</f>
        <v/>
      </c>
      <c r="P33" s="47">
        <f>IF(OR($A33="",$L33="",$O33=""),"",IFERROR(ROUND($L33*$O33,2),0))</f>
        <v/>
      </c>
      <c r="Q33" s="44" t="n"/>
      <c r="R33" s="48" t="n"/>
      <c r="S33" s="45">
        <f>IF(OR($K33="",$Q33=""),"",IFERROR($K33/$Q33,""))</f>
        <v/>
      </c>
      <c r="T33" s="29">
        <f>IF($A33="","",IF($B33="","Missing trip date",IF($C33="","Missing driver",IF($D33="","Missing vehicle",IF($E33="","Missing trip type",IF(OR($I33="",$J33=""),"Missing odometer",IF($K33&lt;0,"End odometer below start",IF($K33=0,"Zero total miles",IF($L33="","Missing business miles",IF($L33&gt;$K33,"Business miles exceed total",IF($N33="","Missing reimbursement choice",IF(AND(OR($E33="Business",$E33="Mixed"),$H33=""),"Missing business purpose",IF(AND(OR($E33="Personal",$E33="Commute"),$L33&gt;0),"Review trip type",IF(AND($N33="Yes",$L33=0),"Review eligibility","OK"))))))))))))))</f>
        <v/>
      </c>
    </row>
    <row r="34">
      <c r="A34" s="20" t="n"/>
      <c r="B34" s="43" t="n"/>
      <c r="C34" s="22" t="n"/>
      <c r="D34" s="22" t="n"/>
      <c r="E34" s="22" t="n"/>
      <c r="F34" s="22" t="n"/>
      <c r="G34" s="22" t="n"/>
      <c r="H34" s="23" t="n"/>
      <c r="I34" s="44" t="n"/>
      <c r="J34" s="44" t="n"/>
      <c r="K34" s="45">
        <f>IF(OR($I34="",$J34=""),"",IFERROR($J34-$I34,""))</f>
        <v/>
      </c>
      <c r="L34" s="44" t="n"/>
      <c r="M34" s="45">
        <f>IF(OR($K34="",$L34=""),"",IFERROR(MAX(0,$K34-$L34),""))</f>
        <v/>
      </c>
      <c r="N34" s="22" t="n"/>
      <c r="O34" s="46">
        <f>IF($A34="","",IF($N34="Yes",IFERROR('Settings'!$B$4,0),0))</f>
        <v/>
      </c>
      <c r="P34" s="47">
        <f>IF(OR($A34="",$L34="",$O34=""),"",IFERROR(ROUND($L34*$O34,2),0))</f>
        <v/>
      </c>
      <c r="Q34" s="44" t="n"/>
      <c r="R34" s="48" t="n"/>
      <c r="S34" s="45">
        <f>IF(OR($K34="",$Q34=""),"",IFERROR($K34/$Q34,""))</f>
        <v/>
      </c>
      <c r="T34" s="29">
        <f>IF($A34="","",IF($B34="","Missing trip date",IF($C34="","Missing driver",IF($D34="","Missing vehicle",IF($E34="","Missing trip type",IF(OR($I34="",$J34=""),"Missing odometer",IF($K34&lt;0,"End odometer below start",IF($K34=0,"Zero total miles",IF($L34="","Missing business miles",IF($L34&gt;$K34,"Business miles exceed total",IF($N34="","Missing reimbursement choice",IF(AND(OR($E34="Business",$E34="Mixed"),$H34=""),"Missing business purpose",IF(AND(OR($E34="Personal",$E34="Commute"),$L34&gt;0),"Review trip type",IF(AND($N34="Yes",$L34=0),"Review eligibility","OK"))))))))))))))</f>
        <v/>
      </c>
    </row>
    <row r="35">
      <c r="A35" s="20" t="n"/>
      <c r="B35" s="43" t="n"/>
      <c r="C35" s="22" t="n"/>
      <c r="D35" s="22" t="n"/>
      <c r="E35" s="22" t="n"/>
      <c r="F35" s="22" t="n"/>
      <c r="G35" s="22" t="n"/>
      <c r="H35" s="23" t="n"/>
      <c r="I35" s="44" t="n"/>
      <c r="J35" s="44" t="n"/>
      <c r="K35" s="45">
        <f>IF(OR($I35="",$J35=""),"",IFERROR($J35-$I35,""))</f>
        <v/>
      </c>
      <c r="L35" s="44" t="n"/>
      <c r="M35" s="45">
        <f>IF(OR($K35="",$L35=""),"",IFERROR(MAX(0,$K35-$L35),""))</f>
        <v/>
      </c>
      <c r="N35" s="22" t="n"/>
      <c r="O35" s="46">
        <f>IF($A35="","",IF($N35="Yes",IFERROR('Settings'!$B$4,0),0))</f>
        <v/>
      </c>
      <c r="P35" s="47">
        <f>IF(OR($A35="",$L35="",$O35=""),"",IFERROR(ROUND($L35*$O35,2),0))</f>
        <v/>
      </c>
      <c r="Q35" s="44" t="n"/>
      <c r="R35" s="48" t="n"/>
      <c r="S35" s="45">
        <f>IF(OR($K35="",$Q35=""),"",IFERROR($K35/$Q35,""))</f>
        <v/>
      </c>
      <c r="T35" s="29">
        <f>IF($A35="","",IF($B35="","Missing trip date",IF($C35="","Missing driver",IF($D35="","Missing vehicle",IF($E35="","Missing trip type",IF(OR($I35="",$J35=""),"Missing odometer",IF($K35&lt;0,"End odometer below start",IF($K35=0,"Zero total miles",IF($L35="","Missing business miles",IF($L35&gt;$K35,"Business miles exceed total",IF($N35="","Missing reimbursement choice",IF(AND(OR($E35="Business",$E35="Mixed"),$H35=""),"Missing business purpose",IF(AND(OR($E35="Personal",$E35="Commute"),$L35&gt;0),"Review trip type",IF(AND($N35="Yes",$L35=0),"Review eligibility","OK"))))))))))))))</f>
        <v/>
      </c>
    </row>
    <row r="36">
      <c r="A36" s="20" t="n"/>
      <c r="B36" s="43" t="n"/>
      <c r="C36" s="22" t="n"/>
      <c r="D36" s="22" t="n"/>
      <c r="E36" s="22" t="n"/>
      <c r="F36" s="22" t="n"/>
      <c r="G36" s="22" t="n"/>
      <c r="H36" s="23" t="n"/>
      <c r="I36" s="44" t="n"/>
      <c r="J36" s="44" t="n"/>
      <c r="K36" s="45">
        <f>IF(OR($I36="",$J36=""),"",IFERROR($J36-$I36,""))</f>
        <v/>
      </c>
      <c r="L36" s="44" t="n"/>
      <c r="M36" s="45">
        <f>IF(OR($K36="",$L36=""),"",IFERROR(MAX(0,$K36-$L36),""))</f>
        <v/>
      </c>
      <c r="N36" s="22" t="n"/>
      <c r="O36" s="46">
        <f>IF($A36="","",IF($N36="Yes",IFERROR('Settings'!$B$4,0),0))</f>
        <v/>
      </c>
      <c r="P36" s="47">
        <f>IF(OR($A36="",$L36="",$O36=""),"",IFERROR(ROUND($L36*$O36,2),0))</f>
        <v/>
      </c>
      <c r="Q36" s="44" t="n"/>
      <c r="R36" s="48" t="n"/>
      <c r="S36" s="45">
        <f>IF(OR($K36="",$Q36=""),"",IFERROR($K36/$Q36,""))</f>
        <v/>
      </c>
      <c r="T36" s="29">
        <f>IF($A36="","",IF($B36="","Missing trip date",IF($C36="","Missing driver",IF($D36="","Missing vehicle",IF($E36="","Missing trip type",IF(OR($I36="",$J36=""),"Missing odometer",IF($K36&lt;0,"End odometer below start",IF($K36=0,"Zero total miles",IF($L36="","Missing business miles",IF($L36&gt;$K36,"Business miles exceed total",IF($N36="","Missing reimbursement choice",IF(AND(OR($E36="Business",$E36="Mixed"),$H36=""),"Missing business purpose",IF(AND(OR($E36="Personal",$E36="Commute"),$L36&gt;0),"Review trip type",IF(AND($N36="Yes",$L36=0),"Review eligibility","OK"))))))))))))))</f>
        <v/>
      </c>
    </row>
    <row r="37">
      <c r="A37" s="20" t="n"/>
      <c r="B37" s="43" t="n"/>
      <c r="C37" s="22" t="n"/>
      <c r="D37" s="22" t="n"/>
      <c r="E37" s="22" t="n"/>
      <c r="F37" s="22" t="n"/>
      <c r="G37" s="22" t="n"/>
      <c r="H37" s="23" t="n"/>
      <c r="I37" s="44" t="n"/>
      <c r="J37" s="44" t="n"/>
      <c r="K37" s="45">
        <f>IF(OR($I37="",$J37=""),"",IFERROR($J37-$I37,""))</f>
        <v/>
      </c>
      <c r="L37" s="44" t="n"/>
      <c r="M37" s="45">
        <f>IF(OR($K37="",$L37=""),"",IFERROR(MAX(0,$K37-$L37),""))</f>
        <v/>
      </c>
      <c r="N37" s="22" t="n"/>
      <c r="O37" s="46">
        <f>IF($A37="","",IF($N37="Yes",IFERROR('Settings'!$B$4,0),0))</f>
        <v/>
      </c>
      <c r="P37" s="47">
        <f>IF(OR($A37="",$L37="",$O37=""),"",IFERROR(ROUND($L37*$O37,2),0))</f>
        <v/>
      </c>
      <c r="Q37" s="44" t="n"/>
      <c r="R37" s="48" t="n"/>
      <c r="S37" s="45">
        <f>IF(OR($K37="",$Q37=""),"",IFERROR($K37/$Q37,""))</f>
        <v/>
      </c>
      <c r="T37" s="29">
        <f>IF($A37="","",IF($B37="","Missing trip date",IF($C37="","Missing driver",IF($D37="","Missing vehicle",IF($E37="","Missing trip type",IF(OR($I37="",$J37=""),"Missing odometer",IF($K37&lt;0,"End odometer below start",IF($K37=0,"Zero total miles",IF($L37="","Missing business miles",IF($L37&gt;$K37,"Business miles exceed total",IF($N37="","Missing reimbursement choice",IF(AND(OR($E37="Business",$E37="Mixed"),$H37=""),"Missing business purpose",IF(AND(OR($E37="Personal",$E37="Commute"),$L37&gt;0),"Review trip type",IF(AND($N37="Yes",$L37=0),"Review eligibility","OK"))))))))))))))</f>
        <v/>
      </c>
    </row>
    <row r="38">
      <c r="A38" s="20" t="n"/>
      <c r="B38" s="43" t="n"/>
      <c r="C38" s="22" t="n"/>
      <c r="D38" s="22" t="n"/>
      <c r="E38" s="22" t="n"/>
      <c r="F38" s="22" t="n"/>
      <c r="G38" s="22" t="n"/>
      <c r="H38" s="23" t="n"/>
      <c r="I38" s="44" t="n"/>
      <c r="J38" s="44" t="n"/>
      <c r="K38" s="45">
        <f>IF(OR($I38="",$J38=""),"",IFERROR($J38-$I38,""))</f>
        <v/>
      </c>
      <c r="L38" s="44" t="n"/>
      <c r="M38" s="45">
        <f>IF(OR($K38="",$L38=""),"",IFERROR(MAX(0,$K38-$L38),""))</f>
        <v/>
      </c>
      <c r="N38" s="22" t="n"/>
      <c r="O38" s="46">
        <f>IF($A38="","",IF($N38="Yes",IFERROR('Settings'!$B$4,0),0))</f>
        <v/>
      </c>
      <c r="P38" s="47">
        <f>IF(OR($A38="",$L38="",$O38=""),"",IFERROR(ROUND($L38*$O38,2),0))</f>
        <v/>
      </c>
      <c r="Q38" s="44" t="n"/>
      <c r="R38" s="48" t="n"/>
      <c r="S38" s="45">
        <f>IF(OR($K38="",$Q38=""),"",IFERROR($K38/$Q38,""))</f>
        <v/>
      </c>
      <c r="T38" s="29">
        <f>IF($A38="","",IF($B38="","Missing trip date",IF($C38="","Missing driver",IF($D38="","Missing vehicle",IF($E38="","Missing trip type",IF(OR($I38="",$J38=""),"Missing odometer",IF($K38&lt;0,"End odometer below start",IF($K38=0,"Zero total miles",IF($L38="","Missing business miles",IF($L38&gt;$K38,"Business miles exceed total",IF($N38="","Missing reimbursement choice",IF(AND(OR($E38="Business",$E38="Mixed"),$H38=""),"Missing business purpose",IF(AND(OR($E38="Personal",$E38="Commute"),$L38&gt;0),"Review trip type",IF(AND($N38="Yes",$L38=0),"Review eligibility","OK"))))))))))))))</f>
        <v/>
      </c>
    </row>
    <row r="39">
      <c r="A39" s="20" t="n"/>
      <c r="B39" s="43" t="n"/>
      <c r="C39" s="22" t="n"/>
      <c r="D39" s="22" t="n"/>
      <c r="E39" s="22" t="n"/>
      <c r="F39" s="22" t="n"/>
      <c r="G39" s="22" t="n"/>
      <c r="H39" s="23" t="n"/>
      <c r="I39" s="44" t="n"/>
      <c r="J39" s="44" t="n"/>
      <c r="K39" s="45">
        <f>IF(OR($I39="",$J39=""),"",IFERROR($J39-$I39,""))</f>
        <v/>
      </c>
      <c r="L39" s="44" t="n"/>
      <c r="M39" s="45">
        <f>IF(OR($K39="",$L39=""),"",IFERROR(MAX(0,$K39-$L39),""))</f>
        <v/>
      </c>
      <c r="N39" s="22" t="n"/>
      <c r="O39" s="46">
        <f>IF($A39="","",IF($N39="Yes",IFERROR('Settings'!$B$4,0),0))</f>
        <v/>
      </c>
      <c r="P39" s="47">
        <f>IF(OR($A39="",$L39="",$O39=""),"",IFERROR(ROUND($L39*$O39,2),0))</f>
        <v/>
      </c>
      <c r="Q39" s="44" t="n"/>
      <c r="R39" s="48" t="n"/>
      <c r="S39" s="45">
        <f>IF(OR($K39="",$Q39=""),"",IFERROR($K39/$Q39,""))</f>
        <v/>
      </c>
      <c r="T39" s="29">
        <f>IF($A39="","",IF($B39="","Missing trip date",IF($C39="","Missing driver",IF($D39="","Missing vehicle",IF($E39="","Missing trip type",IF(OR($I39="",$J39=""),"Missing odometer",IF($K39&lt;0,"End odometer below start",IF($K39=0,"Zero total miles",IF($L39="","Missing business miles",IF($L39&gt;$K39,"Business miles exceed total",IF($N39="","Missing reimbursement choice",IF(AND(OR($E39="Business",$E39="Mixed"),$H39=""),"Missing business purpose",IF(AND(OR($E39="Personal",$E39="Commute"),$L39&gt;0),"Review trip type",IF(AND($N39="Yes",$L39=0),"Review eligibility","OK"))))))))))))))</f>
        <v/>
      </c>
    </row>
    <row r="40">
      <c r="A40" s="20" t="n"/>
      <c r="B40" s="43" t="n"/>
      <c r="C40" s="22" t="n"/>
      <c r="D40" s="22" t="n"/>
      <c r="E40" s="22" t="n"/>
      <c r="F40" s="22" t="n"/>
      <c r="G40" s="22" t="n"/>
      <c r="H40" s="23" t="n"/>
      <c r="I40" s="44" t="n"/>
      <c r="J40" s="44" t="n"/>
      <c r="K40" s="45">
        <f>IF(OR($I40="",$J40=""),"",IFERROR($J40-$I40,""))</f>
        <v/>
      </c>
      <c r="L40" s="44" t="n"/>
      <c r="M40" s="45">
        <f>IF(OR($K40="",$L40=""),"",IFERROR(MAX(0,$K40-$L40),""))</f>
        <v/>
      </c>
      <c r="N40" s="22" t="n"/>
      <c r="O40" s="46">
        <f>IF($A40="","",IF($N40="Yes",IFERROR('Settings'!$B$4,0),0))</f>
        <v/>
      </c>
      <c r="P40" s="47">
        <f>IF(OR($A40="",$L40="",$O40=""),"",IFERROR(ROUND($L40*$O40,2),0))</f>
        <v/>
      </c>
      <c r="Q40" s="44" t="n"/>
      <c r="R40" s="48" t="n"/>
      <c r="S40" s="45">
        <f>IF(OR($K40="",$Q40=""),"",IFERROR($K40/$Q40,""))</f>
        <v/>
      </c>
      <c r="T40" s="29">
        <f>IF($A40="","",IF($B40="","Missing trip date",IF($C40="","Missing driver",IF($D40="","Missing vehicle",IF($E40="","Missing trip type",IF(OR($I40="",$J40=""),"Missing odometer",IF($K40&lt;0,"End odometer below start",IF($K40=0,"Zero total miles",IF($L40="","Missing business miles",IF($L40&gt;$K40,"Business miles exceed total",IF($N40="","Missing reimbursement choice",IF(AND(OR($E40="Business",$E40="Mixed"),$H40=""),"Missing business purpose",IF(AND(OR($E40="Personal",$E40="Commute"),$L40&gt;0),"Review trip type",IF(AND($N40="Yes",$L40=0),"Review eligibility","OK"))))))))))))))</f>
        <v/>
      </c>
    </row>
    <row r="41">
      <c r="A41" s="20" t="n"/>
      <c r="B41" s="43" t="n"/>
      <c r="C41" s="22" t="n"/>
      <c r="D41" s="22" t="n"/>
      <c r="E41" s="22" t="n"/>
      <c r="F41" s="22" t="n"/>
      <c r="G41" s="22" t="n"/>
      <c r="H41" s="23" t="n"/>
      <c r="I41" s="44" t="n"/>
      <c r="J41" s="44" t="n"/>
      <c r="K41" s="45">
        <f>IF(OR($I41="",$J41=""),"",IFERROR($J41-$I41,""))</f>
        <v/>
      </c>
      <c r="L41" s="44" t="n"/>
      <c r="M41" s="45">
        <f>IF(OR($K41="",$L41=""),"",IFERROR(MAX(0,$K41-$L41),""))</f>
        <v/>
      </c>
      <c r="N41" s="22" t="n"/>
      <c r="O41" s="46">
        <f>IF($A41="","",IF($N41="Yes",IFERROR('Settings'!$B$4,0),0))</f>
        <v/>
      </c>
      <c r="P41" s="47">
        <f>IF(OR($A41="",$L41="",$O41=""),"",IFERROR(ROUND($L41*$O41,2),0))</f>
        <v/>
      </c>
      <c r="Q41" s="44" t="n"/>
      <c r="R41" s="48" t="n"/>
      <c r="S41" s="45">
        <f>IF(OR($K41="",$Q41=""),"",IFERROR($K41/$Q41,""))</f>
        <v/>
      </c>
      <c r="T41" s="29">
        <f>IF($A41="","",IF($B41="","Missing trip date",IF($C41="","Missing driver",IF($D41="","Missing vehicle",IF($E41="","Missing trip type",IF(OR($I41="",$J41=""),"Missing odometer",IF($K41&lt;0,"End odometer below start",IF($K41=0,"Zero total miles",IF($L41="","Missing business miles",IF($L41&gt;$K41,"Business miles exceed total",IF($N41="","Missing reimbursement choice",IF(AND(OR($E41="Business",$E41="Mixed"),$H41=""),"Missing business purpose",IF(AND(OR($E41="Personal",$E41="Commute"),$L41&gt;0),"Review trip type",IF(AND($N41="Yes",$L41=0),"Review eligibility","OK"))))))))))))))</f>
        <v/>
      </c>
    </row>
    <row r="42">
      <c r="A42" s="20" t="n"/>
      <c r="B42" s="43" t="n"/>
      <c r="C42" s="22" t="n"/>
      <c r="D42" s="22" t="n"/>
      <c r="E42" s="22" t="n"/>
      <c r="F42" s="22" t="n"/>
      <c r="G42" s="22" t="n"/>
      <c r="H42" s="23" t="n"/>
      <c r="I42" s="44" t="n"/>
      <c r="J42" s="44" t="n"/>
      <c r="K42" s="45">
        <f>IF(OR($I42="",$J42=""),"",IFERROR($J42-$I42,""))</f>
        <v/>
      </c>
      <c r="L42" s="44" t="n"/>
      <c r="M42" s="45">
        <f>IF(OR($K42="",$L42=""),"",IFERROR(MAX(0,$K42-$L42),""))</f>
        <v/>
      </c>
      <c r="N42" s="22" t="n"/>
      <c r="O42" s="46">
        <f>IF($A42="","",IF($N42="Yes",IFERROR('Settings'!$B$4,0),0))</f>
        <v/>
      </c>
      <c r="P42" s="47">
        <f>IF(OR($A42="",$L42="",$O42=""),"",IFERROR(ROUND($L42*$O42,2),0))</f>
        <v/>
      </c>
      <c r="Q42" s="44" t="n"/>
      <c r="R42" s="48" t="n"/>
      <c r="S42" s="45">
        <f>IF(OR($K42="",$Q42=""),"",IFERROR($K42/$Q42,""))</f>
        <v/>
      </c>
      <c r="T42" s="29">
        <f>IF($A42="","",IF($B42="","Missing trip date",IF($C42="","Missing driver",IF($D42="","Missing vehicle",IF($E42="","Missing trip type",IF(OR($I42="",$J42=""),"Missing odometer",IF($K42&lt;0,"End odometer below start",IF($K42=0,"Zero total miles",IF($L42="","Missing business miles",IF($L42&gt;$K42,"Business miles exceed total",IF($N42="","Missing reimbursement choice",IF(AND(OR($E42="Business",$E42="Mixed"),$H42=""),"Missing business purpose",IF(AND(OR($E42="Personal",$E42="Commute"),$L42&gt;0),"Review trip type",IF(AND($N42="Yes",$L42=0),"Review eligibility","OK"))))))))))))))</f>
        <v/>
      </c>
    </row>
    <row r="43">
      <c r="A43" s="20" t="n"/>
      <c r="B43" s="43" t="n"/>
      <c r="C43" s="22" t="n"/>
      <c r="D43" s="22" t="n"/>
      <c r="E43" s="22" t="n"/>
      <c r="F43" s="22" t="n"/>
      <c r="G43" s="22" t="n"/>
      <c r="H43" s="23" t="n"/>
      <c r="I43" s="44" t="n"/>
      <c r="J43" s="44" t="n"/>
      <c r="K43" s="45">
        <f>IF(OR($I43="",$J43=""),"",IFERROR($J43-$I43,""))</f>
        <v/>
      </c>
      <c r="L43" s="44" t="n"/>
      <c r="M43" s="45">
        <f>IF(OR($K43="",$L43=""),"",IFERROR(MAX(0,$K43-$L43),""))</f>
        <v/>
      </c>
      <c r="N43" s="22" t="n"/>
      <c r="O43" s="46">
        <f>IF($A43="","",IF($N43="Yes",IFERROR('Settings'!$B$4,0),0))</f>
        <v/>
      </c>
      <c r="P43" s="47">
        <f>IF(OR($A43="",$L43="",$O43=""),"",IFERROR(ROUND($L43*$O43,2),0))</f>
        <v/>
      </c>
      <c r="Q43" s="44" t="n"/>
      <c r="R43" s="48" t="n"/>
      <c r="S43" s="45">
        <f>IF(OR($K43="",$Q43=""),"",IFERROR($K43/$Q43,""))</f>
        <v/>
      </c>
      <c r="T43" s="29">
        <f>IF($A43="","",IF($B43="","Missing trip date",IF($C43="","Missing driver",IF($D43="","Missing vehicle",IF($E43="","Missing trip type",IF(OR($I43="",$J43=""),"Missing odometer",IF($K43&lt;0,"End odometer below start",IF($K43=0,"Zero total miles",IF($L43="","Missing business miles",IF($L43&gt;$K43,"Business miles exceed total",IF($N43="","Missing reimbursement choice",IF(AND(OR($E43="Business",$E43="Mixed"),$H43=""),"Missing business purpose",IF(AND(OR($E43="Personal",$E43="Commute"),$L43&gt;0),"Review trip type",IF(AND($N43="Yes",$L43=0),"Review eligibility","OK"))))))))))))))</f>
        <v/>
      </c>
    </row>
    <row r="44">
      <c r="A44" s="20" t="n"/>
      <c r="B44" s="43" t="n"/>
      <c r="C44" s="22" t="n"/>
      <c r="D44" s="22" t="n"/>
      <c r="E44" s="22" t="n"/>
      <c r="F44" s="22" t="n"/>
      <c r="G44" s="22" t="n"/>
      <c r="H44" s="23" t="n"/>
      <c r="I44" s="44" t="n"/>
      <c r="J44" s="44" t="n"/>
      <c r="K44" s="45">
        <f>IF(OR($I44="",$J44=""),"",IFERROR($J44-$I44,""))</f>
        <v/>
      </c>
      <c r="L44" s="44" t="n"/>
      <c r="M44" s="45">
        <f>IF(OR($K44="",$L44=""),"",IFERROR(MAX(0,$K44-$L44),""))</f>
        <v/>
      </c>
      <c r="N44" s="22" t="n"/>
      <c r="O44" s="46">
        <f>IF($A44="","",IF($N44="Yes",IFERROR('Settings'!$B$4,0),0))</f>
        <v/>
      </c>
      <c r="P44" s="47">
        <f>IF(OR($A44="",$L44="",$O44=""),"",IFERROR(ROUND($L44*$O44,2),0))</f>
        <v/>
      </c>
      <c r="Q44" s="44" t="n"/>
      <c r="R44" s="48" t="n"/>
      <c r="S44" s="45">
        <f>IF(OR($K44="",$Q44=""),"",IFERROR($K44/$Q44,""))</f>
        <v/>
      </c>
      <c r="T44" s="29">
        <f>IF($A44="","",IF($B44="","Missing trip date",IF($C44="","Missing driver",IF($D44="","Missing vehicle",IF($E44="","Missing trip type",IF(OR($I44="",$J44=""),"Missing odometer",IF($K44&lt;0,"End odometer below start",IF($K44=0,"Zero total miles",IF($L44="","Missing business miles",IF($L44&gt;$K44,"Business miles exceed total",IF($N44="","Missing reimbursement choice",IF(AND(OR($E44="Business",$E44="Mixed"),$H44=""),"Missing business purpose",IF(AND(OR($E44="Personal",$E44="Commute"),$L44&gt;0),"Review trip type",IF(AND($N44="Yes",$L44=0),"Review eligibility","OK"))))))))))))))</f>
        <v/>
      </c>
    </row>
    <row r="45">
      <c r="A45" s="20" t="n"/>
      <c r="B45" s="43" t="n"/>
      <c r="C45" s="22" t="n"/>
      <c r="D45" s="22" t="n"/>
      <c r="E45" s="22" t="n"/>
      <c r="F45" s="22" t="n"/>
      <c r="G45" s="22" t="n"/>
      <c r="H45" s="23" t="n"/>
      <c r="I45" s="44" t="n"/>
      <c r="J45" s="44" t="n"/>
      <c r="K45" s="45">
        <f>IF(OR($I45="",$J45=""),"",IFERROR($J45-$I45,""))</f>
        <v/>
      </c>
      <c r="L45" s="44" t="n"/>
      <c r="M45" s="45">
        <f>IF(OR($K45="",$L45=""),"",IFERROR(MAX(0,$K45-$L45),""))</f>
        <v/>
      </c>
      <c r="N45" s="22" t="n"/>
      <c r="O45" s="46">
        <f>IF($A45="","",IF($N45="Yes",IFERROR('Settings'!$B$4,0),0))</f>
        <v/>
      </c>
      <c r="P45" s="47">
        <f>IF(OR($A45="",$L45="",$O45=""),"",IFERROR(ROUND($L45*$O45,2),0))</f>
        <v/>
      </c>
      <c r="Q45" s="44" t="n"/>
      <c r="R45" s="48" t="n"/>
      <c r="S45" s="45">
        <f>IF(OR($K45="",$Q45=""),"",IFERROR($K45/$Q45,""))</f>
        <v/>
      </c>
      <c r="T45" s="29">
        <f>IF($A45="","",IF($B45="","Missing trip date",IF($C45="","Missing driver",IF($D45="","Missing vehicle",IF($E45="","Missing trip type",IF(OR($I45="",$J45=""),"Missing odometer",IF($K45&lt;0,"End odometer below start",IF($K45=0,"Zero total miles",IF($L45="","Missing business miles",IF($L45&gt;$K45,"Business miles exceed total",IF($N45="","Missing reimbursement choice",IF(AND(OR($E45="Business",$E45="Mixed"),$H45=""),"Missing business purpose",IF(AND(OR($E45="Personal",$E45="Commute"),$L45&gt;0),"Review trip type",IF(AND($N45="Yes",$L45=0),"Review eligibility","OK"))))))))))))))</f>
        <v/>
      </c>
    </row>
    <row r="46">
      <c r="A46" s="20" t="n"/>
      <c r="B46" s="43" t="n"/>
      <c r="C46" s="22" t="n"/>
      <c r="D46" s="22" t="n"/>
      <c r="E46" s="22" t="n"/>
      <c r="F46" s="22" t="n"/>
      <c r="G46" s="22" t="n"/>
      <c r="H46" s="23" t="n"/>
      <c r="I46" s="44" t="n"/>
      <c r="J46" s="44" t="n"/>
      <c r="K46" s="45">
        <f>IF(OR($I46="",$J46=""),"",IFERROR($J46-$I46,""))</f>
        <v/>
      </c>
      <c r="L46" s="44" t="n"/>
      <c r="M46" s="45">
        <f>IF(OR($K46="",$L46=""),"",IFERROR(MAX(0,$K46-$L46),""))</f>
        <v/>
      </c>
      <c r="N46" s="22" t="n"/>
      <c r="O46" s="46">
        <f>IF($A46="","",IF($N46="Yes",IFERROR('Settings'!$B$4,0),0))</f>
        <v/>
      </c>
      <c r="P46" s="47">
        <f>IF(OR($A46="",$L46="",$O46=""),"",IFERROR(ROUND($L46*$O46,2),0))</f>
        <v/>
      </c>
      <c r="Q46" s="44" t="n"/>
      <c r="R46" s="48" t="n"/>
      <c r="S46" s="45">
        <f>IF(OR($K46="",$Q46=""),"",IFERROR($K46/$Q46,""))</f>
        <v/>
      </c>
      <c r="T46" s="29">
        <f>IF($A46="","",IF($B46="","Missing trip date",IF($C46="","Missing driver",IF($D46="","Missing vehicle",IF($E46="","Missing trip type",IF(OR($I46="",$J46=""),"Missing odometer",IF($K46&lt;0,"End odometer below start",IF($K46=0,"Zero total miles",IF($L46="","Missing business miles",IF($L46&gt;$K46,"Business miles exceed total",IF($N46="","Missing reimbursement choice",IF(AND(OR($E46="Business",$E46="Mixed"),$H46=""),"Missing business purpose",IF(AND(OR($E46="Personal",$E46="Commute"),$L46&gt;0),"Review trip type",IF(AND($N46="Yes",$L46=0),"Review eligibility","OK"))))))))))))))</f>
        <v/>
      </c>
    </row>
    <row r="47">
      <c r="A47" s="20" t="n"/>
      <c r="B47" s="43" t="n"/>
      <c r="C47" s="22" t="n"/>
      <c r="D47" s="22" t="n"/>
      <c r="E47" s="22" t="n"/>
      <c r="F47" s="22" t="n"/>
      <c r="G47" s="22" t="n"/>
      <c r="H47" s="23" t="n"/>
      <c r="I47" s="44" t="n"/>
      <c r="J47" s="44" t="n"/>
      <c r="K47" s="45">
        <f>IF(OR($I47="",$J47=""),"",IFERROR($J47-$I47,""))</f>
        <v/>
      </c>
      <c r="L47" s="44" t="n"/>
      <c r="M47" s="45">
        <f>IF(OR($K47="",$L47=""),"",IFERROR(MAX(0,$K47-$L47),""))</f>
        <v/>
      </c>
      <c r="N47" s="22" t="n"/>
      <c r="O47" s="46">
        <f>IF($A47="","",IF($N47="Yes",IFERROR('Settings'!$B$4,0),0))</f>
        <v/>
      </c>
      <c r="P47" s="47">
        <f>IF(OR($A47="",$L47="",$O47=""),"",IFERROR(ROUND($L47*$O47,2),0))</f>
        <v/>
      </c>
      <c r="Q47" s="44" t="n"/>
      <c r="R47" s="48" t="n"/>
      <c r="S47" s="45">
        <f>IF(OR($K47="",$Q47=""),"",IFERROR($K47/$Q47,""))</f>
        <v/>
      </c>
      <c r="T47" s="29">
        <f>IF($A47="","",IF($B47="","Missing trip date",IF($C47="","Missing driver",IF($D47="","Missing vehicle",IF($E47="","Missing trip type",IF(OR($I47="",$J47=""),"Missing odometer",IF($K47&lt;0,"End odometer below start",IF($K47=0,"Zero total miles",IF($L47="","Missing business miles",IF($L47&gt;$K47,"Business miles exceed total",IF($N47="","Missing reimbursement choice",IF(AND(OR($E47="Business",$E47="Mixed"),$H47=""),"Missing business purpose",IF(AND(OR($E47="Personal",$E47="Commute"),$L47&gt;0),"Review trip type",IF(AND($N47="Yes",$L47=0),"Review eligibility","OK"))))))))))))))</f>
        <v/>
      </c>
    </row>
    <row r="48">
      <c r="A48" s="20" t="n"/>
      <c r="B48" s="43" t="n"/>
      <c r="C48" s="22" t="n"/>
      <c r="D48" s="22" t="n"/>
      <c r="E48" s="22" t="n"/>
      <c r="F48" s="22" t="n"/>
      <c r="G48" s="22" t="n"/>
      <c r="H48" s="23" t="n"/>
      <c r="I48" s="44" t="n"/>
      <c r="J48" s="44" t="n"/>
      <c r="K48" s="45">
        <f>IF(OR($I48="",$J48=""),"",IFERROR($J48-$I48,""))</f>
        <v/>
      </c>
      <c r="L48" s="44" t="n"/>
      <c r="M48" s="45">
        <f>IF(OR($K48="",$L48=""),"",IFERROR(MAX(0,$K48-$L48),""))</f>
        <v/>
      </c>
      <c r="N48" s="22" t="n"/>
      <c r="O48" s="46">
        <f>IF($A48="","",IF($N48="Yes",IFERROR('Settings'!$B$4,0),0))</f>
        <v/>
      </c>
      <c r="P48" s="47">
        <f>IF(OR($A48="",$L48="",$O48=""),"",IFERROR(ROUND($L48*$O48,2),0))</f>
        <v/>
      </c>
      <c r="Q48" s="44" t="n"/>
      <c r="R48" s="48" t="n"/>
      <c r="S48" s="45">
        <f>IF(OR($K48="",$Q48=""),"",IFERROR($K48/$Q48,""))</f>
        <v/>
      </c>
      <c r="T48" s="29">
        <f>IF($A48="","",IF($B48="","Missing trip date",IF($C48="","Missing driver",IF($D48="","Missing vehicle",IF($E48="","Missing trip type",IF(OR($I48="",$J48=""),"Missing odometer",IF($K48&lt;0,"End odometer below start",IF($K48=0,"Zero total miles",IF($L48="","Missing business miles",IF($L48&gt;$K48,"Business miles exceed total",IF($N48="","Missing reimbursement choice",IF(AND(OR($E48="Business",$E48="Mixed"),$H48=""),"Missing business purpose",IF(AND(OR($E48="Personal",$E48="Commute"),$L48&gt;0),"Review trip type",IF(AND($N48="Yes",$L48=0),"Review eligibility","OK"))))))))))))))</f>
        <v/>
      </c>
    </row>
    <row r="49">
      <c r="A49" s="20" t="n"/>
      <c r="B49" s="43" t="n"/>
      <c r="C49" s="22" t="n"/>
      <c r="D49" s="22" t="n"/>
      <c r="E49" s="22" t="n"/>
      <c r="F49" s="22" t="n"/>
      <c r="G49" s="22" t="n"/>
      <c r="H49" s="23" t="n"/>
      <c r="I49" s="44" t="n"/>
      <c r="J49" s="44" t="n"/>
      <c r="K49" s="45">
        <f>IF(OR($I49="",$J49=""),"",IFERROR($J49-$I49,""))</f>
        <v/>
      </c>
      <c r="L49" s="44" t="n"/>
      <c r="M49" s="45">
        <f>IF(OR($K49="",$L49=""),"",IFERROR(MAX(0,$K49-$L49),""))</f>
        <v/>
      </c>
      <c r="N49" s="22" t="n"/>
      <c r="O49" s="46">
        <f>IF($A49="","",IF($N49="Yes",IFERROR('Settings'!$B$4,0),0))</f>
        <v/>
      </c>
      <c r="P49" s="47">
        <f>IF(OR($A49="",$L49="",$O49=""),"",IFERROR(ROUND($L49*$O49,2),0))</f>
        <v/>
      </c>
      <c r="Q49" s="44" t="n"/>
      <c r="R49" s="48" t="n"/>
      <c r="S49" s="45">
        <f>IF(OR($K49="",$Q49=""),"",IFERROR($K49/$Q49,""))</f>
        <v/>
      </c>
      <c r="T49" s="29">
        <f>IF($A49="","",IF($B49="","Missing trip date",IF($C49="","Missing driver",IF($D49="","Missing vehicle",IF($E49="","Missing trip type",IF(OR($I49="",$J49=""),"Missing odometer",IF($K49&lt;0,"End odometer below start",IF($K49=0,"Zero total miles",IF($L49="","Missing business miles",IF($L49&gt;$K49,"Business miles exceed total",IF($N49="","Missing reimbursement choice",IF(AND(OR($E49="Business",$E49="Mixed"),$H49=""),"Missing business purpose",IF(AND(OR($E49="Personal",$E49="Commute"),$L49&gt;0),"Review trip type",IF(AND($N49="Yes",$L49=0),"Review eligibility","OK"))))))))))))))</f>
        <v/>
      </c>
    </row>
    <row r="50">
      <c r="A50" s="20" t="n"/>
      <c r="B50" s="43" t="n"/>
      <c r="C50" s="22" t="n"/>
      <c r="D50" s="22" t="n"/>
      <c r="E50" s="22" t="n"/>
      <c r="F50" s="22" t="n"/>
      <c r="G50" s="22" t="n"/>
      <c r="H50" s="23" t="n"/>
      <c r="I50" s="44" t="n"/>
      <c r="J50" s="44" t="n"/>
      <c r="K50" s="45">
        <f>IF(OR($I50="",$J50=""),"",IFERROR($J50-$I50,""))</f>
        <v/>
      </c>
      <c r="L50" s="44" t="n"/>
      <c r="M50" s="45">
        <f>IF(OR($K50="",$L50=""),"",IFERROR(MAX(0,$K50-$L50),""))</f>
        <v/>
      </c>
      <c r="N50" s="22" t="n"/>
      <c r="O50" s="46">
        <f>IF($A50="","",IF($N50="Yes",IFERROR('Settings'!$B$4,0),0))</f>
        <v/>
      </c>
      <c r="P50" s="47">
        <f>IF(OR($A50="",$L50="",$O50=""),"",IFERROR(ROUND($L50*$O50,2),0))</f>
        <v/>
      </c>
      <c r="Q50" s="44" t="n"/>
      <c r="R50" s="48" t="n"/>
      <c r="S50" s="45">
        <f>IF(OR($K50="",$Q50=""),"",IFERROR($K50/$Q50,""))</f>
        <v/>
      </c>
      <c r="T50" s="29">
        <f>IF($A50="","",IF($B50="","Missing trip date",IF($C50="","Missing driver",IF($D50="","Missing vehicle",IF($E50="","Missing trip type",IF(OR($I50="",$J50=""),"Missing odometer",IF($K50&lt;0,"End odometer below start",IF($K50=0,"Zero total miles",IF($L50="","Missing business miles",IF($L50&gt;$K50,"Business miles exceed total",IF($N50="","Missing reimbursement choice",IF(AND(OR($E50="Business",$E50="Mixed"),$H50=""),"Missing business purpose",IF(AND(OR($E50="Personal",$E50="Commute"),$L50&gt;0),"Review trip type",IF(AND($N50="Yes",$L50=0),"Review eligibility","OK"))))))))))))))</f>
        <v/>
      </c>
    </row>
    <row r="51">
      <c r="A51" s="20" t="n"/>
      <c r="B51" s="43" t="n"/>
      <c r="C51" s="22" t="n"/>
      <c r="D51" s="22" t="n"/>
      <c r="E51" s="22" t="n"/>
      <c r="F51" s="22" t="n"/>
      <c r="G51" s="22" t="n"/>
      <c r="H51" s="23" t="n"/>
      <c r="I51" s="44" t="n"/>
      <c r="J51" s="44" t="n"/>
      <c r="K51" s="45">
        <f>IF(OR($I51="",$J51=""),"",IFERROR($J51-$I51,""))</f>
        <v/>
      </c>
      <c r="L51" s="44" t="n"/>
      <c r="M51" s="45">
        <f>IF(OR($K51="",$L51=""),"",IFERROR(MAX(0,$K51-$L51),""))</f>
        <v/>
      </c>
      <c r="N51" s="22" t="n"/>
      <c r="O51" s="46">
        <f>IF($A51="","",IF($N51="Yes",IFERROR('Settings'!$B$4,0),0))</f>
        <v/>
      </c>
      <c r="P51" s="47">
        <f>IF(OR($A51="",$L51="",$O51=""),"",IFERROR(ROUND($L51*$O51,2),0))</f>
        <v/>
      </c>
      <c r="Q51" s="44" t="n"/>
      <c r="R51" s="48" t="n"/>
      <c r="S51" s="45">
        <f>IF(OR($K51="",$Q51=""),"",IFERROR($K51/$Q51,""))</f>
        <v/>
      </c>
      <c r="T51" s="29">
        <f>IF($A51="","",IF($B51="","Missing trip date",IF($C51="","Missing driver",IF($D51="","Missing vehicle",IF($E51="","Missing trip type",IF(OR($I51="",$J51=""),"Missing odometer",IF($K51&lt;0,"End odometer below start",IF($K51=0,"Zero total miles",IF($L51="","Missing business miles",IF($L51&gt;$K51,"Business miles exceed total",IF($N51="","Missing reimbursement choice",IF(AND(OR($E51="Business",$E51="Mixed"),$H51=""),"Missing business purpose",IF(AND(OR($E51="Personal",$E51="Commute"),$L51&gt;0),"Review trip type",IF(AND($N51="Yes",$L51=0),"Review eligibility","OK"))))))))))))))</f>
        <v/>
      </c>
    </row>
    <row r="52">
      <c r="A52" s="20" t="n"/>
      <c r="B52" s="43" t="n"/>
      <c r="C52" s="22" t="n"/>
      <c r="D52" s="22" t="n"/>
      <c r="E52" s="22" t="n"/>
      <c r="F52" s="22" t="n"/>
      <c r="G52" s="22" t="n"/>
      <c r="H52" s="23" t="n"/>
      <c r="I52" s="44" t="n"/>
      <c r="J52" s="44" t="n"/>
      <c r="K52" s="45">
        <f>IF(OR($I52="",$J52=""),"",IFERROR($J52-$I52,""))</f>
        <v/>
      </c>
      <c r="L52" s="44" t="n"/>
      <c r="M52" s="45">
        <f>IF(OR($K52="",$L52=""),"",IFERROR(MAX(0,$K52-$L52),""))</f>
        <v/>
      </c>
      <c r="N52" s="22" t="n"/>
      <c r="O52" s="46">
        <f>IF($A52="","",IF($N52="Yes",IFERROR('Settings'!$B$4,0),0))</f>
        <v/>
      </c>
      <c r="P52" s="47">
        <f>IF(OR($A52="",$L52="",$O52=""),"",IFERROR(ROUND($L52*$O52,2),0))</f>
        <v/>
      </c>
      <c r="Q52" s="44" t="n"/>
      <c r="R52" s="48" t="n"/>
      <c r="S52" s="45">
        <f>IF(OR($K52="",$Q52=""),"",IFERROR($K52/$Q52,""))</f>
        <v/>
      </c>
      <c r="T52" s="29">
        <f>IF($A52="","",IF($B52="","Missing trip date",IF($C52="","Missing driver",IF($D52="","Missing vehicle",IF($E52="","Missing trip type",IF(OR($I52="",$J52=""),"Missing odometer",IF($K52&lt;0,"End odometer below start",IF($K52=0,"Zero total miles",IF($L52="","Missing business miles",IF($L52&gt;$K52,"Business miles exceed total",IF($N52="","Missing reimbursement choice",IF(AND(OR($E52="Business",$E52="Mixed"),$H52=""),"Missing business purpose",IF(AND(OR($E52="Personal",$E52="Commute"),$L52&gt;0),"Review trip type",IF(AND($N52="Yes",$L52=0),"Review eligibility","OK"))))))))))))))</f>
        <v/>
      </c>
    </row>
    <row r="53">
      <c r="A53" s="20" t="n"/>
      <c r="B53" s="43" t="n"/>
      <c r="C53" s="22" t="n"/>
      <c r="D53" s="22" t="n"/>
      <c r="E53" s="22" t="n"/>
      <c r="F53" s="22" t="n"/>
      <c r="G53" s="22" t="n"/>
      <c r="H53" s="23" t="n"/>
      <c r="I53" s="44" t="n"/>
      <c r="J53" s="44" t="n"/>
      <c r="K53" s="45">
        <f>IF(OR($I53="",$J53=""),"",IFERROR($J53-$I53,""))</f>
        <v/>
      </c>
      <c r="L53" s="44" t="n"/>
      <c r="M53" s="45">
        <f>IF(OR($K53="",$L53=""),"",IFERROR(MAX(0,$K53-$L53),""))</f>
        <v/>
      </c>
      <c r="N53" s="22" t="n"/>
      <c r="O53" s="46">
        <f>IF($A53="","",IF($N53="Yes",IFERROR('Settings'!$B$4,0),0))</f>
        <v/>
      </c>
      <c r="P53" s="47">
        <f>IF(OR($A53="",$L53="",$O53=""),"",IFERROR(ROUND($L53*$O53,2),0))</f>
        <v/>
      </c>
      <c r="Q53" s="44" t="n"/>
      <c r="R53" s="48" t="n"/>
      <c r="S53" s="45">
        <f>IF(OR($K53="",$Q53=""),"",IFERROR($K53/$Q53,""))</f>
        <v/>
      </c>
      <c r="T53" s="29">
        <f>IF($A53="","",IF($B53="","Missing trip date",IF($C53="","Missing driver",IF($D53="","Missing vehicle",IF($E53="","Missing trip type",IF(OR($I53="",$J53=""),"Missing odometer",IF($K53&lt;0,"End odometer below start",IF($K53=0,"Zero total miles",IF($L53="","Missing business miles",IF($L53&gt;$K53,"Business miles exceed total",IF($N53="","Missing reimbursement choice",IF(AND(OR($E53="Business",$E53="Mixed"),$H53=""),"Missing business purpose",IF(AND(OR($E53="Personal",$E53="Commute"),$L53&gt;0),"Review trip type",IF(AND($N53="Yes",$L53=0),"Review eligibility","OK"))))))))))))))</f>
        <v/>
      </c>
    </row>
    <row r="54">
      <c r="A54" s="20" t="n"/>
      <c r="B54" s="43" t="n"/>
      <c r="C54" s="22" t="n"/>
      <c r="D54" s="22" t="n"/>
      <c r="E54" s="22" t="n"/>
      <c r="F54" s="22" t="n"/>
      <c r="G54" s="22" t="n"/>
      <c r="H54" s="23" t="n"/>
      <c r="I54" s="44" t="n"/>
      <c r="J54" s="44" t="n"/>
      <c r="K54" s="45">
        <f>IF(OR($I54="",$J54=""),"",IFERROR($J54-$I54,""))</f>
        <v/>
      </c>
      <c r="L54" s="44" t="n"/>
      <c r="M54" s="45">
        <f>IF(OR($K54="",$L54=""),"",IFERROR(MAX(0,$K54-$L54),""))</f>
        <v/>
      </c>
      <c r="N54" s="22" t="n"/>
      <c r="O54" s="46">
        <f>IF($A54="","",IF($N54="Yes",IFERROR('Settings'!$B$4,0),0))</f>
        <v/>
      </c>
      <c r="P54" s="47">
        <f>IF(OR($A54="",$L54="",$O54=""),"",IFERROR(ROUND($L54*$O54,2),0))</f>
        <v/>
      </c>
      <c r="Q54" s="44" t="n"/>
      <c r="R54" s="48" t="n"/>
      <c r="S54" s="45">
        <f>IF(OR($K54="",$Q54=""),"",IFERROR($K54/$Q54,""))</f>
        <v/>
      </c>
      <c r="T54" s="29">
        <f>IF($A54="","",IF($B54="","Missing trip date",IF($C54="","Missing driver",IF($D54="","Missing vehicle",IF($E54="","Missing trip type",IF(OR($I54="",$J54=""),"Missing odometer",IF($K54&lt;0,"End odometer below start",IF($K54=0,"Zero total miles",IF($L54="","Missing business miles",IF($L54&gt;$K54,"Business miles exceed total",IF($N54="","Missing reimbursement choice",IF(AND(OR($E54="Business",$E54="Mixed"),$H54=""),"Missing business purpose",IF(AND(OR($E54="Personal",$E54="Commute"),$L54&gt;0),"Review trip type",IF(AND($N54="Yes",$L54=0),"Review eligibility","OK"))))))))))))))</f>
        <v/>
      </c>
    </row>
    <row r="55">
      <c r="A55" s="20" t="n"/>
      <c r="B55" s="43" t="n"/>
      <c r="C55" s="22" t="n"/>
      <c r="D55" s="22" t="n"/>
      <c r="E55" s="22" t="n"/>
      <c r="F55" s="22" t="n"/>
      <c r="G55" s="22" t="n"/>
      <c r="H55" s="23" t="n"/>
      <c r="I55" s="44" t="n"/>
      <c r="J55" s="44" t="n"/>
      <c r="K55" s="45">
        <f>IF(OR($I55="",$J55=""),"",IFERROR($J55-$I55,""))</f>
        <v/>
      </c>
      <c r="L55" s="44" t="n"/>
      <c r="M55" s="45">
        <f>IF(OR($K55="",$L55=""),"",IFERROR(MAX(0,$K55-$L55),""))</f>
        <v/>
      </c>
      <c r="N55" s="22" t="n"/>
      <c r="O55" s="46">
        <f>IF($A55="","",IF($N55="Yes",IFERROR('Settings'!$B$4,0),0))</f>
        <v/>
      </c>
      <c r="P55" s="47">
        <f>IF(OR($A55="",$L55="",$O55=""),"",IFERROR(ROUND($L55*$O55,2),0))</f>
        <v/>
      </c>
      <c r="Q55" s="44" t="n"/>
      <c r="R55" s="48" t="n"/>
      <c r="S55" s="45">
        <f>IF(OR($K55="",$Q55=""),"",IFERROR($K55/$Q55,""))</f>
        <v/>
      </c>
      <c r="T55" s="29">
        <f>IF($A55="","",IF($B55="","Missing trip date",IF($C55="","Missing driver",IF($D55="","Missing vehicle",IF($E55="","Missing trip type",IF(OR($I55="",$J55=""),"Missing odometer",IF($K55&lt;0,"End odometer below start",IF($K55=0,"Zero total miles",IF($L55="","Missing business miles",IF($L55&gt;$K55,"Business miles exceed total",IF($N55="","Missing reimbursement choice",IF(AND(OR($E55="Business",$E55="Mixed"),$H55=""),"Missing business purpose",IF(AND(OR($E55="Personal",$E55="Commute"),$L55&gt;0),"Review trip type",IF(AND($N55="Yes",$L55=0),"Review eligibility","OK"))))))))))))))</f>
        <v/>
      </c>
    </row>
    <row r="56">
      <c r="A56" s="20" t="n"/>
      <c r="B56" s="43" t="n"/>
      <c r="C56" s="22" t="n"/>
      <c r="D56" s="22" t="n"/>
      <c r="E56" s="22" t="n"/>
      <c r="F56" s="22" t="n"/>
      <c r="G56" s="22" t="n"/>
      <c r="H56" s="23" t="n"/>
      <c r="I56" s="44" t="n"/>
      <c r="J56" s="44" t="n"/>
      <c r="K56" s="45">
        <f>IF(OR($I56="",$J56=""),"",IFERROR($J56-$I56,""))</f>
        <v/>
      </c>
      <c r="L56" s="44" t="n"/>
      <c r="M56" s="45">
        <f>IF(OR($K56="",$L56=""),"",IFERROR(MAX(0,$K56-$L56),""))</f>
        <v/>
      </c>
      <c r="N56" s="22" t="n"/>
      <c r="O56" s="46">
        <f>IF($A56="","",IF($N56="Yes",IFERROR('Settings'!$B$4,0),0))</f>
        <v/>
      </c>
      <c r="P56" s="47">
        <f>IF(OR($A56="",$L56="",$O56=""),"",IFERROR(ROUND($L56*$O56,2),0))</f>
        <v/>
      </c>
      <c r="Q56" s="44" t="n"/>
      <c r="R56" s="48" t="n"/>
      <c r="S56" s="45">
        <f>IF(OR($K56="",$Q56=""),"",IFERROR($K56/$Q56,""))</f>
        <v/>
      </c>
      <c r="T56" s="29">
        <f>IF($A56="","",IF($B56="","Missing trip date",IF($C56="","Missing driver",IF($D56="","Missing vehicle",IF($E56="","Missing trip type",IF(OR($I56="",$J56=""),"Missing odometer",IF($K56&lt;0,"End odometer below start",IF($K56=0,"Zero total miles",IF($L56="","Missing business miles",IF($L56&gt;$K56,"Business miles exceed total",IF($N56="","Missing reimbursement choice",IF(AND(OR($E56="Business",$E56="Mixed"),$H56=""),"Missing business purpose",IF(AND(OR($E56="Personal",$E56="Commute"),$L56&gt;0),"Review trip type",IF(AND($N56="Yes",$L56=0),"Review eligibility","OK"))))))))))))))</f>
        <v/>
      </c>
    </row>
    <row r="57">
      <c r="A57" s="20" t="n"/>
      <c r="B57" s="43" t="n"/>
      <c r="C57" s="22" t="n"/>
      <c r="D57" s="22" t="n"/>
      <c r="E57" s="22" t="n"/>
      <c r="F57" s="22" t="n"/>
      <c r="G57" s="22" t="n"/>
      <c r="H57" s="23" t="n"/>
      <c r="I57" s="44" t="n"/>
      <c r="J57" s="44" t="n"/>
      <c r="K57" s="45">
        <f>IF(OR($I57="",$J57=""),"",IFERROR($J57-$I57,""))</f>
        <v/>
      </c>
      <c r="L57" s="44" t="n"/>
      <c r="M57" s="45">
        <f>IF(OR($K57="",$L57=""),"",IFERROR(MAX(0,$K57-$L57),""))</f>
        <v/>
      </c>
      <c r="N57" s="22" t="n"/>
      <c r="O57" s="46">
        <f>IF($A57="","",IF($N57="Yes",IFERROR('Settings'!$B$4,0),0))</f>
        <v/>
      </c>
      <c r="P57" s="47">
        <f>IF(OR($A57="",$L57="",$O57=""),"",IFERROR(ROUND($L57*$O57,2),0))</f>
        <v/>
      </c>
      <c r="Q57" s="44" t="n"/>
      <c r="R57" s="48" t="n"/>
      <c r="S57" s="45">
        <f>IF(OR($K57="",$Q57=""),"",IFERROR($K57/$Q57,""))</f>
        <v/>
      </c>
      <c r="T57" s="29">
        <f>IF($A57="","",IF($B57="","Missing trip date",IF($C57="","Missing driver",IF($D57="","Missing vehicle",IF($E57="","Missing trip type",IF(OR($I57="",$J57=""),"Missing odometer",IF($K57&lt;0,"End odometer below start",IF($K57=0,"Zero total miles",IF($L57="","Missing business miles",IF($L57&gt;$K57,"Business miles exceed total",IF($N57="","Missing reimbursement choice",IF(AND(OR($E57="Business",$E57="Mixed"),$H57=""),"Missing business purpose",IF(AND(OR($E57="Personal",$E57="Commute"),$L57&gt;0),"Review trip type",IF(AND($N57="Yes",$L57=0),"Review eligibility","OK"))))))))))))))</f>
        <v/>
      </c>
    </row>
    <row r="58">
      <c r="A58" s="20" t="n"/>
      <c r="B58" s="43" t="n"/>
      <c r="C58" s="22" t="n"/>
      <c r="D58" s="22" t="n"/>
      <c r="E58" s="22" t="n"/>
      <c r="F58" s="22" t="n"/>
      <c r="G58" s="22" t="n"/>
      <c r="H58" s="23" t="n"/>
      <c r="I58" s="44" t="n"/>
      <c r="J58" s="44" t="n"/>
      <c r="K58" s="45">
        <f>IF(OR($I58="",$J58=""),"",IFERROR($J58-$I58,""))</f>
        <v/>
      </c>
      <c r="L58" s="44" t="n"/>
      <c r="M58" s="45">
        <f>IF(OR($K58="",$L58=""),"",IFERROR(MAX(0,$K58-$L58),""))</f>
        <v/>
      </c>
      <c r="N58" s="22" t="n"/>
      <c r="O58" s="46">
        <f>IF($A58="","",IF($N58="Yes",IFERROR('Settings'!$B$4,0),0))</f>
        <v/>
      </c>
      <c r="P58" s="47">
        <f>IF(OR($A58="",$L58="",$O58=""),"",IFERROR(ROUND($L58*$O58,2),0))</f>
        <v/>
      </c>
      <c r="Q58" s="44" t="n"/>
      <c r="R58" s="48" t="n"/>
      <c r="S58" s="45">
        <f>IF(OR($K58="",$Q58=""),"",IFERROR($K58/$Q58,""))</f>
        <v/>
      </c>
      <c r="T58" s="29">
        <f>IF($A58="","",IF($B58="","Missing trip date",IF($C58="","Missing driver",IF($D58="","Missing vehicle",IF($E58="","Missing trip type",IF(OR($I58="",$J58=""),"Missing odometer",IF($K58&lt;0,"End odometer below start",IF($K58=0,"Zero total miles",IF($L58="","Missing business miles",IF($L58&gt;$K58,"Business miles exceed total",IF($N58="","Missing reimbursement choice",IF(AND(OR($E58="Business",$E58="Mixed"),$H58=""),"Missing business purpose",IF(AND(OR($E58="Personal",$E58="Commute"),$L58&gt;0),"Review trip type",IF(AND($N58="Yes",$L58=0),"Review eligibility","OK"))))))))))))))</f>
        <v/>
      </c>
    </row>
    <row r="59">
      <c r="A59" s="20" t="n"/>
      <c r="B59" s="43" t="n"/>
      <c r="C59" s="22" t="n"/>
      <c r="D59" s="22" t="n"/>
      <c r="E59" s="22" t="n"/>
      <c r="F59" s="22" t="n"/>
      <c r="G59" s="22" t="n"/>
      <c r="H59" s="23" t="n"/>
      <c r="I59" s="44" t="n"/>
      <c r="J59" s="44" t="n"/>
      <c r="K59" s="45">
        <f>IF(OR($I59="",$J59=""),"",IFERROR($J59-$I59,""))</f>
        <v/>
      </c>
      <c r="L59" s="44" t="n"/>
      <c r="M59" s="45">
        <f>IF(OR($K59="",$L59=""),"",IFERROR(MAX(0,$K59-$L59),""))</f>
        <v/>
      </c>
      <c r="N59" s="22" t="n"/>
      <c r="O59" s="46">
        <f>IF($A59="","",IF($N59="Yes",IFERROR('Settings'!$B$4,0),0))</f>
        <v/>
      </c>
      <c r="P59" s="47">
        <f>IF(OR($A59="",$L59="",$O59=""),"",IFERROR(ROUND($L59*$O59,2),0))</f>
        <v/>
      </c>
      <c r="Q59" s="44" t="n"/>
      <c r="R59" s="48" t="n"/>
      <c r="S59" s="45">
        <f>IF(OR($K59="",$Q59=""),"",IFERROR($K59/$Q59,""))</f>
        <v/>
      </c>
      <c r="T59" s="29">
        <f>IF($A59="","",IF($B59="","Missing trip date",IF($C59="","Missing driver",IF($D59="","Missing vehicle",IF($E59="","Missing trip type",IF(OR($I59="",$J59=""),"Missing odometer",IF($K59&lt;0,"End odometer below start",IF($K59=0,"Zero total miles",IF($L59="","Missing business miles",IF($L59&gt;$K59,"Business miles exceed total",IF($N59="","Missing reimbursement choice",IF(AND(OR($E59="Business",$E59="Mixed"),$H59=""),"Missing business purpose",IF(AND(OR($E59="Personal",$E59="Commute"),$L59&gt;0),"Review trip type",IF(AND($N59="Yes",$L59=0),"Review eligibility","OK"))))))))))))))</f>
        <v/>
      </c>
    </row>
    <row r="60">
      <c r="A60" s="20" t="n"/>
      <c r="B60" s="43" t="n"/>
      <c r="C60" s="22" t="n"/>
      <c r="D60" s="22" t="n"/>
      <c r="E60" s="22" t="n"/>
      <c r="F60" s="22" t="n"/>
      <c r="G60" s="22" t="n"/>
      <c r="H60" s="23" t="n"/>
      <c r="I60" s="44" t="n"/>
      <c r="J60" s="44" t="n"/>
      <c r="K60" s="45">
        <f>IF(OR($I60="",$J60=""),"",IFERROR($J60-$I60,""))</f>
        <v/>
      </c>
      <c r="L60" s="44" t="n"/>
      <c r="M60" s="45">
        <f>IF(OR($K60="",$L60=""),"",IFERROR(MAX(0,$K60-$L60),""))</f>
        <v/>
      </c>
      <c r="N60" s="22" t="n"/>
      <c r="O60" s="46">
        <f>IF($A60="","",IF($N60="Yes",IFERROR('Settings'!$B$4,0),0))</f>
        <v/>
      </c>
      <c r="P60" s="47">
        <f>IF(OR($A60="",$L60="",$O60=""),"",IFERROR(ROUND($L60*$O60,2),0))</f>
        <v/>
      </c>
      <c r="Q60" s="44" t="n"/>
      <c r="R60" s="48" t="n"/>
      <c r="S60" s="45">
        <f>IF(OR($K60="",$Q60=""),"",IFERROR($K60/$Q60,""))</f>
        <v/>
      </c>
      <c r="T60" s="29">
        <f>IF($A60="","",IF($B60="","Missing trip date",IF($C60="","Missing driver",IF($D60="","Missing vehicle",IF($E60="","Missing trip type",IF(OR($I60="",$J60=""),"Missing odometer",IF($K60&lt;0,"End odometer below start",IF($K60=0,"Zero total miles",IF($L60="","Missing business miles",IF($L60&gt;$K60,"Business miles exceed total",IF($N60="","Missing reimbursement choice",IF(AND(OR($E60="Business",$E60="Mixed"),$H60=""),"Missing business purpose",IF(AND(OR($E60="Personal",$E60="Commute"),$L60&gt;0),"Review trip type",IF(AND($N60="Yes",$L60=0),"Review eligibility","OK"))))))))))))))</f>
        <v/>
      </c>
    </row>
    <row r="61">
      <c r="A61" s="20" t="n"/>
      <c r="B61" s="43" t="n"/>
      <c r="C61" s="22" t="n"/>
      <c r="D61" s="22" t="n"/>
      <c r="E61" s="22" t="n"/>
      <c r="F61" s="22" t="n"/>
      <c r="G61" s="22" t="n"/>
      <c r="H61" s="23" t="n"/>
      <c r="I61" s="44" t="n"/>
      <c r="J61" s="44" t="n"/>
      <c r="K61" s="45">
        <f>IF(OR($I61="",$J61=""),"",IFERROR($J61-$I61,""))</f>
        <v/>
      </c>
      <c r="L61" s="44" t="n"/>
      <c r="M61" s="45">
        <f>IF(OR($K61="",$L61=""),"",IFERROR(MAX(0,$K61-$L61),""))</f>
        <v/>
      </c>
      <c r="N61" s="22" t="n"/>
      <c r="O61" s="46">
        <f>IF($A61="","",IF($N61="Yes",IFERROR('Settings'!$B$4,0),0))</f>
        <v/>
      </c>
      <c r="P61" s="47">
        <f>IF(OR($A61="",$L61="",$O61=""),"",IFERROR(ROUND($L61*$O61,2),0))</f>
        <v/>
      </c>
      <c r="Q61" s="44" t="n"/>
      <c r="R61" s="48" t="n"/>
      <c r="S61" s="45">
        <f>IF(OR($K61="",$Q61=""),"",IFERROR($K61/$Q61,""))</f>
        <v/>
      </c>
      <c r="T61" s="29">
        <f>IF($A61="","",IF($B61="","Missing trip date",IF($C61="","Missing driver",IF($D61="","Missing vehicle",IF($E61="","Missing trip type",IF(OR($I61="",$J61=""),"Missing odometer",IF($K61&lt;0,"End odometer below start",IF($K61=0,"Zero total miles",IF($L61="","Missing business miles",IF($L61&gt;$K61,"Business miles exceed total",IF($N61="","Missing reimbursement choice",IF(AND(OR($E61="Business",$E61="Mixed"),$H61=""),"Missing business purpose",IF(AND(OR($E61="Personal",$E61="Commute"),$L61&gt;0),"Review trip type",IF(AND($N61="Yes",$L61=0),"Review eligibility","OK"))))))))))))))</f>
        <v/>
      </c>
    </row>
    <row r="62">
      <c r="A62" s="20" t="n"/>
      <c r="B62" s="43" t="n"/>
      <c r="C62" s="22" t="n"/>
      <c r="D62" s="22" t="n"/>
      <c r="E62" s="22" t="n"/>
      <c r="F62" s="22" t="n"/>
      <c r="G62" s="22" t="n"/>
      <c r="H62" s="23" t="n"/>
      <c r="I62" s="44" t="n"/>
      <c r="J62" s="44" t="n"/>
      <c r="K62" s="45">
        <f>IF(OR($I62="",$J62=""),"",IFERROR($J62-$I62,""))</f>
        <v/>
      </c>
      <c r="L62" s="44" t="n"/>
      <c r="M62" s="45">
        <f>IF(OR($K62="",$L62=""),"",IFERROR(MAX(0,$K62-$L62),""))</f>
        <v/>
      </c>
      <c r="N62" s="22" t="n"/>
      <c r="O62" s="46">
        <f>IF($A62="","",IF($N62="Yes",IFERROR('Settings'!$B$4,0),0))</f>
        <v/>
      </c>
      <c r="P62" s="47">
        <f>IF(OR($A62="",$L62="",$O62=""),"",IFERROR(ROUND($L62*$O62,2),0))</f>
        <v/>
      </c>
      <c r="Q62" s="44" t="n"/>
      <c r="R62" s="48" t="n"/>
      <c r="S62" s="45">
        <f>IF(OR($K62="",$Q62=""),"",IFERROR($K62/$Q62,""))</f>
        <v/>
      </c>
      <c r="T62" s="29">
        <f>IF($A62="","",IF($B62="","Missing trip date",IF($C62="","Missing driver",IF($D62="","Missing vehicle",IF($E62="","Missing trip type",IF(OR($I62="",$J62=""),"Missing odometer",IF($K62&lt;0,"End odometer below start",IF($K62=0,"Zero total miles",IF($L62="","Missing business miles",IF($L62&gt;$K62,"Business miles exceed total",IF($N62="","Missing reimbursement choice",IF(AND(OR($E62="Business",$E62="Mixed"),$H62=""),"Missing business purpose",IF(AND(OR($E62="Personal",$E62="Commute"),$L62&gt;0),"Review trip type",IF(AND($N62="Yes",$L62=0),"Review eligibility","OK"))))))))))))))</f>
        <v/>
      </c>
    </row>
    <row r="63">
      <c r="A63" s="20" t="n"/>
      <c r="B63" s="43" t="n"/>
      <c r="C63" s="22" t="n"/>
      <c r="D63" s="22" t="n"/>
      <c r="E63" s="22" t="n"/>
      <c r="F63" s="22" t="n"/>
      <c r="G63" s="22" t="n"/>
      <c r="H63" s="23" t="n"/>
      <c r="I63" s="44" t="n"/>
      <c r="J63" s="44" t="n"/>
      <c r="K63" s="45">
        <f>IF(OR($I63="",$J63=""),"",IFERROR($J63-$I63,""))</f>
        <v/>
      </c>
      <c r="L63" s="44" t="n"/>
      <c r="M63" s="45">
        <f>IF(OR($K63="",$L63=""),"",IFERROR(MAX(0,$K63-$L63),""))</f>
        <v/>
      </c>
      <c r="N63" s="22" t="n"/>
      <c r="O63" s="46">
        <f>IF($A63="","",IF($N63="Yes",IFERROR('Settings'!$B$4,0),0))</f>
        <v/>
      </c>
      <c r="P63" s="47">
        <f>IF(OR($A63="",$L63="",$O63=""),"",IFERROR(ROUND($L63*$O63,2),0))</f>
        <v/>
      </c>
      <c r="Q63" s="44" t="n"/>
      <c r="R63" s="48" t="n"/>
      <c r="S63" s="45">
        <f>IF(OR($K63="",$Q63=""),"",IFERROR($K63/$Q63,""))</f>
        <v/>
      </c>
      <c r="T63" s="29">
        <f>IF($A63="","",IF($B63="","Missing trip date",IF($C63="","Missing driver",IF($D63="","Missing vehicle",IF($E63="","Missing trip type",IF(OR($I63="",$J63=""),"Missing odometer",IF($K63&lt;0,"End odometer below start",IF($K63=0,"Zero total miles",IF($L63="","Missing business miles",IF($L63&gt;$K63,"Business miles exceed total",IF($N63="","Missing reimbursement choice",IF(AND(OR($E63="Business",$E63="Mixed"),$H63=""),"Missing business purpose",IF(AND(OR($E63="Personal",$E63="Commute"),$L63&gt;0),"Review trip type",IF(AND($N63="Yes",$L63=0),"Review eligibility","OK"))))))))))))))</f>
        <v/>
      </c>
    </row>
    <row r="64">
      <c r="A64" s="20" t="n"/>
      <c r="B64" s="43" t="n"/>
      <c r="C64" s="22" t="n"/>
      <c r="D64" s="22" t="n"/>
      <c r="E64" s="22" t="n"/>
      <c r="F64" s="22" t="n"/>
      <c r="G64" s="22" t="n"/>
      <c r="H64" s="23" t="n"/>
      <c r="I64" s="44" t="n"/>
      <c r="J64" s="44" t="n"/>
      <c r="K64" s="45">
        <f>IF(OR($I64="",$J64=""),"",IFERROR($J64-$I64,""))</f>
        <v/>
      </c>
      <c r="L64" s="44" t="n"/>
      <c r="M64" s="45">
        <f>IF(OR($K64="",$L64=""),"",IFERROR(MAX(0,$K64-$L64),""))</f>
        <v/>
      </c>
      <c r="N64" s="22" t="n"/>
      <c r="O64" s="46">
        <f>IF($A64="","",IF($N64="Yes",IFERROR('Settings'!$B$4,0),0))</f>
        <v/>
      </c>
      <c r="P64" s="47">
        <f>IF(OR($A64="",$L64="",$O64=""),"",IFERROR(ROUND($L64*$O64,2),0))</f>
        <v/>
      </c>
      <c r="Q64" s="44" t="n"/>
      <c r="R64" s="48" t="n"/>
      <c r="S64" s="45">
        <f>IF(OR($K64="",$Q64=""),"",IFERROR($K64/$Q64,""))</f>
        <v/>
      </c>
      <c r="T64" s="29">
        <f>IF($A64="","",IF($B64="","Missing trip date",IF($C64="","Missing driver",IF($D64="","Missing vehicle",IF($E64="","Missing trip type",IF(OR($I64="",$J64=""),"Missing odometer",IF($K64&lt;0,"End odometer below start",IF($K64=0,"Zero total miles",IF($L64="","Missing business miles",IF($L64&gt;$K64,"Business miles exceed total",IF($N64="","Missing reimbursement choice",IF(AND(OR($E64="Business",$E64="Mixed"),$H64=""),"Missing business purpose",IF(AND(OR($E64="Personal",$E64="Commute"),$L64&gt;0),"Review trip type",IF(AND($N64="Yes",$L64=0),"Review eligibility","OK"))))))))))))))</f>
        <v/>
      </c>
    </row>
    <row r="65">
      <c r="A65" s="20" t="n"/>
      <c r="B65" s="43" t="n"/>
      <c r="C65" s="22" t="n"/>
      <c r="D65" s="22" t="n"/>
      <c r="E65" s="22" t="n"/>
      <c r="F65" s="22" t="n"/>
      <c r="G65" s="22" t="n"/>
      <c r="H65" s="23" t="n"/>
      <c r="I65" s="44" t="n"/>
      <c r="J65" s="44" t="n"/>
      <c r="K65" s="45">
        <f>IF(OR($I65="",$J65=""),"",IFERROR($J65-$I65,""))</f>
        <v/>
      </c>
      <c r="L65" s="44" t="n"/>
      <c r="M65" s="45">
        <f>IF(OR($K65="",$L65=""),"",IFERROR(MAX(0,$K65-$L65),""))</f>
        <v/>
      </c>
      <c r="N65" s="22" t="n"/>
      <c r="O65" s="46">
        <f>IF($A65="","",IF($N65="Yes",IFERROR('Settings'!$B$4,0),0))</f>
        <v/>
      </c>
      <c r="P65" s="47">
        <f>IF(OR($A65="",$L65="",$O65=""),"",IFERROR(ROUND($L65*$O65,2),0))</f>
        <v/>
      </c>
      <c r="Q65" s="44" t="n"/>
      <c r="R65" s="48" t="n"/>
      <c r="S65" s="45">
        <f>IF(OR($K65="",$Q65=""),"",IFERROR($K65/$Q65,""))</f>
        <v/>
      </c>
      <c r="T65" s="29">
        <f>IF($A65="","",IF($B65="","Missing trip date",IF($C65="","Missing driver",IF($D65="","Missing vehicle",IF($E65="","Missing trip type",IF(OR($I65="",$J65=""),"Missing odometer",IF($K65&lt;0,"End odometer below start",IF($K65=0,"Zero total miles",IF($L65="","Missing business miles",IF($L65&gt;$K65,"Business miles exceed total",IF($N65="","Missing reimbursement choice",IF(AND(OR($E65="Business",$E65="Mixed"),$H65=""),"Missing business purpose",IF(AND(OR($E65="Personal",$E65="Commute"),$L65&gt;0),"Review trip type",IF(AND($N65="Yes",$L65=0),"Review eligibility","OK"))))))))))))))</f>
        <v/>
      </c>
    </row>
    <row r="66">
      <c r="A66" s="20" t="n"/>
      <c r="B66" s="43" t="n"/>
      <c r="C66" s="22" t="n"/>
      <c r="D66" s="22" t="n"/>
      <c r="E66" s="22" t="n"/>
      <c r="F66" s="22" t="n"/>
      <c r="G66" s="22" t="n"/>
      <c r="H66" s="23" t="n"/>
      <c r="I66" s="44" t="n"/>
      <c r="J66" s="44" t="n"/>
      <c r="K66" s="45">
        <f>IF(OR($I66="",$J66=""),"",IFERROR($J66-$I66,""))</f>
        <v/>
      </c>
      <c r="L66" s="44" t="n"/>
      <c r="M66" s="45">
        <f>IF(OR($K66="",$L66=""),"",IFERROR(MAX(0,$K66-$L66),""))</f>
        <v/>
      </c>
      <c r="N66" s="22" t="n"/>
      <c r="O66" s="46">
        <f>IF($A66="","",IF($N66="Yes",IFERROR('Settings'!$B$4,0),0))</f>
        <v/>
      </c>
      <c r="P66" s="47">
        <f>IF(OR($A66="",$L66="",$O66=""),"",IFERROR(ROUND($L66*$O66,2),0))</f>
        <v/>
      </c>
      <c r="Q66" s="44" t="n"/>
      <c r="R66" s="48" t="n"/>
      <c r="S66" s="45">
        <f>IF(OR($K66="",$Q66=""),"",IFERROR($K66/$Q66,""))</f>
        <v/>
      </c>
      <c r="T66" s="29">
        <f>IF($A66="","",IF($B66="","Missing trip date",IF($C66="","Missing driver",IF($D66="","Missing vehicle",IF($E66="","Missing trip type",IF(OR($I66="",$J66=""),"Missing odometer",IF($K66&lt;0,"End odometer below start",IF($K66=0,"Zero total miles",IF($L66="","Missing business miles",IF($L66&gt;$K66,"Business miles exceed total",IF($N66="","Missing reimbursement choice",IF(AND(OR($E66="Business",$E66="Mixed"),$H66=""),"Missing business purpose",IF(AND(OR($E66="Personal",$E66="Commute"),$L66&gt;0),"Review trip type",IF(AND($N66="Yes",$L66=0),"Review eligibility","OK"))))))))))))))</f>
        <v/>
      </c>
    </row>
    <row r="67">
      <c r="A67" s="20" t="n"/>
      <c r="B67" s="43" t="n"/>
      <c r="C67" s="22" t="n"/>
      <c r="D67" s="22" t="n"/>
      <c r="E67" s="22" t="n"/>
      <c r="F67" s="22" t="n"/>
      <c r="G67" s="22" t="n"/>
      <c r="H67" s="23" t="n"/>
      <c r="I67" s="44" t="n"/>
      <c r="J67" s="44" t="n"/>
      <c r="K67" s="45">
        <f>IF(OR($I67="",$J67=""),"",IFERROR($J67-$I67,""))</f>
        <v/>
      </c>
      <c r="L67" s="44" t="n"/>
      <c r="M67" s="45">
        <f>IF(OR($K67="",$L67=""),"",IFERROR(MAX(0,$K67-$L67),""))</f>
        <v/>
      </c>
      <c r="N67" s="22" t="n"/>
      <c r="O67" s="46">
        <f>IF($A67="","",IF($N67="Yes",IFERROR('Settings'!$B$4,0),0))</f>
        <v/>
      </c>
      <c r="P67" s="47">
        <f>IF(OR($A67="",$L67="",$O67=""),"",IFERROR(ROUND($L67*$O67,2),0))</f>
        <v/>
      </c>
      <c r="Q67" s="44" t="n"/>
      <c r="R67" s="48" t="n"/>
      <c r="S67" s="45">
        <f>IF(OR($K67="",$Q67=""),"",IFERROR($K67/$Q67,""))</f>
        <v/>
      </c>
      <c r="T67" s="29">
        <f>IF($A67="","",IF($B67="","Missing trip date",IF($C67="","Missing driver",IF($D67="","Missing vehicle",IF($E67="","Missing trip type",IF(OR($I67="",$J67=""),"Missing odometer",IF($K67&lt;0,"End odometer below start",IF($K67=0,"Zero total miles",IF($L67="","Missing business miles",IF($L67&gt;$K67,"Business miles exceed total",IF($N67="","Missing reimbursement choice",IF(AND(OR($E67="Business",$E67="Mixed"),$H67=""),"Missing business purpose",IF(AND(OR($E67="Personal",$E67="Commute"),$L67&gt;0),"Review trip type",IF(AND($N67="Yes",$L67=0),"Review eligibility","OK"))))))))))))))</f>
        <v/>
      </c>
    </row>
    <row r="68">
      <c r="A68" s="20" t="n"/>
      <c r="B68" s="43" t="n"/>
      <c r="C68" s="22" t="n"/>
      <c r="D68" s="22" t="n"/>
      <c r="E68" s="22" t="n"/>
      <c r="F68" s="22" t="n"/>
      <c r="G68" s="22" t="n"/>
      <c r="H68" s="23" t="n"/>
      <c r="I68" s="44" t="n"/>
      <c r="J68" s="44" t="n"/>
      <c r="K68" s="45">
        <f>IF(OR($I68="",$J68=""),"",IFERROR($J68-$I68,""))</f>
        <v/>
      </c>
      <c r="L68" s="44" t="n"/>
      <c r="M68" s="45">
        <f>IF(OR($K68="",$L68=""),"",IFERROR(MAX(0,$K68-$L68),""))</f>
        <v/>
      </c>
      <c r="N68" s="22" t="n"/>
      <c r="O68" s="46">
        <f>IF($A68="","",IF($N68="Yes",IFERROR('Settings'!$B$4,0),0))</f>
        <v/>
      </c>
      <c r="P68" s="47">
        <f>IF(OR($A68="",$L68="",$O68=""),"",IFERROR(ROUND($L68*$O68,2),0))</f>
        <v/>
      </c>
      <c r="Q68" s="44" t="n"/>
      <c r="R68" s="48" t="n"/>
      <c r="S68" s="45">
        <f>IF(OR($K68="",$Q68=""),"",IFERROR($K68/$Q68,""))</f>
        <v/>
      </c>
      <c r="T68" s="29">
        <f>IF($A68="","",IF($B68="","Missing trip date",IF($C68="","Missing driver",IF($D68="","Missing vehicle",IF($E68="","Missing trip type",IF(OR($I68="",$J68=""),"Missing odometer",IF($K68&lt;0,"End odometer below start",IF($K68=0,"Zero total miles",IF($L68="","Missing business miles",IF($L68&gt;$K68,"Business miles exceed total",IF($N68="","Missing reimbursement choice",IF(AND(OR($E68="Business",$E68="Mixed"),$H68=""),"Missing business purpose",IF(AND(OR($E68="Personal",$E68="Commute"),$L68&gt;0),"Review trip type",IF(AND($N68="Yes",$L68=0),"Review eligibility","OK"))))))))))))))</f>
        <v/>
      </c>
    </row>
    <row r="69">
      <c r="A69" s="20" t="n"/>
      <c r="B69" s="43" t="n"/>
      <c r="C69" s="22" t="n"/>
      <c r="D69" s="22" t="n"/>
      <c r="E69" s="22" t="n"/>
      <c r="F69" s="22" t="n"/>
      <c r="G69" s="22" t="n"/>
      <c r="H69" s="23" t="n"/>
      <c r="I69" s="44" t="n"/>
      <c r="J69" s="44" t="n"/>
      <c r="K69" s="45">
        <f>IF(OR($I69="",$J69=""),"",IFERROR($J69-$I69,""))</f>
        <v/>
      </c>
      <c r="L69" s="44" t="n"/>
      <c r="M69" s="45">
        <f>IF(OR($K69="",$L69=""),"",IFERROR(MAX(0,$K69-$L69),""))</f>
        <v/>
      </c>
      <c r="N69" s="22" t="n"/>
      <c r="O69" s="46">
        <f>IF($A69="","",IF($N69="Yes",IFERROR('Settings'!$B$4,0),0))</f>
        <v/>
      </c>
      <c r="P69" s="47">
        <f>IF(OR($A69="",$L69="",$O69=""),"",IFERROR(ROUND($L69*$O69,2),0))</f>
        <v/>
      </c>
      <c r="Q69" s="44" t="n"/>
      <c r="R69" s="48" t="n"/>
      <c r="S69" s="45">
        <f>IF(OR($K69="",$Q69=""),"",IFERROR($K69/$Q69,""))</f>
        <v/>
      </c>
      <c r="T69" s="29">
        <f>IF($A69="","",IF($B69="","Missing trip date",IF($C69="","Missing driver",IF($D69="","Missing vehicle",IF($E69="","Missing trip type",IF(OR($I69="",$J69=""),"Missing odometer",IF($K69&lt;0,"End odometer below start",IF($K69=0,"Zero total miles",IF($L69="","Missing business miles",IF($L69&gt;$K69,"Business miles exceed total",IF($N69="","Missing reimbursement choice",IF(AND(OR($E69="Business",$E69="Mixed"),$H69=""),"Missing business purpose",IF(AND(OR($E69="Personal",$E69="Commute"),$L69&gt;0),"Review trip type",IF(AND($N69="Yes",$L69=0),"Review eligibility","OK"))))))))))))))</f>
        <v/>
      </c>
    </row>
    <row r="70">
      <c r="A70" s="20" t="n"/>
      <c r="B70" s="43" t="n"/>
      <c r="C70" s="22" t="n"/>
      <c r="D70" s="22" t="n"/>
      <c r="E70" s="22" t="n"/>
      <c r="F70" s="22" t="n"/>
      <c r="G70" s="22" t="n"/>
      <c r="H70" s="23" t="n"/>
      <c r="I70" s="44" t="n"/>
      <c r="J70" s="44" t="n"/>
      <c r="K70" s="45">
        <f>IF(OR($I70="",$J70=""),"",IFERROR($J70-$I70,""))</f>
        <v/>
      </c>
      <c r="L70" s="44" t="n"/>
      <c r="M70" s="45">
        <f>IF(OR($K70="",$L70=""),"",IFERROR(MAX(0,$K70-$L70),""))</f>
        <v/>
      </c>
      <c r="N70" s="22" t="n"/>
      <c r="O70" s="46">
        <f>IF($A70="","",IF($N70="Yes",IFERROR('Settings'!$B$4,0),0))</f>
        <v/>
      </c>
      <c r="P70" s="47">
        <f>IF(OR($A70="",$L70="",$O70=""),"",IFERROR(ROUND($L70*$O70,2),0))</f>
        <v/>
      </c>
      <c r="Q70" s="44" t="n"/>
      <c r="R70" s="48" t="n"/>
      <c r="S70" s="45">
        <f>IF(OR($K70="",$Q70=""),"",IFERROR($K70/$Q70,""))</f>
        <v/>
      </c>
      <c r="T70" s="29">
        <f>IF($A70="","",IF($B70="","Missing trip date",IF($C70="","Missing driver",IF($D70="","Missing vehicle",IF($E70="","Missing trip type",IF(OR($I70="",$J70=""),"Missing odometer",IF($K70&lt;0,"End odometer below start",IF($K70=0,"Zero total miles",IF($L70="","Missing business miles",IF($L70&gt;$K70,"Business miles exceed total",IF($N70="","Missing reimbursement choice",IF(AND(OR($E70="Business",$E70="Mixed"),$H70=""),"Missing business purpose",IF(AND(OR($E70="Personal",$E70="Commute"),$L70&gt;0),"Review trip type",IF(AND($N70="Yes",$L70=0),"Review eligibility","OK"))))))))))))))</f>
        <v/>
      </c>
    </row>
    <row r="71">
      <c r="A71" s="20" t="n"/>
      <c r="B71" s="43" t="n"/>
      <c r="C71" s="22" t="n"/>
      <c r="D71" s="22" t="n"/>
      <c r="E71" s="22" t="n"/>
      <c r="F71" s="22" t="n"/>
      <c r="G71" s="22" t="n"/>
      <c r="H71" s="23" t="n"/>
      <c r="I71" s="44" t="n"/>
      <c r="J71" s="44" t="n"/>
      <c r="K71" s="45">
        <f>IF(OR($I71="",$J71=""),"",IFERROR($J71-$I71,""))</f>
        <v/>
      </c>
      <c r="L71" s="44" t="n"/>
      <c r="M71" s="45">
        <f>IF(OR($K71="",$L71=""),"",IFERROR(MAX(0,$K71-$L71),""))</f>
        <v/>
      </c>
      <c r="N71" s="22" t="n"/>
      <c r="O71" s="46">
        <f>IF($A71="","",IF($N71="Yes",IFERROR('Settings'!$B$4,0),0))</f>
        <v/>
      </c>
      <c r="P71" s="47">
        <f>IF(OR($A71="",$L71="",$O71=""),"",IFERROR(ROUND($L71*$O71,2),0))</f>
        <v/>
      </c>
      <c r="Q71" s="44" t="n"/>
      <c r="R71" s="48" t="n"/>
      <c r="S71" s="45">
        <f>IF(OR($K71="",$Q71=""),"",IFERROR($K71/$Q71,""))</f>
        <v/>
      </c>
      <c r="T71" s="29">
        <f>IF($A71="","",IF($B71="","Missing trip date",IF($C71="","Missing driver",IF($D71="","Missing vehicle",IF($E71="","Missing trip type",IF(OR($I71="",$J71=""),"Missing odometer",IF($K71&lt;0,"End odometer below start",IF($K71=0,"Zero total miles",IF($L71="","Missing business miles",IF($L71&gt;$K71,"Business miles exceed total",IF($N71="","Missing reimbursement choice",IF(AND(OR($E71="Business",$E71="Mixed"),$H71=""),"Missing business purpose",IF(AND(OR($E71="Personal",$E71="Commute"),$L71&gt;0),"Review trip type",IF(AND($N71="Yes",$L71=0),"Review eligibility","OK"))))))))))))))</f>
        <v/>
      </c>
    </row>
    <row r="72">
      <c r="A72" s="20" t="n"/>
      <c r="B72" s="43" t="n"/>
      <c r="C72" s="22" t="n"/>
      <c r="D72" s="22" t="n"/>
      <c r="E72" s="22" t="n"/>
      <c r="F72" s="22" t="n"/>
      <c r="G72" s="22" t="n"/>
      <c r="H72" s="23" t="n"/>
      <c r="I72" s="44" t="n"/>
      <c r="J72" s="44" t="n"/>
      <c r="K72" s="45">
        <f>IF(OR($I72="",$J72=""),"",IFERROR($J72-$I72,""))</f>
        <v/>
      </c>
      <c r="L72" s="44" t="n"/>
      <c r="M72" s="45">
        <f>IF(OR($K72="",$L72=""),"",IFERROR(MAX(0,$K72-$L72),""))</f>
        <v/>
      </c>
      <c r="N72" s="22" t="n"/>
      <c r="O72" s="46">
        <f>IF($A72="","",IF($N72="Yes",IFERROR('Settings'!$B$4,0),0))</f>
        <v/>
      </c>
      <c r="P72" s="47">
        <f>IF(OR($A72="",$L72="",$O72=""),"",IFERROR(ROUND($L72*$O72,2),0))</f>
        <v/>
      </c>
      <c r="Q72" s="44" t="n"/>
      <c r="R72" s="48" t="n"/>
      <c r="S72" s="45">
        <f>IF(OR($K72="",$Q72=""),"",IFERROR($K72/$Q72,""))</f>
        <v/>
      </c>
      <c r="T72" s="29">
        <f>IF($A72="","",IF($B72="","Missing trip date",IF($C72="","Missing driver",IF($D72="","Missing vehicle",IF($E72="","Missing trip type",IF(OR($I72="",$J72=""),"Missing odometer",IF($K72&lt;0,"End odometer below start",IF($K72=0,"Zero total miles",IF($L72="","Missing business miles",IF($L72&gt;$K72,"Business miles exceed total",IF($N72="","Missing reimbursement choice",IF(AND(OR($E72="Business",$E72="Mixed"),$H72=""),"Missing business purpose",IF(AND(OR($E72="Personal",$E72="Commute"),$L72&gt;0),"Review trip type",IF(AND($N72="Yes",$L72=0),"Review eligibility","OK"))))))))))))))</f>
        <v/>
      </c>
    </row>
    <row r="73">
      <c r="A73" s="20" t="n"/>
      <c r="B73" s="43" t="n"/>
      <c r="C73" s="22" t="n"/>
      <c r="D73" s="22" t="n"/>
      <c r="E73" s="22" t="n"/>
      <c r="F73" s="22" t="n"/>
      <c r="G73" s="22" t="n"/>
      <c r="H73" s="23" t="n"/>
      <c r="I73" s="44" t="n"/>
      <c r="J73" s="44" t="n"/>
      <c r="K73" s="45">
        <f>IF(OR($I73="",$J73=""),"",IFERROR($J73-$I73,""))</f>
        <v/>
      </c>
      <c r="L73" s="44" t="n"/>
      <c r="M73" s="45">
        <f>IF(OR($K73="",$L73=""),"",IFERROR(MAX(0,$K73-$L73),""))</f>
        <v/>
      </c>
      <c r="N73" s="22" t="n"/>
      <c r="O73" s="46">
        <f>IF($A73="","",IF($N73="Yes",IFERROR('Settings'!$B$4,0),0))</f>
        <v/>
      </c>
      <c r="P73" s="47">
        <f>IF(OR($A73="",$L73="",$O73=""),"",IFERROR(ROUND($L73*$O73,2),0))</f>
        <v/>
      </c>
      <c r="Q73" s="44" t="n"/>
      <c r="R73" s="48" t="n"/>
      <c r="S73" s="45">
        <f>IF(OR($K73="",$Q73=""),"",IFERROR($K73/$Q73,""))</f>
        <v/>
      </c>
      <c r="T73" s="29">
        <f>IF($A73="","",IF($B73="","Missing trip date",IF($C73="","Missing driver",IF($D73="","Missing vehicle",IF($E73="","Missing trip type",IF(OR($I73="",$J73=""),"Missing odometer",IF($K73&lt;0,"End odometer below start",IF($K73=0,"Zero total miles",IF($L73="","Missing business miles",IF($L73&gt;$K73,"Business miles exceed total",IF($N73="","Missing reimbursement choice",IF(AND(OR($E73="Business",$E73="Mixed"),$H73=""),"Missing business purpose",IF(AND(OR($E73="Personal",$E73="Commute"),$L73&gt;0),"Review trip type",IF(AND($N73="Yes",$L73=0),"Review eligibility","OK"))))))))))))))</f>
        <v/>
      </c>
    </row>
    <row r="74">
      <c r="A74" s="20" t="n"/>
      <c r="B74" s="43" t="n"/>
      <c r="C74" s="22" t="n"/>
      <c r="D74" s="22" t="n"/>
      <c r="E74" s="22" t="n"/>
      <c r="F74" s="22" t="n"/>
      <c r="G74" s="22" t="n"/>
      <c r="H74" s="23" t="n"/>
      <c r="I74" s="44" t="n"/>
      <c r="J74" s="44" t="n"/>
      <c r="K74" s="45">
        <f>IF(OR($I74="",$J74=""),"",IFERROR($J74-$I74,""))</f>
        <v/>
      </c>
      <c r="L74" s="44" t="n"/>
      <c r="M74" s="45">
        <f>IF(OR($K74="",$L74=""),"",IFERROR(MAX(0,$K74-$L74),""))</f>
        <v/>
      </c>
      <c r="N74" s="22" t="n"/>
      <c r="O74" s="46">
        <f>IF($A74="","",IF($N74="Yes",IFERROR('Settings'!$B$4,0),0))</f>
        <v/>
      </c>
      <c r="P74" s="47">
        <f>IF(OR($A74="",$L74="",$O74=""),"",IFERROR(ROUND($L74*$O74,2),0))</f>
        <v/>
      </c>
      <c r="Q74" s="44" t="n"/>
      <c r="R74" s="48" t="n"/>
      <c r="S74" s="45">
        <f>IF(OR($K74="",$Q74=""),"",IFERROR($K74/$Q74,""))</f>
        <v/>
      </c>
      <c r="T74" s="29">
        <f>IF($A74="","",IF($B74="","Missing trip date",IF($C74="","Missing driver",IF($D74="","Missing vehicle",IF($E74="","Missing trip type",IF(OR($I74="",$J74=""),"Missing odometer",IF($K74&lt;0,"End odometer below start",IF($K74=0,"Zero total miles",IF($L74="","Missing business miles",IF($L74&gt;$K74,"Business miles exceed total",IF($N74="","Missing reimbursement choice",IF(AND(OR($E74="Business",$E74="Mixed"),$H74=""),"Missing business purpose",IF(AND(OR($E74="Personal",$E74="Commute"),$L74&gt;0),"Review trip type",IF(AND($N74="Yes",$L74=0),"Review eligibility","OK"))))))))))))))</f>
        <v/>
      </c>
    </row>
    <row r="75">
      <c r="A75" s="20" t="n"/>
      <c r="B75" s="43" t="n"/>
      <c r="C75" s="22" t="n"/>
      <c r="D75" s="22" t="n"/>
      <c r="E75" s="22" t="n"/>
      <c r="F75" s="22" t="n"/>
      <c r="G75" s="22" t="n"/>
      <c r="H75" s="23" t="n"/>
      <c r="I75" s="44" t="n"/>
      <c r="J75" s="44" t="n"/>
      <c r="K75" s="45">
        <f>IF(OR($I75="",$J75=""),"",IFERROR($J75-$I75,""))</f>
        <v/>
      </c>
      <c r="L75" s="44" t="n"/>
      <c r="M75" s="45">
        <f>IF(OR($K75="",$L75=""),"",IFERROR(MAX(0,$K75-$L75),""))</f>
        <v/>
      </c>
      <c r="N75" s="22" t="n"/>
      <c r="O75" s="46">
        <f>IF($A75="","",IF($N75="Yes",IFERROR('Settings'!$B$4,0),0))</f>
        <v/>
      </c>
      <c r="P75" s="47">
        <f>IF(OR($A75="",$L75="",$O75=""),"",IFERROR(ROUND($L75*$O75,2),0))</f>
        <v/>
      </c>
      <c r="Q75" s="44" t="n"/>
      <c r="R75" s="48" t="n"/>
      <c r="S75" s="45">
        <f>IF(OR($K75="",$Q75=""),"",IFERROR($K75/$Q75,""))</f>
        <v/>
      </c>
      <c r="T75" s="29">
        <f>IF($A75="","",IF($B75="","Missing trip date",IF($C75="","Missing driver",IF($D75="","Missing vehicle",IF($E75="","Missing trip type",IF(OR($I75="",$J75=""),"Missing odometer",IF($K75&lt;0,"End odometer below start",IF($K75=0,"Zero total miles",IF($L75="","Missing business miles",IF($L75&gt;$K75,"Business miles exceed total",IF($N75="","Missing reimbursement choice",IF(AND(OR($E75="Business",$E75="Mixed"),$H75=""),"Missing business purpose",IF(AND(OR($E75="Personal",$E75="Commute"),$L75&gt;0),"Review trip type",IF(AND($N75="Yes",$L75=0),"Review eligibility","OK"))))))))))))))</f>
        <v/>
      </c>
    </row>
    <row r="76">
      <c r="A76" s="20" t="n"/>
      <c r="B76" s="43" t="n"/>
      <c r="C76" s="22" t="n"/>
      <c r="D76" s="22" t="n"/>
      <c r="E76" s="22" t="n"/>
      <c r="F76" s="22" t="n"/>
      <c r="G76" s="22" t="n"/>
      <c r="H76" s="23" t="n"/>
      <c r="I76" s="44" t="n"/>
      <c r="J76" s="44" t="n"/>
      <c r="K76" s="45">
        <f>IF(OR($I76="",$J76=""),"",IFERROR($J76-$I76,""))</f>
        <v/>
      </c>
      <c r="L76" s="44" t="n"/>
      <c r="M76" s="45">
        <f>IF(OR($K76="",$L76=""),"",IFERROR(MAX(0,$K76-$L76),""))</f>
        <v/>
      </c>
      <c r="N76" s="22" t="n"/>
      <c r="O76" s="46">
        <f>IF($A76="","",IF($N76="Yes",IFERROR('Settings'!$B$4,0),0))</f>
        <v/>
      </c>
      <c r="P76" s="47">
        <f>IF(OR($A76="",$L76="",$O76=""),"",IFERROR(ROUND($L76*$O76,2),0))</f>
        <v/>
      </c>
      <c r="Q76" s="44" t="n"/>
      <c r="R76" s="48" t="n"/>
      <c r="S76" s="45">
        <f>IF(OR($K76="",$Q76=""),"",IFERROR($K76/$Q76,""))</f>
        <v/>
      </c>
      <c r="T76" s="29">
        <f>IF($A76="","",IF($B76="","Missing trip date",IF($C76="","Missing driver",IF($D76="","Missing vehicle",IF($E76="","Missing trip type",IF(OR($I76="",$J76=""),"Missing odometer",IF($K76&lt;0,"End odometer below start",IF($K76=0,"Zero total miles",IF($L76="","Missing business miles",IF($L76&gt;$K76,"Business miles exceed total",IF($N76="","Missing reimbursement choice",IF(AND(OR($E76="Business",$E76="Mixed"),$H76=""),"Missing business purpose",IF(AND(OR($E76="Personal",$E76="Commute"),$L76&gt;0),"Review trip type",IF(AND($N76="Yes",$L76=0),"Review eligibility","OK"))))))))))))))</f>
        <v/>
      </c>
    </row>
    <row r="77">
      <c r="A77" s="20" t="n"/>
      <c r="B77" s="43" t="n"/>
      <c r="C77" s="22" t="n"/>
      <c r="D77" s="22" t="n"/>
      <c r="E77" s="22" t="n"/>
      <c r="F77" s="22" t="n"/>
      <c r="G77" s="22" t="n"/>
      <c r="H77" s="23" t="n"/>
      <c r="I77" s="44" t="n"/>
      <c r="J77" s="44" t="n"/>
      <c r="K77" s="45">
        <f>IF(OR($I77="",$J77=""),"",IFERROR($J77-$I77,""))</f>
        <v/>
      </c>
      <c r="L77" s="44" t="n"/>
      <c r="M77" s="45">
        <f>IF(OR($K77="",$L77=""),"",IFERROR(MAX(0,$K77-$L77),""))</f>
        <v/>
      </c>
      <c r="N77" s="22" t="n"/>
      <c r="O77" s="46">
        <f>IF($A77="","",IF($N77="Yes",IFERROR('Settings'!$B$4,0),0))</f>
        <v/>
      </c>
      <c r="P77" s="47">
        <f>IF(OR($A77="",$L77="",$O77=""),"",IFERROR(ROUND($L77*$O77,2),0))</f>
        <v/>
      </c>
      <c r="Q77" s="44" t="n"/>
      <c r="R77" s="48" t="n"/>
      <c r="S77" s="45">
        <f>IF(OR($K77="",$Q77=""),"",IFERROR($K77/$Q77,""))</f>
        <v/>
      </c>
      <c r="T77" s="29">
        <f>IF($A77="","",IF($B77="","Missing trip date",IF($C77="","Missing driver",IF($D77="","Missing vehicle",IF($E77="","Missing trip type",IF(OR($I77="",$J77=""),"Missing odometer",IF($K77&lt;0,"End odometer below start",IF($K77=0,"Zero total miles",IF($L77="","Missing business miles",IF($L77&gt;$K77,"Business miles exceed total",IF($N77="","Missing reimbursement choice",IF(AND(OR($E77="Business",$E77="Mixed"),$H77=""),"Missing business purpose",IF(AND(OR($E77="Personal",$E77="Commute"),$L77&gt;0),"Review trip type",IF(AND($N77="Yes",$L77=0),"Review eligibility","OK"))))))))))))))</f>
        <v/>
      </c>
    </row>
    <row r="78">
      <c r="A78" s="20" t="n"/>
      <c r="B78" s="43" t="n"/>
      <c r="C78" s="22" t="n"/>
      <c r="D78" s="22" t="n"/>
      <c r="E78" s="22" t="n"/>
      <c r="F78" s="22" t="n"/>
      <c r="G78" s="22" t="n"/>
      <c r="H78" s="23" t="n"/>
      <c r="I78" s="44" t="n"/>
      <c r="J78" s="44" t="n"/>
      <c r="K78" s="45">
        <f>IF(OR($I78="",$J78=""),"",IFERROR($J78-$I78,""))</f>
        <v/>
      </c>
      <c r="L78" s="44" t="n"/>
      <c r="M78" s="45">
        <f>IF(OR($K78="",$L78=""),"",IFERROR(MAX(0,$K78-$L78),""))</f>
        <v/>
      </c>
      <c r="N78" s="22" t="n"/>
      <c r="O78" s="46">
        <f>IF($A78="","",IF($N78="Yes",IFERROR('Settings'!$B$4,0),0))</f>
        <v/>
      </c>
      <c r="P78" s="47">
        <f>IF(OR($A78="",$L78="",$O78=""),"",IFERROR(ROUND($L78*$O78,2),0))</f>
        <v/>
      </c>
      <c r="Q78" s="44" t="n"/>
      <c r="R78" s="48" t="n"/>
      <c r="S78" s="45">
        <f>IF(OR($K78="",$Q78=""),"",IFERROR($K78/$Q78,""))</f>
        <v/>
      </c>
      <c r="T78" s="29">
        <f>IF($A78="","",IF($B78="","Missing trip date",IF($C78="","Missing driver",IF($D78="","Missing vehicle",IF($E78="","Missing trip type",IF(OR($I78="",$J78=""),"Missing odometer",IF($K78&lt;0,"End odometer below start",IF($K78=0,"Zero total miles",IF($L78="","Missing business miles",IF($L78&gt;$K78,"Business miles exceed total",IF($N78="","Missing reimbursement choice",IF(AND(OR($E78="Business",$E78="Mixed"),$H78=""),"Missing business purpose",IF(AND(OR($E78="Personal",$E78="Commute"),$L78&gt;0),"Review trip type",IF(AND($N78="Yes",$L78=0),"Review eligibility","OK"))))))))))))))</f>
        <v/>
      </c>
    </row>
    <row r="79">
      <c r="A79" s="20" t="n"/>
      <c r="B79" s="43" t="n"/>
      <c r="C79" s="22" t="n"/>
      <c r="D79" s="22" t="n"/>
      <c r="E79" s="22" t="n"/>
      <c r="F79" s="22" t="n"/>
      <c r="G79" s="22" t="n"/>
      <c r="H79" s="23" t="n"/>
      <c r="I79" s="44" t="n"/>
      <c r="J79" s="44" t="n"/>
      <c r="K79" s="45">
        <f>IF(OR($I79="",$J79=""),"",IFERROR($J79-$I79,""))</f>
        <v/>
      </c>
      <c r="L79" s="44" t="n"/>
      <c r="M79" s="45">
        <f>IF(OR($K79="",$L79=""),"",IFERROR(MAX(0,$K79-$L79),""))</f>
        <v/>
      </c>
      <c r="N79" s="22" t="n"/>
      <c r="O79" s="46">
        <f>IF($A79="","",IF($N79="Yes",IFERROR('Settings'!$B$4,0),0))</f>
        <v/>
      </c>
      <c r="P79" s="47">
        <f>IF(OR($A79="",$L79="",$O79=""),"",IFERROR(ROUND($L79*$O79,2),0))</f>
        <v/>
      </c>
      <c r="Q79" s="44" t="n"/>
      <c r="R79" s="48" t="n"/>
      <c r="S79" s="45">
        <f>IF(OR($K79="",$Q79=""),"",IFERROR($K79/$Q79,""))</f>
        <v/>
      </c>
      <c r="T79" s="29">
        <f>IF($A79="","",IF($B79="","Missing trip date",IF($C79="","Missing driver",IF($D79="","Missing vehicle",IF($E79="","Missing trip type",IF(OR($I79="",$J79=""),"Missing odometer",IF($K79&lt;0,"End odometer below start",IF($K79=0,"Zero total miles",IF($L79="","Missing business miles",IF($L79&gt;$K79,"Business miles exceed total",IF($N79="","Missing reimbursement choice",IF(AND(OR($E79="Business",$E79="Mixed"),$H79=""),"Missing business purpose",IF(AND(OR($E79="Personal",$E79="Commute"),$L79&gt;0),"Review trip type",IF(AND($N79="Yes",$L79=0),"Review eligibility","OK"))))))))))))))</f>
        <v/>
      </c>
    </row>
    <row r="80">
      <c r="A80" s="20" t="n"/>
      <c r="B80" s="43" t="n"/>
      <c r="C80" s="22" t="n"/>
      <c r="D80" s="22" t="n"/>
      <c r="E80" s="22" t="n"/>
      <c r="F80" s="22" t="n"/>
      <c r="G80" s="22" t="n"/>
      <c r="H80" s="23" t="n"/>
      <c r="I80" s="44" t="n"/>
      <c r="J80" s="44" t="n"/>
      <c r="K80" s="45">
        <f>IF(OR($I80="",$J80=""),"",IFERROR($J80-$I80,""))</f>
        <v/>
      </c>
      <c r="L80" s="44" t="n"/>
      <c r="M80" s="45">
        <f>IF(OR($K80="",$L80=""),"",IFERROR(MAX(0,$K80-$L80),""))</f>
        <v/>
      </c>
      <c r="N80" s="22" t="n"/>
      <c r="O80" s="46">
        <f>IF($A80="","",IF($N80="Yes",IFERROR('Settings'!$B$4,0),0))</f>
        <v/>
      </c>
      <c r="P80" s="47">
        <f>IF(OR($A80="",$L80="",$O80=""),"",IFERROR(ROUND($L80*$O80,2),0))</f>
        <v/>
      </c>
      <c r="Q80" s="44" t="n"/>
      <c r="R80" s="48" t="n"/>
      <c r="S80" s="45">
        <f>IF(OR($K80="",$Q80=""),"",IFERROR($K80/$Q80,""))</f>
        <v/>
      </c>
      <c r="T80" s="29">
        <f>IF($A80="","",IF($B80="","Missing trip date",IF($C80="","Missing driver",IF($D80="","Missing vehicle",IF($E80="","Missing trip type",IF(OR($I80="",$J80=""),"Missing odometer",IF($K80&lt;0,"End odometer below start",IF($K80=0,"Zero total miles",IF($L80="","Missing business miles",IF($L80&gt;$K80,"Business miles exceed total",IF($N80="","Missing reimbursement choice",IF(AND(OR($E80="Business",$E80="Mixed"),$H80=""),"Missing business purpose",IF(AND(OR($E80="Personal",$E80="Commute"),$L80&gt;0),"Review trip type",IF(AND($N80="Yes",$L80=0),"Review eligibility","OK"))))))))))))))</f>
        <v/>
      </c>
    </row>
    <row r="81">
      <c r="A81" s="20" t="n"/>
      <c r="B81" s="43" t="n"/>
      <c r="C81" s="22" t="n"/>
      <c r="D81" s="22" t="n"/>
      <c r="E81" s="22" t="n"/>
      <c r="F81" s="22" t="n"/>
      <c r="G81" s="22" t="n"/>
      <c r="H81" s="23" t="n"/>
      <c r="I81" s="44" t="n"/>
      <c r="J81" s="44" t="n"/>
      <c r="K81" s="45">
        <f>IF(OR($I81="",$J81=""),"",IFERROR($J81-$I81,""))</f>
        <v/>
      </c>
      <c r="L81" s="44" t="n"/>
      <c r="M81" s="45">
        <f>IF(OR($K81="",$L81=""),"",IFERROR(MAX(0,$K81-$L81),""))</f>
        <v/>
      </c>
      <c r="N81" s="22" t="n"/>
      <c r="O81" s="46">
        <f>IF($A81="","",IF($N81="Yes",IFERROR('Settings'!$B$4,0),0))</f>
        <v/>
      </c>
      <c r="P81" s="47">
        <f>IF(OR($A81="",$L81="",$O81=""),"",IFERROR(ROUND($L81*$O81,2),0))</f>
        <v/>
      </c>
      <c r="Q81" s="44" t="n"/>
      <c r="R81" s="48" t="n"/>
      <c r="S81" s="45">
        <f>IF(OR($K81="",$Q81=""),"",IFERROR($K81/$Q81,""))</f>
        <v/>
      </c>
      <c r="T81" s="29">
        <f>IF($A81="","",IF($B81="","Missing trip date",IF($C81="","Missing driver",IF($D81="","Missing vehicle",IF($E81="","Missing trip type",IF(OR($I81="",$J81=""),"Missing odometer",IF($K81&lt;0,"End odometer below start",IF($K81=0,"Zero total miles",IF($L81="","Missing business miles",IF($L81&gt;$K81,"Business miles exceed total",IF($N81="","Missing reimbursement choice",IF(AND(OR($E81="Business",$E81="Mixed"),$H81=""),"Missing business purpose",IF(AND(OR($E81="Personal",$E81="Commute"),$L81&gt;0),"Review trip type",IF(AND($N81="Yes",$L81=0),"Review eligibility","OK"))))))))))))))</f>
        <v/>
      </c>
    </row>
    <row r="82">
      <c r="A82" s="20" t="n"/>
      <c r="B82" s="43" t="n"/>
      <c r="C82" s="22" t="n"/>
      <c r="D82" s="22" t="n"/>
      <c r="E82" s="22" t="n"/>
      <c r="F82" s="22" t="n"/>
      <c r="G82" s="22" t="n"/>
      <c r="H82" s="23" t="n"/>
      <c r="I82" s="44" t="n"/>
      <c r="J82" s="44" t="n"/>
      <c r="K82" s="45">
        <f>IF(OR($I82="",$J82=""),"",IFERROR($J82-$I82,""))</f>
        <v/>
      </c>
      <c r="L82" s="44" t="n"/>
      <c r="M82" s="45">
        <f>IF(OR($K82="",$L82=""),"",IFERROR(MAX(0,$K82-$L82),""))</f>
        <v/>
      </c>
      <c r="N82" s="22" t="n"/>
      <c r="O82" s="46">
        <f>IF($A82="","",IF($N82="Yes",IFERROR('Settings'!$B$4,0),0))</f>
        <v/>
      </c>
      <c r="P82" s="47">
        <f>IF(OR($A82="",$L82="",$O82=""),"",IFERROR(ROUND($L82*$O82,2),0))</f>
        <v/>
      </c>
      <c r="Q82" s="44" t="n"/>
      <c r="R82" s="48" t="n"/>
      <c r="S82" s="45">
        <f>IF(OR($K82="",$Q82=""),"",IFERROR($K82/$Q82,""))</f>
        <v/>
      </c>
      <c r="T82" s="29">
        <f>IF($A82="","",IF($B82="","Missing trip date",IF($C82="","Missing driver",IF($D82="","Missing vehicle",IF($E82="","Missing trip type",IF(OR($I82="",$J82=""),"Missing odometer",IF($K82&lt;0,"End odometer below start",IF($K82=0,"Zero total miles",IF($L82="","Missing business miles",IF($L82&gt;$K82,"Business miles exceed total",IF($N82="","Missing reimbursement choice",IF(AND(OR($E82="Business",$E82="Mixed"),$H82=""),"Missing business purpose",IF(AND(OR($E82="Personal",$E82="Commute"),$L82&gt;0),"Review trip type",IF(AND($N82="Yes",$L82=0),"Review eligibility","OK"))))))))))))))</f>
        <v/>
      </c>
    </row>
    <row r="83">
      <c r="A83" s="20" t="n"/>
      <c r="B83" s="43" t="n"/>
      <c r="C83" s="22" t="n"/>
      <c r="D83" s="22" t="n"/>
      <c r="E83" s="22" t="n"/>
      <c r="F83" s="22" t="n"/>
      <c r="G83" s="22" t="n"/>
      <c r="H83" s="23" t="n"/>
      <c r="I83" s="44" t="n"/>
      <c r="J83" s="44" t="n"/>
      <c r="K83" s="45">
        <f>IF(OR($I83="",$J83=""),"",IFERROR($J83-$I83,""))</f>
        <v/>
      </c>
      <c r="L83" s="44" t="n"/>
      <c r="M83" s="45">
        <f>IF(OR($K83="",$L83=""),"",IFERROR(MAX(0,$K83-$L83),""))</f>
        <v/>
      </c>
      <c r="N83" s="22" t="n"/>
      <c r="O83" s="46">
        <f>IF($A83="","",IF($N83="Yes",IFERROR('Settings'!$B$4,0),0))</f>
        <v/>
      </c>
      <c r="P83" s="47">
        <f>IF(OR($A83="",$L83="",$O83=""),"",IFERROR(ROUND($L83*$O83,2),0))</f>
        <v/>
      </c>
      <c r="Q83" s="44" t="n"/>
      <c r="R83" s="48" t="n"/>
      <c r="S83" s="45">
        <f>IF(OR($K83="",$Q83=""),"",IFERROR($K83/$Q83,""))</f>
        <v/>
      </c>
      <c r="T83" s="29">
        <f>IF($A83="","",IF($B83="","Missing trip date",IF($C83="","Missing driver",IF($D83="","Missing vehicle",IF($E83="","Missing trip type",IF(OR($I83="",$J83=""),"Missing odometer",IF($K83&lt;0,"End odometer below start",IF($K83=0,"Zero total miles",IF($L83="","Missing business miles",IF($L83&gt;$K83,"Business miles exceed total",IF($N83="","Missing reimbursement choice",IF(AND(OR($E83="Business",$E83="Mixed"),$H83=""),"Missing business purpose",IF(AND(OR($E83="Personal",$E83="Commute"),$L83&gt;0),"Review trip type",IF(AND($N83="Yes",$L83=0),"Review eligibility","OK"))))))))))))))</f>
        <v/>
      </c>
    </row>
    <row r="84">
      <c r="A84" s="20" t="n"/>
      <c r="B84" s="43" t="n"/>
      <c r="C84" s="22" t="n"/>
      <c r="D84" s="22" t="n"/>
      <c r="E84" s="22" t="n"/>
      <c r="F84" s="22" t="n"/>
      <c r="G84" s="22" t="n"/>
      <c r="H84" s="23" t="n"/>
      <c r="I84" s="44" t="n"/>
      <c r="J84" s="44" t="n"/>
      <c r="K84" s="45">
        <f>IF(OR($I84="",$J84=""),"",IFERROR($J84-$I84,""))</f>
        <v/>
      </c>
      <c r="L84" s="44" t="n"/>
      <c r="M84" s="45">
        <f>IF(OR($K84="",$L84=""),"",IFERROR(MAX(0,$K84-$L84),""))</f>
        <v/>
      </c>
      <c r="N84" s="22" t="n"/>
      <c r="O84" s="46">
        <f>IF($A84="","",IF($N84="Yes",IFERROR('Settings'!$B$4,0),0))</f>
        <v/>
      </c>
      <c r="P84" s="47">
        <f>IF(OR($A84="",$L84="",$O84=""),"",IFERROR(ROUND($L84*$O84,2),0))</f>
        <v/>
      </c>
      <c r="Q84" s="44" t="n"/>
      <c r="R84" s="48" t="n"/>
      <c r="S84" s="45">
        <f>IF(OR($K84="",$Q84=""),"",IFERROR($K84/$Q84,""))</f>
        <v/>
      </c>
      <c r="T84" s="29">
        <f>IF($A84="","",IF($B84="","Missing trip date",IF($C84="","Missing driver",IF($D84="","Missing vehicle",IF($E84="","Missing trip type",IF(OR($I84="",$J84=""),"Missing odometer",IF($K84&lt;0,"End odometer below start",IF($K84=0,"Zero total miles",IF($L84="","Missing business miles",IF($L84&gt;$K84,"Business miles exceed total",IF($N84="","Missing reimbursement choice",IF(AND(OR($E84="Business",$E84="Mixed"),$H84=""),"Missing business purpose",IF(AND(OR($E84="Personal",$E84="Commute"),$L84&gt;0),"Review trip type",IF(AND($N84="Yes",$L84=0),"Review eligibility","OK"))))))))))))))</f>
        <v/>
      </c>
    </row>
    <row r="85">
      <c r="A85" s="20" t="n"/>
      <c r="B85" s="43" t="n"/>
      <c r="C85" s="22" t="n"/>
      <c r="D85" s="22" t="n"/>
      <c r="E85" s="22" t="n"/>
      <c r="F85" s="22" t="n"/>
      <c r="G85" s="22" t="n"/>
      <c r="H85" s="23" t="n"/>
      <c r="I85" s="44" t="n"/>
      <c r="J85" s="44" t="n"/>
      <c r="K85" s="45">
        <f>IF(OR($I85="",$J85=""),"",IFERROR($J85-$I85,""))</f>
        <v/>
      </c>
      <c r="L85" s="44" t="n"/>
      <c r="M85" s="45">
        <f>IF(OR($K85="",$L85=""),"",IFERROR(MAX(0,$K85-$L85),""))</f>
        <v/>
      </c>
      <c r="N85" s="22" t="n"/>
      <c r="O85" s="46">
        <f>IF($A85="","",IF($N85="Yes",IFERROR('Settings'!$B$4,0),0))</f>
        <v/>
      </c>
      <c r="P85" s="47">
        <f>IF(OR($A85="",$L85="",$O85=""),"",IFERROR(ROUND($L85*$O85,2),0))</f>
        <v/>
      </c>
      <c r="Q85" s="44" t="n"/>
      <c r="R85" s="48" t="n"/>
      <c r="S85" s="45">
        <f>IF(OR($K85="",$Q85=""),"",IFERROR($K85/$Q85,""))</f>
        <v/>
      </c>
      <c r="T85" s="29">
        <f>IF($A85="","",IF($B85="","Missing trip date",IF($C85="","Missing driver",IF($D85="","Missing vehicle",IF($E85="","Missing trip type",IF(OR($I85="",$J85=""),"Missing odometer",IF($K85&lt;0,"End odometer below start",IF($K85=0,"Zero total miles",IF($L85="","Missing business miles",IF($L85&gt;$K85,"Business miles exceed total",IF($N85="","Missing reimbursement choice",IF(AND(OR($E85="Business",$E85="Mixed"),$H85=""),"Missing business purpose",IF(AND(OR($E85="Personal",$E85="Commute"),$L85&gt;0),"Review trip type",IF(AND($N85="Yes",$L85=0),"Review eligibility","OK"))))))))))))))</f>
        <v/>
      </c>
    </row>
    <row r="86">
      <c r="A86" s="20" t="n"/>
      <c r="B86" s="43" t="n"/>
      <c r="C86" s="22" t="n"/>
      <c r="D86" s="22" t="n"/>
      <c r="E86" s="22" t="n"/>
      <c r="F86" s="22" t="n"/>
      <c r="G86" s="22" t="n"/>
      <c r="H86" s="23" t="n"/>
      <c r="I86" s="44" t="n"/>
      <c r="J86" s="44" t="n"/>
      <c r="K86" s="45">
        <f>IF(OR($I86="",$J86=""),"",IFERROR($J86-$I86,""))</f>
        <v/>
      </c>
      <c r="L86" s="44" t="n"/>
      <c r="M86" s="45">
        <f>IF(OR($K86="",$L86=""),"",IFERROR(MAX(0,$K86-$L86),""))</f>
        <v/>
      </c>
      <c r="N86" s="22" t="n"/>
      <c r="O86" s="46">
        <f>IF($A86="","",IF($N86="Yes",IFERROR('Settings'!$B$4,0),0))</f>
        <v/>
      </c>
      <c r="P86" s="47">
        <f>IF(OR($A86="",$L86="",$O86=""),"",IFERROR(ROUND($L86*$O86,2),0))</f>
        <v/>
      </c>
      <c r="Q86" s="44" t="n"/>
      <c r="R86" s="48" t="n"/>
      <c r="S86" s="45">
        <f>IF(OR($K86="",$Q86=""),"",IFERROR($K86/$Q86,""))</f>
        <v/>
      </c>
      <c r="T86" s="29">
        <f>IF($A86="","",IF($B86="","Missing trip date",IF($C86="","Missing driver",IF($D86="","Missing vehicle",IF($E86="","Missing trip type",IF(OR($I86="",$J86=""),"Missing odometer",IF($K86&lt;0,"End odometer below start",IF($K86=0,"Zero total miles",IF($L86="","Missing business miles",IF($L86&gt;$K86,"Business miles exceed total",IF($N86="","Missing reimbursement choice",IF(AND(OR($E86="Business",$E86="Mixed"),$H86=""),"Missing business purpose",IF(AND(OR($E86="Personal",$E86="Commute"),$L86&gt;0),"Review trip type",IF(AND($N86="Yes",$L86=0),"Review eligibility","OK"))))))))))))))</f>
        <v/>
      </c>
    </row>
    <row r="87">
      <c r="A87" s="20" t="n"/>
      <c r="B87" s="43" t="n"/>
      <c r="C87" s="22" t="n"/>
      <c r="D87" s="22" t="n"/>
      <c r="E87" s="22" t="n"/>
      <c r="F87" s="22" t="n"/>
      <c r="G87" s="22" t="n"/>
      <c r="H87" s="23" t="n"/>
      <c r="I87" s="44" t="n"/>
      <c r="J87" s="44" t="n"/>
      <c r="K87" s="45">
        <f>IF(OR($I87="",$J87=""),"",IFERROR($J87-$I87,""))</f>
        <v/>
      </c>
      <c r="L87" s="44" t="n"/>
      <c r="M87" s="45">
        <f>IF(OR($K87="",$L87=""),"",IFERROR(MAX(0,$K87-$L87),""))</f>
        <v/>
      </c>
      <c r="N87" s="22" t="n"/>
      <c r="O87" s="46">
        <f>IF($A87="","",IF($N87="Yes",IFERROR('Settings'!$B$4,0),0))</f>
        <v/>
      </c>
      <c r="P87" s="47">
        <f>IF(OR($A87="",$L87="",$O87=""),"",IFERROR(ROUND($L87*$O87,2),0))</f>
        <v/>
      </c>
      <c r="Q87" s="44" t="n"/>
      <c r="R87" s="48" t="n"/>
      <c r="S87" s="45">
        <f>IF(OR($K87="",$Q87=""),"",IFERROR($K87/$Q87,""))</f>
        <v/>
      </c>
      <c r="T87" s="29">
        <f>IF($A87="","",IF($B87="","Missing trip date",IF($C87="","Missing driver",IF($D87="","Missing vehicle",IF($E87="","Missing trip type",IF(OR($I87="",$J87=""),"Missing odometer",IF($K87&lt;0,"End odometer below start",IF($K87=0,"Zero total miles",IF($L87="","Missing business miles",IF($L87&gt;$K87,"Business miles exceed total",IF($N87="","Missing reimbursement choice",IF(AND(OR($E87="Business",$E87="Mixed"),$H87=""),"Missing business purpose",IF(AND(OR($E87="Personal",$E87="Commute"),$L87&gt;0),"Review trip type",IF(AND($N87="Yes",$L87=0),"Review eligibility","OK"))))))))))))))</f>
        <v/>
      </c>
    </row>
    <row r="88">
      <c r="A88" s="20" t="n"/>
      <c r="B88" s="43" t="n"/>
      <c r="C88" s="22" t="n"/>
      <c r="D88" s="22" t="n"/>
      <c r="E88" s="22" t="n"/>
      <c r="F88" s="22" t="n"/>
      <c r="G88" s="22" t="n"/>
      <c r="H88" s="23" t="n"/>
      <c r="I88" s="44" t="n"/>
      <c r="J88" s="44" t="n"/>
      <c r="K88" s="45">
        <f>IF(OR($I88="",$J88=""),"",IFERROR($J88-$I88,""))</f>
        <v/>
      </c>
      <c r="L88" s="44" t="n"/>
      <c r="M88" s="45">
        <f>IF(OR($K88="",$L88=""),"",IFERROR(MAX(0,$K88-$L88),""))</f>
        <v/>
      </c>
      <c r="N88" s="22" t="n"/>
      <c r="O88" s="46">
        <f>IF($A88="","",IF($N88="Yes",IFERROR('Settings'!$B$4,0),0))</f>
        <v/>
      </c>
      <c r="P88" s="47">
        <f>IF(OR($A88="",$L88="",$O88=""),"",IFERROR(ROUND($L88*$O88,2),0))</f>
        <v/>
      </c>
      <c r="Q88" s="44" t="n"/>
      <c r="R88" s="48" t="n"/>
      <c r="S88" s="45">
        <f>IF(OR($K88="",$Q88=""),"",IFERROR($K88/$Q88,""))</f>
        <v/>
      </c>
      <c r="T88" s="29">
        <f>IF($A88="","",IF($B88="","Missing trip date",IF($C88="","Missing driver",IF($D88="","Missing vehicle",IF($E88="","Missing trip type",IF(OR($I88="",$J88=""),"Missing odometer",IF($K88&lt;0,"End odometer below start",IF($K88=0,"Zero total miles",IF($L88="","Missing business miles",IF($L88&gt;$K88,"Business miles exceed total",IF($N88="","Missing reimbursement choice",IF(AND(OR($E88="Business",$E88="Mixed"),$H88=""),"Missing business purpose",IF(AND(OR($E88="Personal",$E88="Commute"),$L88&gt;0),"Review trip type",IF(AND($N88="Yes",$L88=0),"Review eligibility","OK"))))))))))))))</f>
        <v/>
      </c>
    </row>
    <row r="89">
      <c r="A89" s="20" t="n"/>
      <c r="B89" s="43" t="n"/>
      <c r="C89" s="22" t="n"/>
      <c r="D89" s="22" t="n"/>
      <c r="E89" s="22" t="n"/>
      <c r="F89" s="22" t="n"/>
      <c r="G89" s="22" t="n"/>
      <c r="H89" s="23" t="n"/>
      <c r="I89" s="44" t="n"/>
      <c r="J89" s="44" t="n"/>
      <c r="K89" s="45">
        <f>IF(OR($I89="",$J89=""),"",IFERROR($J89-$I89,""))</f>
        <v/>
      </c>
      <c r="L89" s="44" t="n"/>
      <c r="M89" s="45">
        <f>IF(OR($K89="",$L89=""),"",IFERROR(MAX(0,$K89-$L89),""))</f>
        <v/>
      </c>
      <c r="N89" s="22" t="n"/>
      <c r="O89" s="46">
        <f>IF($A89="","",IF($N89="Yes",IFERROR('Settings'!$B$4,0),0))</f>
        <v/>
      </c>
      <c r="P89" s="47">
        <f>IF(OR($A89="",$L89="",$O89=""),"",IFERROR(ROUND($L89*$O89,2),0))</f>
        <v/>
      </c>
      <c r="Q89" s="44" t="n"/>
      <c r="R89" s="48" t="n"/>
      <c r="S89" s="45">
        <f>IF(OR($K89="",$Q89=""),"",IFERROR($K89/$Q89,""))</f>
        <v/>
      </c>
      <c r="T89" s="29">
        <f>IF($A89="","",IF($B89="","Missing trip date",IF($C89="","Missing driver",IF($D89="","Missing vehicle",IF($E89="","Missing trip type",IF(OR($I89="",$J89=""),"Missing odometer",IF($K89&lt;0,"End odometer below start",IF($K89=0,"Zero total miles",IF($L89="","Missing business miles",IF($L89&gt;$K89,"Business miles exceed total",IF($N89="","Missing reimbursement choice",IF(AND(OR($E89="Business",$E89="Mixed"),$H89=""),"Missing business purpose",IF(AND(OR($E89="Personal",$E89="Commute"),$L89&gt;0),"Review trip type",IF(AND($N89="Yes",$L89=0),"Review eligibility","OK"))))))))))))))</f>
        <v/>
      </c>
    </row>
    <row r="90">
      <c r="A90" s="20" t="n"/>
      <c r="B90" s="43" t="n"/>
      <c r="C90" s="22" t="n"/>
      <c r="D90" s="22" t="n"/>
      <c r="E90" s="22" t="n"/>
      <c r="F90" s="22" t="n"/>
      <c r="G90" s="22" t="n"/>
      <c r="H90" s="23" t="n"/>
      <c r="I90" s="44" t="n"/>
      <c r="J90" s="44" t="n"/>
      <c r="K90" s="45">
        <f>IF(OR($I90="",$J90=""),"",IFERROR($J90-$I90,""))</f>
        <v/>
      </c>
      <c r="L90" s="44" t="n"/>
      <c r="M90" s="45">
        <f>IF(OR($K90="",$L90=""),"",IFERROR(MAX(0,$K90-$L90),""))</f>
        <v/>
      </c>
      <c r="N90" s="22" t="n"/>
      <c r="O90" s="46">
        <f>IF($A90="","",IF($N90="Yes",IFERROR('Settings'!$B$4,0),0))</f>
        <v/>
      </c>
      <c r="P90" s="47">
        <f>IF(OR($A90="",$L90="",$O90=""),"",IFERROR(ROUND($L90*$O90,2),0))</f>
        <v/>
      </c>
      <c r="Q90" s="44" t="n"/>
      <c r="R90" s="48" t="n"/>
      <c r="S90" s="45">
        <f>IF(OR($K90="",$Q90=""),"",IFERROR($K90/$Q90,""))</f>
        <v/>
      </c>
      <c r="T90" s="29">
        <f>IF($A90="","",IF($B90="","Missing trip date",IF($C90="","Missing driver",IF($D90="","Missing vehicle",IF($E90="","Missing trip type",IF(OR($I90="",$J90=""),"Missing odometer",IF($K90&lt;0,"End odometer below start",IF($K90=0,"Zero total miles",IF($L90="","Missing business miles",IF($L90&gt;$K90,"Business miles exceed total",IF($N90="","Missing reimbursement choice",IF(AND(OR($E90="Business",$E90="Mixed"),$H90=""),"Missing business purpose",IF(AND(OR($E90="Personal",$E90="Commute"),$L90&gt;0),"Review trip type",IF(AND($N90="Yes",$L90=0),"Review eligibility","OK"))))))))))))))</f>
        <v/>
      </c>
    </row>
    <row r="91">
      <c r="A91" s="20" t="n"/>
      <c r="B91" s="43" t="n"/>
      <c r="C91" s="22" t="n"/>
      <c r="D91" s="22" t="n"/>
      <c r="E91" s="22" t="n"/>
      <c r="F91" s="22" t="n"/>
      <c r="G91" s="22" t="n"/>
      <c r="H91" s="23" t="n"/>
      <c r="I91" s="44" t="n"/>
      <c r="J91" s="44" t="n"/>
      <c r="K91" s="45">
        <f>IF(OR($I91="",$J91=""),"",IFERROR($J91-$I91,""))</f>
        <v/>
      </c>
      <c r="L91" s="44" t="n"/>
      <c r="M91" s="45">
        <f>IF(OR($K91="",$L91=""),"",IFERROR(MAX(0,$K91-$L91),""))</f>
        <v/>
      </c>
      <c r="N91" s="22" t="n"/>
      <c r="O91" s="46">
        <f>IF($A91="","",IF($N91="Yes",IFERROR('Settings'!$B$4,0),0))</f>
        <v/>
      </c>
      <c r="P91" s="47">
        <f>IF(OR($A91="",$L91="",$O91=""),"",IFERROR(ROUND($L91*$O91,2),0))</f>
        <v/>
      </c>
      <c r="Q91" s="44" t="n"/>
      <c r="R91" s="48" t="n"/>
      <c r="S91" s="45">
        <f>IF(OR($K91="",$Q91=""),"",IFERROR($K91/$Q91,""))</f>
        <v/>
      </c>
      <c r="T91" s="29">
        <f>IF($A91="","",IF($B91="","Missing trip date",IF($C91="","Missing driver",IF($D91="","Missing vehicle",IF($E91="","Missing trip type",IF(OR($I91="",$J91=""),"Missing odometer",IF($K91&lt;0,"End odometer below start",IF($K91=0,"Zero total miles",IF($L91="","Missing business miles",IF($L91&gt;$K91,"Business miles exceed total",IF($N91="","Missing reimbursement choice",IF(AND(OR($E91="Business",$E91="Mixed"),$H91=""),"Missing business purpose",IF(AND(OR($E91="Personal",$E91="Commute"),$L91&gt;0),"Review trip type",IF(AND($N91="Yes",$L91=0),"Review eligibility","OK"))))))))))))))</f>
        <v/>
      </c>
    </row>
    <row r="92">
      <c r="A92" s="20" t="n"/>
      <c r="B92" s="43" t="n"/>
      <c r="C92" s="22" t="n"/>
      <c r="D92" s="22" t="n"/>
      <c r="E92" s="22" t="n"/>
      <c r="F92" s="22" t="n"/>
      <c r="G92" s="22" t="n"/>
      <c r="H92" s="23" t="n"/>
      <c r="I92" s="44" t="n"/>
      <c r="J92" s="44" t="n"/>
      <c r="K92" s="45">
        <f>IF(OR($I92="",$J92=""),"",IFERROR($J92-$I92,""))</f>
        <v/>
      </c>
      <c r="L92" s="44" t="n"/>
      <c r="M92" s="45">
        <f>IF(OR($K92="",$L92=""),"",IFERROR(MAX(0,$K92-$L92),""))</f>
        <v/>
      </c>
      <c r="N92" s="22" t="n"/>
      <c r="O92" s="46">
        <f>IF($A92="","",IF($N92="Yes",IFERROR('Settings'!$B$4,0),0))</f>
        <v/>
      </c>
      <c r="P92" s="47">
        <f>IF(OR($A92="",$L92="",$O92=""),"",IFERROR(ROUND($L92*$O92,2),0))</f>
        <v/>
      </c>
      <c r="Q92" s="44" t="n"/>
      <c r="R92" s="48" t="n"/>
      <c r="S92" s="45">
        <f>IF(OR($K92="",$Q92=""),"",IFERROR($K92/$Q92,""))</f>
        <v/>
      </c>
      <c r="T92" s="29">
        <f>IF($A92="","",IF($B92="","Missing trip date",IF($C92="","Missing driver",IF($D92="","Missing vehicle",IF($E92="","Missing trip type",IF(OR($I92="",$J92=""),"Missing odometer",IF($K92&lt;0,"End odometer below start",IF($K92=0,"Zero total miles",IF($L92="","Missing business miles",IF($L92&gt;$K92,"Business miles exceed total",IF($N92="","Missing reimbursement choice",IF(AND(OR($E92="Business",$E92="Mixed"),$H92=""),"Missing business purpose",IF(AND(OR($E92="Personal",$E92="Commute"),$L92&gt;0),"Review trip type",IF(AND($N92="Yes",$L92=0),"Review eligibility","OK"))))))))))))))</f>
        <v/>
      </c>
    </row>
    <row r="93">
      <c r="A93" s="20" t="n"/>
      <c r="B93" s="43" t="n"/>
      <c r="C93" s="22" t="n"/>
      <c r="D93" s="22" t="n"/>
      <c r="E93" s="22" t="n"/>
      <c r="F93" s="22" t="n"/>
      <c r="G93" s="22" t="n"/>
      <c r="H93" s="23" t="n"/>
      <c r="I93" s="44" t="n"/>
      <c r="J93" s="44" t="n"/>
      <c r="K93" s="45">
        <f>IF(OR($I93="",$J93=""),"",IFERROR($J93-$I93,""))</f>
        <v/>
      </c>
      <c r="L93" s="44" t="n"/>
      <c r="M93" s="45">
        <f>IF(OR($K93="",$L93=""),"",IFERROR(MAX(0,$K93-$L93),""))</f>
        <v/>
      </c>
      <c r="N93" s="22" t="n"/>
      <c r="O93" s="46">
        <f>IF($A93="","",IF($N93="Yes",IFERROR('Settings'!$B$4,0),0))</f>
        <v/>
      </c>
      <c r="P93" s="47">
        <f>IF(OR($A93="",$L93="",$O93=""),"",IFERROR(ROUND($L93*$O93,2),0))</f>
        <v/>
      </c>
      <c r="Q93" s="44" t="n"/>
      <c r="R93" s="48" t="n"/>
      <c r="S93" s="45">
        <f>IF(OR($K93="",$Q93=""),"",IFERROR($K93/$Q93,""))</f>
        <v/>
      </c>
      <c r="T93" s="29">
        <f>IF($A93="","",IF($B93="","Missing trip date",IF($C93="","Missing driver",IF($D93="","Missing vehicle",IF($E93="","Missing trip type",IF(OR($I93="",$J93=""),"Missing odometer",IF($K93&lt;0,"End odometer below start",IF($K93=0,"Zero total miles",IF($L93="","Missing business miles",IF($L93&gt;$K93,"Business miles exceed total",IF($N93="","Missing reimbursement choice",IF(AND(OR($E93="Business",$E93="Mixed"),$H93=""),"Missing business purpose",IF(AND(OR($E93="Personal",$E93="Commute"),$L93&gt;0),"Review trip type",IF(AND($N93="Yes",$L93=0),"Review eligibility","OK"))))))))))))))</f>
        <v/>
      </c>
    </row>
    <row r="94">
      <c r="A94" s="20" t="n"/>
      <c r="B94" s="43" t="n"/>
      <c r="C94" s="22" t="n"/>
      <c r="D94" s="22" t="n"/>
      <c r="E94" s="22" t="n"/>
      <c r="F94" s="22" t="n"/>
      <c r="G94" s="22" t="n"/>
      <c r="H94" s="23" t="n"/>
      <c r="I94" s="44" t="n"/>
      <c r="J94" s="44" t="n"/>
      <c r="K94" s="45">
        <f>IF(OR($I94="",$J94=""),"",IFERROR($J94-$I94,""))</f>
        <v/>
      </c>
      <c r="L94" s="44" t="n"/>
      <c r="M94" s="45">
        <f>IF(OR($K94="",$L94=""),"",IFERROR(MAX(0,$K94-$L94),""))</f>
        <v/>
      </c>
      <c r="N94" s="22" t="n"/>
      <c r="O94" s="46">
        <f>IF($A94="","",IF($N94="Yes",IFERROR('Settings'!$B$4,0),0))</f>
        <v/>
      </c>
      <c r="P94" s="47">
        <f>IF(OR($A94="",$L94="",$O94=""),"",IFERROR(ROUND($L94*$O94,2),0))</f>
        <v/>
      </c>
      <c r="Q94" s="44" t="n"/>
      <c r="R94" s="48" t="n"/>
      <c r="S94" s="45">
        <f>IF(OR($K94="",$Q94=""),"",IFERROR($K94/$Q94,""))</f>
        <v/>
      </c>
      <c r="T94" s="29">
        <f>IF($A94="","",IF($B94="","Missing trip date",IF($C94="","Missing driver",IF($D94="","Missing vehicle",IF($E94="","Missing trip type",IF(OR($I94="",$J94=""),"Missing odometer",IF($K94&lt;0,"End odometer below start",IF($K94=0,"Zero total miles",IF($L94="","Missing business miles",IF($L94&gt;$K94,"Business miles exceed total",IF($N94="","Missing reimbursement choice",IF(AND(OR($E94="Business",$E94="Mixed"),$H94=""),"Missing business purpose",IF(AND(OR($E94="Personal",$E94="Commute"),$L94&gt;0),"Review trip type",IF(AND($N94="Yes",$L94=0),"Review eligibility","OK"))))))))))))))</f>
        <v/>
      </c>
    </row>
    <row r="95">
      <c r="A95" s="20" t="n"/>
      <c r="B95" s="43" t="n"/>
      <c r="C95" s="22" t="n"/>
      <c r="D95" s="22" t="n"/>
      <c r="E95" s="22" t="n"/>
      <c r="F95" s="22" t="n"/>
      <c r="G95" s="22" t="n"/>
      <c r="H95" s="23" t="n"/>
      <c r="I95" s="44" t="n"/>
      <c r="J95" s="44" t="n"/>
      <c r="K95" s="45">
        <f>IF(OR($I95="",$J95=""),"",IFERROR($J95-$I95,""))</f>
        <v/>
      </c>
      <c r="L95" s="44" t="n"/>
      <c r="M95" s="45">
        <f>IF(OR($K95="",$L95=""),"",IFERROR(MAX(0,$K95-$L95),""))</f>
        <v/>
      </c>
      <c r="N95" s="22" t="n"/>
      <c r="O95" s="46">
        <f>IF($A95="","",IF($N95="Yes",IFERROR('Settings'!$B$4,0),0))</f>
        <v/>
      </c>
      <c r="P95" s="47">
        <f>IF(OR($A95="",$L95="",$O95=""),"",IFERROR(ROUND($L95*$O95,2),0))</f>
        <v/>
      </c>
      <c r="Q95" s="44" t="n"/>
      <c r="R95" s="48" t="n"/>
      <c r="S95" s="45">
        <f>IF(OR($K95="",$Q95=""),"",IFERROR($K95/$Q95,""))</f>
        <v/>
      </c>
      <c r="T95" s="29">
        <f>IF($A95="","",IF($B95="","Missing trip date",IF($C95="","Missing driver",IF($D95="","Missing vehicle",IF($E95="","Missing trip type",IF(OR($I95="",$J95=""),"Missing odometer",IF($K95&lt;0,"End odometer below start",IF($K95=0,"Zero total miles",IF($L95="","Missing business miles",IF($L95&gt;$K95,"Business miles exceed total",IF($N95="","Missing reimbursement choice",IF(AND(OR($E95="Business",$E95="Mixed"),$H95=""),"Missing business purpose",IF(AND(OR($E95="Personal",$E95="Commute"),$L95&gt;0),"Review trip type",IF(AND($N95="Yes",$L95=0),"Review eligibility","OK"))))))))))))))</f>
        <v/>
      </c>
    </row>
    <row r="96">
      <c r="A96" s="20" t="n"/>
      <c r="B96" s="43" t="n"/>
      <c r="C96" s="22" t="n"/>
      <c r="D96" s="22" t="n"/>
      <c r="E96" s="22" t="n"/>
      <c r="F96" s="22" t="n"/>
      <c r="G96" s="22" t="n"/>
      <c r="H96" s="23" t="n"/>
      <c r="I96" s="44" t="n"/>
      <c r="J96" s="44" t="n"/>
      <c r="K96" s="45">
        <f>IF(OR($I96="",$J96=""),"",IFERROR($J96-$I96,""))</f>
        <v/>
      </c>
      <c r="L96" s="44" t="n"/>
      <c r="M96" s="45">
        <f>IF(OR($K96="",$L96=""),"",IFERROR(MAX(0,$K96-$L96),""))</f>
        <v/>
      </c>
      <c r="N96" s="22" t="n"/>
      <c r="O96" s="46">
        <f>IF($A96="","",IF($N96="Yes",IFERROR('Settings'!$B$4,0),0))</f>
        <v/>
      </c>
      <c r="P96" s="47">
        <f>IF(OR($A96="",$L96="",$O96=""),"",IFERROR(ROUND($L96*$O96,2),0))</f>
        <v/>
      </c>
      <c r="Q96" s="44" t="n"/>
      <c r="R96" s="48" t="n"/>
      <c r="S96" s="45">
        <f>IF(OR($K96="",$Q96=""),"",IFERROR($K96/$Q96,""))</f>
        <v/>
      </c>
      <c r="T96" s="29">
        <f>IF($A96="","",IF($B96="","Missing trip date",IF($C96="","Missing driver",IF($D96="","Missing vehicle",IF($E96="","Missing trip type",IF(OR($I96="",$J96=""),"Missing odometer",IF($K96&lt;0,"End odometer below start",IF($K96=0,"Zero total miles",IF($L96="","Missing business miles",IF($L96&gt;$K96,"Business miles exceed total",IF($N96="","Missing reimbursement choice",IF(AND(OR($E96="Business",$E96="Mixed"),$H96=""),"Missing business purpose",IF(AND(OR($E96="Personal",$E96="Commute"),$L96&gt;0),"Review trip type",IF(AND($N96="Yes",$L96=0),"Review eligibility","OK"))))))))))))))</f>
        <v/>
      </c>
    </row>
    <row r="97">
      <c r="A97" s="20" t="n"/>
      <c r="B97" s="43" t="n"/>
      <c r="C97" s="22" t="n"/>
      <c r="D97" s="22" t="n"/>
      <c r="E97" s="22" t="n"/>
      <c r="F97" s="22" t="n"/>
      <c r="G97" s="22" t="n"/>
      <c r="H97" s="23" t="n"/>
      <c r="I97" s="44" t="n"/>
      <c r="J97" s="44" t="n"/>
      <c r="K97" s="45">
        <f>IF(OR($I97="",$J97=""),"",IFERROR($J97-$I97,""))</f>
        <v/>
      </c>
      <c r="L97" s="44" t="n"/>
      <c r="M97" s="45">
        <f>IF(OR($K97="",$L97=""),"",IFERROR(MAX(0,$K97-$L97),""))</f>
        <v/>
      </c>
      <c r="N97" s="22" t="n"/>
      <c r="O97" s="46">
        <f>IF($A97="","",IF($N97="Yes",IFERROR('Settings'!$B$4,0),0))</f>
        <v/>
      </c>
      <c r="P97" s="47">
        <f>IF(OR($A97="",$L97="",$O97=""),"",IFERROR(ROUND($L97*$O97,2),0))</f>
        <v/>
      </c>
      <c r="Q97" s="44" t="n"/>
      <c r="R97" s="48" t="n"/>
      <c r="S97" s="45">
        <f>IF(OR($K97="",$Q97=""),"",IFERROR($K97/$Q97,""))</f>
        <v/>
      </c>
      <c r="T97" s="29">
        <f>IF($A97="","",IF($B97="","Missing trip date",IF($C97="","Missing driver",IF($D97="","Missing vehicle",IF($E97="","Missing trip type",IF(OR($I97="",$J97=""),"Missing odometer",IF($K97&lt;0,"End odometer below start",IF($K97=0,"Zero total miles",IF($L97="","Missing business miles",IF($L97&gt;$K97,"Business miles exceed total",IF($N97="","Missing reimbursement choice",IF(AND(OR($E97="Business",$E97="Mixed"),$H97=""),"Missing business purpose",IF(AND(OR($E97="Personal",$E97="Commute"),$L97&gt;0),"Review trip type",IF(AND($N97="Yes",$L97=0),"Review eligibility","OK"))))))))))))))</f>
        <v/>
      </c>
    </row>
    <row r="98">
      <c r="A98" s="20" t="n"/>
      <c r="B98" s="43" t="n"/>
      <c r="C98" s="22" t="n"/>
      <c r="D98" s="22" t="n"/>
      <c r="E98" s="22" t="n"/>
      <c r="F98" s="22" t="n"/>
      <c r="G98" s="22" t="n"/>
      <c r="H98" s="23" t="n"/>
      <c r="I98" s="44" t="n"/>
      <c r="J98" s="44" t="n"/>
      <c r="K98" s="45">
        <f>IF(OR($I98="",$J98=""),"",IFERROR($J98-$I98,""))</f>
        <v/>
      </c>
      <c r="L98" s="44" t="n"/>
      <c r="M98" s="45">
        <f>IF(OR($K98="",$L98=""),"",IFERROR(MAX(0,$K98-$L98),""))</f>
        <v/>
      </c>
      <c r="N98" s="22" t="n"/>
      <c r="O98" s="46">
        <f>IF($A98="","",IF($N98="Yes",IFERROR('Settings'!$B$4,0),0))</f>
        <v/>
      </c>
      <c r="P98" s="47">
        <f>IF(OR($A98="",$L98="",$O98=""),"",IFERROR(ROUND($L98*$O98,2),0))</f>
        <v/>
      </c>
      <c r="Q98" s="44" t="n"/>
      <c r="R98" s="48" t="n"/>
      <c r="S98" s="45">
        <f>IF(OR($K98="",$Q98=""),"",IFERROR($K98/$Q98,""))</f>
        <v/>
      </c>
      <c r="T98" s="29">
        <f>IF($A98="","",IF($B98="","Missing trip date",IF($C98="","Missing driver",IF($D98="","Missing vehicle",IF($E98="","Missing trip type",IF(OR($I98="",$J98=""),"Missing odometer",IF($K98&lt;0,"End odometer below start",IF($K98=0,"Zero total miles",IF($L98="","Missing business miles",IF($L98&gt;$K98,"Business miles exceed total",IF($N98="","Missing reimbursement choice",IF(AND(OR($E98="Business",$E98="Mixed"),$H98=""),"Missing business purpose",IF(AND(OR($E98="Personal",$E98="Commute"),$L98&gt;0),"Review trip type",IF(AND($N98="Yes",$L98=0),"Review eligibility","OK"))))))))))))))</f>
        <v/>
      </c>
    </row>
    <row r="99">
      <c r="A99" s="20" t="n"/>
      <c r="B99" s="43" t="n"/>
      <c r="C99" s="22" t="n"/>
      <c r="D99" s="22" t="n"/>
      <c r="E99" s="22" t="n"/>
      <c r="F99" s="22" t="n"/>
      <c r="G99" s="22" t="n"/>
      <c r="H99" s="23" t="n"/>
      <c r="I99" s="44" t="n"/>
      <c r="J99" s="44" t="n"/>
      <c r="K99" s="45">
        <f>IF(OR($I99="",$J99=""),"",IFERROR($J99-$I99,""))</f>
        <v/>
      </c>
      <c r="L99" s="44" t="n"/>
      <c r="M99" s="45">
        <f>IF(OR($K99="",$L99=""),"",IFERROR(MAX(0,$K99-$L99),""))</f>
        <v/>
      </c>
      <c r="N99" s="22" t="n"/>
      <c r="O99" s="46">
        <f>IF($A99="","",IF($N99="Yes",IFERROR('Settings'!$B$4,0),0))</f>
        <v/>
      </c>
      <c r="P99" s="47">
        <f>IF(OR($A99="",$L99="",$O99=""),"",IFERROR(ROUND($L99*$O99,2),0))</f>
        <v/>
      </c>
      <c r="Q99" s="44" t="n"/>
      <c r="R99" s="48" t="n"/>
      <c r="S99" s="45">
        <f>IF(OR($K99="",$Q99=""),"",IFERROR($K99/$Q99,""))</f>
        <v/>
      </c>
      <c r="T99" s="29">
        <f>IF($A99="","",IF($B99="","Missing trip date",IF($C99="","Missing driver",IF($D99="","Missing vehicle",IF($E99="","Missing trip type",IF(OR($I99="",$J99=""),"Missing odometer",IF($K99&lt;0,"End odometer below start",IF($K99=0,"Zero total miles",IF($L99="","Missing business miles",IF($L99&gt;$K99,"Business miles exceed total",IF($N99="","Missing reimbursement choice",IF(AND(OR($E99="Business",$E99="Mixed"),$H99=""),"Missing business purpose",IF(AND(OR($E99="Personal",$E99="Commute"),$L99&gt;0),"Review trip type",IF(AND($N99="Yes",$L99=0),"Review eligibility","OK"))))))))))))))</f>
        <v/>
      </c>
    </row>
    <row r="100">
      <c r="A100" s="20" t="n"/>
      <c r="B100" s="43" t="n"/>
      <c r="C100" s="22" t="n"/>
      <c r="D100" s="22" t="n"/>
      <c r="E100" s="22" t="n"/>
      <c r="F100" s="22" t="n"/>
      <c r="G100" s="22" t="n"/>
      <c r="H100" s="23" t="n"/>
      <c r="I100" s="44" t="n"/>
      <c r="J100" s="44" t="n"/>
      <c r="K100" s="45">
        <f>IF(OR($I100="",$J100=""),"",IFERROR($J100-$I100,""))</f>
        <v/>
      </c>
      <c r="L100" s="44" t="n"/>
      <c r="M100" s="45">
        <f>IF(OR($K100="",$L100=""),"",IFERROR(MAX(0,$K100-$L100),""))</f>
        <v/>
      </c>
      <c r="N100" s="22" t="n"/>
      <c r="O100" s="46">
        <f>IF($A100="","",IF($N100="Yes",IFERROR('Settings'!$B$4,0),0))</f>
        <v/>
      </c>
      <c r="P100" s="47">
        <f>IF(OR($A100="",$L100="",$O100=""),"",IFERROR(ROUND($L100*$O100,2),0))</f>
        <v/>
      </c>
      <c r="Q100" s="44" t="n"/>
      <c r="R100" s="48" t="n"/>
      <c r="S100" s="45">
        <f>IF(OR($K100="",$Q100=""),"",IFERROR($K100/$Q100,""))</f>
        <v/>
      </c>
      <c r="T100" s="29">
        <f>IF($A100="","",IF($B100="","Missing trip date",IF($C100="","Missing driver",IF($D100="","Missing vehicle",IF($E100="","Missing trip type",IF(OR($I100="",$J100=""),"Missing odometer",IF($K100&lt;0,"End odometer below start",IF($K100=0,"Zero total miles",IF($L100="","Missing business miles",IF($L100&gt;$K100,"Business miles exceed total",IF($N100="","Missing reimbursement choice",IF(AND(OR($E100="Business",$E100="Mixed"),$H100=""),"Missing business purpose",IF(AND(OR($E100="Personal",$E100="Commute"),$L100&gt;0),"Review trip type",IF(AND($N100="Yes",$L100=0),"Review eligibility","OK"))))))))))))))</f>
        <v/>
      </c>
    </row>
    <row r="101">
      <c r="A101" s="20" t="n"/>
      <c r="B101" s="43" t="n"/>
      <c r="C101" s="22" t="n"/>
      <c r="D101" s="22" t="n"/>
      <c r="E101" s="22" t="n"/>
      <c r="F101" s="22" t="n"/>
      <c r="G101" s="22" t="n"/>
      <c r="H101" s="23" t="n"/>
      <c r="I101" s="44" t="n"/>
      <c r="J101" s="44" t="n"/>
      <c r="K101" s="45">
        <f>IF(OR($I101="",$J101=""),"",IFERROR($J101-$I101,""))</f>
        <v/>
      </c>
      <c r="L101" s="44" t="n"/>
      <c r="M101" s="45">
        <f>IF(OR($K101="",$L101=""),"",IFERROR(MAX(0,$K101-$L101),""))</f>
        <v/>
      </c>
      <c r="N101" s="22" t="n"/>
      <c r="O101" s="46">
        <f>IF($A101="","",IF($N101="Yes",IFERROR('Settings'!$B$4,0),0))</f>
        <v/>
      </c>
      <c r="P101" s="47">
        <f>IF(OR($A101="",$L101="",$O101=""),"",IFERROR(ROUND($L101*$O101,2),0))</f>
        <v/>
      </c>
      <c r="Q101" s="44" t="n"/>
      <c r="R101" s="48" t="n"/>
      <c r="S101" s="45">
        <f>IF(OR($K101="",$Q101=""),"",IFERROR($K101/$Q101,""))</f>
        <v/>
      </c>
      <c r="T101" s="29">
        <f>IF($A101="","",IF($B101="","Missing trip date",IF($C101="","Missing driver",IF($D101="","Missing vehicle",IF($E101="","Missing trip type",IF(OR($I101="",$J101=""),"Missing odometer",IF($K101&lt;0,"End odometer below start",IF($K101=0,"Zero total miles",IF($L101="","Missing business miles",IF($L101&gt;$K101,"Business miles exceed total",IF($N101="","Missing reimbursement choice",IF(AND(OR($E101="Business",$E101="Mixed"),$H101=""),"Missing business purpose",IF(AND(OR($E101="Personal",$E101="Commute"),$L101&gt;0),"Review trip type",IF(AND($N101="Yes",$L101=0),"Review eligibility","OK"))))))))))))))</f>
        <v/>
      </c>
    </row>
    <row r="102">
      <c r="A102" s="20" t="n"/>
      <c r="B102" s="43" t="n"/>
      <c r="C102" s="22" t="n"/>
      <c r="D102" s="22" t="n"/>
      <c r="E102" s="22" t="n"/>
      <c r="F102" s="22" t="n"/>
      <c r="G102" s="22" t="n"/>
      <c r="H102" s="23" t="n"/>
      <c r="I102" s="44" t="n"/>
      <c r="J102" s="44" t="n"/>
      <c r="K102" s="45">
        <f>IF(OR($I102="",$J102=""),"",IFERROR($J102-$I102,""))</f>
        <v/>
      </c>
      <c r="L102" s="44" t="n"/>
      <c r="M102" s="45">
        <f>IF(OR($K102="",$L102=""),"",IFERROR(MAX(0,$K102-$L102),""))</f>
        <v/>
      </c>
      <c r="N102" s="22" t="n"/>
      <c r="O102" s="46">
        <f>IF($A102="","",IF($N102="Yes",IFERROR('Settings'!$B$4,0),0))</f>
        <v/>
      </c>
      <c r="P102" s="47">
        <f>IF(OR($A102="",$L102="",$O102=""),"",IFERROR(ROUND($L102*$O102,2),0))</f>
        <v/>
      </c>
      <c r="Q102" s="44" t="n"/>
      <c r="R102" s="48" t="n"/>
      <c r="S102" s="45">
        <f>IF(OR($K102="",$Q102=""),"",IFERROR($K102/$Q102,""))</f>
        <v/>
      </c>
      <c r="T102" s="29">
        <f>IF($A102="","",IF($B102="","Missing trip date",IF($C102="","Missing driver",IF($D102="","Missing vehicle",IF($E102="","Missing trip type",IF(OR($I102="",$J102=""),"Missing odometer",IF($K102&lt;0,"End odometer below start",IF($K102=0,"Zero total miles",IF($L102="","Missing business miles",IF($L102&gt;$K102,"Business miles exceed total",IF($N102="","Missing reimbursement choice",IF(AND(OR($E102="Business",$E102="Mixed"),$H102=""),"Missing business purpose",IF(AND(OR($E102="Personal",$E102="Commute"),$L102&gt;0),"Review trip type",IF(AND($N102="Yes",$L102=0),"Review eligibility","OK"))))))))))))))</f>
        <v/>
      </c>
    </row>
    <row r="103">
      <c r="A103" s="20" t="n"/>
      <c r="B103" s="43" t="n"/>
      <c r="C103" s="22" t="n"/>
      <c r="D103" s="22" t="n"/>
      <c r="E103" s="22" t="n"/>
      <c r="F103" s="22" t="n"/>
      <c r="G103" s="22" t="n"/>
      <c r="H103" s="23" t="n"/>
      <c r="I103" s="44" t="n"/>
      <c r="J103" s="44" t="n"/>
      <c r="K103" s="45">
        <f>IF(OR($I103="",$J103=""),"",IFERROR($J103-$I103,""))</f>
        <v/>
      </c>
      <c r="L103" s="44" t="n"/>
      <c r="M103" s="45">
        <f>IF(OR($K103="",$L103=""),"",IFERROR(MAX(0,$K103-$L103),""))</f>
        <v/>
      </c>
      <c r="N103" s="22" t="n"/>
      <c r="O103" s="46">
        <f>IF($A103="","",IF($N103="Yes",IFERROR('Settings'!$B$4,0),0))</f>
        <v/>
      </c>
      <c r="P103" s="47">
        <f>IF(OR($A103="",$L103="",$O103=""),"",IFERROR(ROUND($L103*$O103,2),0))</f>
        <v/>
      </c>
      <c r="Q103" s="44" t="n"/>
      <c r="R103" s="48" t="n"/>
      <c r="S103" s="45">
        <f>IF(OR($K103="",$Q103=""),"",IFERROR($K103/$Q103,""))</f>
        <v/>
      </c>
      <c r="T103" s="29">
        <f>IF($A103="","",IF($B103="","Missing trip date",IF($C103="","Missing driver",IF($D103="","Missing vehicle",IF($E103="","Missing trip type",IF(OR($I103="",$J103=""),"Missing odometer",IF($K103&lt;0,"End odometer below start",IF($K103=0,"Zero total miles",IF($L103="","Missing business miles",IF($L103&gt;$K103,"Business miles exceed total",IF($N103="","Missing reimbursement choice",IF(AND(OR($E103="Business",$E103="Mixed"),$H103=""),"Missing business purpose",IF(AND(OR($E103="Personal",$E103="Commute"),$L103&gt;0),"Review trip type",IF(AND($N103="Yes",$L103=0),"Review eligibility","OK"))))))))))))))</f>
        <v/>
      </c>
    </row>
    <row r="104">
      <c r="A104" s="20" t="n"/>
      <c r="B104" s="43" t="n"/>
      <c r="C104" s="22" t="n"/>
      <c r="D104" s="22" t="n"/>
      <c r="E104" s="22" t="n"/>
      <c r="F104" s="22" t="n"/>
      <c r="G104" s="22" t="n"/>
      <c r="H104" s="23" t="n"/>
      <c r="I104" s="44" t="n"/>
      <c r="J104" s="44" t="n"/>
      <c r="K104" s="45">
        <f>IF(OR($I104="",$J104=""),"",IFERROR($J104-$I104,""))</f>
        <v/>
      </c>
      <c r="L104" s="44" t="n"/>
      <c r="M104" s="45">
        <f>IF(OR($K104="",$L104=""),"",IFERROR(MAX(0,$K104-$L104),""))</f>
        <v/>
      </c>
      <c r="N104" s="22" t="n"/>
      <c r="O104" s="46">
        <f>IF($A104="","",IF($N104="Yes",IFERROR('Settings'!$B$4,0),0))</f>
        <v/>
      </c>
      <c r="P104" s="47">
        <f>IF(OR($A104="",$L104="",$O104=""),"",IFERROR(ROUND($L104*$O104,2),0))</f>
        <v/>
      </c>
      <c r="Q104" s="44" t="n"/>
      <c r="R104" s="48" t="n"/>
      <c r="S104" s="45">
        <f>IF(OR($K104="",$Q104=""),"",IFERROR($K104/$Q104,""))</f>
        <v/>
      </c>
      <c r="T104" s="29">
        <f>IF($A104="","",IF($B104="","Missing trip date",IF($C104="","Missing driver",IF($D104="","Missing vehicle",IF($E104="","Missing trip type",IF(OR($I104="",$J104=""),"Missing odometer",IF($K104&lt;0,"End odometer below start",IF($K104=0,"Zero total miles",IF($L104="","Missing business miles",IF($L104&gt;$K104,"Business miles exceed total",IF($N104="","Missing reimbursement choice",IF(AND(OR($E104="Business",$E104="Mixed"),$H104=""),"Missing business purpose",IF(AND(OR($E104="Personal",$E104="Commute"),$L104&gt;0),"Review trip type",IF(AND($N104="Yes",$L104=0),"Review eligibility","OK"))))))))))))))</f>
        <v/>
      </c>
    </row>
    <row r="105">
      <c r="A105" s="20" t="n"/>
      <c r="B105" s="43" t="n"/>
      <c r="C105" s="22" t="n"/>
      <c r="D105" s="22" t="n"/>
      <c r="E105" s="22" t="n"/>
      <c r="F105" s="22" t="n"/>
      <c r="G105" s="22" t="n"/>
      <c r="H105" s="23" t="n"/>
      <c r="I105" s="44" t="n"/>
      <c r="J105" s="44" t="n"/>
      <c r="K105" s="45">
        <f>IF(OR($I105="",$J105=""),"",IFERROR($J105-$I105,""))</f>
        <v/>
      </c>
      <c r="L105" s="44" t="n"/>
      <c r="M105" s="45">
        <f>IF(OR($K105="",$L105=""),"",IFERROR(MAX(0,$K105-$L105),""))</f>
        <v/>
      </c>
      <c r="N105" s="22" t="n"/>
      <c r="O105" s="46">
        <f>IF($A105="","",IF($N105="Yes",IFERROR('Settings'!$B$4,0),0))</f>
        <v/>
      </c>
      <c r="P105" s="47">
        <f>IF(OR($A105="",$L105="",$O105=""),"",IFERROR(ROUND($L105*$O105,2),0))</f>
        <v/>
      </c>
      <c r="Q105" s="44" t="n"/>
      <c r="R105" s="48" t="n"/>
      <c r="S105" s="45">
        <f>IF(OR($K105="",$Q105=""),"",IFERROR($K105/$Q105,""))</f>
        <v/>
      </c>
      <c r="T105" s="29">
        <f>IF($A105="","",IF($B105="","Missing trip date",IF($C105="","Missing driver",IF($D105="","Missing vehicle",IF($E105="","Missing trip type",IF(OR($I105="",$J105=""),"Missing odometer",IF($K105&lt;0,"End odometer below start",IF($K105=0,"Zero total miles",IF($L105="","Missing business miles",IF($L105&gt;$K105,"Business miles exceed total",IF($N105="","Missing reimbursement choice",IF(AND(OR($E105="Business",$E105="Mixed"),$H105=""),"Missing business purpose",IF(AND(OR($E105="Personal",$E105="Commute"),$L105&gt;0),"Review trip type",IF(AND($N105="Yes",$L105=0),"Review eligibility","OK"))))))))))))))</f>
        <v/>
      </c>
    </row>
    <row r="106">
      <c r="A106" s="20" t="n"/>
      <c r="B106" s="43" t="n"/>
      <c r="C106" s="22" t="n"/>
      <c r="D106" s="22" t="n"/>
      <c r="E106" s="22" t="n"/>
      <c r="F106" s="22" t="n"/>
      <c r="G106" s="22" t="n"/>
      <c r="H106" s="23" t="n"/>
      <c r="I106" s="44" t="n"/>
      <c r="J106" s="44" t="n"/>
      <c r="K106" s="45">
        <f>IF(OR($I106="",$J106=""),"",IFERROR($J106-$I106,""))</f>
        <v/>
      </c>
      <c r="L106" s="44" t="n"/>
      <c r="M106" s="45">
        <f>IF(OR($K106="",$L106=""),"",IFERROR(MAX(0,$K106-$L106),""))</f>
        <v/>
      </c>
      <c r="N106" s="22" t="n"/>
      <c r="O106" s="46">
        <f>IF($A106="","",IF($N106="Yes",IFERROR('Settings'!$B$4,0),0))</f>
        <v/>
      </c>
      <c r="P106" s="47">
        <f>IF(OR($A106="",$L106="",$O106=""),"",IFERROR(ROUND($L106*$O106,2),0))</f>
        <v/>
      </c>
      <c r="Q106" s="44" t="n"/>
      <c r="R106" s="48" t="n"/>
      <c r="S106" s="45">
        <f>IF(OR($K106="",$Q106=""),"",IFERROR($K106/$Q106,""))</f>
        <v/>
      </c>
      <c r="T106" s="29">
        <f>IF($A106="","",IF($B106="","Missing trip date",IF($C106="","Missing driver",IF($D106="","Missing vehicle",IF($E106="","Missing trip type",IF(OR($I106="",$J106=""),"Missing odometer",IF($K106&lt;0,"End odometer below start",IF($K106=0,"Zero total miles",IF($L106="","Missing business miles",IF($L106&gt;$K106,"Business miles exceed total",IF($N106="","Missing reimbursement choice",IF(AND(OR($E106="Business",$E106="Mixed"),$H106=""),"Missing business purpose",IF(AND(OR($E106="Personal",$E106="Commute"),$L106&gt;0),"Review trip type",IF(AND($N106="Yes",$L106=0),"Review eligibility","OK"))))))))))))))</f>
        <v/>
      </c>
    </row>
    <row r="107">
      <c r="A107" s="20" t="n"/>
      <c r="B107" s="43" t="n"/>
      <c r="C107" s="22" t="n"/>
      <c r="D107" s="22" t="n"/>
      <c r="E107" s="22" t="n"/>
      <c r="F107" s="22" t="n"/>
      <c r="G107" s="22" t="n"/>
      <c r="H107" s="23" t="n"/>
      <c r="I107" s="44" t="n"/>
      <c r="J107" s="44" t="n"/>
      <c r="K107" s="45">
        <f>IF(OR($I107="",$J107=""),"",IFERROR($J107-$I107,""))</f>
        <v/>
      </c>
      <c r="L107" s="44" t="n"/>
      <c r="M107" s="45">
        <f>IF(OR($K107="",$L107=""),"",IFERROR(MAX(0,$K107-$L107),""))</f>
        <v/>
      </c>
      <c r="N107" s="22" t="n"/>
      <c r="O107" s="46">
        <f>IF($A107="","",IF($N107="Yes",IFERROR('Settings'!$B$4,0),0))</f>
        <v/>
      </c>
      <c r="P107" s="47">
        <f>IF(OR($A107="",$L107="",$O107=""),"",IFERROR(ROUND($L107*$O107,2),0))</f>
        <v/>
      </c>
      <c r="Q107" s="44" t="n"/>
      <c r="R107" s="48" t="n"/>
      <c r="S107" s="45">
        <f>IF(OR($K107="",$Q107=""),"",IFERROR($K107/$Q107,""))</f>
        <v/>
      </c>
      <c r="T107" s="29">
        <f>IF($A107="","",IF($B107="","Missing trip date",IF($C107="","Missing driver",IF($D107="","Missing vehicle",IF($E107="","Missing trip type",IF(OR($I107="",$J107=""),"Missing odometer",IF($K107&lt;0,"End odometer below start",IF($K107=0,"Zero total miles",IF($L107="","Missing business miles",IF($L107&gt;$K107,"Business miles exceed total",IF($N107="","Missing reimbursement choice",IF(AND(OR($E107="Business",$E107="Mixed"),$H107=""),"Missing business purpose",IF(AND(OR($E107="Personal",$E107="Commute"),$L107&gt;0),"Review trip type",IF(AND($N107="Yes",$L107=0),"Review eligibility","OK"))))))))))))))</f>
        <v/>
      </c>
    </row>
    <row r="108">
      <c r="A108" s="20" t="n"/>
      <c r="B108" s="43" t="n"/>
      <c r="C108" s="22" t="n"/>
      <c r="D108" s="22" t="n"/>
      <c r="E108" s="22" t="n"/>
      <c r="F108" s="22" t="n"/>
      <c r="G108" s="22" t="n"/>
      <c r="H108" s="23" t="n"/>
      <c r="I108" s="44" t="n"/>
      <c r="J108" s="44" t="n"/>
      <c r="K108" s="45">
        <f>IF(OR($I108="",$J108=""),"",IFERROR($J108-$I108,""))</f>
        <v/>
      </c>
      <c r="L108" s="44" t="n"/>
      <c r="M108" s="45">
        <f>IF(OR($K108="",$L108=""),"",IFERROR(MAX(0,$K108-$L108),""))</f>
        <v/>
      </c>
      <c r="N108" s="22" t="n"/>
      <c r="O108" s="46">
        <f>IF($A108="","",IF($N108="Yes",IFERROR('Settings'!$B$4,0),0))</f>
        <v/>
      </c>
      <c r="P108" s="47">
        <f>IF(OR($A108="",$L108="",$O108=""),"",IFERROR(ROUND($L108*$O108,2),0))</f>
        <v/>
      </c>
      <c r="Q108" s="44" t="n"/>
      <c r="R108" s="48" t="n"/>
      <c r="S108" s="45">
        <f>IF(OR($K108="",$Q108=""),"",IFERROR($K108/$Q108,""))</f>
        <v/>
      </c>
      <c r="T108" s="29">
        <f>IF($A108="","",IF($B108="","Missing trip date",IF($C108="","Missing driver",IF($D108="","Missing vehicle",IF($E108="","Missing trip type",IF(OR($I108="",$J108=""),"Missing odometer",IF($K108&lt;0,"End odometer below start",IF($K108=0,"Zero total miles",IF($L108="","Missing business miles",IF($L108&gt;$K108,"Business miles exceed total",IF($N108="","Missing reimbursement choice",IF(AND(OR($E108="Business",$E108="Mixed"),$H108=""),"Missing business purpose",IF(AND(OR($E108="Personal",$E108="Commute"),$L108&gt;0),"Review trip type",IF(AND($N108="Yes",$L108=0),"Review eligibility","OK"))))))))))))))</f>
        <v/>
      </c>
    </row>
    <row r="109">
      <c r="A109" s="20" t="n"/>
      <c r="B109" s="43" t="n"/>
      <c r="C109" s="22" t="n"/>
      <c r="D109" s="22" t="n"/>
      <c r="E109" s="22" t="n"/>
      <c r="F109" s="22" t="n"/>
      <c r="G109" s="22" t="n"/>
      <c r="H109" s="23" t="n"/>
      <c r="I109" s="44" t="n"/>
      <c r="J109" s="44" t="n"/>
      <c r="K109" s="45">
        <f>IF(OR($I109="",$J109=""),"",IFERROR($J109-$I109,""))</f>
        <v/>
      </c>
      <c r="L109" s="44" t="n"/>
      <c r="M109" s="45">
        <f>IF(OR($K109="",$L109=""),"",IFERROR(MAX(0,$K109-$L109),""))</f>
        <v/>
      </c>
      <c r="N109" s="22" t="n"/>
      <c r="O109" s="46">
        <f>IF($A109="","",IF($N109="Yes",IFERROR('Settings'!$B$4,0),0))</f>
        <v/>
      </c>
      <c r="P109" s="47">
        <f>IF(OR($A109="",$L109="",$O109=""),"",IFERROR(ROUND($L109*$O109,2),0))</f>
        <v/>
      </c>
      <c r="Q109" s="44" t="n"/>
      <c r="R109" s="48" t="n"/>
      <c r="S109" s="45">
        <f>IF(OR($K109="",$Q109=""),"",IFERROR($K109/$Q109,""))</f>
        <v/>
      </c>
      <c r="T109" s="29">
        <f>IF($A109="","",IF($B109="","Missing trip date",IF($C109="","Missing driver",IF($D109="","Missing vehicle",IF($E109="","Missing trip type",IF(OR($I109="",$J109=""),"Missing odometer",IF($K109&lt;0,"End odometer below start",IF($K109=0,"Zero total miles",IF($L109="","Missing business miles",IF($L109&gt;$K109,"Business miles exceed total",IF($N109="","Missing reimbursement choice",IF(AND(OR($E109="Business",$E109="Mixed"),$H109=""),"Missing business purpose",IF(AND(OR($E109="Personal",$E109="Commute"),$L109&gt;0),"Review trip type",IF(AND($N109="Yes",$L109=0),"Review eligibility","OK"))))))))))))))</f>
        <v/>
      </c>
    </row>
    <row r="110">
      <c r="A110" s="20" t="n"/>
      <c r="B110" s="43" t="n"/>
      <c r="C110" s="22" t="n"/>
      <c r="D110" s="22" t="n"/>
      <c r="E110" s="22" t="n"/>
      <c r="F110" s="22" t="n"/>
      <c r="G110" s="22" t="n"/>
      <c r="H110" s="23" t="n"/>
      <c r="I110" s="44" t="n"/>
      <c r="J110" s="44" t="n"/>
      <c r="K110" s="45">
        <f>IF(OR($I110="",$J110=""),"",IFERROR($J110-$I110,""))</f>
        <v/>
      </c>
      <c r="L110" s="44" t="n"/>
      <c r="M110" s="45">
        <f>IF(OR($K110="",$L110=""),"",IFERROR(MAX(0,$K110-$L110),""))</f>
        <v/>
      </c>
      <c r="N110" s="22" t="n"/>
      <c r="O110" s="46">
        <f>IF($A110="","",IF($N110="Yes",IFERROR('Settings'!$B$4,0),0))</f>
        <v/>
      </c>
      <c r="P110" s="47">
        <f>IF(OR($A110="",$L110="",$O110=""),"",IFERROR(ROUND($L110*$O110,2),0))</f>
        <v/>
      </c>
      <c r="Q110" s="44" t="n"/>
      <c r="R110" s="48" t="n"/>
      <c r="S110" s="45">
        <f>IF(OR($K110="",$Q110=""),"",IFERROR($K110/$Q110,""))</f>
        <v/>
      </c>
      <c r="T110" s="29">
        <f>IF($A110="","",IF($B110="","Missing trip date",IF($C110="","Missing driver",IF($D110="","Missing vehicle",IF($E110="","Missing trip type",IF(OR($I110="",$J110=""),"Missing odometer",IF($K110&lt;0,"End odometer below start",IF($K110=0,"Zero total miles",IF($L110="","Missing business miles",IF($L110&gt;$K110,"Business miles exceed total",IF($N110="","Missing reimbursement choice",IF(AND(OR($E110="Business",$E110="Mixed"),$H110=""),"Missing business purpose",IF(AND(OR($E110="Personal",$E110="Commute"),$L110&gt;0),"Review trip type",IF(AND($N110="Yes",$L110=0),"Review eligibility","OK"))))))))))))))</f>
        <v/>
      </c>
    </row>
    <row r="111">
      <c r="A111" s="20" t="n"/>
      <c r="B111" s="43" t="n"/>
      <c r="C111" s="22" t="n"/>
      <c r="D111" s="22" t="n"/>
      <c r="E111" s="22" t="n"/>
      <c r="F111" s="22" t="n"/>
      <c r="G111" s="22" t="n"/>
      <c r="H111" s="23" t="n"/>
      <c r="I111" s="44" t="n"/>
      <c r="J111" s="44" t="n"/>
      <c r="K111" s="45">
        <f>IF(OR($I111="",$J111=""),"",IFERROR($J111-$I111,""))</f>
        <v/>
      </c>
      <c r="L111" s="44" t="n"/>
      <c r="M111" s="45">
        <f>IF(OR($K111="",$L111=""),"",IFERROR(MAX(0,$K111-$L111),""))</f>
        <v/>
      </c>
      <c r="N111" s="22" t="n"/>
      <c r="O111" s="46">
        <f>IF($A111="","",IF($N111="Yes",IFERROR('Settings'!$B$4,0),0))</f>
        <v/>
      </c>
      <c r="P111" s="47">
        <f>IF(OR($A111="",$L111="",$O111=""),"",IFERROR(ROUND($L111*$O111,2),0))</f>
        <v/>
      </c>
      <c r="Q111" s="44" t="n"/>
      <c r="R111" s="48" t="n"/>
      <c r="S111" s="45">
        <f>IF(OR($K111="",$Q111=""),"",IFERROR($K111/$Q111,""))</f>
        <v/>
      </c>
      <c r="T111" s="29">
        <f>IF($A111="","",IF($B111="","Missing trip date",IF($C111="","Missing driver",IF($D111="","Missing vehicle",IF($E111="","Missing trip type",IF(OR($I111="",$J111=""),"Missing odometer",IF($K111&lt;0,"End odometer below start",IF($K111=0,"Zero total miles",IF($L111="","Missing business miles",IF($L111&gt;$K111,"Business miles exceed total",IF($N111="","Missing reimbursement choice",IF(AND(OR($E111="Business",$E111="Mixed"),$H111=""),"Missing business purpose",IF(AND(OR($E111="Personal",$E111="Commute"),$L111&gt;0),"Review trip type",IF(AND($N111="Yes",$L111=0),"Review eligibility","OK"))))))))))))))</f>
        <v/>
      </c>
    </row>
    <row r="112">
      <c r="A112" s="20" t="n"/>
      <c r="B112" s="43" t="n"/>
      <c r="C112" s="22" t="n"/>
      <c r="D112" s="22" t="n"/>
      <c r="E112" s="22" t="n"/>
      <c r="F112" s="22" t="n"/>
      <c r="G112" s="22" t="n"/>
      <c r="H112" s="23" t="n"/>
      <c r="I112" s="44" t="n"/>
      <c r="J112" s="44" t="n"/>
      <c r="K112" s="45">
        <f>IF(OR($I112="",$J112=""),"",IFERROR($J112-$I112,""))</f>
        <v/>
      </c>
      <c r="L112" s="44" t="n"/>
      <c r="M112" s="45">
        <f>IF(OR($K112="",$L112=""),"",IFERROR(MAX(0,$K112-$L112),""))</f>
        <v/>
      </c>
      <c r="N112" s="22" t="n"/>
      <c r="O112" s="46">
        <f>IF($A112="","",IF($N112="Yes",IFERROR('Settings'!$B$4,0),0))</f>
        <v/>
      </c>
      <c r="P112" s="47">
        <f>IF(OR($A112="",$L112="",$O112=""),"",IFERROR(ROUND($L112*$O112,2),0))</f>
        <v/>
      </c>
      <c r="Q112" s="44" t="n"/>
      <c r="R112" s="48" t="n"/>
      <c r="S112" s="45">
        <f>IF(OR($K112="",$Q112=""),"",IFERROR($K112/$Q112,""))</f>
        <v/>
      </c>
      <c r="T112" s="29">
        <f>IF($A112="","",IF($B112="","Missing trip date",IF($C112="","Missing driver",IF($D112="","Missing vehicle",IF($E112="","Missing trip type",IF(OR($I112="",$J112=""),"Missing odometer",IF($K112&lt;0,"End odometer below start",IF($K112=0,"Zero total miles",IF($L112="","Missing business miles",IF($L112&gt;$K112,"Business miles exceed total",IF($N112="","Missing reimbursement choice",IF(AND(OR($E112="Business",$E112="Mixed"),$H112=""),"Missing business purpose",IF(AND(OR($E112="Personal",$E112="Commute"),$L112&gt;0),"Review trip type",IF(AND($N112="Yes",$L112=0),"Review eligibility","OK"))))))))))))))</f>
        <v/>
      </c>
    </row>
    <row r="113">
      <c r="A113" s="20" t="n"/>
      <c r="B113" s="43" t="n"/>
      <c r="C113" s="22" t="n"/>
      <c r="D113" s="22" t="n"/>
      <c r="E113" s="22" t="n"/>
      <c r="F113" s="22" t="n"/>
      <c r="G113" s="22" t="n"/>
      <c r="H113" s="23" t="n"/>
      <c r="I113" s="44" t="n"/>
      <c r="J113" s="44" t="n"/>
      <c r="K113" s="45">
        <f>IF(OR($I113="",$J113=""),"",IFERROR($J113-$I113,""))</f>
        <v/>
      </c>
      <c r="L113" s="44" t="n"/>
      <c r="M113" s="45">
        <f>IF(OR($K113="",$L113=""),"",IFERROR(MAX(0,$K113-$L113),""))</f>
        <v/>
      </c>
      <c r="N113" s="22" t="n"/>
      <c r="O113" s="46">
        <f>IF($A113="","",IF($N113="Yes",IFERROR('Settings'!$B$4,0),0))</f>
        <v/>
      </c>
      <c r="P113" s="47">
        <f>IF(OR($A113="",$L113="",$O113=""),"",IFERROR(ROUND($L113*$O113,2),0))</f>
        <v/>
      </c>
      <c r="Q113" s="44" t="n"/>
      <c r="R113" s="48" t="n"/>
      <c r="S113" s="45">
        <f>IF(OR($K113="",$Q113=""),"",IFERROR($K113/$Q113,""))</f>
        <v/>
      </c>
      <c r="T113" s="29">
        <f>IF($A113="","",IF($B113="","Missing trip date",IF($C113="","Missing driver",IF($D113="","Missing vehicle",IF($E113="","Missing trip type",IF(OR($I113="",$J113=""),"Missing odometer",IF($K113&lt;0,"End odometer below start",IF($K113=0,"Zero total miles",IF($L113="","Missing business miles",IF($L113&gt;$K113,"Business miles exceed total",IF($N113="","Missing reimbursement choice",IF(AND(OR($E113="Business",$E113="Mixed"),$H113=""),"Missing business purpose",IF(AND(OR($E113="Personal",$E113="Commute"),$L113&gt;0),"Review trip type",IF(AND($N113="Yes",$L113=0),"Review eligibility","OK"))))))))))))))</f>
        <v/>
      </c>
    </row>
    <row r="114">
      <c r="A114" s="20" t="n"/>
      <c r="B114" s="43" t="n"/>
      <c r="C114" s="22" t="n"/>
      <c r="D114" s="22" t="n"/>
      <c r="E114" s="22" t="n"/>
      <c r="F114" s="22" t="n"/>
      <c r="G114" s="22" t="n"/>
      <c r="H114" s="23" t="n"/>
      <c r="I114" s="44" t="n"/>
      <c r="J114" s="44" t="n"/>
      <c r="K114" s="45">
        <f>IF(OR($I114="",$J114=""),"",IFERROR($J114-$I114,""))</f>
        <v/>
      </c>
      <c r="L114" s="44" t="n"/>
      <c r="M114" s="45">
        <f>IF(OR($K114="",$L114=""),"",IFERROR(MAX(0,$K114-$L114),""))</f>
        <v/>
      </c>
      <c r="N114" s="22" t="n"/>
      <c r="O114" s="46">
        <f>IF($A114="","",IF($N114="Yes",IFERROR('Settings'!$B$4,0),0))</f>
        <v/>
      </c>
      <c r="P114" s="47">
        <f>IF(OR($A114="",$L114="",$O114=""),"",IFERROR(ROUND($L114*$O114,2),0))</f>
        <v/>
      </c>
      <c r="Q114" s="44" t="n"/>
      <c r="R114" s="48" t="n"/>
      <c r="S114" s="45">
        <f>IF(OR($K114="",$Q114=""),"",IFERROR($K114/$Q114,""))</f>
        <v/>
      </c>
      <c r="T114" s="29">
        <f>IF($A114="","",IF($B114="","Missing trip date",IF($C114="","Missing driver",IF($D114="","Missing vehicle",IF($E114="","Missing trip type",IF(OR($I114="",$J114=""),"Missing odometer",IF($K114&lt;0,"End odometer below start",IF($K114=0,"Zero total miles",IF($L114="","Missing business miles",IF($L114&gt;$K114,"Business miles exceed total",IF($N114="","Missing reimbursement choice",IF(AND(OR($E114="Business",$E114="Mixed"),$H114=""),"Missing business purpose",IF(AND(OR($E114="Personal",$E114="Commute"),$L114&gt;0),"Review trip type",IF(AND($N114="Yes",$L114=0),"Review eligibility","OK"))))))))))))))</f>
        <v/>
      </c>
    </row>
    <row r="115">
      <c r="A115" s="20" t="n"/>
      <c r="B115" s="43" t="n"/>
      <c r="C115" s="22" t="n"/>
      <c r="D115" s="22" t="n"/>
      <c r="E115" s="22" t="n"/>
      <c r="F115" s="22" t="n"/>
      <c r="G115" s="22" t="n"/>
      <c r="H115" s="23" t="n"/>
      <c r="I115" s="44" t="n"/>
      <c r="J115" s="44" t="n"/>
      <c r="K115" s="45">
        <f>IF(OR($I115="",$J115=""),"",IFERROR($J115-$I115,""))</f>
        <v/>
      </c>
      <c r="L115" s="44" t="n"/>
      <c r="M115" s="45">
        <f>IF(OR($K115="",$L115=""),"",IFERROR(MAX(0,$K115-$L115),""))</f>
        <v/>
      </c>
      <c r="N115" s="22" t="n"/>
      <c r="O115" s="46">
        <f>IF($A115="","",IF($N115="Yes",IFERROR('Settings'!$B$4,0),0))</f>
        <v/>
      </c>
      <c r="P115" s="47">
        <f>IF(OR($A115="",$L115="",$O115=""),"",IFERROR(ROUND($L115*$O115,2),0))</f>
        <v/>
      </c>
      <c r="Q115" s="44" t="n"/>
      <c r="R115" s="48" t="n"/>
      <c r="S115" s="45">
        <f>IF(OR($K115="",$Q115=""),"",IFERROR($K115/$Q115,""))</f>
        <v/>
      </c>
      <c r="T115" s="29">
        <f>IF($A115="","",IF($B115="","Missing trip date",IF($C115="","Missing driver",IF($D115="","Missing vehicle",IF($E115="","Missing trip type",IF(OR($I115="",$J115=""),"Missing odometer",IF($K115&lt;0,"End odometer below start",IF($K115=0,"Zero total miles",IF($L115="","Missing business miles",IF($L115&gt;$K115,"Business miles exceed total",IF($N115="","Missing reimbursement choice",IF(AND(OR($E115="Business",$E115="Mixed"),$H115=""),"Missing business purpose",IF(AND(OR($E115="Personal",$E115="Commute"),$L115&gt;0),"Review trip type",IF(AND($N115="Yes",$L115=0),"Review eligibility","OK"))))))))))))))</f>
        <v/>
      </c>
    </row>
    <row r="116">
      <c r="A116" s="20" t="n"/>
      <c r="B116" s="43" t="n"/>
      <c r="C116" s="22" t="n"/>
      <c r="D116" s="22" t="n"/>
      <c r="E116" s="22" t="n"/>
      <c r="F116" s="22" t="n"/>
      <c r="G116" s="22" t="n"/>
      <c r="H116" s="23" t="n"/>
      <c r="I116" s="44" t="n"/>
      <c r="J116" s="44" t="n"/>
      <c r="K116" s="45">
        <f>IF(OR($I116="",$J116=""),"",IFERROR($J116-$I116,""))</f>
        <v/>
      </c>
      <c r="L116" s="44" t="n"/>
      <c r="M116" s="45">
        <f>IF(OR($K116="",$L116=""),"",IFERROR(MAX(0,$K116-$L116),""))</f>
        <v/>
      </c>
      <c r="N116" s="22" t="n"/>
      <c r="O116" s="46">
        <f>IF($A116="","",IF($N116="Yes",IFERROR('Settings'!$B$4,0),0))</f>
        <v/>
      </c>
      <c r="P116" s="47">
        <f>IF(OR($A116="",$L116="",$O116=""),"",IFERROR(ROUND($L116*$O116,2),0))</f>
        <v/>
      </c>
      <c r="Q116" s="44" t="n"/>
      <c r="R116" s="48" t="n"/>
      <c r="S116" s="45">
        <f>IF(OR($K116="",$Q116=""),"",IFERROR($K116/$Q116,""))</f>
        <v/>
      </c>
      <c r="T116" s="29">
        <f>IF($A116="","",IF($B116="","Missing trip date",IF($C116="","Missing driver",IF($D116="","Missing vehicle",IF($E116="","Missing trip type",IF(OR($I116="",$J116=""),"Missing odometer",IF($K116&lt;0,"End odometer below start",IF($K116=0,"Zero total miles",IF($L116="","Missing business miles",IF($L116&gt;$K116,"Business miles exceed total",IF($N116="","Missing reimbursement choice",IF(AND(OR($E116="Business",$E116="Mixed"),$H116=""),"Missing business purpose",IF(AND(OR($E116="Personal",$E116="Commute"),$L116&gt;0),"Review trip type",IF(AND($N116="Yes",$L116=0),"Review eligibility","OK"))))))))))))))</f>
        <v/>
      </c>
    </row>
    <row r="117">
      <c r="A117" s="20" t="n"/>
      <c r="B117" s="43" t="n"/>
      <c r="C117" s="22" t="n"/>
      <c r="D117" s="22" t="n"/>
      <c r="E117" s="22" t="n"/>
      <c r="F117" s="22" t="n"/>
      <c r="G117" s="22" t="n"/>
      <c r="H117" s="23" t="n"/>
      <c r="I117" s="44" t="n"/>
      <c r="J117" s="44" t="n"/>
      <c r="K117" s="45">
        <f>IF(OR($I117="",$J117=""),"",IFERROR($J117-$I117,""))</f>
        <v/>
      </c>
      <c r="L117" s="44" t="n"/>
      <c r="M117" s="45">
        <f>IF(OR($K117="",$L117=""),"",IFERROR(MAX(0,$K117-$L117),""))</f>
        <v/>
      </c>
      <c r="N117" s="22" t="n"/>
      <c r="O117" s="46">
        <f>IF($A117="","",IF($N117="Yes",IFERROR('Settings'!$B$4,0),0))</f>
        <v/>
      </c>
      <c r="P117" s="47">
        <f>IF(OR($A117="",$L117="",$O117=""),"",IFERROR(ROUND($L117*$O117,2),0))</f>
        <v/>
      </c>
      <c r="Q117" s="44" t="n"/>
      <c r="R117" s="48" t="n"/>
      <c r="S117" s="45">
        <f>IF(OR($K117="",$Q117=""),"",IFERROR($K117/$Q117,""))</f>
        <v/>
      </c>
      <c r="T117" s="29">
        <f>IF($A117="","",IF($B117="","Missing trip date",IF($C117="","Missing driver",IF($D117="","Missing vehicle",IF($E117="","Missing trip type",IF(OR($I117="",$J117=""),"Missing odometer",IF($K117&lt;0,"End odometer below start",IF($K117=0,"Zero total miles",IF($L117="","Missing business miles",IF($L117&gt;$K117,"Business miles exceed total",IF($N117="","Missing reimbursement choice",IF(AND(OR($E117="Business",$E117="Mixed"),$H117=""),"Missing business purpose",IF(AND(OR($E117="Personal",$E117="Commute"),$L117&gt;0),"Review trip type",IF(AND($N117="Yes",$L117=0),"Review eligibility","OK"))))))))))))))</f>
        <v/>
      </c>
    </row>
    <row r="118">
      <c r="A118" s="20" t="n"/>
      <c r="B118" s="43" t="n"/>
      <c r="C118" s="22" t="n"/>
      <c r="D118" s="22" t="n"/>
      <c r="E118" s="22" t="n"/>
      <c r="F118" s="22" t="n"/>
      <c r="G118" s="22" t="n"/>
      <c r="H118" s="23" t="n"/>
      <c r="I118" s="44" t="n"/>
      <c r="J118" s="44" t="n"/>
      <c r="K118" s="45">
        <f>IF(OR($I118="",$J118=""),"",IFERROR($J118-$I118,""))</f>
        <v/>
      </c>
      <c r="L118" s="44" t="n"/>
      <c r="M118" s="45">
        <f>IF(OR($K118="",$L118=""),"",IFERROR(MAX(0,$K118-$L118),""))</f>
        <v/>
      </c>
      <c r="N118" s="22" t="n"/>
      <c r="O118" s="46">
        <f>IF($A118="","",IF($N118="Yes",IFERROR('Settings'!$B$4,0),0))</f>
        <v/>
      </c>
      <c r="P118" s="47">
        <f>IF(OR($A118="",$L118="",$O118=""),"",IFERROR(ROUND($L118*$O118,2),0))</f>
        <v/>
      </c>
      <c r="Q118" s="44" t="n"/>
      <c r="R118" s="48" t="n"/>
      <c r="S118" s="45">
        <f>IF(OR($K118="",$Q118=""),"",IFERROR($K118/$Q118,""))</f>
        <v/>
      </c>
      <c r="T118" s="29">
        <f>IF($A118="","",IF($B118="","Missing trip date",IF($C118="","Missing driver",IF($D118="","Missing vehicle",IF($E118="","Missing trip type",IF(OR($I118="",$J118=""),"Missing odometer",IF($K118&lt;0,"End odometer below start",IF($K118=0,"Zero total miles",IF($L118="","Missing business miles",IF($L118&gt;$K118,"Business miles exceed total",IF($N118="","Missing reimbursement choice",IF(AND(OR($E118="Business",$E118="Mixed"),$H118=""),"Missing business purpose",IF(AND(OR($E118="Personal",$E118="Commute"),$L118&gt;0),"Review trip type",IF(AND($N118="Yes",$L118=0),"Review eligibility","OK"))))))))))))))</f>
        <v/>
      </c>
    </row>
    <row r="119">
      <c r="A119" s="20" t="n"/>
      <c r="B119" s="43" t="n"/>
      <c r="C119" s="22" t="n"/>
      <c r="D119" s="22" t="n"/>
      <c r="E119" s="22" t="n"/>
      <c r="F119" s="22" t="n"/>
      <c r="G119" s="22" t="n"/>
      <c r="H119" s="23" t="n"/>
      <c r="I119" s="44" t="n"/>
      <c r="J119" s="44" t="n"/>
      <c r="K119" s="45">
        <f>IF(OR($I119="",$J119=""),"",IFERROR($J119-$I119,""))</f>
        <v/>
      </c>
      <c r="L119" s="44" t="n"/>
      <c r="M119" s="45">
        <f>IF(OR($K119="",$L119=""),"",IFERROR(MAX(0,$K119-$L119),""))</f>
        <v/>
      </c>
      <c r="N119" s="22" t="n"/>
      <c r="O119" s="46">
        <f>IF($A119="","",IF($N119="Yes",IFERROR('Settings'!$B$4,0),0))</f>
        <v/>
      </c>
      <c r="P119" s="47">
        <f>IF(OR($A119="",$L119="",$O119=""),"",IFERROR(ROUND($L119*$O119,2),0))</f>
        <v/>
      </c>
      <c r="Q119" s="44" t="n"/>
      <c r="R119" s="48" t="n"/>
      <c r="S119" s="45">
        <f>IF(OR($K119="",$Q119=""),"",IFERROR($K119/$Q119,""))</f>
        <v/>
      </c>
      <c r="T119" s="29">
        <f>IF($A119="","",IF($B119="","Missing trip date",IF($C119="","Missing driver",IF($D119="","Missing vehicle",IF($E119="","Missing trip type",IF(OR($I119="",$J119=""),"Missing odometer",IF($K119&lt;0,"End odometer below start",IF($K119=0,"Zero total miles",IF($L119="","Missing business miles",IF($L119&gt;$K119,"Business miles exceed total",IF($N119="","Missing reimbursement choice",IF(AND(OR($E119="Business",$E119="Mixed"),$H119=""),"Missing business purpose",IF(AND(OR($E119="Personal",$E119="Commute"),$L119&gt;0),"Review trip type",IF(AND($N119="Yes",$L119=0),"Review eligibility","OK"))))))))))))))</f>
        <v/>
      </c>
    </row>
    <row r="120">
      <c r="A120" s="20" t="n"/>
      <c r="B120" s="43" t="n"/>
      <c r="C120" s="22" t="n"/>
      <c r="D120" s="22" t="n"/>
      <c r="E120" s="22" t="n"/>
      <c r="F120" s="22" t="n"/>
      <c r="G120" s="22" t="n"/>
      <c r="H120" s="23" t="n"/>
      <c r="I120" s="44" t="n"/>
      <c r="J120" s="44" t="n"/>
      <c r="K120" s="45">
        <f>IF(OR($I120="",$J120=""),"",IFERROR($J120-$I120,""))</f>
        <v/>
      </c>
      <c r="L120" s="44" t="n"/>
      <c r="M120" s="45">
        <f>IF(OR($K120="",$L120=""),"",IFERROR(MAX(0,$K120-$L120),""))</f>
        <v/>
      </c>
      <c r="N120" s="22" t="n"/>
      <c r="O120" s="46">
        <f>IF($A120="","",IF($N120="Yes",IFERROR('Settings'!$B$4,0),0))</f>
        <v/>
      </c>
      <c r="P120" s="47">
        <f>IF(OR($A120="",$L120="",$O120=""),"",IFERROR(ROUND($L120*$O120,2),0))</f>
        <v/>
      </c>
      <c r="Q120" s="44" t="n"/>
      <c r="R120" s="48" t="n"/>
      <c r="S120" s="45">
        <f>IF(OR($K120="",$Q120=""),"",IFERROR($K120/$Q120,""))</f>
        <v/>
      </c>
      <c r="T120" s="29">
        <f>IF($A120="","",IF($B120="","Missing trip date",IF($C120="","Missing driver",IF($D120="","Missing vehicle",IF($E120="","Missing trip type",IF(OR($I120="",$J120=""),"Missing odometer",IF($K120&lt;0,"End odometer below start",IF($K120=0,"Zero total miles",IF($L120="","Missing business miles",IF($L120&gt;$K120,"Business miles exceed total",IF($N120="","Missing reimbursement choice",IF(AND(OR($E120="Business",$E120="Mixed"),$H120=""),"Missing business purpose",IF(AND(OR($E120="Personal",$E120="Commute"),$L120&gt;0),"Review trip type",IF(AND($N120="Yes",$L120=0),"Review eligibility","OK"))))))))))))))</f>
        <v/>
      </c>
    </row>
    <row r="121">
      <c r="A121" s="20" t="n"/>
      <c r="B121" s="43" t="n"/>
      <c r="C121" s="22" t="n"/>
      <c r="D121" s="22" t="n"/>
      <c r="E121" s="22" t="n"/>
      <c r="F121" s="22" t="n"/>
      <c r="G121" s="22" t="n"/>
      <c r="H121" s="23" t="n"/>
      <c r="I121" s="44" t="n"/>
      <c r="J121" s="44" t="n"/>
      <c r="K121" s="45">
        <f>IF(OR($I121="",$J121=""),"",IFERROR($J121-$I121,""))</f>
        <v/>
      </c>
      <c r="L121" s="44" t="n"/>
      <c r="M121" s="45">
        <f>IF(OR($K121="",$L121=""),"",IFERROR(MAX(0,$K121-$L121),""))</f>
        <v/>
      </c>
      <c r="N121" s="22" t="n"/>
      <c r="O121" s="46">
        <f>IF($A121="","",IF($N121="Yes",IFERROR('Settings'!$B$4,0),0))</f>
        <v/>
      </c>
      <c r="P121" s="47">
        <f>IF(OR($A121="",$L121="",$O121=""),"",IFERROR(ROUND($L121*$O121,2),0))</f>
        <v/>
      </c>
      <c r="Q121" s="44" t="n"/>
      <c r="R121" s="48" t="n"/>
      <c r="S121" s="45">
        <f>IF(OR($K121="",$Q121=""),"",IFERROR($K121/$Q121,""))</f>
        <v/>
      </c>
      <c r="T121" s="29">
        <f>IF($A121="","",IF($B121="","Missing trip date",IF($C121="","Missing driver",IF($D121="","Missing vehicle",IF($E121="","Missing trip type",IF(OR($I121="",$J121=""),"Missing odometer",IF($K121&lt;0,"End odometer below start",IF($K121=0,"Zero total miles",IF($L121="","Missing business miles",IF($L121&gt;$K121,"Business miles exceed total",IF($N121="","Missing reimbursement choice",IF(AND(OR($E121="Business",$E121="Mixed"),$H121=""),"Missing business purpose",IF(AND(OR($E121="Personal",$E121="Commute"),$L121&gt;0),"Review trip type",IF(AND($N121="Yes",$L121=0),"Review eligibility","OK"))))))))))))))</f>
        <v/>
      </c>
    </row>
    <row r="122">
      <c r="A122" s="20" t="n"/>
      <c r="B122" s="43" t="n"/>
      <c r="C122" s="22" t="n"/>
      <c r="D122" s="22" t="n"/>
      <c r="E122" s="22" t="n"/>
      <c r="F122" s="22" t="n"/>
      <c r="G122" s="22" t="n"/>
      <c r="H122" s="23" t="n"/>
      <c r="I122" s="44" t="n"/>
      <c r="J122" s="44" t="n"/>
      <c r="K122" s="45">
        <f>IF(OR($I122="",$J122=""),"",IFERROR($J122-$I122,""))</f>
        <v/>
      </c>
      <c r="L122" s="44" t="n"/>
      <c r="M122" s="45">
        <f>IF(OR($K122="",$L122=""),"",IFERROR(MAX(0,$K122-$L122),""))</f>
        <v/>
      </c>
      <c r="N122" s="22" t="n"/>
      <c r="O122" s="46">
        <f>IF($A122="","",IF($N122="Yes",IFERROR('Settings'!$B$4,0),0))</f>
        <v/>
      </c>
      <c r="P122" s="47">
        <f>IF(OR($A122="",$L122="",$O122=""),"",IFERROR(ROUND($L122*$O122,2),0))</f>
        <v/>
      </c>
      <c r="Q122" s="44" t="n"/>
      <c r="R122" s="48" t="n"/>
      <c r="S122" s="45">
        <f>IF(OR($K122="",$Q122=""),"",IFERROR($K122/$Q122,""))</f>
        <v/>
      </c>
      <c r="T122" s="29">
        <f>IF($A122="","",IF($B122="","Missing trip date",IF($C122="","Missing driver",IF($D122="","Missing vehicle",IF($E122="","Missing trip type",IF(OR($I122="",$J122=""),"Missing odometer",IF($K122&lt;0,"End odometer below start",IF($K122=0,"Zero total miles",IF($L122="","Missing business miles",IF($L122&gt;$K122,"Business miles exceed total",IF($N122="","Missing reimbursement choice",IF(AND(OR($E122="Business",$E122="Mixed"),$H122=""),"Missing business purpose",IF(AND(OR($E122="Personal",$E122="Commute"),$L122&gt;0),"Review trip type",IF(AND($N122="Yes",$L122=0),"Review eligibility","OK"))))))))))))))</f>
        <v/>
      </c>
    </row>
    <row r="123">
      <c r="A123" s="20" t="n"/>
      <c r="B123" s="43" t="n"/>
      <c r="C123" s="22" t="n"/>
      <c r="D123" s="22" t="n"/>
      <c r="E123" s="22" t="n"/>
      <c r="F123" s="22" t="n"/>
      <c r="G123" s="22" t="n"/>
      <c r="H123" s="23" t="n"/>
      <c r="I123" s="44" t="n"/>
      <c r="J123" s="44" t="n"/>
      <c r="K123" s="45">
        <f>IF(OR($I123="",$J123=""),"",IFERROR($J123-$I123,""))</f>
        <v/>
      </c>
      <c r="L123" s="44" t="n"/>
      <c r="M123" s="45">
        <f>IF(OR($K123="",$L123=""),"",IFERROR(MAX(0,$K123-$L123),""))</f>
        <v/>
      </c>
      <c r="N123" s="22" t="n"/>
      <c r="O123" s="46">
        <f>IF($A123="","",IF($N123="Yes",IFERROR('Settings'!$B$4,0),0))</f>
        <v/>
      </c>
      <c r="P123" s="47">
        <f>IF(OR($A123="",$L123="",$O123=""),"",IFERROR(ROUND($L123*$O123,2),0))</f>
        <v/>
      </c>
      <c r="Q123" s="44" t="n"/>
      <c r="R123" s="48" t="n"/>
      <c r="S123" s="45">
        <f>IF(OR($K123="",$Q123=""),"",IFERROR($K123/$Q123,""))</f>
        <v/>
      </c>
      <c r="T123" s="29">
        <f>IF($A123="","",IF($B123="","Missing trip date",IF($C123="","Missing driver",IF($D123="","Missing vehicle",IF($E123="","Missing trip type",IF(OR($I123="",$J123=""),"Missing odometer",IF($K123&lt;0,"End odometer below start",IF($K123=0,"Zero total miles",IF($L123="","Missing business miles",IF($L123&gt;$K123,"Business miles exceed total",IF($N123="","Missing reimbursement choice",IF(AND(OR($E123="Business",$E123="Mixed"),$H123=""),"Missing business purpose",IF(AND(OR($E123="Personal",$E123="Commute"),$L123&gt;0),"Review trip type",IF(AND($N123="Yes",$L123=0),"Review eligibility","OK"))))))))))))))</f>
        <v/>
      </c>
    </row>
    <row r="124">
      <c r="A124" s="20" t="n"/>
      <c r="B124" s="43" t="n"/>
      <c r="C124" s="22" t="n"/>
      <c r="D124" s="22" t="n"/>
      <c r="E124" s="22" t="n"/>
      <c r="F124" s="22" t="n"/>
      <c r="G124" s="22" t="n"/>
      <c r="H124" s="23" t="n"/>
      <c r="I124" s="44" t="n"/>
      <c r="J124" s="44" t="n"/>
      <c r="K124" s="45">
        <f>IF(OR($I124="",$J124=""),"",IFERROR($J124-$I124,""))</f>
        <v/>
      </c>
      <c r="L124" s="44" t="n"/>
      <c r="M124" s="45">
        <f>IF(OR($K124="",$L124=""),"",IFERROR(MAX(0,$K124-$L124),""))</f>
        <v/>
      </c>
      <c r="N124" s="22" t="n"/>
      <c r="O124" s="46">
        <f>IF($A124="","",IF($N124="Yes",IFERROR('Settings'!$B$4,0),0))</f>
        <v/>
      </c>
      <c r="P124" s="47">
        <f>IF(OR($A124="",$L124="",$O124=""),"",IFERROR(ROUND($L124*$O124,2),0))</f>
        <v/>
      </c>
      <c r="Q124" s="44" t="n"/>
      <c r="R124" s="48" t="n"/>
      <c r="S124" s="45">
        <f>IF(OR($K124="",$Q124=""),"",IFERROR($K124/$Q124,""))</f>
        <v/>
      </c>
      <c r="T124" s="29">
        <f>IF($A124="","",IF($B124="","Missing trip date",IF($C124="","Missing driver",IF($D124="","Missing vehicle",IF($E124="","Missing trip type",IF(OR($I124="",$J124=""),"Missing odometer",IF($K124&lt;0,"End odometer below start",IF($K124=0,"Zero total miles",IF($L124="","Missing business miles",IF($L124&gt;$K124,"Business miles exceed total",IF($N124="","Missing reimbursement choice",IF(AND(OR($E124="Business",$E124="Mixed"),$H124=""),"Missing business purpose",IF(AND(OR($E124="Personal",$E124="Commute"),$L124&gt;0),"Review trip type",IF(AND($N124="Yes",$L124=0),"Review eligibility","OK"))))))))))))))</f>
        <v/>
      </c>
    </row>
    <row r="125">
      <c r="A125" s="20" t="n"/>
      <c r="B125" s="43" t="n"/>
      <c r="C125" s="22" t="n"/>
      <c r="D125" s="22" t="n"/>
      <c r="E125" s="22" t="n"/>
      <c r="F125" s="22" t="n"/>
      <c r="G125" s="22" t="n"/>
      <c r="H125" s="23" t="n"/>
      <c r="I125" s="44" t="n"/>
      <c r="J125" s="44" t="n"/>
      <c r="K125" s="45">
        <f>IF(OR($I125="",$J125=""),"",IFERROR($J125-$I125,""))</f>
        <v/>
      </c>
      <c r="L125" s="44" t="n"/>
      <c r="M125" s="45">
        <f>IF(OR($K125="",$L125=""),"",IFERROR(MAX(0,$K125-$L125),""))</f>
        <v/>
      </c>
      <c r="N125" s="22" t="n"/>
      <c r="O125" s="46">
        <f>IF($A125="","",IF($N125="Yes",IFERROR('Settings'!$B$4,0),0))</f>
        <v/>
      </c>
      <c r="P125" s="47">
        <f>IF(OR($A125="",$L125="",$O125=""),"",IFERROR(ROUND($L125*$O125,2),0))</f>
        <v/>
      </c>
      <c r="Q125" s="44" t="n"/>
      <c r="R125" s="48" t="n"/>
      <c r="S125" s="45">
        <f>IF(OR($K125="",$Q125=""),"",IFERROR($K125/$Q125,""))</f>
        <v/>
      </c>
      <c r="T125" s="29">
        <f>IF($A125="","",IF($B125="","Missing trip date",IF($C125="","Missing driver",IF($D125="","Missing vehicle",IF($E125="","Missing trip type",IF(OR($I125="",$J125=""),"Missing odometer",IF($K125&lt;0,"End odometer below start",IF($K125=0,"Zero total miles",IF($L125="","Missing business miles",IF($L125&gt;$K125,"Business miles exceed total",IF($N125="","Missing reimbursement choice",IF(AND(OR($E125="Business",$E125="Mixed"),$H125=""),"Missing business purpose",IF(AND(OR($E125="Personal",$E125="Commute"),$L125&gt;0),"Review trip type",IF(AND($N125="Yes",$L125=0),"Review eligibility","OK"))))))))))))))</f>
        <v/>
      </c>
    </row>
    <row r="126">
      <c r="A126" s="20" t="n"/>
      <c r="B126" s="43" t="n"/>
      <c r="C126" s="22" t="n"/>
      <c r="D126" s="22" t="n"/>
      <c r="E126" s="22" t="n"/>
      <c r="F126" s="22" t="n"/>
      <c r="G126" s="22" t="n"/>
      <c r="H126" s="23" t="n"/>
      <c r="I126" s="44" t="n"/>
      <c r="J126" s="44" t="n"/>
      <c r="K126" s="45">
        <f>IF(OR($I126="",$J126=""),"",IFERROR($J126-$I126,""))</f>
        <v/>
      </c>
      <c r="L126" s="44" t="n"/>
      <c r="M126" s="45">
        <f>IF(OR($K126="",$L126=""),"",IFERROR(MAX(0,$K126-$L126),""))</f>
        <v/>
      </c>
      <c r="N126" s="22" t="n"/>
      <c r="O126" s="46">
        <f>IF($A126="","",IF($N126="Yes",IFERROR('Settings'!$B$4,0),0))</f>
        <v/>
      </c>
      <c r="P126" s="47">
        <f>IF(OR($A126="",$L126="",$O126=""),"",IFERROR(ROUND($L126*$O126,2),0))</f>
        <v/>
      </c>
      <c r="Q126" s="44" t="n"/>
      <c r="R126" s="48" t="n"/>
      <c r="S126" s="45">
        <f>IF(OR($K126="",$Q126=""),"",IFERROR($K126/$Q126,""))</f>
        <v/>
      </c>
      <c r="T126" s="29">
        <f>IF($A126="","",IF($B126="","Missing trip date",IF($C126="","Missing driver",IF($D126="","Missing vehicle",IF($E126="","Missing trip type",IF(OR($I126="",$J126=""),"Missing odometer",IF($K126&lt;0,"End odometer below start",IF($K126=0,"Zero total miles",IF($L126="","Missing business miles",IF($L126&gt;$K126,"Business miles exceed total",IF($N126="","Missing reimbursement choice",IF(AND(OR($E126="Business",$E126="Mixed"),$H126=""),"Missing business purpose",IF(AND(OR($E126="Personal",$E126="Commute"),$L126&gt;0),"Review trip type",IF(AND($N126="Yes",$L126=0),"Review eligibility","OK"))))))))))))))</f>
        <v/>
      </c>
    </row>
    <row r="127">
      <c r="A127" s="20" t="n"/>
      <c r="B127" s="43" t="n"/>
      <c r="C127" s="22" t="n"/>
      <c r="D127" s="22" t="n"/>
      <c r="E127" s="22" t="n"/>
      <c r="F127" s="22" t="n"/>
      <c r="G127" s="22" t="n"/>
      <c r="H127" s="23" t="n"/>
      <c r="I127" s="44" t="n"/>
      <c r="J127" s="44" t="n"/>
      <c r="K127" s="45">
        <f>IF(OR($I127="",$J127=""),"",IFERROR($J127-$I127,""))</f>
        <v/>
      </c>
      <c r="L127" s="44" t="n"/>
      <c r="M127" s="45">
        <f>IF(OR($K127="",$L127=""),"",IFERROR(MAX(0,$K127-$L127),""))</f>
        <v/>
      </c>
      <c r="N127" s="22" t="n"/>
      <c r="O127" s="46">
        <f>IF($A127="","",IF($N127="Yes",IFERROR('Settings'!$B$4,0),0))</f>
        <v/>
      </c>
      <c r="P127" s="47">
        <f>IF(OR($A127="",$L127="",$O127=""),"",IFERROR(ROUND($L127*$O127,2),0))</f>
        <v/>
      </c>
      <c r="Q127" s="44" t="n"/>
      <c r="R127" s="48" t="n"/>
      <c r="S127" s="45">
        <f>IF(OR($K127="",$Q127=""),"",IFERROR($K127/$Q127,""))</f>
        <v/>
      </c>
      <c r="T127" s="29">
        <f>IF($A127="","",IF($B127="","Missing trip date",IF($C127="","Missing driver",IF($D127="","Missing vehicle",IF($E127="","Missing trip type",IF(OR($I127="",$J127=""),"Missing odometer",IF($K127&lt;0,"End odometer below start",IF($K127=0,"Zero total miles",IF($L127="","Missing business miles",IF($L127&gt;$K127,"Business miles exceed total",IF($N127="","Missing reimbursement choice",IF(AND(OR($E127="Business",$E127="Mixed"),$H127=""),"Missing business purpose",IF(AND(OR($E127="Personal",$E127="Commute"),$L127&gt;0),"Review trip type",IF(AND($N127="Yes",$L127=0),"Review eligibility","OK"))))))))))))))</f>
        <v/>
      </c>
    </row>
    <row r="128">
      <c r="A128" s="20" t="n"/>
      <c r="B128" s="43" t="n"/>
      <c r="C128" s="22" t="n"/>
      <c r="D128" s="22" t="n"/>
      <c r="E128" s="22" t="n"/>
      <c r="F128" s="22" t="n"/>
      <c r="G128" s="22" t="n"/>
      <c r="H128" s="23" t="n"/>
      <c r="I128" s="44" t="n"/>
      <c r="J128" s="44" t="n"/>
      <c r="K128" s="45">
        <f>IF(OR($I128="",$J128=""),"",IFERROR($J128-$I128,""))</f>
        <v/>
      </c>
      <c r="L128" s="44" t="n"/>
      <c r="M128" s="45">
        <f>IF(OR($K128="",$L128=""),"",IFERROR(MAX(0,$K128-$L128),""))</f>
        <v/>
      </c>
      <c r="N128" s="22" t="n"/>
      <c r="O128" s="46">
        <f>IF($A128="","",IF($N128="Yes",IFERROR('Settings'!$B$4,0),0))</f>
        <v/>
      </c>
      <c r="P128" s="47">
        <f>IF(OR($A128="",$L128="",$O128=""),"",IFERROR(ROUND($L128*$O128,2),0))</f>
        <v/>
      </c>
      <c r="Q128" s="44" t="n"/>
      <c r="R128" s="48" t="n"/>
      <c r="S128" s="45">
        <f>IF(OR($K128="",$Q128=""),"",IFERROR($K128/$Q128,""))</f>
        <v/>
      </c>
      <c r="T128" s="29">
        <f>IF($A128="","",IF($B128="","Missing trip date",IF($C128="","Missing driver",IF($D128="","Missing vehicle",IF($E128="","Missing trip type",IF(OR($I128="",$J128=""),"Missing odometer",IF($K128&lt;0,"End odometer below start",IF($K128=0,"Zero total miles",IF($L128="","Missing business miles",IF($L128&gt;$K128,"Business miles exceed total",IF($N128="","Missing reimbursement choice",IF(AND(OR($E128="Business",$E128="Mixed"),$H128=""),"Missing business purpose",IF(AND(OR($E128="Personal",$E128="Commute"),$L128&gt;0),"Review trip type",IF(AND($N128="Yes",$L128=0),"Review eligibility","OK"))))))))))))))</f>
        <v/>
      </c>
    </row>
    <row r="129">
      <c r="A129" s="20" t="n"/>
      <c r="B129" s="43" t="n"/>
      <c r="C129" s="22" t="n"/>
      <c r="D129" s="22" t="n"/>
      <c r="E129" s="22" t="n"/>
      <c r="F129" s="22" t="n"/>
      <c r="G129" s="22" t="n"/>
      <c r="H129" s="23" t="n"/>
      <c r="I129" s="44" t="n"/>
      <c r="J129" s="44" t="n"/>
      <c r="K129" s="45">
        <f>IF(OR($I129="",$J129=""),"",IFERROR($J129-$I129,""))</f>
        <v/>
      </c>
      <c r="L129" s="44" t="n"/>
      <c r="M129" s="45">
        <f>IF(OR($K129="",$L129=""),"",IFERROR(MAX(0,$K129-$L129),""))</f>
        <v/>
      </c>
      <c r="N129" s="22" t="n"/>
      <c r="O129" s="46">
        <f>IF($A129="","",IF($N129="Yes",IFERROR('Settings'!$B$4,0),0))</f>
        <v/>
      </c>
      <c r="P129" s="47">
        <f>IF(OR($A129="",$L129="",$O129=""),"",IFERROR(ROUND($L129*$O129,2),0))</f>
        <v/>
      </c>
      <c r="Q129" s="44" t="n"/>
      <c r="R129" s="48" t="n"/>
      <c r="S129" s="45">
        <f>IF(OR($K129="",$Q129=""),"",IFERROR($K129/$Q129,""))</f>
        <v/>
      </c>
      <c r="T129" s="29">
        <f>IF($A129="","",IF($B129="","Missing trip date",IF($C129="","Missing driver",IF($D129="","Missing vehicle",IF($E129="","Missing trip type",IF(OR($I129="",$J129=""),"Missing odometer",IF($K129&lt;0,"End odometer below start",IF($K129=0,"Zero total miles",IF($L129="","Missing business miles",IF($L129&gt;$K129,"Business miles exceed total",IF($N129="","Missing reimbursement choice",IF(AND(OR($E129="Business",$E129="Mixed"),$H129=""),"Missing business purpose",IF(AND(OR($E129="Personal",$E129="Commute"),$L129&gt;0),"Review trip type",IF(AND($N129="Yes",$L129=0),"Review eligibility","OK"))))))))))))))</f>
        <v/>
      </c>
    </row>
    <row r="130">
      <c r="A130" s="20" t="n"/>
      <c r="B130" s="43" t="n"/>
      <c r="C130" s="22" t="n"/>
      <c r="D130" s="22" t="n"/>
      <c r="E130" s="22" t="n"/>
      <c r="F130" s="22" t="n"/>
      <c r="G130" s="22" t="n"/>
      <c r="H130" s="23" t="n"/>
      <c r="I130" s="44" t="n"/>
      <c r="J130" s="44" t="n"/>
      <c r="K130" s="45">
        <f>IF(OR($I130="",$J130=""),"",IFERROR($J130-$I130,""))</f>
        <v/>
      </c>
      <c r="L130" s="44" t="n"/>
      <c r="M130" s="45">
        <f>IF(OR($K130="",$L130=""),"",IFERROR(MAX(0,$K130-$L130),""))</f>
        <v/>
      </c>
      <c r="N130" s="22" t="n"/>
      <c r="O130" s="46">
        <f>IF($A130="","",IF($N130="Yes",IFERROR('Settings'!$B$4,0),0))</f>
        <v/>
      </c>
      <c r="P130" s="47">
        <f>IF(OR($A130="",$L130="",$O130=""),"",IFERROR(ROUND($L130*$O130,2),0))</f>
        <v/>
      </c>
      <c r="Q130" s="44" t="n"/>
      <c r="R130" s="48" t="n"/>
      <c r="S130" s="45">
        <f>IF(OR($K130="",$Q130=""),"",IFERROR($K130/$Q130,""))</f>
        <v/>
      </c>
      <c r="T130" s="29">
        <f>IF($A130="","",IF($B130="","Missing trip date",IF($C130="","Missing driver",IF($D130="","Missing vehicle",IF($E130="","Missing trip type",IF(OR($I130="",$J130=""),"Missing odometer",IF($K130&lt;0,"End odometer below start",IF($K130=0,"Zero total miles",IF($L130="","Missing business miles",IF($L130&gt;$K130,"Business miles exceed total",IF($N130="","Missing reimbursement choice",IF(AND(OR($E130="Business",$E130="Mixed"),$H130=""),"Missing business purpose",IF(AND(OR($E130="Personal",$E130="Commute"),$L130&gt;0),"Review trip type",IF(AND($N130="Yes",$L130=0),"Review eligibility","OK"))))))))))))))</f>
        <v/>
      </c>
    </row>
    <row r="131">
      <c r="A131" s="20" t="n"/>
      <c r="B131" s="43" t="n"/>
      <c r="C131" s="22" t="n"/>
      <c r="D131" s="22" t="n"/>
      <c r="E131" s="22" t="n"/>
      <c r="F131" s="22" t="n"/>
      <c r="G131" s="22" t="n"/>
      <c r="H131" s="23" t="n"/>
      <c r="I131" s="44" t="n"/>
      <c r="J131" s="44" t="n"/>
      <c r="K131" s="45">
        <f>IF(OR($I131="",$J131=""),"",IFERROR($J131-$I131,""))</f>
        <v/>
      </c>
      <c r="L131" s="44" t="n"/>
      <c r="M131" s="45">
        <f>IF(OR($K131="",$L131=""),"",IFERROR(MAX(0,$K131-$L131),""))</f>
        <v/>
      </c>
      <c r="N131" s="22" t="n"/>
      <c r="O131" s="46">
        <f>IF($A131="","",IF($N131="Yes",IFERROR('Settings'!$B$4,0),0))</f>
        <v/>
      </c>
      <c r="P131" s="47">
        <f>IF(OR($A131="",$L131="",$O131=""),"",IFERROR(ROUND($L131*$O131,2),0))</f>
        <v/>
      </c>
      <c r="Q131" s="44" t="n"/>
      <c r="R131" s="48" t="n"/>
      <c r="S131" s="45">
        <f>IF(OR($K131="",$Q131=""),"",IFERROR($K131/$Q131,""))</f>
        <v/>
      </c>
      <c r="T131" s="29">
        <f>IF($A131="","",IF($B131="","Missing trip date",IF($C131="","Missing driver",IF($D131="","Missing vehicle",IF($E131="","Missing trip type",IF(OR($I131="",$J131=""),"Missing odometer",IF($K131&lt;0,"End odometer below start",IF($K131=0,"Zero total miles",IF($L131="","Missing business miles",IF($L131&gt;$K131,"Business miles exceed total",IF($N131="","Missing reimbursement choice",IF(AND(OR($E131="Business",$E131="Mixed"),$H131=""),"Missing business purpose",IF(AND(OR($E131="Personal",$E131="Commute"),$L131&gt;0),"Review trip type",IF(AND($N131="Yes",$L131=0),"Review eligibility","OK"))))))))))))))</f>
        <v/>
      </c>
    </row>
    <row r="132">
      <c r="A132" s="20" t="n"/>
      <c r="B132" s="43" t="n"/>
      <c r="C132" s="22" t="n"/>
      <c r="D132" s="22" t="n"/>
      <c r="E132" s="22" t="n"/>
      <c r="F132" s="22" t="n"/>
      <c r="G132" s="22" t="n"/>
      <c r="H132" s="23" t="n"/>
      <c r="I132" s="44" t="n"/>
      <c r="J132" s="44" t="n"/>
      <c r="K132" s="45">
        <f>IF(OR($I132="",$J132=""),"",IFERROR($J132-$I132,""))</f>
        <v/>
      </c>
      <c r="L132" s="44" t="n"/>
      <c r="M132" s="45">
        <f>IF(OR($K132="",$L132=""),"",IFERROR(MAX(0,$K132-$L132),""))</f>
        <v/>
      </c>
      <c r="N132" s="22" t="n"/>
      <c r="O132" s="46">
        <f>IF($A132="","",IF($N132="Yes",IFERROR('Settings'!$B$4,0),0))</f>
        <v/>
      </c>
      <c r="P132" s="47">
        <f>IF(OR($A132="",$L132="",$O132=""),"",IFERROR(ROUND($L132*$O132,2),0))</f>
        <v/>
      </c>
      <c r="Q132" s="44" t="n"/>
      <c r="R132" s="48" t="n"/>
      <c r="S132" s="45">
        <f>IF(OR($K132="",$Q132=""),"",IFERROR($K132/$Q132,""))</f>
        <v/>
      </c>
      <c r="T132" s="29">
        <f>IF($A132="","",IF($B132="","Missing trip date",IF($C132="","Missing driver",IF($D132="","Missing vehicle",IF($E132="","Missing trip type",IF(OR($I132="",$J132=""),"Missing odometer",IF($K132&lt;0,"End odometer below start",IF($K132=0,"Zero total miles",IF($L132="","Missing business miles",IF($L132&gt;$K132,"Business miles exceed total",IF($N132="","Missing reimbursement choice",IF(AND(OR($E132="Business",$E132="Mixed"),$H132=""),"Missing business purpose",IF(AND(OR($E132="Personal",$E132="Commute"),$L132&gt;0),"Review trip type",IF(AND($N132="Yes",$L132=0),"Review eligibility","OK"))))))))))))))</f>
        <v/>
      </c>
    </row>
    <row r="133">
      <c r="A133" s="20" t="n"/>
      <c r="B133" s="43" t="n"/>
      <c r="C133" s="22" t="n"/>
      <c r="D133" s="22" t="n"/>
      <c r="E133" s="22" t="n"/>
      <c r="F133" s="22" t="n"/>
      <c r="G133" s="22" t="n"/>
      <c r="H133" s="23" t="n"/>
      <c r="I133" s="44" t="n"/>
      <c r="J133" s="44" t="n"/>
      <c r="K133" s="45">
        <f>IF(OR($I133="",$J133=""),"",IFERROR($J133-$I133,""))</f>
        <v/>
      </c>
      <c r="L133" s="44" t="n"/>
      <c r="M133" s="45">
        <f>IF(OR($K133="",$L133=""),"",IFERROR(MAX(0,$K133-$L133),""))</f>
        <v/>
      </c>
      <c r="N133" s="22" t="n"/>
      <c r="O133" s="46">
        <f>IF($A133="","",IF($N133="Yes",IFERROR('Settings'!$B$4,0),0))</f>
        <v/>
      </c>
      <c r="P133" s="47">
        <f>IF(OR($A133="",$L133="",$O133=""),"",IFERROR(ROUND($L133*$O133,2),0))</f>
        <v/>
      </c>
      <c r="Q133" s="44" t="n"/>
      <c r="R133" s="48" t="n"/>
      <c r="S133" s="45">
        <f>IF(OR($K133="",$Q133=""),"",IFERROR($K133/$Q133,""))</f>
        <v/>
      </c>
      <c r="T133" s="29">
        <f>IF($A133="","",IF($B133="","Missing trip date",IF($C133="","Missing driver",IF($D133="","Missing vehicle",IF($E133="","Missing trip type",IF(OR($I133="",$J133=""),"Missing odometer",IF($K133&lt;0,"End odometer below start",IF($K133=0,"Zero total miles",IF($L133="","Missing business miles",IF($L133&gt;$K133,"Business miles exceed total",IF($N133="","Missing reimbursement choice",IF(AND(OR($E133="Business",$E133="Mixed"),$H133=""),"Missing business purpose",IF(AND(OR($E133="Personal",$E133="Commute"),$L133&gt;0),"Review trip type",IF(AND($N133="Yes",$L133=0),"Review eligibility","OK"))))))))))))))</f>
        <v/>
      </c>
    </row>
    <row r="134">
      <c r="A134" s="20" t="n"/>
      <c r="B134" s="43" t="n"/>
      <c r="C134" s="22" t="n"/>
      <c r="D134" s="22" t="n"/>
      <c r="E134" s="22" t="n"/>
      <c r="F134" s="22" t="n"/>
      <c r="G134" s="22" t="n"/>
      <c r="H134" s="23" t="n"/>
      <c r="I134" s="44" t="n"/>
      <c r="J134" s="44" t="n"/>
      <c r="K134" s="45">
        <f>IF(OR($I134="",$J134=""),"",IFERROR($J134-$I134,""))</f>
        <v/>
      </c>
      <c r="L134" s="44" t="n"/>
      <c r="M134" s="45">
        <f>IF(OR($K134="",$L134=""),"",IFERROR(MAX(0,$K134-$L134),""))</f>
        <v/>
      </c>
      <c r="N134" s="22" t="n"/>
      <c r="O134" s="46">
        <f>IF($A134="","",IF($N134="Yes",IFERROR('Settings'!$B$4,0),0))</f>
        <v/>
      </c>
      <c r="P134" s="47">
        <f>IF(OR($A134="",$L134="",$O134=""),"",IFERROR(ROUND($L134*$O134,2),0))</f>
        <v/>
      </c>
      <c r="Q134" s="44" t="n"/>
      <c r="R134" s="48" t="n"/>
      <c r="S134" s="45">
        <f>IF(OR($K134="",$Q134=""),"",IFERROR($K134/$Q134,""))</f>
        <v/>
      </c>
      <c r="T134" s="29">
        <f>IF($A134="","",IF($B134="","Missing trip date",IF($C134="","Missing driver",IF($D134="","Missing vehicle",IF($E134="","Missing trip type",IF(OR($I134="",$J134=""),"Missing odometer",IF($K134&lt;0,"End odometer below start",IF($K134=0,"Zero total miles",IF($L134="","Missing business miles",IF($L134&gt;$K134,"Business miles exceed total",IF($N134="","Missing reimbursement choice",IF(AND(OR($E134="Business",$E134="Mixed"),$H134=""),"Missing business purpose",IF(AND(OR($E134="Personal",$E134="Commute"),$L134&gt;0),"Review trip type",IF(AND($N134="Yes",$L134=0),"Review eligibility","OK"))))))))))))))</f>
        <v/>
      </c>
    </row>
    <row r="135">
      <c r="A135" s="20" t="n"/>
      <c r="B135" s="43" t="n"/>
      <c r="C135" s="22" t="n"/>
      <c r="D135" s="22" t="n"/>
      <c r="E135" s="22" t="n"/>
      <c r="F135" s="22" t="n"/>
      <c r="G135" s="22" t="n"/>
      <c r="H135" s="23" t="n"/>
      <c r="I135" s="44" t="n"/>
      <c r="J135" s="44" t="n"/>
      <c r="K135" s="45">
        <f>IF(OR($I135="",$J135=""),"",IFERROR($J135-$I135,""))</f>
        <v/>
      </c>
      <c r="L135" s="44" t="n"/>
      <c r="M135" s="45">
        <f>IF(OR($K135="",$L135=""),"",IFERROR(MAX(0,$K135-$L135),""))</f>
        <v/>
      </c>
      <c r="N135" s="22" t="n"/>
      <c r="O135" s="46">
        <f>IF($A135="","",IF($N135="Yes",IFERROR('Settings'!$B$4,0),0))</f>
        <v/>
      </c>
      <c r="P135" s="47">
        <f>IF(OR($A135="",$L135="",$O135=""),"",IFERROR(ROUND($L135*$O135,2),0))</f>
        <v/>
      </c>
      <c r="Q135" s="44" t="n"/>
      <c r="R135" s="48" t="n"/>
      <c r="S135" s="45">
        <f>IF(OR($K135="",$Q135=""),"",IFERROR($K135/$Q135,""))</f>
        <v/>
      </c>
      <c r="T135" s="29">
        <f>IF($A135="","",IF($B135="","Missing trip date",IF($C135="","Missing driver",IF($D135="","Missing vehicle",IF($E135="","Missing trip type",IF(OR($I135="",$J135=""),"Missing odometer",IF($K135&lt;0,"End odometer below start",IF($K135=0,"Zero total miles",IF($L135="","Missing business miles",IF($L135&gt;$K135,"Business miles exceed total",IF($N135="","Missing reimbursement choice",IF(AND(OR($E135="Business",$E135="Mixed"),$H135=""),"Missing business purpose",IF(AND(OR($E135="Personal",$E135="Commute"),$L135&gt;0),"Review trip type",IF(AND($N135="Yes",$L135=0),"Review eligibility","OK"))))))))))))))</f>
        <v/>
      </c>
    </row>
    <row r="136">
      <c r="A136" s="20" t="n"/>
      <c r="B136" s="43" t="n"/>
      <c r="C136" s="22" t="n"/>
      <c r="D136" s="22" t="n"/>
      <c r="E136" s="22" t="n"/>
      <c r="F136" s="22" t="n"/>
      <c r="G136" s="22" t="n"/>
      <c r="H136" s="23" t="n"/>
      <c r="I136" s="44" t="n"/>
      <c r="J136" s="44" t="n"/>
      <c r="K136" s="45">
        <f>IF(OR($I136="",$J136=""),"",IFERROR($J136-$I136,""))</f>
        <v/>
      </c>
      <c r="L136" s="44" t="n"/>
      <c r="M136" s="45">
        <f>IF(OR($K136="",$L136=""),"",IFERROR(MAX(0,$K136-$L136),""))</f>
        <v/>
      </c>
      <c r="N136" s="22" t="n"/>
      <c r="O136" s="46">
        <f>IF($A136="","",IF($N136="Yes",IFERROR('Settings'!$B$4,0),0))</f>
        <v/>
      </c>
      <c r="P136" s="47">
        <f>IF(OR($A136="",$L136="",$O136=""),"",IFERROR(ROUND($L136*$O136,2),0))</f>
        <v/>
      </c>
      <c r="Q136" s="44" t="n"/>
      <c r="R136" s="48" t="n"/>
      <c r="S136" s="45">
        <f>IF(OR($K136="",$Q136=""),"",IFERROR($K136/$Q136,""))</f>
        <v/>
      </c>
      <c r="T136" s="29">
        <f>IF($A136="","",IF($B136="","Missing trip date",IF($C136="","Missing driver",IF($D136="","Missing vehicle",IF($E136="","Missing trip type",IF(OR($I136="",$J136=""),"Missing odometer",IF($K136&lt;0,"End odometer below start",IF($K136=0,"Zero total miles",IF($L136="","Missing business miles",IF($L136&gt;$K136,"Business miles exceed total",IF($N136="","Missing reimbursement choice",IF(AND(OR($E136="Business",$E136="Mixed"),$H136=""),"Missing business purpose",IF(AND(OR($E136="Personal",$E136="Commute"),$L136&gt;0),"Review trip type",IF(AND($N136="Yes",$L136=0),"Review eligibility","OK"))))))))))))))</f>
        <v/>
      </c>
    </row>
    <row r="137">
      <c r="A137" s="20" t="n"/>
      <c r="B137" s="43" t="n"/>
      <c r="C137" s="22" t="n"/>
      <c r="D137" s="22" t="n"/>
      <c r="E137" s="22" t="n"/>
      <c r="F137" s="22" t="n"/>
      <c r="G137" s="22" t="n"/>
      <c r="H137" s="23" t="n"/>
      <c r="I137" s="44" t="n"/>
      <c r="J137" s="44" t="n"/>
      <c r="K137" s="45">
        <f>IF(OR($I137="",$J137=""),"",IFERROR($J137-$I137,""))</f>
        <v/>
      </c>
      <c r="L137" s="44" t="n"/>
      <c r="M137" s="45">
        <f>IF(OR($K137="",$L137=""),"",IFERROR(MAX(0,$K137-$L137),""))</f>
        <v/>
      </c>
      <c r="N137" s="22" t="n"/>
      <c r="O137" s="46">
        <f>IF($A137="","",IF($N137="Yes",IFERROR('Settings'!$B$4,0),0))</f>
        <v/>
      </c>
      <c r="P137" s="47">
        <f>IF(OR($A137="",$L137="",$O137=""),"",IFERROR(ROUND($L137*$O137,2),0))</f>
        <v/>
      </c>
      <c r="Q137" s="44" t="n"/>
      <c r="R137" s="48" t="n"/>
      <c r="S137" s="45">
        <f>IF(OR($K137="",$Q137=""),"",IFERROR($K137/$Q137,""))</f>
        <v/>
      </c>
      <c r="T137" s="29">
        <f>IF($A137="","",IF($B137="","Missing trip date",IF($C137="","Missing driver",IF($D137="","Missing vehicle",IF($E137="","Missing trip type",IF(OR($I137="",$J137=""),"Missing odometer",IF($K137&lt;0,"End odometer below start",IF($K137=0,"Zero total miles",IF($L137="","Missing business miles",IF($L137&gt;$K137,"Business miles exceed total",IF($N137="","Missing reimbursement choice",IF(AND(OR($E137="Business",$E137="Mixed"),$H137=""),"Missing business purpose",IF(AND(OR($E137="Personal",$E137="Commute"),$L137&gt;0),"Review trip type",IF(AND($N137="Yes",$L137=0),"Review eligibility","OK"))))))))))))))</f>
        <v/>
      </c>
    </row>
    <row r="138">
      <c r="A138" s="20" t="n"/>
      <c r="B138" s="43" t="n"/>
      <c r="C138" s="22" t="n"/>
      <c r="D138" s="22" t="n"/>
      <c r="E138" s="22" t="n"/>
      <c r="F138" s="22" t="n"/>
      <c r="G138" s="22" t="n"/>
      <c r="H138" s="23" t="n"/>
      <c r="I138" s="44" t="n"/>
      <c r="J138" s="44" t="n"/>
      <c r="K138" s="45">
        <f>IF(OR($I138="",$J138=""),"",IFERROR($J138-$I138,""))</f>
        <v/>
      </c>
      <c r="L138" s="44" t="n"/>
      <c r="M138" s="45">
        <f>IF(OR($K138="",$L138=""),"",IFERROR(MAX(0,$K138-$L138),""))</f>
        <v/>
      </c>
      <c r="N138" s="22" t="n"/>
      <c r="O138" s="46">
        <f>IF($A138="","",IF($N138="Yes",IFERROR('Settings'!$B$4,0),0))</f>
        <v/>
      </c>
      <c r="P138" s="47">
        <f>IF(OR($A138="",$L138="",$O138=""),"",IFERROR(ROUND($L138*$O138,2),0))</f>
        <v/>
      </c>
      <c r="Q138" s="44" t="n"/>
      <c r="R138" s="48" t="n"/>
      <c r="S138" s="45">
        <f>IF(OR($K138="",$Q138=""),"",IFERROR($K138/$Q138,""))</f>
        <v/>
      </c>
      <c r="T138" s="29">
        <f>IF($A138="","",IF($B138="","Missing trip date",IF($C138="","Missing driver",IF($D138="","Missing vehicle",IF($E138="","Missing trip type",IF(OR($I138="",$J138=""),"Missing odometer",IF($K138&lt;0,"End odometer below start",IF($K138=0,"Zero total miles",IF($L138="","Missing business miles",IF($L138&gt;$K138,"Business miles exceed total",IF($N138="","Missing reimbursement choice",IF(AND(OR($E138="Business",$E138="Mixed"),$H138=""),"Missing business purpose",IF(AND(OR($E138="Personal",$E138="Commute"),$L138&gt;0),"Review trip type",IF(AND($N138="Yes",$L138=0),"Review eligibility","OK"))))))))))))))</f>
        <v/>
      </c>
    </row>
    <row r="139">
      <c r="A139" s="20" t="n"/>
      <c r="B139" s="43" t="n"/>
      <c r="C139" s="22" t="n"/>
      <c r="D139" s="22" t="n"/>
      <c r="E139" s="22" t="n"/>
      <c r="F139" s="22" t="n"/>
      <c r="G139" s="22" t="n"/>
      <c r="H139" s="23" t="n"/>
      <c r="I139" s="44" t="n"/>
      <c r="J139" s="44" t="n"/>
      <c r="K139" s="45">
        <f>IF(OR($I139="",$J139=""),"",IFERROR($J139-$I139,""))</f>
        <v/>
      </c>
      <c r="L139" s="44" t="n"/>
      <c r="M139" s="45">
        <f>IF(OR($K139="",$L139=""),"",IFERROR(MAX(0,$K139-$L139),""))</f>
        <v/>
      </c>
      <c r="N139" s="22" t="n"/>
      <c r="O139" s="46">
        <f>IF($A139="","",IF($N139="Yes",IFERROR('Settings'!$B$4,0),0))</f>
        <v/>
      </c>
      <c r="P139" s="47">
        <f>IF(OR($A139="",$L139="",$O139=""),"",IFERROR(ROUND($L139*$O139,2),0))</f>
        <v/>
      </c>
      <c r="Q139" s="44" t="n"/>
      <c r="R139" s="48" t="n"/>
      <c r="S139" s="45">
        <f>IF(OR($K139="",$Q139=""),"",IFERROR($K139/$Q139,""))</f>
        <v/>
      </c>
      <c r="T139" s="29">
        <f>IF($A139="","",IF($B139="","Missing trip date",IF($C139="","Missing driver",IF($D139="","Missing vehicle",IF($E139="","Missing trip type",IF(OR($I139="",$J139=""),"Missing odometer",IF($K139&lt;0,"End odometer below start",IF($K139=0,"Zero total miles",IF($L139="","Missing business miles",IF($L139&gt;$K139,"Business miles exceed total",IF($N139="","Missing reimbursement choice",IF(AND(OR($E139="Business",$E139="Mixed"),$H139=""),"Missing business purpose",IF(AND(OR($E139="Personal",$E139="Commute"),$L139&gt;0),"Review trip type",IF(AND($N139="Yes",$L139=0),"Review eligibility","OK"))))))))))))))</f>
        <v/>
      </c>
    </row>
    <row r="140">
      <c r="A140" s="20" t="n"/>
      <c r="B140" s="43" t="n"/>
      <c r="C140" s="22" t="n"/>
      <c r="D140" s="22" t="n"/>
      <c r="E140" s="22" t="n"/>
      <c r="F140" s="22" t="n"/>
      <c r="G140" s="22" t="n"/>
      <c r="H140" s="23" t="n"/>
      <c r="I140" s="44" t="n"/>
      <c r="J140" s="44" t="n"/>
      <c r="K140" s="45">
        <f>IF(OR($I140="",$J140=""),"",IFERROR($J140-$I140,""))</f>
        <v/>
      </c>
      <c r="L140" s="44" t="n"/>
      <c r="M140" s="45">
        <f>IF(OR($K140="",$L140=""),"",IFERROR(MAX(0,$K140-$L140),""))</f>
        <v/>
      </c>
      <c r="N140" s="22" t="n"/>
      <c r="O140" s="46">
        <f>IF($A140="","",IF($N140="Yes",IFERROR('Settings'!$B$4,0),0))</f>
        <v/>
      </c>
      <c r="P140" s="47">
        <f>IF(OR($A140="",$L140="",$O140=""),"",IFERROR(ROUND($L140*$O140,2),0))</f>
        <v/>
      </c>
      <c r="Q140" s="44" t="n"/>
      <c r="R140" s="48" t="n"/>
      <c r="S140" s="45">
        <f>IF(OR($K140="",$Q140=""),"",IFERROR($K140/$Q140,""))</f>
        <v/>
      </c>
      <c r="T140" s="29">
        <f>IF($A140="","",IF($B140="","Missing trip date",IF($C140="","Missing driver",IF($D140="","Missing vehicle",IF($E140="","Missing trip type",IF(OR($I140="",$J140=""),"Missing odometer",IF($K140&lt;0,"End odometer below start",IF($K140=0,"Zero total miles",IF($L140="","Missing business miles",IF($L140&gt;$K140,"Business miles exceed total",IF($N140="","Missing reimbursement choice",IF(AND(OR($E140="Business",$E140="Mixed"),$H140=""),"Missing business purpose",IF(AND(OR($E140="Personal",$E140="Commute"),$L140&gt;0),"Review trip type",IF(AND($N140="Yes",$L140=0),"Review eligibility","OK"))))))))))))))</f>
        <v/>
      </c>
    </row>
    <row r="141">
      <c r="A141" s="20" t="n"/>
      <c r="B141" s="43" t="n"/>
      <c r="C141" s="22" t="n"/>
      <c r="D141" s="22" t="n"/>
      <c r="E141" s="22" t="n"/>
      <c r="F141" s="22" t="n"/>
      <c r="G141" s="22" t="n"/>
      <c r="H141" s="23" t="n"/>
      <c r="I141" s="44" t="n"/>
      <c r="J141" s="44" t="n"/>
      <c r="K141" s="45">
        <f>IF(OR($I141="",$J141=""),"",IFERROR($J141-$I141,""))</f>
        <v/>
      </c>
      <c r="L141" s="44" t="n"/>
      <c r="M141" s="45">
        <f>IF(OR($K141="",$L141=""),"",IFERROR(MAX(0,$K141-$L141),""))</f>
        <v/>
      </c>
      <c r="N141" s="22" t="n"/>
      <c r="O141" s="46">
        <f>IF($A141="","",IF($N141="Yes",IFERROR('Settings'!$B$4,0),0))</f>
        <v/>
      </c>
      <c r="P141" s="47">
        <f>IF(OR($A141="",$L141="",$O141=""),"",IFERROR(ROUND($L141*$O141,2),0))</f>
        <v/>
      </c>
      <c r="Q141" s="44" t="n"/>
      <c r="R141" s="48" t="n"/>
      <c r="S141" s="45">
        <f>IF(OR($K141="",$Q141=""),"",IFERROR($K141/$Q141,""))</f>
        <v/>
      </c>
      <c r="T141" s="29">
        <f>IF($A141="","",IF($B141="","Missing trip date",IF($C141="","Missing driver",IF($D141="","Missing vehicle",IF($E141="","Missing trip type",IF(OR($I141="",$J141=""),"Missing odometer",IF($K141&lt;0,"End odometer below start",IF($K141=0,"Zero total miles",IF($L141="","Missing business miles",IF($L141&gt;$K141,"Business miles exceed total",IF($N141="","Missing reimbursement choice",IF(AND(OR($E141="Business",$E141="Mixed"),$H141=""),"Missing business purpose",IF(AND(OR($E141="Personal",$E141="Commute"),$L141&gt;0),"Review trip type",IF(AND($N141="Yes",$L141=0),"Review eligibility","OK"))))))))))))))</f>
        <v/>
      </c>
    </row>
    <row r="142">
      <c r="A142" s="20" t="n"/>
      <c r="B142" s="43" t="n"/>
      <c r="C142" s="22" t="n"/>
      <c r="D142" s="22" t="n"/>
      <c r="E142" s="22" t="n"/>
      <c r="F142" s="22" t="n"/>
      <c r="G142" s="22" t="n"/>
      <c r="H142" s="23" t="n"/>
      <c r="I142" s="44" t="n"/>
      <c r="J142" s="44" t="n"/>
      <c r="K142" s="45">
        <f>IF(OR($I142="",$J142=""),"",IFERROR($J142-$I142,""))</f>
        <v/>
      </c>
      <c r="L142" s="44" t="n"/>
      <c r="M142" s="45">
        <f>IF(OR($K142="",$L142=""),"",IFERROR(MAX(0,$K142-$L142),""))</f>
        <v/>
      </c>
      <c r="N142" s="22" t="n"/>
      <c r="O142" s="46">
        <f>IF($A142="","",IF($N142="Yes",IFERROR('Settings'!$B$4,0),0))</f>
        <v/>
      </c>
      <c r="P142" s="47">
        <f>IF(OR($A142="",$L142="",$O142=""),"",IFERROR(ROUND($L142*$O142,2),0))</f>
        <v/>
      </c>
      <c r="Q142" s="44" t="n"/>
      <c r="R142" s="48" t="n"/>
      <c r="S142" s="45">
        <f>IF(OR($K142="",$Q142=""),"",IFERROR($K142/$Q142,""))</f>
        <v/>
      </c>
      <c r="T142" s="29">
        <f>IF($A142="","",IF($B142="","Missing trip date",IF($C142="","Missing driver",IF($D142="","Missing vehicle",IF($E142="","Missing trip type",IF(OR($I142="",$J142=""),"Missing odometer",IF($K142&lt;0,"End odometer below start",IF($K142=0,"Zero total miles",IF($L142="","Missing business miles",IF($L142&gt;$K142,"Business miles exceed total",IF($N142="","Missing reimbursement choice",IF(AND(OR($E142="Business",$E142="Mixed"),$H142=""),"Missing business purpose",IF(AND(OR($E142="Personal",$E142="Commute"),$L142&gt;0),"Review trip type",IF(AND($N142="Yes",$L142=0),"Review eligibility","OK"))))))))))))))</f>
        <v/>
      </c>
    </row>
    <row r="143">
      <c r="A143" s="20" t="n"/>
      <c r="B143" s="43" t="n"/>
      <c r="C143" s="22" t="n"/>
      <c r="D143" s="22" t="n"/>
      <c r="E143" s="22" t="n"/>
      <c r="F143" s="22" t="n"/>
      <c r="G143" s="22" t="n"/>
      <c r="H143" s="23" t="n"/>
      <c r="I143" s="44" t="n"/>
      <c r="J143" s="44" t="n"/>
      <c r="K143" s="45">
        <f>IF(OR($I143="",$J143=""),"",IFERROR($J143-$I143,""))</f>
        <v/>
      </c>
      <c r="L143" s="44" t="n"/>
      <c r="M143" s="45">
        <f>IF(OR($K143="",$L143=""),"",IFERROR(MAX(0,$K143-$L143),""))</f>
        <v/>
      </c>
      <c r="N143" s="22" t="n"/>
      <c r="O143" s="46">
        <f>IF($A143="","",IF($N143="Yes",IFERROR('Settings'!$B$4,0),0))</f>
        <v/>
      </c>
      <c r="P143" s="47">
        <f>IF(OR($A143="",$L143="",$O143=""),"",IFERROR(ROUND($L143*$O143,2),0))</f>
        <v/>
      </c>
      <c r="Q143" s="44" t="n"/>
      <c r="R143" s="48" t="n"/>
      <c r="S143" s="45">
        <f>IF(OR($K143="",$Q143=""),"",IFERROR($K143/$Q143,""))</f>
        <v/>
      </c>
      <c r="T143" s="29">
        <f>IF($A143="","",IF($B143="","Missing trip date",IF($C143="","Missing driver",IF($D143="","Missing vehicle",IF($E143="","Missing trip type",IF(OR($I143="",$J143=""),"Missing odometer",IF($K143&lt;0,"End odometer below start",IF($K143=0,"Zero total miles",IF($L143="","Missing business miles",IF($L143&gt;$K143,"Business miles exceed total",IF($N143="","Missing reimbursement choice",IF(AND(OR($E143="Business",$E143="Mixed"),$H143=""),"Missing business purpose",IF(AND(OR($E143="Personal",$E143="Commute"),$L143&gt;0),"Review trip type",IF(AND($N143="Yes",$L143=0),"Review eligibility","OK"))))))))))))))</f>
        <v/>
      </c>
    </row>
    <row r="144">
      <c r="A144" s="20" t="n"/>
      <c r="B144" s="43" t="n"/>
      <c r="C144" s="22" t="n"/>
      <c r="D144" s="22" t="n"/>
      <c r="E144" s="22" t="n"/>
      <c r="F144" s="22" t="n"/>
      <c r="G144" s="22" t="n"/>
      <c r="H144" s="23" t="n"/>
      <c r="I144" s="44" t="n"/>
      <c r="J144" s="44" t="n"/>
      <c r="K144" s="45">
        <f>IF(OR($I144="",$J144=""),"",IFERROR($J144-$I144,""))</f>
        <v/>
      </c>
      <c r="L144" s="44" t="n"/>
      <c r="M144" s="45">
        <f>IF(OR($K144="",$L144=""),"",IFERROR(MAX(0,$K144-$L144),""))</f>
        <v/>
      </c>
      <c r="N144" s="22" t="n"/>
      <c r="O144" s="46">
        <f>IF($A144="","",IF($N144="Yes",IFERROR('Settings'!$B$4,0),0))</f>
        <v/>
      </c>
      <c r="P144" s="47">
        <f>IF(OR($A144="",$L144="",$O144=""),"",IFERROR(ROUND($L144*$O144,2),0))</f>
        <v/>
      </c>
      <c r="Q144" s="44" t="n"/>
      <c r="R144" s="48" t="n"/>
      <c r="S144" s="45">
        <f>IF(OR($K144="",$Q144=""),"",IFERROR($K144/$Q144,""))</f>
        <v/>
      </c>
      <c r="T144" s="29">
        <f>IF($A144="","",IF($B144="","Missing trip date",IF($C144="","Missing driver",IF($D144="","Missing vehicle",IF($E144="","Missing trip type",IF(OR($I144="",$J144=""),"Missing odometer",IF($K144&lt;0,"End odometer below start",IF($K144=0,"Zero total miles",IF($L144="","Missing business miles",IF($L144&gt;$K144,"Business miles exceed total",IF($N144="","Missing reimbursement choice",IF(AND(OR($E144="Business",$E144="Mixed"),$H144=""),"Missing business purpose",IF(AND(OR($E144="Personal",$E144="Commute"),$L144&gt;0),"Review trip type",IF(AND($N144="Yes",$L144=0),"Review eligibility","OK"))))))))))))))</f>
        <v/>
      </c>
    </row>
    <row r="145">
      <c r="A145" s="20" t="n"/>
      <c r="B145" s="43" t="n"/>
      <c r="C145" s="22" t="n"/>
      <c r="D145" s="22" t="n"/>
      <c r="E145" s="22" t="n"/>
      <c r="F145" s="22" t="n"/>
      <c r="G145" s="22" t="n"/>
      <c r="H145" s="23" t="n"/>
      <c r="I145" s="44" t="n"/>
      <c r="J145" s="44" t="n"/>
      <c r="K145" s="45">
        <f>IF(OR($I145="",$J145=""),"",IFERROR($J145-$I145,""))</f>
        <v/>
      </c>
      <c r="L145" s="44" t="n"/>
      <c r="M145" s="45">
        <f>IF(OR($K145="",$L145=""),"",IFERROR(MAX(0,$K145-$L145),""))</f>
        <v/>
      </c>
      <c r="N145" s="22" t="n"/>
      <c r="O145" s="46">
        <f>IF($A145="","",IF($N145="Yes",IFERROR('Settings'!$B$4,0),0))</f>
        <v/>
      </c>
      <c r="P145" s="47">
        <f>IF(OR($A145="",$L145="",$O145=""),"",IFERROR(ROUND($L145*$O145,2),0))</f>
        <v/>
      </c>
      <c r="Q145" s="44" t="n"/>
      <c r="R145" s="48" t="n"/>
      <c r="S145" s="45">
        <f>IF(OR($K145="",$Q145=""),"",IFERROR($K145/$Q145,""))</f>
        <v/>
      </c>
      <c r="T145" s="29">
        <f>IF($A145="","",IF($B145="","Missing trip date",IF($C145="","Missing driver",IF($D145="","Missing vehicle",IF($E145="","Missing trip type",IF(OR($I145="",$J145=""),"Missing odometer",IF($K145&lt;0,"End odometer below start",IF($K145=0,"Zero total miles",IF($L145="","Missing business miles",IF($L145&gt;$K145,"Business miles exceed total",IF($N145="","Missing reimbursement choice",IF(AND(OR($E145="Business",$E145="Mixed"),$H145=""),"Missing business purpose",IF(AND(OR($E145="Personal",$E145="Commute"),$L145&gt;0),"Review trip type",IF(AND($N145="Yes",$L145=0),"Review eligibility","OK"))))))))))))))</f>
        <v/>
      </c>
    </row>
    <row r="146">
      <c r="A146" s="20" t="n"/>
      <c r="B146" s="43" t="n"/>
      <c r="C146" s="22" t="n"/>
      <c r="D146" s="22" t="n"/>
      <c r="E146" s="22" t="n"/>
      <c r="F146" s="22" t="n"/>
      <c r="G146" s="22" t="n"/>
      <c r="H146" s="23" t="n"/>
      <c r="I146" s="44" t="n"/>
      <c r="J146" s="44" t="n"/>
      <c r="K146" s="45">
        <f>IF(OR($I146="",$J146=""),"",IFERROR($J146-$I146,""))</f>
        <v/>
      </c>
      <c r="L146" s="44" t="n"/>
      <c r="M146" s="45">
        <f>IF(OR($K146="",$L146=""),"",IFERROR(MAX(0,$K146-$L146),""))</f>
        <v/>
      </c>
      <c r="N146" s="22" t="n"/>
      <c r="O146" s="46">
        <f>IF($A146="","",IF($N146="Yes",IFERROR('Settings'!$B$4,0),0))</f>
        <v/>
      </c>
      <c r="P146" s="47">
        <f>IF(OR($A146="",$L146="",$O146=""),"",IFERROR(ROUND($L146*$O146,2),0))</f>
        <v/>
      </c>
      <c r="Q146" s="44" t="n"/>
      <c r="R146" s="48" t="n"/>
      <c r="S146" s="45">
        <f>IF(OR($K146="",$Q146=""),"",IFERROR($K146/$Q146,""))</f>
        <v/>
      </c>
      <c r="T146" s="29">
        <f>IF($A146="","",IF($B146="","Missing trip date",IF($C146="","Missing driver",IF($D146="","Missing vehicle",IF($E146="","Missing trip type",IF(OR($I146="",$J146=""),"Missing odometer",IF($K146&lt;0,"End odometer below start",IF($K146=0,"Zero total miles",IF($L146="","Missing business miles",IF($L146&gt;$K146,"Business miles exceed total",IF($N146="","Missing reimbursement choice",IF(AND(OR($E146="Business",$E146="Mixed"),$H146=""),"Missing business purpose",IF(AND(OR($E146="Personal",$E146="Commute"),$L146&gt;0),"Review trip type",IF(AND($N146="Yes",$L146=0),"Review eligibility","OK"))))))))))))))</f>
        <v/>
      </c>
    </row>
    <row r="147">
      <c r="A147" s="20" t="n"/>
      <c r="B147" s="43" t="n"/>
      <c r="C147" s="22" t="n"/>
      <c r="D147" s="22" t="n"/>
      <c r="E147" s="22" t="n"/>
      <c r="F147" s="22" t="n"/>
      <c r="G147" s="22" t="n"/>
      <c r="H147" s="23" t="n"/>
      <c r="I147" s="44" t="n"/>
      <c r="J147" s="44" t="n"/>
      <c r="K147" s="45">
        <f>IF(OR($I147="",$J147=""),"",IFERROR($J147-$I147,""))</f>
        <v/>
      </c>
      <c r="L147" s="44" t="n"/>
      <c r="M147" s="45">
        <f>IF(OR($K147="",$L147=""),"",IFERROR(MAX(0,$K147-$L147),""))</f>
        <v/>
      </c>
      <c r="N147" s="22" t="n"/>
      <c r="O147" s="46">
        <f>IF($A147="","",IF($N147="Yes",IFERROR('Settings'!$B$4,0),0))</f>
        <v/>
      </c>
      <c r="P147" s="47">
        <f>IF(OR($A147="",$L147="",$O147=""),"",IFERROR(ROUND($L147*$O147,2),0))</f>
        <v/>
      </c>
      <c r="Q147" s="44" t="n"/>
      <c r="R147" s="48" t="n"/>
      <c r="S147" s="45">
        <f>IF(OR($K147="",$Q147=""),"",IFERROR($K147/$Q147,""))</f>
        <v/>
      </c>
      <c r="T147" s="29">
        <f>IF($A147="","",IF($B147="","Missing trip date",IF($C147="","Missing driver",IF($D147="","Missing vehicle",IF($E147="","Missing trip type",IF(OR($I147="",$J147=""),"Missing odometer",IF($K147&lt;0,"End odometer below start",IF($K147=0,"Zero total miles",IF($L147="","Missing business miles",IF($L147&gt;$K147,"Business miles exceed total",IF($N147="","Missing reimbursement choice",IF(AND(OR($E147="Business",$E147="Mixed"),$H147=""),"Missing business purpose",IF(AND(OR($E147="Personal",$E147="Commute"),$L147&gt;0),"Review trip type",IF(AND($N147="Yes",$L147=0),"Review eligibility","OK"))))))))))))))</f>
        <v/>
      </c>
    </row>
    <row r="148">
      <c r="A148" s="20" t="n"/>
      <c r="B148" s="43" t="n"/>
      <c r="C148" s="22" t="n"/>
      <c r="D148" s="22" t="n"/>
      <c r="E148" s="22" t="n"/>
      <c r="F148" s="22" t="n"/>
      <c r="G148" s="22" t="n"/>
      <c r="H148" s="23" t="n"/>
      <c r="I148" s="44" t="n"/>
      <c r="J148" s="44" t="n"/>
      <c r="K148" s="45">
        <f>IF(OR($I148="",$J148=""),"",IFERROR($J148-$I148,""))</f>
        <v/>
      </c>
      <c r="L148" s="44" t="n"/>
      <c r="M148" s="45">
        <f>IF(OR($K148="",$L148=""),"",IFERROR(MAX(0,$K148-$L148),""))</f>
        <v/>
      </c>
      <c r="N148" s="22" t="n"/>
      <c r="O148" s="46">
        <f>IF($A148="","",IF($N148="Yes",IFERROR('Settings'!$B$4,0),0))</f>
        <v/>
      </c>
      <c r="P148" s="47">
        <f>IF(OR($A148="",$L148="",$O148=""),"",IFERROR(ROUND($L148*$O148,2),0))</f>
        <v/>
      </c>
      <c r="Q148" s="44" t="n"/>
      <c r="R148" s="48" t="n"/>
      <c r="S148" s="45">
        <f>IF(OR($K148="",$Q148=""),"",IFERROR($K148/$Q148,""))</f>
        <v/>
      </c>
      <c r="T148" s="29">
        <f>IF($A148="","",IF($B148="","Missing trip date",IF($C148="","Missing driver",IF($D148="","Missing vehicle",IF($E148="","Missing trip type",IF(OR($I148="",$J148=""),"Missing odometer",IF($K148&lt;0,"End odometer below start",IF($K148=0,"Zero total miles",IF($L148="","Missing business miles",IF($L148&gt;$K148,"Business miles exceed total",IF($N148="","Missing reimbursement choice",IF(AND(OR($E148="Business",$E148="Mixed"),$H148=""),"Missing business purpose",IF(AND(OR($E148="Personal",$E148="Commute"),$L148&gt;0),"Review trip type",IF(AND($N148="Yes",$L148=0),"Review eligibility","OK"))))))))))))))</f>
        <v/>
      </c>
    </row>
    <row r="149">
      <c r="A149" s="20" t="n"/>
      <c r="B149" s="43" t="n"/>
      <c r="C149" s="22" t="n"/>
      <c r="D149" s="22" t="n"/>
      <c r="E149" s="22" t="n"/>
      <c r="F149" s="22" t="n"/>
      <c r="G149" s="22" t="n"/>
      <c r="H149" s="23" t="n"/>
      <c r="I149" s="44" t="n"/>
      <c r="J149" s="44" t="n"/>
      <c r="K149" s="45">
        <f>IF(OR($I149="",$J149=""),"",IFERROR($J149-$I149,""))</f>
        <v/>
      </c>
      <c r="L149" s="44" t="n"/>
      <c r="M149" s="45">
        <f>IF(OR($K149="",$L149=""),"",IFERROR(MAX(0,$K149-$L149),""))</f>
        <v/>
      </c>
      <c r="N149" s="22" t="n"/>
      <c r="O149" s="46">
        <f>IF($A149="","",IF($N149="Yes",IFERROR('Settings'!$B$4,0),0))</f>
        <v/>
      </c>
      <c r="P149" s="47">
        <f>IF(OR($A149="",$L149="",$O149=""),"",IFERROR(ROUND($L149*$O149,2),0))</f>
        <v/>
      </c>
      <c r="Q149" s="44" t="n"/>
      <c r="R149" s="48" t="n"/>
      <c r="S149" s="45">
        <f>IF(OR($K149="",$Q149=""),"",IFERROR($K149/$Q149,""))</f>
        <v/>
      </c>
      <c r="T149" s="29">
        <f>IF($A149="","",IF($B149="","Missing trip date",IF($C149="","Missing driver",IF($D149="","Missing vehicle",IF($E149="","Missing trip type",IF(OR($I149="",$J149=""),"Missing odometer",IF($K149&lt;0,"End odometer below start",IF($K149=0,"Zero total miles",IF($L149="","Missing business miles",IF($L149&gt;$K149,"Business miles exceed total",IF($N149="","Missing reimbursement choice",IF(AND(OR($E149="Business",$E149="Mixed"),$H149=""),"Missing business purpose",IF(AND(OR($E149="Personal",$E149="Commute"),$L149&gt;0),"Review trip type",IF(AND($N149="Yes",$L149=0),"Review eligibility","OK"))))))))))))))</f>
        <v/>
      </c>
    </row>
    <row r="150">
      <c r="A150" s="20" t="n"/>
      <c r="B150" s="43" t="n"/>
      <c r="C150" s="22" t="n"/>
      <c r="D150" s="22" t="n"/>
      <c r="E150" s="22" t="n"/>
      <c r="F150" s="22" t="n"/>
      <c r="G150" s="22" t="n"/>
      <c r="H150" s="23" t="n"/>
      <c r="I150" s="44" t="n"/>
      <c r="J150" s="44" t="n"/>
      <c r="K150" s="45">
        <f>IF(OR($I150="",$J150=""),"",IFERROR($J150-$I150,""))</f>
        <v/>
      </c>
      <c r="L150" s="44" t="n"/>
      <c r="M150" s="45">
        <f>IF(OR($K150="",$L150=""),"",IFERROR(MAX(0,$K150-$L150),""))</f>
        <v/>
      </c>
      <c r="N150" s="22" t="n"/>
      <c r="O150" s="46">
        <f>IF($A150="","",IF($N150="Yes",IFERROR('Settings'!$B$4,0),0))</f>
        <v/>
      </c>
      <c r="P150" s="47">
        <f>IF(OR($A150="",$L150="",$O150=""),"",IFERROR(ROUND($L150*$O150,2),0))</f>
        <v/>
      </c>
      <c r="Q150" s="44" t="n"/>
      <c r="R150" s="48" t="n"/>
      <c r="S150" s="45">
        <f>IF(OR($K150="",$Q150=""),"",IFERROR($K150/$Q150,""))</f>
        <v/>
      </c>
      <c r="T150" s="29">
        <f>IF($A150="","",IF($B150="","Missing trip date",IF($C150="","Missing driver",IF($D150="","Missing vehicle",IF($E150="","Missing trip type",IF(OR($I150="",$J150=""),"Missing odometer",IF($K150&lt;0,"End odometer below start",IF($K150=0,"Zero total miles",IF($L150="","Missing business miles",IF($L150&gt;$K150,"Business miles exceed total",IF($N150="","Missing reimbursement choice",IF(AND(OR($E150="Business",$E150="Mixed"),$H150=""),"Missing business purpose",IF(AND(OR($E150="Personal",$E150="Commute"),$L150&gt;0),"Review trip type",IF(AND($N150="Yes",$L150=0),"Review eligibility","OK"))))))))))))))</f>
        <v/>
      </c>
    </row>
    <row r="151">
      <c r="A151" s="20" t="n"/>
      <c r="B151" s="43" t="n"/>
      <c r="C151" s="22" t="n"/>
      <c r="D151" s="22" t="n"/>
      <c r="E151" s="22" t="n"/>
      <c r="F151" s="22" t="n"/>
      <c r="G151" s="22" t="n"/>
      <c r="H151" s="23" t="n"/>
      <c r="I151" s="44" t="n"/>
      <c r="J151" s="44" t="n"/>
      <c r="K151" s="45">
        <f>IF(OR($I151="",$J151=""),"",IFERROR($J151-$I151,""))</f>
        <v/>
      </c>
      <c r="L151" s="44" t="n"/>
      <c r="M151" s="45">
        <f>IF(OR($K151="",$L151=""),"",IFERROR(MAX(0,$K151-$L151),""))</f>
        <v/>
      </c>
      <c r="N151" s="22" t="n"/>
      <c r="O151" s="46">
        <f>IF($A151="","",IF($N151="Yes",IFERROR('Settings'!$B$4,0),0))</f>
        <v/>
      </c>
      <c r="P151" s="47">
        <f>IF(OR($A151="",$L151="",$O151=""),"",IFERROR(ROUND($L151*$O151,2),0))</f>
        <v/>
      </c>
      <c r="Q151" s="44" t="n"/>
      <c r="R151" s="48" t="n"/>
      <c r="S151" s="45">
        <f>IF(OR($K151="",$Q151=""),"",IFERROR($K151/$Q151,""))</f>
        <v/>
      </c>
      <c r="T151" s="29">
        <f>IF($A151="","",IF($B151="","Missing trip date",IF($C151="","Missing driver",IF($D151="","Missing vehicle",IF($E151="","Missing trip type",IF(OR($I151="",$J151=""),"Missing odometer",IF($K151&lt;0,"End odometer below start",IF($K151=0,"Zero total miles",IF($L151="","Missing business miles",IF($L151&gt;$K151,"Business miles exceed total",IF($N151="","Missing reimbursement choice",IF(AND(OR($E151="Business",$E151="Mixed"),$H151=""),"Missing business purpose",IF(AND(OR($E151="Personal",$E151="Commute"),$L151&gt;0),"Review trip type",IF(AND($N151="Yes",$L151=0),"Review eligibility","OK"))))))))))))))</f>
        <v/>
      </c>
    </row>
    <row r="152">
      <c r="A152" s="20" t="n"/>
      <c r="B152" s="43" t="n"/>
      <c r="C152" s="22" t="n"/>
      <c r="D152" s="22" t="n"/>
      <c r="E152" s="22" t="n"/>
      <c r="F152" s="22" t="n"/>
      <c r="G152" s="22" t="n"/>
      <c r="H152" s="23" t="n"/>
      <c r="I152" s="44" t="n"/>
      <c r="J152" s="44" t="n"/>
      <c r="K152" s="45">
        <f>IF(OR($I152="",$J152=""),"",IFERROR($J152-$I152,""))</f>
        <v/>
      </c>
      <c r="L152" s="44" t="n"/>
      <c r="M152" s="45">
        <f>IF(OR($K152="",$L152=""),"",IFERROR(MAX(0,$K152-$L152),""))</f>
        <v/>
      </c>
      <c r="N152" s="22" t="n"/>
      <c r="O152" s="46">
        <f>IF($A152="","",IF($N152="Yes",IFERROR('Settings'!$B$4,0),0))</f>
        <v/>
      </c>
      <c r="P152" s="47">
        <f>IF(OR($A152="",$L152="",$O152=""),"",IFERROR(ROUND($L152*$O152,2),0))</f>
        <v/>
      </c>
      <c r="Q152" s="44" t="n"/>
      <c r="R152" s="48" t="n"/>
      <c r="S152" s="45">
        <f>IF(OR($K152="",$Q152=""),"",IFERROR($K152/$Q152,""))</f>
        <v/>
      </c>
      <c r="T152" s="29">
        <f>IF($A152="","",IF($B152="","Missing trip date",IF($C152="","Missing driver",IF($D152="","Missing vehicle",IF($E152="","Missing trip type",IF(OR($I152="",$J152=""),"Missing odometer",IF($K152&lt;0,"End odometer below start",IF($K152=0,"Zero total miles",IF($L152="","Missing business miles",IF($L152&gt;$K152,"Business miles exceed total",IF($N152="","Missing reimbursement choice",IF(AND(OR($E152="Business",$E152="Mixed"),$H152=""),"Missing business purpose",IF(AND(OR($E152="Personal",$E152="Commute"),$L152&gt;0),"Review trip type",IF(AND($N152="Yes",$L152=0),"Review eligibility","OK"))))))))))))))</f>
        <v/>
      </c>
    </row>
    <row r="153">
      <c r="A153" s="20" t="n"/>
      <c r="B153" s="43" t="n"/>
      <c r="C153" s="22" t="n"/>
      <c r="D153" s="22" t="n"/>
      <c r="E153" s="22" t="n"/>
      <c r="F153" s="22" t="n"/>
      <c r="G153" s="22" t="n"/>
      <c r="H153" s="23" t="n"/>
      <c r="I153" s="44" t="n"/>
      <c r="J153" s="44" t="n"/>
      <c r="K153" s="45">
        <f>IF(OR($I153="",$J153=""),"",IFERROR($J153-$I153,""))</f>
        <v/>
      </c>
      <c r="L153" s="44" t="n"/>
      <c r="M153" s="45">
        <f>IF(OR($K153="",$L153=""),"",IFERROR(MAX(0,$K153-$L153),""))</f>
        <v/>
      </c>
      <c r="N153" s="22" t="n"/>
      <c r="O153" s="46">
        <f>IF($A153="","",IF($N153="Yes",IFERROR('Settings'!$B$4,0),0))</f>
        <v/>
      </c>
      <c r="P153" s="47">
        <f>IF(OR($A153="",$L153="",$O153=""),"",IFERROR(ROUND($L153*$O153,2),0))</f>
        <v/>
      </c>
      <c r="Q153" s="44" t="n"/>
      <c r="R153" s="48" t="n"/>
      <c r="S153" s="45">
        <f>IF(OR($K153="",$Q153=""),"",IFERROR($K153/$Q153,""))</f>
        <v/>
      </c>
      <c r="T153" s="29">
        <f>IF($A153="","",IF($B153="","Missing trip date",IF($C153="","Missing driver",IF($D153="","Missing vehicle",IF($E153="","Missing trip type",IF(OR($I153="",$J153=""),"Missing odometer",IF($K153&lt;0,"End odometer below start",IF($K153=0,"Zero total miles",IF($L153="","Missing business miles",IF($L153&gt;$K153,"Business miles exceed total",IF($N153="","Missing reimbursement choice",IF(AND(OR($E153="Business",$E153="Mixed"),$H153=""),"Missing business purpose",IF(AND(OR($E153="Personal",$E153="Commute"),$L153&gt;0),"Review trip type",IF(AND($N153="Yes",$L153=0),"Review eligibility","OK"))))))))))))))</f>
        <v/>
      </c>
    </row>
    <row r="154">
      <c r="A154" s="20" t="n"/>
      <c r="B154" s="43" t="n"/>
      <c r="C154" s="22" t="n"/>
      <c r="D154" s="22" t="n"/>
      <c r="E154" s="22" t="n"/>
      <c r="F154" s="22" t="n"/>
      <c r="G154" s="22" t="n"/>
      <c r="H154" s="23" t="n"/>
      <c r="I154" s="44" t="n"/>
      <c r="J154" s="44" t="n"/>
      <c r="K154" s="45">
        <f>IF(OR($I154="",$J154=""),"",IFERROR($J154-$I154,""))</f>
        <v/>
      </c>
      <c r="L154" s="44" t="n"/>
      <c r="M154" s="45">
        <f>IF(OR($K154="",$L154=""),"",IFERROR(MAX(0,$K154-$L154),""))</f>
        <v/>
      </c>
      <c r="N154" s="22" t="n"/>
      <c r="O154" s="46">
        <f>IF($A154="","",IF($N154="Yes",IFERROR('Settings'!$B$4,0),0))</f>
        <v/>
      </c>
      <c r="P154" s="47">
        <f>IF(OR($A154="",$L154="",$O154=""),"",IFERROR(ROUND($L154*$O154,2),0))</f>
        <v/>
      </c>
      <c r="Q154" s="44" t="n"/>
      <c r="R154" s="48" t="n"/>
      <c r="S154" s="45">
        <f>IF(OR($K154="",$Q154=""),"",IFERROR($K154/$Q154,""))</f>
        <v/>
      </c>
      <c r="T154" s="29">
        <f>IF($A154="","",IF($B154="","Missing trip date",IF($C154="","Missing driver",IF($D154="","Missing vehicle",IF($E154="","Missing trip type",IF(OR($I154="",$J154=""),"Missing odometer",IF($K154&lt;0,"End odometer below start",IF($K154=0,"Zero total miles",IF($L154="","Missing business miles",IF($L154&gt;$K154,"Business miles exceed total",IF($N154="","Missing reimbursement choice",IF(AND(OR($E154="Business",$E154="Mixed"),$H154=""),"Missing business purpose",IF(AND(OR($E154="Personal",$E154="Commute"),$L154&gt;0),"Review trip type",IF(AND($N154="Yes",$L154=0),"Review eligibility","OK"))))))))))))))</f>
        <v/>
      </c>
    </row>
    <row r="155">
      <c r="A155" s="20" t="n"/>
      <c r="B155" s="43" t="n"/>
      <c r="C155" s="22" t="n"/>
      <c r="D155" s="22" t="n"/>
      <c r="E155" s="22" t="n"/>
      <c r="F155" s="22" t="n"/>
      <c r="G155" s="22" t="n"/>
      <c r="H155" s="23" t="n"/>
      <c r="I155" s="44" t="n"/>
      <c r="J155" s="44" t="n"/>
      <c r="K155" s="45">
        <f>IF(OR($I155="",$J155=""),"",IFERROR($J155-$I155,""))</f>
        <v/>
      </c>
      <c r="L155" s="44" t="n"/>
      <c r="M155" s="45">
        <f>IF(OR($K155="",$L155=""),"",IFERROR(MAX(0,$K155-$L155),""))</f>
        <v/>
      </c>
      <c r="N155" s="22" t="n"/>
      <c r="O155" s="46">
        <f>IF($A155="","",IF($N155="Yes",IFERROR('Settings'!$B$4,0),0))</f>
        <v/>
      </c>
      <c r="P155" s="47">
        <f>IF(OR($A155="",$L155="",$O155=""),"",IFERROR(ROUND($L155*$O155,2),0))</f>
        <v/>
      </c>
      <c r="Q155" s="44" t="n"/>
      <c r="R155" s="48" t="n"/>
      <c r="S155" s="45">
        <f>IF(OR($K155="",$Q155=""),"",IFERROR($K155/$Q155,""))</f>
        <v/>
      </c>
      <c r="T155" s="29">
        <f>IF($A155="","",IF($B155="","Missing trip date",IF($C155="","Missing driver",IF($D155="","Missing vehicle",IF($E155="","Missing trip type",IF(OR($I155="",$J155=""),"Missing odometer",IF($K155&lt;0,"End odometer below start",IF($K155=0,"Zero total miles",IF($L155="","Missing business miles",IF($L155&gt;$K155,"Business miles exceed total",IF($N155="","Missing reimbursement choice",IF(AND(OR($E155="Business",$E155="Mixed"),$H155=""),"Missing business purpose",IF(AND(OR($E155="Personal",$E155="Commute"),$L155&gt;0),"Review trip type",IF(AND($N155="Yes",$L155=0),"Review eligibility","OK"))))))))))))))</f>
        <v/>
      </c>
    </row>
    <row r="156">
      <c r="A156" s="20" t="n"/>
      <c r="B156" s="43" t="n"/>
      <c r="C156" s="22" t="n"/>
      <c r="D156" s="22" t="n"/>
      <c r="E156" s="22" t="n"/>
      <c r="F156" s="22" t="n"/>
      <c r="G156" s="22" t="n"/>
      <c r="H156" s="23" t="n"/>
      <c r="I156" s="44" t="n"/>
      <c r="J156" s="44" t="n"/>
      <c r="K156" s="45">
        <f>IF(OR($I156="",$J156=""),"",IFERROR($J156-$I156,""))</f>
        <v/>
      </c>
      <c r="L156" s="44" t="n"/>
      <c r="M156" s="45">
        <f>IF(OR($K156="",$L156=""),"",IFERROR(MAX(0,$K156-$L156),""))</f>
        <v/>
      </c>
      <c r="N156" s="22" t="n"/>
      <c r="O156" s="46">
        <f>IF($A156="","",IF($N156="Yes",IFERROR('Settings'!$B$4,0),0))</f>
        <v/>
      </c>
      <c r="P156" s="47">
        <f>IF(OR($A156="",$L156="",$O156=""),"",IFERROR(ROUND($L156*$O156,2),0))</f>
        <v/>
      </c>
      <c r="Q156" s="44" t="n"/>
      <c r="R156" s="48" t="n"/>
      <c r="S156" s="45">
        <f>IF(OR($K156="",$Q156=""),"",IFERROR($K156/$Q156,""))</f>
        <v/>
      </c>
      <c r="T156" s="29">
        <f>IF($A156="","",IF($B156="","Missing trip date",IF($C156="","Missing driver",IF($D156="","Missing vehicle",IF($E156="","Missing trip type",IF(OR($I156="",$J156=""),"Missing odometer",IF($K156&lt;0,"End odometer below start",IF($K156=0,"Zero total miles",IF($L156="","Missing business miles",IF($L156&gt;$K156,"Business miles exceed total",IF($N156="","Missing reimbursement choice",IF(AND(OR($E156="Business",$E156="Mixed"),$H156=""),"Missing business purpose",IF(AND(OR($E156="Personal",$E156="Commute"),$L156&gt;0),"Review trip type",IF(AND($N156="Yes",$L156=0),"Review eligibility","OK"))))))))))))))</f>
        <v/>
      </c>
    </row>
    <row r="157">
      <c r="A157" s="20" t="n"/>
      <c r="B157" s="43" t="n"/>
      <c r="C157" s="22" t="n"/>
      <c r="D157" s="22" t="n"/>
      <c r="E157" s="22" t="n"/>
      <c r="F157" s="22" t="n"/>
      <c r="G157" s="22" t="n"/>
      <c r="H157" s="23" t="n"/>
      <c r="I157" s="44" t="n"/>
      <c r="J157" s="44" t="n"/>
      <c r="K157" s="45">
        <f>IF(OR($I157="",$J157=""),"",IFERROR($J157-$I157,""))</f>
        <v/>
      </c>
      <c r="L157" s="44" t="n"/>
      <c r="M157" s="45">
        <f>IF(OR($K157="",$L157=""),"",IFERROR(MAX(0,$K157-$L157),""))</f>
        <v/>
      </c>
      <c r="N157" s="22" t="n"/>
      <c r="O157" s="46">
        <f>IF($A157="","",IF($N157="Yes",IFERROR('Settings'!$B$4,0),0))</f>
        <v/>
      </c>
      <c r="P157" s="47">
        <f>IF(OR($A157="",$L157="",$O157=""),"",IFERROR(ROUND($L157*$O157,2),0))</f>
        <v/>
      </c>
      <c r="Q157" s="44" t="n"/>
      <c r="R157" s="48" t="n"/>
      <c r="S157" s="45">
        <f>IF(OR($K157="",$Q157=""),"",IFERROR($K157/$Q157,""))</f>
        <v/>
      </c>
      <c r="T157" s="29">
        <f>IF($A157="","",IF($B157="","Missing trip date",IF($C157="","Missing driver",IF($D157="","Missing vehicle",IF($E157="","Missing trip type",IF(OR($I157="",$J157=""),"Missing odometer",IF($K157&lt;0,"End odometer below start",IF($K157=0,"Zero total miles",IF($L157="","Missing business miles",IF($L157&gt;$K157,"Business miles exceed total",IF($N157="","Missing reimbursement choice",IF(AND(OR($E157="Business",$E157="Mixed"),$H157=""),"Missing business purpose",IF(AND(OR($E157="Personal",$E157="Commute"),$L157&gt;0),"Review trip type",IF(AND($N157="Yes",$L157=0),"Review eligibility","OK"))))))))))))))</f>
        <v/>
      </c>
    </row>
    <row r="158">
      <c r="A158" s="20" t="n"/>
      <c r="B158" s="43" t="n"/>
      <c r="C158" s="22" t="n"/>
      <c r="D158" s="22" t="n"/>
      <c r="E158" s="22" t="n"/>
      <c r="F158" s="22" t="n"/>
      <c r="G158" s="22" t="n"/>
      <c r="H158" s="23" t="n"/>
      <c r="I158" s="44" t="n"/>
      <c r="J158" s="44" t="n"/>
      <c r="K158" s="45">
        <f>IF(OR($I158="",$J158=""),"",IFERROR($J158-$I158,""))</f>
        <v/>
      </c>
      <c r="L158" s="44" t="n"/>
      <c r="M158" s="45">
        <f>IF(OR($K158="",$L158=""),"",IFERROR(MAX(0,$K158-$L158),""))</f>
        <v/>
      </c>
      <c r="N158" s="22" t="n"/>
      <c r="O158" s="46">
        <f>IF($A158="","",IF($N158="Yes",IFERROR('Settings'!$B$4,0),0))</f>
        <v/>
      </c>
      <c r="P158" s="47">
        <f>IF(OR($A158="",$L158="",$O158=""),"",IFERROR(ROUND($L158*$O158,2),0))</f>
        <v/>
      </c>
      <c r="Q158" s="44" t="n"/>
      <c r="R158" s="48" t="n"/>
      <c r="S158" s="45">
        <f>IF(OR($K158="",$Q158=""),"",IFERROR($K158/$Q158,""))</f>
        <v/>
      </c>
      <c r="T158" s="29">
        <f>IF($A158="","",IF($B158="","Missing trip date",IF($C158="","Missing driver",IF($D158="","Missing vehicle",IF($E158="","Missing trip type",IF(OR($I158="",$J158=""),"Missing odometer",IF($K158&lt;0,"End odometer below start",IF($K158=0,"Zero total miles",IF($L158="","Missing business miles",IF($L158&gt;$K158,"Business miles exceed total",IF($N158="","Missing reimbursement choice",IF(AND(OR($E158="Business",$E158="Mixed"),$H158=""),"Missing business purpose",IF(AND(OR($E158="Personal",$E158="Commute"),$L158&gt;0),"Review trip type",IF(AND($N158="Yes",$L158=0),"Review eligibility","OK"))))))))))))))</f>
        <v/>
      </c>
    </row>
    <row r="159">
      <c r="A159" s="20" t="n"/>
      <c r="B159" s="43" t="n"/>
      <c r="C159" s="22" t="n"/>
      <c r="D159" s="22" t="n"/>
      <c r="E159" s="22" t="n"/>
      <c r="F159" s="22" t="n"/>
      <c r="G159" s="22" t="n"/>
      <c r="H159" s="23" t="n"/>
      <c r="I159" s="44" t="n"/>
      <c r="J159" s="44" t="n"/>
      <c r="K159" s="45">
        <f>IF(OR($I159="",$J159=""),"",IFERROR($J159-$I159,""))</f>
        <v/>
      </c>
      <c r="L159" s="44" t="n"/>
      <c r="M159" s="45">
        <f>IF(OR($K159="",$L159=""),"",IFERROR(MAX(0,$K159-$L159),""))</f>
        <v/>
      </c>
      <c r="N159" s="22" t="n"/>
      <c r="O159" s="46">
        <f>IF($A159="","",IF($N159="Yes",IFERROR('Settings'!$B$4,0),0))</f>
        <v/>
      </c>
      <c r="P159" s="47">
        <f>IF(OR($A159="",$L159="",$O159=""),"",IFERROR(ROUND($L159*$O159,2),0))</f>
        <v/>
      </c>
      <c r="Q159" s="44" t="n"/>
      <c r="R159" s="48" t="n"/>
      <c r="S159" s="45">
        <f>IF(OR($K159="",$Q159=""),"",IFERROR($K159/$Q159,""))</f>
        <v/>
      </c>
      <c r="T159" s="29">
        <f>IF($A159="","",IF($B159="","Missing trip date",IF($C159="","Missing driver",IF($D159="","Missing vehicle",IF($E159="","Missing trip type",IF(OR($I159="",$J159=""),"Missing odometer",IF($K159&lt;0,"End odometer below start",IF($K159=0,"Zero total miles",IF($L159="","Missing business miles",IF($L159&gt;$K159,"Business miles exceed total",IF($N159="","Missing reimbursement choice",IF(AND(OR($E159="Business",$E159="Mixed"),$H159=""),"Missing business purpose",IF(AND(OR($E159="Personal",$E159="Commute"),$L159&gt;0),"Review trip type",IF(AND($N159="Yes",$L159=0),"Review eligibility","OK"))))))))))))))</f>
        <v/>
      </c>
    </row>
    <row r="160">
      <c r="A160" s="20" t="n"/>
      <c r="B160" s="43" t="n"/>
      <c r="C160" s="22" t="n"/>
      <c r="D160" s="22" t="n"/>
      <c r="E160" s="22" t="n"/>
      <c r="F160" s="22" t="n"/>
      <c r="G160" s="22" t="n"/>
      <c r="H160" s="23" t="n"/>
      <c r="I160" s="44" t="n"/>
      <c r="J160" s="44" t="n"/>
      <c r="K160" s="45">
        <f>IF(OR($I160="",$J160=""),"",IFERROR($J160-$I160,""))</f>
        <v/>
      </c>
      <c r="L160" s="44" t="n"/>
      <c r="M160" s="45">
        <f>IF(OR($K160="",$L160=""),"",IFERROR(MAX(0,$K160-$L160),""))</f>
        <v/>
      </c>
      <c r="N160" s="22" t="n"/>
      <c r="O160" s="46">
        <f>IF($A160="","",IF($N160="Yes",IFERROR('Settings'!$B$4,0),0))</f>
        <v/>
      </c>
      <c r="P160" s="47">
        <f>IF(OR($A160="",$L160="",$O160=""),"",IFERROR(ROUND($L160*$O160,2),0))</f>
        <v/>
      </c>
      <c r="Q160" s="44" t="n"/>
      <c r="R160" s="48" t="n"/>
      <c r="S160" s="45">
        <f>IF(OR($K160="",$Q160=""),"",IFERROR($K160/$Q160,""))</f>
        <v/>
      </c>
      <c r="T160" s="29">
        <f>IF($A160="","",IF($B160="","Missing trip date",IF($C160="","Missing driver",IF($D160="","Missing vehicle",IF($E160="","Missing trip type",IF(OR($I160="",$J160=""),"Missing odometer",IF($K160&lt;0,"End odometer below start",IF($K160=0,"Zero total miles",IF($L160="","Missing business miles",IF($L160&gt;$K160,"Business miles exceed total",IF($N160="","Missing reimbursement choice",IF(AND(OR($E160="Business",$E160="Mixed"),$H160=""),"Missing business purpose",IF(AND(OR($E160="Personal",$E160="Commute"),$L160&gt;0),"Review trip type",IF(AND($N160="Yes",$L160=0),"Review eligibility","OK"))))))))))))))</f>
        <v/>
      </c>
    </row>
    <row r="161">
      <c r="A161" s="20" t="n"/>
      <c r="B161" s="43" t="n"/>
      <c r="C161" s="22" t="n"/>
      <c r="D161" s="22" t="n"/>
      <c r="E161" s="22" t="n"/>
      <c r="F161" s="22" t="n"/>
      <c r="G161" s="22" t="n"/>
      <c r="H161" s="23" t="n"/>
      <c r="I161" s="44" t="n"/>
      <c r="J161" s="44" t="n"/>
      <c r="K161" s="45">
        <f>IF(OR($I161="",$J161=""),"",IFERROR($J161-$I161,""))</f>
        <v/>
      </c>
      <c r="L161" s="44" t="n"/>
      <c r="M161" s="45">
        <f>IF(OR($K161="",$L161=""),"",IFERROR(MAX(0,$K161-$L161),""))</f>
        <v/>
      </c>
      <c r="N161" s="22" t="n"/>
      <c r="O161" s="46">
        <f>IF($A161="","",IF($N161="Yes",IFERROR('Settings'!$B$4,0),0))</f>
        <v/>
      </c>
      <c r="P161" s="47">
        <f>IF(OR($A161="",$L161="",$O161=""),"",IFERROR(ROUND($L161*$O161,2),0))</f>
        <v/>
      </c>
      <c r="Q161" s="44" t="n"/>
      <c r="R161" s="48" t="n"/>
      <c r="S161" s="45">
        <f>IF(OR($K161="",$Q161=""),"",IFERROR($K161/$Q161,""))</f>
        <v/>
      </c>
      <c r="T161" s="29">
        <f>IF($A161="","",IF($B161="","Missing trip date",IF($C161="","Missing driver",IF($D161="","Missing vehicle",IF($E161="","Missing trip type",IF(OR($I161="",$J161=""),"Missing odometer",IF($K161&lt;0,"End odometer below start",IF($K161=0,"Zero total miles",IF($L161="","Missing business miles",IF($L161&gt;$K161,"Business miles exceed total",IF($N161="","Missing reimbursement choice",IF(AND(OR($E161="Business",$E161="Mixed"),$H161=""),"Missing business purpose",IF(AND(OR($E161="Personal",$E161="Commute"),$L161&gt;0),"Review trip type",IF(AND($N161="Yes",$L161=0),"Review eligibility","OK"))))))))))))))</f>
        <v/>
      </c>
    </row>
    <row r="162">
      <c r="A162" s="20" t="n"/>
      <c r="B162" s="43" t="n"/>
      <c r="C162" s="22" t="n"/>
      <c r="D162" s="22" t="n"/>
      <c r="E162" s="22" t="n"/>
      <c r="F162" s="22" t="n"/>
      <c r="G162" s="22" t="n"/>
      <c r="H162" s="23" t="n"/>
      <c r="I162" s="44" t="n"/>
      <c r="J162" s="44" t="n"/>
      <c r="K162" s="45">
        <f>IF(OR($I162="",$J162=""),"",IFERROR($J162-$I162,""))</f>
        <v/>
      </c>
      <c r="L162" s="44" t="n"/>
      <c r="M162" s="45">
        <f>IF(OR($K162="",$L162=""),"",IFERROR(MAX(0,$K162-$L162),""))</f>
        <v/>
      </c>
      <c r="N162" s="22" t="n"/>
      <c r="O162" s="46">
        <f>IF($A162="","",IF($N162="Yes",IFERROR('Settings'!$B$4,0),0))</f>
        <v/>
      </c>
      <c r="P162" s="47">
        <f>IF(OR($A162="",$L162="",$O162=""),"",IFERROR(ROUND($L162*$O162,2),0))</f>
        <v/>
      </c>
      <c r="Q162" s="44" t="n"/>
      <c r="R162" s="48" t="n"/>
      <c r="S162" s="45">
        <f>IF(OR($K162="",$Q162=""),"",IFERROR($K162/$Q162,""))</f>
        <v/>
      </c>
      <c r="T162" s="29">
        <f>IF($A162="","",IF($B162="","Missing trip date",IF($C162="","Missing driver",IF($D162="","Missing vehicle",IF($E162="","Missing trip type",IF(OR($I162="",$J162=""),"Missing odometer",IF($K162&lt;0,"End odometer below start",IF($K162=0,"Zero total miles",IF($L162="","Missing business miles",IF($L162&gt;$K162,"Business miles exceed total",IF($N162="","Missing reimbursement choice",IF(AND(OR($E162="Business",$E162="Mixed"),$H162=""),"Missing business purpose",IF(AND(OR($E162="Personal",$E162="Commute"),$L162&gt;0),"Review trip type",IF(AND($N162="Yes",$L162=0),"Review eligibility","OK"))))))))))))))</f>
        <v/>
      </c>
    </row>
    <row r="163">
      <c r="A163" s="20" t="n"/>
      <c r="B163" s="43" t="n"/>
      <c r="C163" s="22" t="n"/>
      <c r="D163" s="22" t="n"/>
      <c r="E163" s="22" t="n"/>
      <c r="F163" s="22" t="n"/>
      <c r="G163" s="22" t="n"/>
      <c r="H163" s="23" t="n"/>
      <c r="I163" s="44" t="n"/>
      <c r="J163" s="44" t="n"/>
      <c r="K163" s="45">
        <f>IF(OR($I163="",$J163=""),"",IFERROR($J163-$I163,""))</f>
        <v/>
      </c>
      <c r="L163" s="44" t="n"/>
      <c r="M163" s="45">
        <f>IF(OR($K163="",$L163=""),"",IFERROR(MAX(0,$K163-$L163),""))</f>
        <v/>
      </c>
      <c r="N163" s="22" t="n"/>
      <c r="O163" s="46">
        <f>IF($A163="","",IF($N163="Yes",IFERROR('Settings'!$B$4,0),0))</f>
        <v/>
      </c>
      <c r="P163" s="47">
        <f>IF(OR($A163="",$L163="",$O163=""),"",IFERROR(ROUND($L163*$O163,2),0))</f>
        <v/>
      </c>
      <c r="Q163" s="44" t="n"/>
      <c r="R163" s="48" t="n"/>
      <c r="S163" s="45">
        <f>IF(OR($K163="",$Q163=""),"",IFERROR($K163/$Q163,""))</f>
        <v/>
      </c>
      <c r="T163" s="29">
        <f>IF($A163="","",IF($B163="","Missing trip date",IF($C163="","Missing driver",IF($D163="","Missing vehicle",IF($E163="","Missing trip type",IF(OR($I163="",$J163=""),"Missing odometer",IF($K163&lt;0,"End odometer below start",IF($K163=0,"Zero total miles",IF($L163="","Missing business miles",IF($L163&gt;$K163,"Business miles exceed total",IF($N163="","Missing reimbursement choice",IF(AND(OR($E163="Business",$E163="Mixed"),$H163=""),"Missing business purpose",IF(AND(OR($E163="Personal",$E163="Commute"),$L163&gt;0),"Review trip type",IF(AND($N163="Yes",$L163=0),"Review eligibility","OK"))))))))))))))</f>
        <v/>
      </c>
    </row>
    <row r="164">
      <c r="A164" s="20" t="n"/>
      <c r="B164" s="43" t="n"/>
      <c r="C164" s="22" t="n"/>
      <c r="D164" s="22" t="n"/>
      <c r="E164" s="22" t="n"/>
      <c r="F164" s="22" t="n"/>
      <c r="G164" s="22" t="n"/>
      <c r="H164" s="23" t="n"/>
      <c r="I164" s="44" t="n"/>
      <c r="J164" s="44" t="n"/>
      <c r="K164" s="45">
        <f>IF(OR($I164="",$J164=""),"",IFERROR($J164-$I164,""))</f>
        <v/>
      </c>
      <c r="L164" s="44" t="n"/>
      <c r="M164" s="45">
        <f>IF(OR($K164="",$L164=""),"",IFERROR(MAX(0,$K164-$L164),""))</f>
        <v/>
      </c>
      <c r="N164" s="22" t="n"/>
      <c r="O164" s="46">
        <f>IF($A164="","",IF($N164="Yes",IFERROR('Settings'!$B$4,0),0))</f>
        <v/>
      </c>
      <c r="P164" s="47">
        <f>IF(OR($A164="",$L164="",$O164=""),"",IFERROR(ROUND($L164*$O164,2),0))</f>
        <v/>
      </c>
      <c r="Q164" s="44" t="n"/>
      <c r="R164" s="48" t="n"/>
      <c r="S164" s="45">
        <f>IF(OR($K164="",$Q164=""),"",IFERROR($K164/$Q164,""))</f>
        <v/>
      </c>
      <c r="T164" s="29">
        <f>IF($A164="","",IF($B164="","Missing trip date",IF($C164="","Missing driver",IF($D164="","Missing vehicle",IF($E164="","Missing trip type",IF(OR($I164="",$J164=""),"Missing odometer",IF($K164&lt;0,"End odometer below start",IF($K164=0,"Zero total miles",IF($L164="","Missing business miles",IF($L164&gt;$K164,"Business miles exceed total",IF($N164="","Missing reimbursement choice",IF(AND(OR($E164="Business",$E164="Mixed"),$H164=""),"Missing business purpose",IF(AND(OR($E164="Personal",$E164="Commute"),$L164&gt;0),"Review trip type",IF(AND($N164="Yes",$L164=0),"Review eligibility","OK"))))))))))))))</f>
        <v/>
      </c>
    </row>
    <row r="165">
      <c r="A165" s="20" t="n"/>
      <c r="B165" s="43" t="n"/>
      <c r="C165" s="22" t="n"/>
      <c r="D165" s="22" t="n"/>
      <c r="E165" s="22" t="n"/>
      <c r="F165" s="22" t="n"/>
      <c r="G165" s="22" t="n"/>
      <c r="H165" s="23" t="n"/>
      <c r="I165" s="44" t="n"/>
      <c r="J165" s="44" t="n"/>
      <c r="K165" s="45">
        <f>IF(OR($I165="",$J165=""),"",IFERROR($J165-$I165,""))</f>
        <v/>
      </c>
      <c r="L165" s="44" t="n"/>
      <c r="M165" s="45">
        <f>IF(OR($K165="",$L165=""),"",IFERROR(MAX(0,$K165-$L165),""))</f>
        <v/>
      </c>
      <c r="N165" s="22" t="n"/>
      <c r="O165" s="46">
        <f>IF($A165="","",IF($N165="Yes",IFERROR('Settings'!$B$4,0),0))</f>
        <v/>
      </c>
      <c r="P165" s="47">
        <f>IF(OR($A165="",$L165="",$O165=""),"",IFERROR(ROUND($L165*$O165,2),0))</f>
        <v/>
      </c>
      <c r="Q165" s="44" t="n"/>
      <c r="R165" s="48" t="n"/>
      <c r="S165" s="45">
        <f>IF(OR($K165="",$Q165=""),"",IFERROR($K165/$Q165,""))</f>
        <v/>
      </c>
      <c r="T165" s="29">
        <f>IF($A165="","",IF($B165="","Missing trip date",IF($C165="","Missing driver",IF($D165="","Missing vehicle",IF($E165="","Missing trip type",IF(OR($I165="",$J165=""),"Missing odometer",IF($K165&lt;0,"End odometer below start",IF($K165=0,"Zero total miles",IF($L165="","Missing business miles",IF($L165&gt;$K165,"Business miles exceed total",IF($N165="","Missing reimbursement choice",IF(AND(OR($E165="Business",$E165="Mixed"),$H165=""),"Missing business purpose",IF(AND(OR($E165="Personal",$E165="Commute"),$L165&gt;0),"Review trip type",IF(AND($N165="Yes",$L165=0),"Review eligibility","OK"))))))))))))))</f>
        <v/>
      </c>
    </row>
    <row r="166">
      <c r="A166" s="20" t="n"/>
      <c r="B166" s="43" t="n"/>
      <c r="C166" s="22" t="n"/>
      <c r="D166" s="22" t="n"/>
      <c r="E166" s="22" t="n"/>
      <c r="F166" s="22" t="n"/>
      <c r="G166" s="22" t="n"/>
      <c r="H166" s="23" t="n"/>
      <c r="I166" s="44" t="n"/>
      <c r="J166" s="44" t="n"/>
      <c r="K166" s="45">
        <f>IF(OR($I166="",$J166=""),"",IFERROR($J166-$I166,""))</f>
        <v/>
      </c>
      <c r="L166" s="44" t="n"/>
      <c r="M166" s="45">
        <f>IF(OR($K166="",$L166=""),"",IFERROR(MAX(0,$K166-$L166),""))</f>
        <v/>
      </c>
      <c r="N166" s="22" t="n"/>
      <c r="O166" s="46">
        <f>IF($A166="","",IF($N166="Yes",IFERROR('Settings'!$B$4,0),0))</f>
        <v/>
      </c>
      <c r="P166" s="47">
        <f>IF(OR($A166="",$L166="",$O166=""),"",IFERROR(ROUND($L166*$O166,2),0))</f>
        <v/>
      </c>
      <c r="Q166" s="44" t="n"/>
      <c r="R166" s="48" t="n"/>
      <c r="S166" s="45">
        <f>IF(OR($K166="",$Q166=""),"",IFERROR($K166/$Q166,""))</f>
        <v/>
      </c>
      <c r="T166" s="29">
        <f>IF($A166="","",IF($B166="","Missing trip date",IF($C166="","Missing driver",IF($D166="","Missing vehicle",IF($E166="","Missing trip type",IF(OR($I166="",$J166=""),"Missing odometer",IF($K166&lt;0,"End odometer below start",IF($K166=0,"Zero total miles",IF($L166="","Missing business miles",IF($L166&gt;$K166,"Business miles exceed total",IF($N166="","Missing reimbursement choice",IF(AND(OR($E166="Business",$E166="Mixed"),$H166=""),"Missing business purpose",IF(AND(OR($E166="Personal",$E166="Commute"),$L166&gt;0),"Review trip type",IF(AND($N166="Yes",$L166=0),"Review eligibility","OK"))))))))))))))</f>
        <v/>
      </c>
    </row>
    <row r="167">
      <c r="A167" s="20" t="n"/>
      <c r="B167" s="43" t="n"/>
      <c r="C167" s="22" t="n"/>
      <c r="D167" s="22" t="n"/>
      <c r="E167" s="22" t="n"/>
      <c r="F167" s="22" t="n"/>
      <c r="G167" s="22" t="n"/>
      <c r="H167" s="23" t="n"/>
      <c r="I167" s="44" t="n"/>
      <c r="J167" s="44" t="n"/>
      <c r="K167" s="45">
        <f>IF(OR($I167="",$J167=""),"",IFERROR($J167-$I167,""))</f>
        <v/>
      </c>
      <c r="L167" s="44" t="n"/>
      <c r="M167" s="45">
        <f>IF(OR($K167="",$L167=""),"",IFERROR(MAX(0,$K167-$L167),""))</f>
        <v/>
      </c>
      <c r="N167" s="22" t="n"/>
      <c r="O167" s="46">
        <f>IF($A167="","",IF($N167="Yes",IFERROR('Settings'!$B$4,0),0))</f>
        <v/>
      </c>
      <c r="P167" s="47">
        <f>IF(OR($A167="",$L167="",$O167=""),"",IFERROR(ROUND($L167*$O167,2),0))</f>
        <v/>
      </c>
      <c r="Q167" s="44" t="n"/>
      <c r="R167" s="48" t="n"/>
      <c r="S167" s="45">
        <f>IF(OR($K167="",$Q167=""),"",IFERROR($K167/$Q167,""))</f>
        <v/>
      </c>
      <c r="T167" s="29">
        <f>IF($A167="","",IF($B167="","Missing trip date",IF($C167="","Missing driver",IF($D167="","Missing vehicle",IF($E167="","Missing trip type",IF(OR($I167="",$J167=""),"Missing odometer",IF($K167&lt;0,"End odometer below start",IF($K167=0,"Zero total miles",IF($L167="","Missing business miles",IF($L167&gt;$K167,"Business miles exceed total",IF($N167="","Missing reimbursement choice",IF(AND(OR($E167="Business",$E167="Mixed"),$H167=""),"Missing business purpose",IF(AND(OR($E167="Personal",$E167="Commute"),$L167&gt;0),"Review trip type",IF(AND($N167="Yes",$L167=0),"Review eligibility","OK"))))))))))))))</f>
        <v/>
      </c>
    </row>
    <row r="168">
      <c r="A168" s="20" t="n"/>
      <c r="B168" s="43" t="n"/>
      <c r="C168" s="22" t="n"/>
      <c r="D168" s="22" t="n"/>
      <c r="E168" s="22" t="n"/>
      <c r="F168" s="22" t="n"/>
      <c r="G168" s="22" t="n"/>
      <c r="H168" s="23" t="n"/>
      <c r="I168" s="44" t="n"/>
      <c r="J168" s="44" t="n"/>
      <c r="K168" s="45">
        <f>IF(OR($I168="",$J168=""),"",IFERROR($J168-$I168,""))</f>
        <v/>
      </c>
      <c r="L168" s="44" t="n"/>
      <c r="M168" s="45">
        <f>IF(OR($K168="",$L168=""),"",IFERROR(MAX(0,$K168-$L168),""))</f>
        <v/>
      </c>
      <c r="N168" s="22" t="n"/>
      <c r="O168" s="46">
        <f>IF($A168="","",IF($N168="Yes",IFERROR('Settings'!$B$4,0),0))</f>
        <v/>
      </c>
      <c r="P168" s="47">
        <f>IF(OR($A168="",$L168="",$O168=""),"",IFERROR(ROUND($L168*$O168,2),0))</f>
        <v/>
      </c>
      <c r="Q168" s="44" t="n"/>
      <c r="R168" s="48" t="n"/>
      <c r="S168" s="45">
        <f>IF(OR($K168="",$Q168=""),"",IFERROR($K168/$Q168,""))</f>
        <v/>
      </c>
      <c r="T168" s="29">
        <f>IF($A168="","",IF($B168="","Missing trip date",IF($C168="","Missing driver",IF($D168="","Missing vehicle",IF($E168="","Missing trip type",IF(OR($I168="",$J168=""),"Missing odometer",IF($K168&lt;0,"End odometer below start",IF($K168=0,"Zero total miles",IF($L168="","Missing business miles",IF($L168&gt;$K168,"Business miles exceed total",IF($N168="","Missing reimbursement choice",IF(AND(OR($E168="Business",$E168="Mixed"),$H168=""),"Missing business purpose",IF(AND(OR($E168="Personal",$E168="Commute"),$L168&gt;0),"Review trip type",IF(AND($N168="Yes",$L168=0),"Review eligibility","OK"))))))))))))))</f>
        <v/>
      </c>
    </row>
    <row r="169">
      <c r="A169" s="20" t="n"/>
      <c r="B169" s="43" t="n"/>
      <c r="C169" s="22" t="n"/>
      <c r="D169" s="22" t="n"/>
      <c r="E169" s="22" t="n"/>
      <c r="F169" s="22" t="n"/>
      <c r="G169" s="22" t="n"/>
      <c r="H169" s="23" t="n"/>
      <c r="I169" s="44" t="n"/>
      <c r="J169" s="44" t="n"/>
      <c r="K169" s="45">
        <f>IF(OR($I169="",$J169=""),"",IFERROR($J169-$I169,""))</f>
        <v/>
      </c>
      <c r="L169" s="44" t="n"/>
      <c r="M169" s="45">
        <f>IF(OR($K169="",$L169=""),"",IFERROR(MAX(0,$K169-$L169),""))</f>
        <v/>
      </c>
      <c r="N169" s="22" t="n"/>
      <c r="O169" s="46">
        <f>IF($A169="","",IF($N169="Yes",IFERROR('Settings'!$B$4,0),0))</f>
        <v/>
      </c>
      <c r="P169" s="47">
        <f>IF(OR($A169="",$L169="",$O169=""),"",IFERROR(ROUND($L169*$O169,2),0))</f>
        <v/>
      </c>
      <c r="Q169" s="44" t="n"/>
      <c r="R169" s="48" t="n"/>
      <c r="S169" s="45">
        <f>IF(OR($K169="",$Q169=""),"",IFERROR($K169/$Q169,""))</f>
        <v/>
      </c>
      <c r="T169" s="29">
        <f>IF($A169="","",IF($B169="","Missing trip date",IF($C169="","Missing driver",IF($D169="","Missing vehicle",IF($E169="","Missing trip type",IF(OR($I169="",$J169=""),"Missing odometer",IF($K169&lt;0,"End odometer below start",IF($K169=0,"Zero total miles",IF($L169="","Missing business miles",IF($L169&gt;$K169,"Business miles exceed total",IF($N169="","Missing reimbursement choice",IF(AND(OR($E169="Business",$E169="Mixed"),$H169=""),"Missing business purpose",IF(AND(OR($E169="Personal",$E169="Commute"),$L169&gt;0),"Review trip type",IF(AND($N169="Yes",$L169=0),"Review eligibility","OK"))))))))))))))</f>
        <v/>
      </c>
    </row>
    <row r="170">
      <c r="A170" s="20" t="n"/>
      <c r="B170" s="43" t="n"/>
      <c r="C170" s="22" t="n"/>
      <c r="D170" s="22" t="n"/>
      <c r="E170" s="22" t="n"/>
      <c r="F170" s="22" t="n"/>
      <c r="G170" s="22" t="n"/>
      <c r="H170" s="23" t="n"/>
      <c r="I170" s="44" t="n"/>
      <c r="J170" s="44" t="n"/>
      <c r="K170" s="45">
        <f>IF(OR($I170="",$J170=""),"",IFERROR($J170-$I170,""))</f>
        <v/>
      </c>
      <c r="L170" s="44" t="n"/>
      <c r="M170" s="45">
        <f>IF(OR($K170="",$L170=""),"",IFERROR(MAX(0,$K170-$L170),""))</f>
        <v/>
      </c>
      <c r="N170" s="22" t="n"/>
      <c r="O170" s="46">
        <f>IF($A170="","",IF($N170="Yes",IFERROR('Settings'!$B$4,0),0))</f>
        <v/>
      </c>
      <c r="P170" s="47">
        <f>IF(OR($A170="",$L170="",$O170=""),"",IFERROR(ROUND($L170*$O170,2),0))</f>
        <v/>
      </c>
      <c r="Q170" s="44" t="n"/>
      <c r="R170" s="48" t="n"/>
      <c r="S170" s="45">
        <f>IF(OR($K170="",$Q170=""),"",IFERROR($K170/$Q170,""))</f>
        <v/>
      </c>
      <c r="T170" s="29">
        <f>IF($A170="","",IF($B170="","Missing trip date",IF($C170="","Missing driver",IF($D170="","Missing vehicle",IF($E170="","Missing trip type",IF(OR($I170="",$J170=""),"Missing odometer",IF($K170&lt;0,"End odometer below start",IF($K170=0,"Zero total miles",IF($L170="","Missing business miles",IF($L170&gt;$K170,"Business miles exceed total",IF($N170="","Missing reimbursement choice",IF(AND(OR($E170="Business",$E170="Mixed"),$H170=""),"Missing business purpose",IF(AND(OR($E170="Personal",$E170="Commute"),$L170&gt;0),"Review trip type",IF(AND($N170="Yes",$L170=0),"Review eligibility","OK"))))))))))))))</f>
        <v/>
      </c>
    </row>
    <row r="171">
      <c r="A171" s="20" t="n"/>
      <c r="B171" s="43" t="n"/>
      <c r="C171" s="22" t="n"/>
      <c r="D171" s="22" t="n"/>
      <c r="E171" s="22" t="n"/>
      <c r="F171" s="22" t="n"/>
      <c r="G171" s="22" t="n"/>
      <c r="H171" s="23" t="n"/>
      <c r="I171" s="44" t="n"/>
      <c r="J171" s="44" t="n"/>
      <c r="K171" s="45">
        <f>IF(OR($I171="",$J171=""),"",IFERROR($J171-$I171,""))</f>
        <v/>
      </c>
      <c r="L171" s="44" t="n"/>
      <c r="M171" s="45">
        <f>IF(OR($K171="",$L171=""),"",IFERROR(MAX(0,$K171-$L171),""))</f>
        <v/>
      </c>
      <c r="N171" s="22" t="n"/>
      <c r="O171" s="46">
        <f>IF($A171="","",IF($N171="Yes",IFERROR('Settings'!$B$4,0),0))</f>
        <v/>
      </c>
      <c r="P171" s="47">
        <f>IF(OR($A171="",$L171="",$O171=""),"",IFERROR(ROUND($L171*$O171,2),0))</f>
        <v/>
      </c>
      <c r="Q171" s="44" t="n"/>
      <c r="R171" s="48" t="n"/>
      <c r="S171" s="45">
        <f>IF(OR($K171="",$Q171=""),"",IFERROR($K171/$Q171,""))</f>
        <v/>
      </c>
      <c r="T171" s="29">
        <f>IF($A171="","",IF($B171="","Missing trip date",IF($C171="","Missing driver",IF($D171="","Missing vehicle",IF($E171="","Missing trip type",IF(OR($I171="",$J171=""),"Missing odometer",IF($K171&lt;0,"End odometer below start",IF($K171=0,"Zero total miles",IF($L171="","Missing business miles",IF($L171&gt;$K171,"Business miles exceed total",IF($N171="","Missing reimbursement choice",IF(AND(OR($E171="Business",$E171="Mixed"),$H171=""),"Missing business purpose",IF(AND(OR($E171="Personal",$E171="Commute"),$L171&gt;0),"Review trip type",IF(AND($N171="Yes",$L171=0),"Review eligibility","OK"))))))))))))))</f>
        <v/>
      </c>
    </row>
    <row r="172">
      <c r="A172" s="20" t="n"/>
      <c r="B172" s="43" t="n"/>
      <c r="C172" s="22" t="n"/>
      <c r="D172" s="22" t="n"/>
      <c r="E172" s="22" t="n"/>
      <c r="F172" s="22" t="n"/>
      <c r="G172" s="22" t="n"/>
      <c r="H172" s="23" t="n"/>
      <c r="I172" s="44" t="n"/>
      <c r="J172" s="44" t="n"/>
      <c r="K172" s="45">
        <f>IF(OR($I172="",$J172=""),"",IFERROR($J172-$I172,""))</f>
        <v/>
      </c>
      <c r="L172" s="44" t="n"/>
      <c r="M172" s="45">
        <f>IF(OR($K172="",$L172=""),"",IFERROR(MAX(0,$K172-$L172),""))</f>
        <v/>
      </c>
      <c r="N172" s="22" t="n"/>
      <c r="O172" s="46">
        <f>IF($A172="","",IF($N172="Yes",IFERROR('Settings'!$B$4,0),0))</f>
        <v/>
      </c>
      <c r="P172" s="47">
        <f>IF(OR($A172="",$L172="",$O172=""),"",IFERROR(ROUND($L172*$O172,2),0))</f>
        <v/>
      </c>
      <c r="Q172" s="44" t="n"/>
      <c r="R172" s="48" t="n"/>
      <c r="S172" s="45">
        <f>IF(OR($K172="",$Q172=""),"",IFERROR($K172/$Q172,""))</f>
        <v/>
      </c>
      <c r="T172" s="29">
        <f>IF($A172="","",IF($B172="","Missing trip date",IF($C172="","Missing driver",IF($D172="","Missing vehicle",IF($E172="","Missing trip type",IF(OR($I172="",$J172=""),"Missing odometer",IF($K172&lt;0,"End odometer below start",IF($K172=0,"Zero total miles",IF($L172="","Missing business miles",IF($L172&gt;$K172,"Business miles exceed total",IF($N172="","Missing reimbursement choice",IF(AND(OR($E172="Business",$E172="Mixed"),$H172=""),"Missing business purpose",IF(AND(OR($E172="Personal",$E172="Commute"),$L172&gt;0),"Review trip type",IF(AND($N172="Yes",$L172=0),"Review eligibility","OK"))))))))))))))</f>
        <v/>
      </c>
    </row>
    <row r="173">
      <c r="A173" s="20" t="n"/>
      <c r="B173" s="43" t="n"/>
      <c r="C173" s="22" t="n"/>
      <c r="D173" s="22" t="n"/>
      <c r="E173" s="22" t="n"/>
      <c r="F173" s="22" t="n"/>
      <c r="G173" s="22" t="n"/>
      <c r="H173" s="23" t="n"/>
      <c r="I173" s="44" t="n"/>
      <c r="J173" s="44" t="n"/>
      <c r="K173" s="45">
        <f>IF(OR($I173="",$J173=""),"",IFERROR($J173-$I173,""))</f>
        <v/>
      </c>
      <c r="L173" s="44" t="n"/>
      <c r="M173" s="45">
        <f>IF(OR($K173="",$L173=""),"",IFERROR(MAX(0,$K173-$L173),""))</f>
        <v/>
      </c>
      <c r="N173" s="22" t="n"/>
      <c r="O173" s="46">
        <f>IF($A173="","",IF($N173="Yes",IFERROR('Settings'!$B$4,0),0))</f>
        <v/>
      </c>
      <c r="P173" s="47">
        <f>IF(OR($A173="",$L173="",$O173=""),"",IFERROR(ROUND($L173*$O173,2),0))</f>
        <v/>
      </c>
      <c r="Q173" s="44" t="n"/>
      <c r="R173" s="48" t="n"/>
      <c r="S173" s="45">
        <f>IF(OR($K173="",$Q173=""),"",IFERROR($K173/$Q173,""))</f>
        <v/>
      </c>
      <c r="T173" s="29">
        <f>IF($A173="","",IF($B173="","Missing trip date",IF($C173="","Missing driver",IF($D173="","Missing vehicle",IF($E173="","Missing trip type",IF(OR($I173="",$J173=""),"Missing odometer",IF($K173&lt;0,"End odometer below start",IF($K173=0,"Zero total miles",IF($L173="","Missing business miles",IF($L173&gt;$K173,"Business miles exceed total",IF($N173="","Missing reimbursement choice",IF(AND(OR($E173="Business",$E173="Mixed"),$H173=""),"Missing business purpose",IF(AND(OR($E173="Personal",$E173="Commute"),$L173&gt;0),"Review trip type",IF(AND($N173="Yes",$L173=0),"Review eligibility","OK"))))))))))))))</f>
        <v/>
      </c>
    </row>
    <row r="174">
      <c r="A174" s="20" t="n"/>
      <c r="B174" s="43" t="n"/>
      <c r="C174" s="22" t="n"/>
      <c r="D174" s="22" t="n"/>
      <c r="E174" s="22" t="n"/>
      <c r="F174" s="22" t="n"/>
      <c r="G174" s="22" t="n"/>
      <c r="H174" s="23" t="n"/>
      <c r="I174" s="44" t="n"/>
      <c r="J174" s="44" t="n"/>
      <c r="K174" s="45">
        <f>IF(OR($I174="",$J174=""),"",IFERROR($J174-$I174,""))</f>
        <v/>
      </c>
      <c r="L174" s="44" t="n"/>
      <c r="M174" s="45">
        <f>IF(OR($K174="",$L174=""),"",IFERROR(MAX(0,$K174-$L174),""))</f>
        <v/>
      </c>
      <c r="N174" s="22" t="n"/>
      <c r="O174" s="46">
        <f>IF($A174="","",IF($N174="Yes",IFERROR('Settings'!$B$4,0),0))</f>
        <v/>
      </c>
      <c r="P174" s="47">
        <f>IF(OR($A174="",$L174="",$O174=""),"",IFERROR(ROUND($L174*$O174,2),0))</f>
        <v/>
      </c>
      <c r="Q174" s="44" t="n"/>
      <c r="R174" s="48" t="n"/>
      <c r="S174" s="45">
        <f>IF(OR($K174="",$Q174=""),"",IFERROR($K174/$Q174,""))</f>
        <v/>
      </c>
      <c r="T174" s="29">
        <f>IF($A174="","",IF($B174="","Missing trip date",IF($C174="","Missing driver",IF($D174="","Missing vehicle",IF($E174="","Missing trip type",IF(OR($I174="",$J174=""),"Missing odometer",IF($K174&lt;0,"End odometer below start",IF($K174=0,"Zero total miles",IF($L174="","Missing business miles",IF($L174&gt;$K174,"Business miles exceed total",IF($N174="","Missing reimbursement choice",IF(AND(OR($E174="Business",$E174="Mixed"),$H174=""),"Missing business purpose",IF(AND(OR($E174="Personal",$E174="Commute"),$L174&gt;0),"Review trip type",IF(AND($N174="Yes",$L174=0),"Review eligibility","OK"))))))))))))))</f>
        <v/>
      </c>
    </row>
    <row r="175">
      <c r="A175" s="20" t="n"/>
      <c r="B175" s="43" t="n"/>
      <c r="C175" s="22" t="n"/>
      <c r="D175" s="22" t="n"/>
      <c r="E175" s="22" t="n"/>
      <c r="F175" s="22" t="n"/>
      <c r="G175" s="22" t="n"/>
      <c r="H175" s="23" t="n"/>
      <c r="I175" s="44" t="n"/>
      <c r="J175" s="44" t="n"/>
      <c r="K175" s="45">
        <f>IF(OR($I175="",$J175=""),"",IFERROR($J175-$I175,""))</f>
        <v/>
      </c>
      <c r="L175" s="44" t="n"/>
      <c r="M175" s="45">
        <f>IF(OR($K175="",$L175=""),"",IFERROR(MAX(0,$K175-$L175),""))</f>
        <v/>
      </c>
      <c r="N175" s="22" t="n"/>
      <c r="O175" s="46">
        <f>IF($A175="","",IF($N175="Yes",IFERROR('Settings'!$B$4,0),0))</f>
        <v/>
      </c>
      <c r="P175" s="47">
        <f>IF(OR($A175="",$L175="",$O175=""),"",IFERROR(ROUND($L175*$O175,2),0))</f>
        <v/>
      </c>
      <c r="Q175" s="44" t="n"/>
      <c r="R175" s="48" t="n"/>
      <c r="S175" s="45">
        <f>IF(OR($K175="",$Q175=""),"",IFERROR($K175/$Q175,""))</f>
        <v/>
      </c>
      <c r="T175" s="29">
        <f>IF($A175="","",IF($B175="","Missing trip date",IF($C175="","Missing driver",IF($D175="","Missing vehicle",IF($E175="","Missing trip type",IF(OR($I175="",$J175=""),"Missing odometer",IF($K175&lt;0,"End odometer below start",IF($K175=0,"Zero total miles",IF($L175="","Missing business miles",IF($L175&gt;$K175,"Business miles exceed total",IF($N175="","Missing reimbursement choice",IF(AND(OR($E175="Business",$E175="Mixed"),$H175=""),"Missing business purpose",IF(AND(OR($E175="Personal",$E175="Commute"),$L175&gt;0),"Review trip type",IF(AND($N175="Yes",$L175=0),"Review eligibility","OK"))))))))))))))</f>
        <v/>
      </c>
    </row>
    <row r="176">
      <c r="A176" s="20" t="n"/>
      <c r="B176" s="43" t="n"/>
      <c r="C176" s="22" t="n"/>
      <c r="D176" s="22" t="n"/>
      <c r="E176" s="22" t="n"/>
      <c r="F176" s="22" t="n"/>
      <c r="G176" s="22" t="n"/>
      <c r="H176" s="23" t="n"/>
      <c r="I176" s="44" t="n"/>
      <c r="J176" s="44" t="n"/>
      <c r="K176" s="45">
        <f>IF(OR($I176="",$J176=""),"",IFERROR($J176-$I176,""))</f>
        <v/>
      </c>
      <c r="L176" s="44" t="n"/>
      <c r="M176" s="45">
        <f>IF(OR($K176="",$L176=""),"",IFERROR(MAX(0,$K176-$L176),""))</f>
        <v/>
      </c>
      <c r="N176" s="22" t="n"/>
      <c r="O176" s="46">
        <f>IF($A176="","",IF($N176="Yes",IFERROR('Settings'!$B$4,0),0))</f>
        <v/>
      </c>
      <c r="P176" s="47">
        <f>IF(OR($A176="",$L176="",$O176=""),"",IFERROR(ROUND($L176*$O176,2),0))</f>
        <v/>
      </c>
      <c r="Q176" s="44" t="n"/>
      <c r="R176" s="48" t="n"/>
      <c r="S176" s="45">
        <f>IF(OR($K176="",$Q176=""),"",IFERROR($K176/$Q176,""))</f>
        <v/>
      </c>
      <c r="T176" s="29">
        <f>IF($A176="","",IF($B176="","Missing trip date",IF($C176="","Missing driver",IF($D176="","Missing vehicle",IF($E176="","Missing trip type",IF(OR($I176="",$J176=""),"Missing odometer",IF($K176&lt;0,"End odometer below start",IF($K176=0,"Zero total miles",IF($L176="","Missing business miles",IF($L176&gt;$K176,"Business miles exceed total",IF($N176="","Missing reimbursement choice",IF(AND(OR($E176="Business",$E176="Mixed"),$H176=""),"Missing business purpose",IF(AND(OR($E176="Personal",$E176="Commute"),$L176&gt;0),"Review trip type",IF(AND($N176="Yes",$L176=0),"Review eligibility","OK"))))))))))))))</f>
        <v/>
      </c>
    </row>
    <row r="177">
      <c r="A177" s="20" t="n"/>
      <c r="B177" s="43" t="n"/>
      <c r="C177" s="22" t="n"/>
      <c r="D177" s="22" t="n"/>
      <c r="E177" s="22" t="n"/>
      <c r="F177" s="22" t="n"/>
      <c r="G177" s="22" t="n"/>
      <c r="H177" s="23" t="n"/>
      <c r="I177" s="44" t="n"/>
      <c r="J177" s="44" t="n"/>
      <c r="K177" s="45">
        <f>IF(OR($I177="",$J177=""),"",IFERROR($J177-$I177,""))</f>
        <v/>
      </c>
      <c r="L177" s="44" t="n"/>
      <c r="M177" s="45">
        <f>IF(OR($K177="",$L177=""),"",IFERROR(MAX(0,$K177-$L177),""))</f>
        <v/>
      </c>
      <c r="N177" s="22" t="n"/>
      <c r="O177" s="46">
        <f>IF($A177="","",IF($N177="Yes",IFERROR('Settings'!$B$4,0),0))</f>
        <v/>
      </c>
      <c r="P177" s="47">
        <f>IF(OR($A177="",$L177="",$O177=""),"",IFERROR(ROUND($L177*$O177,2),0))</f>
        <v/>
      </c>
      <c r="Q177" s="44" t="n"/>
      <c r="R177" s="48" t="n"/>
      <c r="S177" s="45">
        <f>IF(OR($K177="",$Q177=""),"",IFERROR($K177/$Q177,""))</f>
        <v/>
      </c>
      <c r="T177" s="29">
        <f>IF($A177="","",IF($B177="","Missing trip date",IF($C177="","Missing driver",IF($D177="","Missing vehicle",IF($E177="","Missing trip type",IF(OR($I177="",$J177=""),"Missing odometer",IF($K177&lt;0,"End odometer below start",IF($K177=0,"Zero total miles",IF($L177="","Missing business miles",IF($L177&gt;$K177,"Business miles exceed total",IF($N177="","Missing reimbursement choice",IF(AND(OR($E177="Business",$E177="Mixed"),$H177=""),"Missing business purpose",IF(AND(OR($E177="Personal",$E177="Commute"),$L177&gt;0),"Review trip type",IF(AND($N177="Yes",$L177=0),"Review eligibility","OK"))))))))))))))</f>
        <v/>
      </c>
    </row>
    <row r="178">
      <c r="A178" s="20" t="n"/>
      <c r="B178" s="43" t="n"/>
      <c r="C178" s="22" t="n"/>
      <c r="D178" s="22" t="n"/>
      <c r="E178" s="22" t="n"/>
      <c r="F178" s="22" t="n"/>
      <c r="G178" s="22" t="n"/>
      <c r="H178" s="23" t="n"/>
      <c r="I178" s="44" t="n"/>
      <c r="J178" s="44" t="n"/>
      <c r="K178" s="45">
        <f>IF(OR($I178="",$J178=""),"",IFERROR($J178-$I178,""))</f>
        <v/>
      </c>
      <c r="L178" s="44" t="n"/>
      <c r="M178" s="45">
        <f>IF(OR($K178="",$L178=""),"",IFERROR(MAX(0,$K178-$L178),""))</f>
        <v/>
      </c>
      <c r="N178" s="22" t="n"/>
      <c r="O178" s="46">
        <f>IF($A178="","",IF($N178="Yes",IFERROR('Settings'!$B$4,0),0))</f>
        <v/>
      </c>
      <c r="P178" s="47">
        <f>IF(OR($A178="",$L178="",$O178=""),"",IFERROR(ROUND($L178*$O178,2),0))</f>
        <v/>
      </c>
      <c r="Q178" s="44" t="n"/>
      <c r="R178" s="48" t="n"/>
      <c r="S178" s="45">
        <f>IF(OR($K178="",$Q178=""),"",IFERROR($K178/$Q178,""))</f>
        <v/>
      </c>
      <c r="T178" s="29">
        <f>IF($A178="","",IF($B178="","Missing trip date",IF($C178="","Missing driver",IF($D178="","Missing vehicle",IF($E178="","Missing trip type",IF(OR($I178="",$J178=""),"Missing odometer",IF($K178&lt;0,"End odometer below start",IF($K178=0,"Zero total miles",IF($L178="","Missing business miles",IF($L178&gt;$K178,"Business miles exceed total",IF($N178="","Missing reimbursement choice",IF(AND(OR($E178="Business",$E178="Mixed"),$H178=""),"Missing business purpose",IF(AND(OR($E178="Personal",$E178="Commute"),$L178&gt;0),"Review trip type",IF(AND($N178="Yes",$L178=0),"Review eligibility","OK"))))))))))))))</f>
        <v/>
      </c>
    </row>
    <row r="179">
      <c r="A179" s="20" t="n"/>
      <c r="B179" s="43" t="n"/>
      <c r="C179" s="22" t="n"/>
      <c r="D179" s="22" t="n"/>
      <c r="E179" s="22" t="n"/>
      <c r="F179" s="22" t="n"/>
      <c r="G179" s="22" t="n"/>
      <c r="H179" s="23" t="n"/>
      <c r="I179" s="44" t="n"/>
      <c r="J179" s="44" t="n"/>
      <c r="K179" s="45">
        <f>IF(OR($I179="",$J179=""),"",IFERROR($J179-$I179,""))</f>
        <v/>
      </c>
      <c r="L179" s="44" t="n"/>
      <c r="M179" s="45">
        <f>IF(OR($K179="",$L179=""),"",IFERROR(MAX(0,$K179-$L179),""))</f>
        <v/>
      </c>
      <c r="N179" s="22" t="n"/>
      <c r="O179" s="46">
        <f>IF($A179="","",IF($N179="Yes",IFERROR('Settings'!$B$4,0),0))</f>
        <v/>
      </c>
      <c r="P179" s="47">
        <f>IF(OR($A179="",$L179="",$O179=""),"",IFERROR(ROUND($L179*$O179,2),0))</f>
        <v/>
      </c>
      <c r="Q179" s="44" t="n"/>
      <c r="R179" s="48" t="n"/>
      <c r="S179" s="45">
        <f>IF(OR($K179="",$Q179=""),"",IFERROR($K179/$Q179,""))</f>
        <v/>
      </c>
      <c r="T179" s="29">
        <f>IF($A179="","",IF($B179="","Missing trip date",IF($C179="","Missing driver",IF($D179="","Missing vehicle",IF($E179="","Missing trip type",IF(OR($I179="",$J179=""),"Missing odometer",IF($K179&lt;0,"End odometer below start",IF($K179=0,"Zero total miles",IF($L179="","Missing business miles",IF($L179&gt;$K179,"Business miles exceed total",IF($N179="","Missing reimbursement choice",IF(AND(OR($E179="Business",$E179="Mixed"),$H179=""),"Missing business purpose",IF(AND(OR($E179="Personal",$E179="Commute"),$L179&gt;0),"Review trip type",IF(AND($N179="Yes",$L179=0),"Review eligibility","OK"))))))))))))))</f>
        <v/>
      </c>
    </row>
    <row r="180">
      <c r="A180" s="20" t="n"/>
      <c r="B180" s="43" t="n"/>
      <c r="C180" s="22" t="n"/>
      <c r="D180" s="22" t="n"/>
      <c r="E180" s="22" t="n"/>
      <c r="F180" s="22" t="n"/>
      <c r="G180" s="22" t="n"/>
      <c r="H180" s="23" t="n"/>
      <c r="I180" s="44" t="n"/>
      <c r="J180" s="44" t="n"/>
      <c r="K180" s="45">
        <f>IF(OR($I180="",$J180=""),"",IFERROR($J180-$I180,""))</f>
        <v/>
      </c>
      <c r="L180" s="44" t="n"/>
      <c r="M180" s="45">
        <f>IF(OR($K180="",$L180=""),"",IFERROR(MAX(0,$K180-$L180),""))</f>
        <v/>
      </c>
      <c r="N180" s="22" t="n"/>
      <c r="O180" s="46">
        <f>IF($A180="","",IF($N180="Yes",IFERROR('Settings'!$B$4,0),0))</f>
        <v/>
      </c>
      <c r="P180" s="47">
        <f>IF(OR($A180="",$L180="",$O180=""),"",IFERROR(ROUND($L180*$O180,2),0))</f>
        <v/>
      </c>
      <c r="Q180" s="44" t="n"/>
      <c r="R180" s="48" t="n"/>
      <c r="S180" s="45">
        <f>IF(OR($K180="",$Q180=""),"",IFERROR($K180/$Q180,""))</f>
        <v/>
      </c>
      <c r="T180" s="29">
        <f>IF($A180="","",IF($B180="","Missing trip date",IF($C180="","Missing driver",IF($D180="","Missing vehicle",IF($E180="","Missing trip type",IF(OR($I180="",$J180=""),"Missing odometer",IF($K180&lt;0,"End odometer below start",IF($K180=0,"Zero total miles",IF($L180="","Missing business miles",IF($L180&gt;$K180,"Business miles exceed total",IF($N180="","Missing reimbursement choice",IF(AND(OR($E180="Business",$E180="Mixed"),$H180=""),"Missing business purpose",IF(AND(OR($E180="Personal",$E180="Commute"),$L180&gt;0),"Review trip type",IF(AND($N180="Yes",$L180=0),"Review eligibility","OK"))))))))))))))</f>
        <v/>
      </c>
    </row>
    <row r="181">
      <c r="A181" s="20" t="n"/>
      <c r="B181" s="43" t="n"/>
      <c r="C181" s="22" t="n"/>
      <c r="D181" s="22" t="n"/>
      <c r="E181" s="22" t="n"/>
      <c r="F181" s="22" t="n"/>
      <c r="G181" s="22" t="n"/>
      <c r="H181" s="23" t="n"/>
      <c r="I181" s="44" t="n"/>
      <c r="J181" s="44" t="n"/>
      <c r="K181" s="45">
        <f>IF(OR($I181="",$J181=""),"",IFERROR($J181-$I181,""))</f>
        <v/>
      </c>
      <c r="L181" s="44" t="n"/>
      <c r="M181" s="45">
        <f>IF(OR($K181="",$L181=""),"",IFERROR(MAX(0,$K181-$L181),""))</f>
        <v/>
      </c>
      <c r="N181" s="22" t="n"/>
      <c r="O181" s="46">
        <f>IF($A181="","",IF($N181="Yes",IFERROR('Settings'!$B$4,0),0))</f>
        <v/>
      </c>
      <c r="P181" s="47">
        <f>IF(OR($A181="",$L181="",$O181=""),"",IFERROR(ROUND($L181*$O181,2),0))</f>
        <v/>
      </c>
      <c r="Q181" s="44" t="n"/>
      <c r="R181" s="48" t="n"/>
      <c r="S181" s="45">
        <f>IF(OR($K181="",$Q181=""),"",IFERROR($K181/$Q181,""))</f>
        <v/>
      </c>
      <c r="T181" s="29">
        <f>IF($A181="","",IF($B181="","Missing trip date",IF($C181="","Missing driver",IF($D181="","Missing vehicle",IF($E181="","Missing trip type",IF(OR($I181="",$J181=""),"Missing odometer",IF($K181&lt;0,"End odometer below start",IF($K181=0,"Zero total miles",IF($L181="","Missing business miles",IF($L181&gt;$K181,"Business miles exceed total",IF($N181="","Missing reimbursement choice",IF(AND(OR($E181="Business",$E181="Mixed"),$H181=""),"Missing business purpose",IF(AND(OR($E181="Personal",$E181="Commute"),$L181&gt;0),"Review trip type",IF(AND($N181="Yes",$L181=0),"Review eligibility","OK"))))))))))))))</f>
        <v/>
      </c>
    </row>
    <row r="182">
      <c r="A182" s="20" t="n"/>
      <c r="B182" s="43" t="n"/>
      <c r="C182" s="22" t="n"/>
      <c r="D182" s="22" t="n"/>
      <c r="E182" s="22" t="n"/>
      <c r="F182" s="22" t="n"/>
      <c r="G182" s="22" t="n"/>
      <c r="H182" s="23" t="n"/>
      <c r="I182" s="44" t="n"/>
      <c r="J182" s="44" t="n"/>
      <c r="K182" s="45">
        <f>IF(OR($I182="",$J182=""),"",IFERROR($J182-$I182,""))</f>
        <v/>
      </c>
      <c r="L182" s="44" t="n"/>
      <c r="M182" s="45">
        <f>IF(OR($K182="",$L182=""),"",IFERROR(MAX(0,$K182-$L182),""))</f>
        <v/>
      </c>
      <c r="N182" s="22" t="n"/>
      <c r="O182" s="46">
        <f>IF($A182="","",IF($N182="Yes",IFERROR('Settings'!$B$4,0),0))</f>
        <v/>
      </c>
      <c r="P182" s="47">
        <f>IF(OR($A182="",$L182="",$O182=""),"",IFERROR(ROUND($L182*$O182,2),0))</f>
        <v/>
      </c>
      <c r="Q182" s="44" t="n"/>
      <c r="R182" s="48" t="n"/>
      <c r="S182" s="45">
        <f>IF(OR($K182="",$Q182=""),"",IFERROR($K182/$Q182,""))</f>
        <v/>
      </c>
      <c r="T182" s="29">
        <f>IF($A182="","",IF($B182="","Missing trip date",IF($C182="","Missing driver",IF($D182="","Missing vehicle",IF($E182="","Missing trip type",IF(OR($I182="",$J182=""),"Missing odometer",IF($K182&lt;0,"End odometer below start",IF($K182=0,"Zero total miles",IF($L182="","Missing business miles",IF($L182&gt;$K182,"Business miles exceed total",IF($N182="","Missing reimbursement choice",IF(AND(OR($E182="Business",$E182="Mixed"),$H182=""),"Missing business purpose",IF(AND(OR($E182="Personal",$E182="Commute"),$L182&gt;0),"Review trip type",IF(AND($N182="Yes",$L182=0),"Review eligibility","OK"))))))))))))))</f>
        <v/>
      </c>
    </row>
    <row r="183">
      <c r="A183" s="20" t="n"/>
      <c r="B183" s="43" t="n"/>
      <c r="C183" s="22" t="n"/>
      <c r="D183" s="22" t="n"/>
      <c r="E183" s="22" t="n"/>
      <c r="F183" s="22" t="n"/>
      <c r="G183" s="22" t="n"/>
      <c r="H183" s="23" t="n"/>
      <c r="I183" s="44" t="n"/>
      <c r="J183" s="44" t="n"/>
      <c r="K183" s="45">
        <f>IF(OR($I183="",$J183=""),"",IFERROR($J183-$I183,""))</f>
        <v/>
      </c>
      <c r="L183" s="44" t="n"/>
      <c r="M183" s="45">
        <f>IF(OR($K183="",$L183=""),"",IFERROR(MAX(0,$K183-$L183),""))</f>
        <v/>
      </c>
      <c r="N183" s="22" t="n"/>
      <c r="O183" s="46">
        <f>IF($A183="","",IF($N183="Yes",IFERROR('Settings'!$B$4,0),0))</f>
        <v/>
      </c>
      <c r="P183" s="47">
        <f>IF(OR($A183="",$L183="",$O183=""),"",IFERROR(ROUND($L183*$O183,2),0))</f>
        <v/>
      </c>
      <c r="Q183" s="44" t="n"/>
      <c r="R183" s="48" t="n"/>
      <c r="S183" s="45">
        <f>IF(OR($K183="",$Q183=""),"",IFERROR($K183/$Q183,""))</f>
        <v/>
      </c>
      <c r="T183" s="29">
        <f>IF($A183="","",IF($B183="","Missing trip date",IF($C183="","Missing driver",IF($D183="","Missing vehicle",IF($E183="","Missing trip type",IF(OR($I183="",$J183=""),"Missing odometer",IF($K183&lt;0,"End odometer below start",IF($K183=0,"Zero total miles",IF($L183="","Missing business miles",IF($L183&gt;$K183,"Business miles exceed total",IF($N183="","Missing reimbursement choice",IF(AND(OR($E183="Business",$E183="Mixed"),$H183=""),"Missing business purpose",IF(AND(OR($E183="Personal",$E183="Commute"),$L183&gt;0),"Review trip type",IF(AND($N183="Yes",$L183=0),"Review eligibility","OK"))))))))))))))</f>
        <v/>
      </c>
    </row>
    <row r="184">
      <c r="A184" s="20" t="n"/>
      <c r="B184" s="43" t="n"/>
      <c r="C184" s="22" t="n"/>
      <c r="D184" s="22" t="n"/>
      <c r="E184" s="22" t="n"/>
      <c r="F184" s="22" t="n"/>
      <c r="G184" s="22" t="n"/>
      <c r="H184" s="23" t="n"/>
      <c r="I184" s="44" t="n"/>
      <c r="J184" s="44" t="n"/>
      <c r="K184" s="45">
        <f>IF(OR($I184="",$J184=""),"",IFERROR($J184-$I184,""))</f>
        <v/>
      </c>
      <c r="L184" s="44" t="n"/>
      <c r="M184" s="45">
        <f>IF(OR($K184="",$L184=""),"",IFERROR(MAX(0,$K184-$L184),""))</f>
        <v/>
      </c>
      <c r="N184" s="22" t="n"/>
      <c r="O184" s="46">
        <f>IF($A184="","",IF($N184="Yes",IFERROR('Settings'!$B$4,0),0))</f>
        <v/>
      </c>
      <c r="P184" s="47">
        <f>IF(OR($A184="",$L184="",$O184=""),"",IFERROR(ROUND($L184*$O184,2),0))</f>
        <v/>
      </c>
      <c r="Q184" s="44" t="n"/>
      <c r="R184" s="48" t="n"/>
      <c r="S184" s="45">
        <f>IF(OR($K184="",$Q184=""),"",IFERROR($K184/$Q184,""))</f>
        <v/>
      </c>
      <c r="T184" s="29">
        <f>IF($A184="","",IF($B184="","Missing trip date",IF($C184="","Missing driver",IF($D184="","Missing vehicle",IF($E184="","Missing trip type",IF(OR($I184="",$J184=""),"Missing odometer",IF($K184&lt;0,"End odometer below start",IF($K184=0,"Zero total miles",IF($L184="","Missing business miles",IF($L184&gt;$K184,"Business miles exceed total",IF($N184="","Missing reimbursement choice",IF(AND(OR($E184="Business",$E184="Mixed"),$H184=""),"Missing business purpose",IF(AND(OR($E184="Personal",$E184="Commute"),$L184&gt;0),"Review trip type",IF(AND($N184="Yes",$L184=0),"Review eligibility","OK"))))))))))))))</f>
        <v/>
      </c>
    </row>
    <row r="185">
      <c r="A185" s="20" t="n"/>
      <c r="B185" s="43" t="n"/>
      <c r="C185" s="22" t="n"/>
      <c r="D185" s="22" t="n"/>
      <c r="E185" s="22" t="n"/>
      <c r="F185" s="22" t="n"/>
      <c r="G185" s="22" t="n"/>
      <c r="H185" s="23" t="n"/>
      <c r="I185" s="44" t="n"/>
      <c r="J185" s="44" t="n"/>
      <c r="K185" s="45">
        <f>IF(OR($I185="",$J185=""),"",IFERROR($J185-$I185,""))</f>
        <v/>
      </c>
      <c r="L185" s="44" t="n"/>
      <c r="M185" s="45">
        <f>IF(OR($K185="",$L185=""),"",IFERROR(MAX(0,$K185-$L185),""))</f>
        <v/>
      </c>
      <c r="N185" s="22" t="n"/>
      <c r="O185" s="46">
        <f>IF($A185="","",IF($N185="Yes",IFERROR('Settings'!$B$4,0),0))</f>
        <v/>
      </c>
      <c r="P185" s="47">
        <f>IF(OR($A185="",$L185="",$O185=""),"",IFERROR(ROUND($L185*$O185,2),0))</f>
        <v/>
      </c>
      <c r="Q185" s="44" t="n"/>
      <c r="R185" s="48" t="n"/>
      <c r="S185" s="45">
        <f>IF(OR($K185="",$Q185=""),"",IFERROR($K185/$Q185,""))</f>
        <v/>
      </c>
      <c r="T185" s="29">
        <f>IF($A185="","",IF($B185="","Missing trip date",IF($C185="","Missing driver",IF($D185="","Missing vehicle",IF($E185="","Missing trip type",IF(OR($I185="",$J185=""),"Missing odometer",IF($K185&lt;0,"End odometer below start",IF($K185=0,"Zero total miles",IF($L185="","Missing business miles",IF($L185&gt;$K185,"Business miles exceed total",IF($N185="","Missing reimbursement choice",IF(AND(OR($E185="Business",$E185="Mixed"),$H185=""),"Missing business purpose",IF(AND(OR($E185="Personal",$E185="Commute"),$L185&gt;0),"Review trip type",IF(AND($N185="Yes",$L185=0),"Review eligibility","OK"))))))))))))))</f>
        <v/>
      </c>
    </row>
    <row r="186">
      <c r="A186" s="20" t="n"/>
      <c r="B186" s="43" t="n"/>
      <c r="C186" s="22" t="n"/>
      <c r="D186" s="22" t="n"/>
      <c r="E186" s="22" t="n"/>
      <c r="F186" s="22" t="n"/>
      <c r="G186" s="22" t="n"/>
      <c r="H186" s="23" t="n"/>
      <c r="I186" s="44" t="n"/>
      <c r="J186" s="44" t="n"/>
      <c r="K186" s="45">
        <f>IF(OR($I186="",$J186=""),"",IFERROR($J186-$I186,""))</f>
        <v/>
      </c>
      <c r="L186" s="44" t="n"/>
      <c r="M186" s="45">
        <f>IF(OR($K186="",$L186=""),"",IFERROR(MAX(0,$K186-$L186),""))</f>
        <v/>
      </c>
      <c r="N186" s="22" t="n"/>
      <c r="O186" s="46">
        <f>IF($A186="","",IF($N186="Yes",IFERROR('Settings'!$B$4,0),0))</f>
        <v/>
      </c>
      <c r="P186" s="47">
        <f>IF(OR($A186="",$L186="",$O186=""),"",IFERROR(ROUND($L186*$O186,2),0))</f>
        <v/>
      </c>
      <c r="Q186" s="44" t="n"/>
      <c r="R186" s="48" t="n"/>
      <c r="S186" s="45">
        <f>IF(OR($K186="",$Q186=""),"",IFERROR($K186/$Q186,""))</f>
        <v/>
      </c>
      <c r="T186" s="29">
        <f>IF($A186="","",IF($B186="","Missing trip date",IF($C186="","Missing driver",IF($D186="","Missing vehicle",IF($E186="","Missing trip type",IF(OR($I186="",$J186=""),"Missing odometer",IF($K186&lt;0,"End odometer below start",IF($K186=0,"Zero total miles",IF($L186="","Missing business miles",IF($L186&gt;$K186,"Business miles exceed total",IF($N186="","Missing reimbursement choice",IF(AND(OR($E186="Business",$E186="Mixed"),$H186=""),"Missing business purpose",IF(AND(OR($E186="Personal",$E186="Commute"),$L186&gt;0),"Review trip type",IF(AND($N186="Yes",$L186=0),"Review eligibility","OK"))))))))))))))</f>
        <v/>
      </c>
    </row>
    <row r="187">
      <c r="A187" s="20" t="n"/>
      <c r="B187" s="43" t="n"/>
      <c r="C187" s="22" t="n"/>
      <c r="D187" s="22" t="n"/>
      <c r="E187" s="22" t="n"/>
      <c r="F187" s="22" t="n"/>
      <c r="G187" s="22" t="n"/>
      <c r="H187" s="23" t="n"/>
      <c r="I187" s="44" t="n"/>
      <c r="J187" s="44" t="n"/>
      <c r="K187" s="45">
        <f>IF(OR($I187="",$J187=""),"",IFERROR($J187-$I187,""))</f>
        <v/>
      </c>
      <c r="L187" s="44" t="n"/>
      <c r="M187" s="45">
        <f>IF(OR($K187="",$L187=""),"",IFERROR(MAX(0,$K187-$L187),""))</f>
        <v/>
      </c>
      <c r="N187" s="22" t="n"/>
      <c r="O187" s="46">
        <f>IF($A187="","",IF($N187="Yes",IFERROR('Settings'!$B$4,0),0))</f>
        <v/>
      </c>
      <c r="P187" s="47">
        <f>IF(OR($A187="",$L187="",$O187=""),"",IFERROR(ROUND($L187*$O187,2),0))</f>
        <v/>
      </c>
      <c r="Q187" s="44" t="n"/>
      <c r="R187" s="48" t="n"/>
      <c r="S187" s="45">
        <f>IF(OR($K187="",$Q187=""),"",IFERROR($K187/$Q187,""))</f>
        <v/>
      </c>
      <c r="T187" s="29">
        <f>IF($A187="","",IF($B187="","Missing trip date",IF($C187="","Missing driver",IF($D187="","Missing vehicle",IF($E187="","Missing trip type",IF(OR($I187="",$J187=""),"Missing odometer",IF($K187&lt;0,"End odometer below start",IF($K187=0,"Zero total miles",IF($L187="","Missing business miles",IF($L187&gt;$K187,"Business miles exceed total",IF($N187="","Missing reimbursement choice",IF(AND(OR($E187="Business",$E187="Mixed"),$H187=""),"Missing business purpose",IF(AND(OR($E187="Personal",$E187="Commute"),$L187&gt;0),"Review trip type",IF(AND($N187="Yes",$L187=0),"Review eligibility","OK"))))))))))))))</f>
        <v/>
      </c>
    </row>
    <row r="188">
      <c r="A188" s="20" t="n"/>
      <c r="B188" s="43" t="n"/>
      <c r="C188" s="22" t="n"/>
      <c r="D188" s="22" t="n"/>
      <c r="E188" s="22" t="n"/>
      <c r="F188" s="22" t="n"/>
      <c r="G188" s="22" t="n"/>
      <c r="H188" s="23" t="n"/>
      <c r="I188" s="44" t="n"/>
      <c r="J188" s="44" t="n"/>
      <c r="K188" s="45">
        <f>IF(OR($I188="",$J188=""),"",IFERROR($J188-$I188,""))</f>
        <v/>
      </c>
      <c r="L188" s="44" t="n"/>
      <c r="M188" s="45">
        <f>IF(OR($K188="",$L188=""),"",IFERROR(MAX(0,$K188-$L188),""))</f>
        <v/>
      </c>
      <c r="N188" s="22" t="n"/>
      <c r="O188" s="46">
        <f>IF($A188="","",IF($N188="Yes",IFERROR('Settings'!$B$4,0),0))</f>
        <v/>
      </c>
      <c r="P188" s="47">
        <f>IF(OR($A188="",$L188="",$O188=""),"",IFERROR(ROUND($L188*$O188,2),0))</f>
        <v/>
      </c>
      <c r="Q188" s="44" t="n"/>
      <c r="R188" s="48" t="n"/>
      <c r="S188" s="45">
        <f>IF(OR($K188="",$Q188=""),"",IFERROR($K188/$Q188,""))</f>
        <v/>
      </c>
      <c r="T188" s="29">
        <f>IF($A188="","",IF($B188="","Missing trip date",IF($C188="","Missing driver",IF($D188="","Missing vehicle",IF($E188="","Missing trip type",IF(OR($I188="",$J188=""),"Missing odometer",IF($K188&lt;0,"End odometer below start",IF($K188=0,"Zero total miles",IF($L188="","Missing business miles",IF($L188&gt;$K188,"Business miles exceed total",IF($N188="","Missing reimbursement choice",IF(AND(OR($E188="Business",$E188="Mixed"),$H188=""),"Missing business purpose",IF(AND(OR($E188="Personal",$E188="Commute"),$L188&gt;0),"Review trip type",IF(AND($N188="Yes",$L188=0),"Review eligibility","OK"))))))))))))))</f>
        <v/>
      </c>
    </row>
    <row r="189">
      <c r="A189" s="20" t="n"/>
      <c r="B189" s="43" t="n"/>
      <c r="C189" s="22" t="n"/>
      <c r="D189" s="22" t="n"/>
      <c r="E189" s="22" t="n"/>
      <c r="F189" s="22" t="n"/>
      <c r="G189" s="22" t="n"/>
      <c r="H189" s="23" t="n"/>
      <c r="I189" s="44" t="n"/>
      <c r="J189" s="44" t="n"/>
      <c r="K189" s="45">
        <f>IF(OR($I189="",$J189=""),"",IFERROR($J189-$I189,""))</f>
        <v/>
      </c>
      <c r="L189" s="44" t="n"/>
      <c r="M189" s="45">
        <f>IF(OR($K189="",$L189=""),"",IFERROR(MAX(0,$K189-$L189),""))</f>
        <v/>
      </c>
      <c r="N189" s="22" t="n"/>
      <c r="O189" s="46">
        <f>IF($A189="","",IF($N189="Yes",IFERROR('Settings'!$B$4,0),0))</f>
        <v/>
      </c>
      <c r="P189" s="47">
        <f>IF(OR($A189="",$L189="",$O189=""),"",IFERROR(ROUND($L189*$O189,2),0))</f>
        <v/>
      </c>
      <c r="Q189" s="44" t="n"/>
      <c r="R189" s="48" t="n"/>
      <c r="S189" s="45">
        <f>IF(OR($K189="",$Q189=""),"",IFERROR($K189/$Q189,""))</f>
        <v/>
      </c>
      <c r="T189" s="29">
        <f>IF($A189="","",IF($B189="","Missing trip date",IF($C189="","Missing driver",IF($D189="","Missing vehicle",IF($E189="","Missing trip type",IF(OR($I189="",$J189=""),"Missing odometer",IF($K189&lt;0,"End odometer below start",IF($K189=0,"Zero total miles",IF($L189="","Missing business miles",IF($L189&gt;$K189,"Business miles exceed total",IF($N189="","Missing reimbursement choice",IF(AND(OR($E189="Business",$E189="Mixed"),$H189=""),"Missing business purpose",IF(AND(OR($E189="Personal",$E189="Commute"),$L189&gt;0),"Review trip type",IF(AND($N189="Yes",$L189=0),"Review eligibility","OK"))))))))))))))</f>
        <v/>
      </c>
    </row>
    <row r="190">
      <c r="A190" s="20" t="n"/>
      <c r="B190" s="43" t="n"/>
      <c r="C190" s="22" t="n"/>
      <c r="D190" s="22" t="n"/>
      <c r="E190" s="22" t="n"/>
      <c r="F190" s="22" t="n"/>
      <c r="G190" s="22" t="n"/>
      <c r="H190" s="23" t="n"/>
      <c r="I190" s="44" t="n"/>
      <c r="J190" s="44" t="n"/>
      <c r="K190" s="45">
        <f>IF(OR($I190="",$J190=""),"",IFERROR($J190-$I190,""))</f>
        <v/>
      </c>
      <c r="L190" s="44" t="n"/>
      <c r="M190" s="45">
        <f>IF(OR($K190="",$L190=""),"",IFERROR(MAX(0,$K190-$L190),""))</f>
        <v/>
      </c>
      <c r="N190" s="22" t="n"/>
      <c r="O190" s="46">
        <f>IF($A190="","",IF($N190="Yes",IFERROR('Settings'!$B$4,0),0))</f>
        <v/>
      </c>
      <c r="P190" s="47">
        <f>IF(OR($A190="",$L190="",$O190=""),"",IFERROR(ROUND($L190*$O190,2),0))</f>
        <v/>
      </c>
      <c r="Q190" s="44" t="n"/>
      <c r="R190" s="48" t="n"/>
      <c r="S190" s="45">
        <f>IF(OR($K190="",$Q190=""),"",IFERROR($K190/$Q190,""))</f>
        <v/>
      </c>
      <c r="T190" s="29">
        <f>IF($A190="","",IF($B190="","Missing trip date",IF($C190="","Missing driver",IF($D190="","Missing vehicle",IF($E190="","Missing trip type",IF(OR($I190="",$J190=""),"Missing odometer",IF($K190&lt;0,"End odometer below start",IF($K190=0,"Zero total miles",IF($L190="","Missing business miles",IF($L190&gt;$K190,"Business miles exceed total",IF($N190="","Missing reimbursement choice",IF(AND(OR($E190="Business",$E190="Mixed"),$H190=""),"Missing business purpose",IF(AND(OR($E190="Personal",$E190="Commute"),$L190&gt;0),"Review trip type",IF(AND($N190="Yes",$L190=0),"Review eligibility","OK"))))))))))))))</f>
        <v/>
      </c>
    </row>
    <row r="191">
      <c r="A191" s="20" t="n"/>
      <c r="B191" s="43" t="n"/>
      <c r="C191" s="22" t="n"/>
      <c r="D191" s="22" t="n"/>
      <c r="E191" s="22" t="n"/>
      <c r="F191" s="22" t="n"/>
      <c r="G191" s="22" t="n"/>
      <c r="H191" s="23" t="n"/>
      <c r="I191" s="44" t="n"/>
      <c r="J191" s="44" t="n"/>
      <c r="K191" s="45">
        <f>IF(OR($I191="",$J191=""),"",IFERROR($J191-$I191,""))</f>
        <v/>
      </c>
      <c r="L191" s="44" t="n"/>
      <c r="M191" s="45">
        <f>IF(OR($K191="",$L191=""),"",IFERROR(MAX(0,$K191-$L191),""))</f>
        <v/>
      </c>
      <c r="N191" s="22" t="n"/>
      <c r="O191" s="46">
        <f>IF($A191="","",IF($N191="Yes",IFERROR('Settings'!$B$4,0),0))</f>
        <v/>
      </c>
      <c r="P191" s="47">
        <f>IF(OR($A191="",$L191="",$O191=""),"",IFERROR(ROUND($L191*$O191,2),0))</f>
        <v/>
      </c>
      <c r="Q191" s="44" t="n"/>
      <c r="R191" s="48" t="n"/>
      <c r="S191" s="45">
        <f>IF(OR($K191="",$Q191=""),"",IFERROR($K191/$Q191,""))</f>
        <v/>
      </c>
      <c r="T191" s="29">
        <f>IF($A191="","",IF($B191="","Missing trip date",IF($C191="","Missing driver",IF($D191="","Missing vehicle",IF($E191="","Missing trip type",IF(OR($I191="",$J191=""),"Missing odometer",IF($K191&lt;0,"End odometer below start",IF($K191=0,"Zero total miles",IF($L191="","Missing business miles",IF($L191&gt;$K191,"Business miles exceed total",IF($N191="","Missing reimbursement choice",IF(AND(OR($E191="Business",$E191="Mixed"),$H191=""),"Missing business purpose",IF(AND(OR($E191="Personal",$E191="Commute"),$L191&gt;0),"Review trip type",IF(AND($N191="Yes",$L191=0),"Review eligibility","OK"))))))))))))))</f>
        <v/>
      </c>
    </row>
    <row r="192">
      <c r="A192" s="20" t="n"/>
      <c r="B192" s="43" t="n"/>
      <c r="C192" s="22" t="n"/>
      <c r="D192" s="22" t="n"/>
      <c r="E192" s="22" t="n"/>
      <c r="F192" s="22" t="n"/>
      <c r="G192" s="22" t="n"/>
      <c r="H192" s="23" t="n"/>
      <c r="I192" s="44" t="n"/>
      <c r="J192" s="44" t="n"/>
      <c r="K192" s="45">
        <f>IF(OR($I192="",$J192=""),"",IFERROR($J192-$I192,""))</f>
        <v/>
      </c>
      <c r="L192" s="44" t="n"/>
      <c r="M192" s="45">
        <f>IF(OR($K192="",$L192=""),"",IFERROR(MAX(0,$K192-$L192),""))</f>
        <v/>
      </c>
      <c r="N192" s="22" t="n"/>
      <c r="O192" s="46">
        <f>IF($A192="","",IF($N192="Yes",IFERROR('Settings'!$B$4,0),0))</f>
        <v/>
      </c>
      <c r="P192" s="47">
        <f>IF(OR($A192="",$L192="",$O192=""),"",IFERROR(ROUND($L192*$O192,2),0))</f>
        <v/>
      </c>
      <c r="Q192" s="44" t="n"/>
      <c r="R192" s="48" t="n"/>
      <c r="S192" s="45">
        <f>IF(OR($K192="",$Q192=""),"",IFERROR($K192/$Q192,""))</f>
        <v/>
      </c>
      <c r="T192" s="29">
        <f>IF($A192="","",IF($B192="","Missing trip date",IF($C192="","Missing driver",IF($D192="","Missing vehicle",IF($E192="","Missing trip type",IF(OR($I192="",$J192=""),"Missing odometer",IF($K192&lt;0,"End odometer below start",IF($K192=0,"Zero total miles",IF($L192="","Missing business miles",IF($L192&gt;$K192,"Business miles exceed total",IF($N192="","Missing reimbursement choice",IF(AND(OR($E192="Business",$E192="Mixed"),$H192=""),"Missing business purpose",IF(AND(OR($E192="Personal",$E192="Commute"),$L192&gt;0),"Review trip type",IF(AND($N192="Yes",$L192=0),"Review eligibility","OK"))))))))))))))</f>
        <v/>
      </c>
    </row>
    <row r="193">
      <c r="A193" s="20" t="n"/>
      <c r="B193" s="43" t="n"/>
      <c r="C193" s="22" t="n"/>
      <c r="D193" s="22" t="n"/>
      <c r="E193" s="22" t="n"/>
      <c r="F193" s="22" t="n"/>
      <c r="G193" s="22" t="n"/>
      <c r="H193" s="23" t="n"/>
      <c r="I193" s="44" t="n"/>
      <c r="J193" s="44" t="n"/>
      <c r="K193" s="45">
        <f>IF(OR($I193="",$J193=""),"",IFERROR($J193-$I193,""))</f>
        <v/>
      </c>
      <c r="L193" s="44" t="n"/>
      <c r="M193" s="45">
        <f>IF(OR($K193="",$L193=""),"",IFERROR(MAX(0,$K193-$L193),""))</f>
        <v/>
      </c>
      <c r="N193" s="22" t="n"/>
      <c r="O193" s="46">
        <f>IF($A193="","",IF($N193="Yes",IFERROR('Settings'!$B$4,0),0))</f>
        <v/>
      </c>
      <c r="P193" s="47">
        <f>IF(OR($A193="",$L193="",$O193=""),"",IFERROR(ROUND($L193*$O193,2),0))</f>
        <v/>
      </c>
      <c r="Q193" s="44" t="n"/>
      <c r="R193" s="48" t="n"/>
      <c r="S193" s="45">
        <f>IF(OR($K193="",$Q193=""),"",IFERROR($K193/$Q193,""))</f>
        <v/>
      </c>
      <c r="T193" s="29">
        <f>IF($A193="","",IF($B193="","Missing trip date",IF($C193="","Missing driver",IF($D193="","Missing vehicle",IF($E193="","Missing trip type",IF(OR($I193="",$J193=""),"Missing odometer",IF($K193&lt;0,"End odometer below start",IF($K193=0,"Zero total miles",IF($L193="","Missing business miles",IF($L193&gt;$K193,"Business miles exceed total",IF($N193="","Missing reimbursement choice",IF(AND(OR($E193="Business",$E193="Mixed"),$H193=""),"Missing business purpose",IF(AND(OR($E193="Personal",$E193="Commute"),$L193&gt;0),"Review trip type",IF(AND($N193="Yes",$L193=0),"Review eligibility","OK"))))))))))))))</f>
        <v/>
      </c>
    </row>
    <row r="194">
      <c r="A194" s="20" t="n"/>
      <c r="B194" s="43" t="n"/>
      <c r="C194" s="22" t="n"/>
      <c r="D194" s="22" t="n"/>
      <c r="E194" s="22" t="n"/>
      <c r="F194" s="22" t="n"/>
      <c r="G194" s="22" t="n"/>
      <c r="H194" s="23" t="n"/>
      <c r="I194" s="44" t="n"/>
      <c r="J194" s="44" t="n"/>
      <c r="K194" s="45">
        <f>IF(OR($I194="",$J194=""),"",IFERROR($J194-$I194,""))</f>
        <v/>
      </c>
      <c r="L194" s="44" t="n"/>
      <c r="M194" s="45">
        <f>IF(OR($K194="",$L194=""),"",IFERROR(MAX(0,$K194-$L194),""))</f>
        <v/>
      </c>
      <c r="N194" s="22" t="n"/>
      <c r="O194" s="46">
        <f>IF($A194="","",IF($N194="Yes",IFERROR('Settings'!$B$4,0),0))</f>
        <v/>
      </c>
      <c r="P194" s="47">
        <f>IF(OR($A194="",$L194="",$O194=""),"",IFERROR(ROUND($L194*$O194,2),0))</f>
        <v/>
      </c>
      <c r="Q194" s="44" t="n"/>
      <c r="R194" s="48" t="n"/>
      <c r="S194" s="45">
        <f>IF(OR($K194="",$Q194=""),"",IFERROR($K194/$Q194,""))</f>
        <v/>
      </c>
      <c r="T194" s="29">
        <f>IF($A194="","",IF($B194="","Missing trip date",IF($C194="","Missing driver",IF($D194="","Missing vehicle",IF($E194="","Missing trip type",IF(OR($I194="",$J194=""),"Missing odometer",IF($K194&lt;0,"End odometer below start",IF($K194=0,"Zero total miles",IF($L194="","Missing business miles",IF($L194&gt;$K194,"Business miles exceed total",IF($N194="","Missing reimbursement choice",IF(AND(OR($E194="Business",$E194="Mixed"),$H194=""),"Missing business purpose",IF(AND(OR($E194="Personal",$E194="Commute"),$L194&gt;0),"Review trip type",IF(AND($N194="Yes",$L194=0),"Review eligibility","OK"))))))))))))))</f>
        <v/>
      </c>
    </row>
    <row r="195">
      <c r="A195" s="20" t="n"/>
      <c r="B195" s="43" t="n"/>
      <c r="C195" s="22" t="n"/>
      <c r="D195" s="22" t="n"/>
      <c r="E195" s="22" t="n"/>
      <c r="F195" s="22" t="n"/>
      <c r="G195" s="22" t="n"/>
      <c r="H195" s="23" t="n"/>
      <c r="I195" s="44" t="n"/>
      <c r="J195" s="44" t="n"/>
      <c r="K195" s="45">
        <f>IF(OR($I195="",$J195=""),"",IFERROR($J195-$I195,""))</f>
        <v/>
      </c>
      <c r="L195" s="44" t="n"/>
      <c r="M195" s="45">
        <f>IF(OR($K195="",$L195=""),"",IFERROR(MAX(0,$K195-$L195),""))</f>
        <v/>
      </c>
      <c r="N195" s="22" t="n"/>
      <c r="O195" s="46">
        <f>IF($A195="","",IF($N195="Yes",IFERROR('Settings'!$B$4,0),0))</f>
        <v/>
      </c>
      <c r="P195" s="47">
        <f>IF(OR($A195="",$L195="",$O195=""),"",IFERROR(ROUND($L195*$O195,2),0))</f>
        <v/>
      </c>
      <c r="Q195" s="44" t="n"/>
      <c r="R195" s="48" t="n"/>
      <c r="S195" s="45">
        <f>IF(OR($K195="",$Q195=""),"",IFERROR($K195/$Q195,""))</f>
        <v/>
      </c>
      <c r="T195" s="29">
        <f>IF($A195="","",IF($B195="","Missing trip date",IF($C195="","Missing driver",IF($D195="","Missing vehicle",IF($E195="","Missing trip type",IF(OR($I195="",$J195=""),"Missing odometer",IF($K195&lt;0,"End odometer below start",IF($K195=0,"Zero total miles",IF($L195="","Missing business miles",IF($L195&gt;$K195,"Business miles exceed total",IF($N195="","Missing reimbursement choice",IF(AND(OR($E195="Business",$E195="Mixed"),$H195=""),"Missing business purpose",IF(AND(OR($E195="Personal",$E195="Commute"),$L195&gt;0),"Review trip type",IF(AND($N195="Yes",$L195=0),"Review eligibility","OK"))))))))))))))</f>
        <v/>
      </c>
    </row>
    <row r="196">
      <c r="A196" s="20" t="n"/>
      <c r="B196" s="43" t="n"/>
      <c r="C196" s="22" t="n"/>
      <c r="D196" s="22" t="n"/>
      <c r="E196" s="22" t="n"/>
      <c r="F196" s="22" t="n"/>
      <c r="G196" s="22" t="n"/>
      <c r="H196" s="23" t="n"/>
      <c r="I196" s="44" t="n"/>
      <c r="J196" s="44" t="n"/>
      <c r="K196" s="45">
        <f>IF(OR($I196="",$J196=""),"",IFERROR($J196-$I196,""))</f>
        <v/>
      </c>
      <c r="L196" s="44" t="n"/>
      <c r="M196" s="45">
        <f>IF(OR($K196="",$L196=""),"",IFERROR(MAX(0,$K196-$L196),""))</f>
        <v/>
      </c>
      <c r="N196" s="22" t="n"/>
      <c r="O196" s="46">
        <f>IF($A196="","",IF($N196="Yes",IFERROR('Settings'!$B$4,0),0))</f>
        <v/>
      </c>
      <c r="P196" s="47">
        <f>IF(OR($A196="",$L196="",$O196=""),"",IFERROR(ROUND($L196*$O196,2),0))</f>
        <v/>
      </c>
      <c r="Q196" s="44" t="n"/>
      <c r="R196" s="48" t="n"/>
      <c r="S196" s="45">
        <f>IF(OR($K196="",$Q196=""),"",IFERROR($K196/$Q196,""))</f>
        <v/>
      </c>
      <c r="T196" s="29">
        <f>IF($A196="","",IF($B196="","Missing trip date",IF($C196="","Missing driver",IF($D196="","Missing vehicle",IF($E196="","Missing trip type",IF(OR($I196="",$J196=""),"Missing odometer",IF($K196&lt;0,"End odometer below start",IF($K196=0,"Zero total miles",IF($L196="","Missing business miles",IF($L196&gt;$K196,"Business miles exceed total",IF($N196="","Missing reimbursement choice",IF(AND(OR($E196="Business",$E196="Mixed"),$H196=""),"Missing business purpose",IF(AND(OR($E196="Personal",$E196="Commute"),$L196&gt;0),"Review trip type",IF(AND($N196="Yes",$L196=0),"Review eligibility","OK"))))))))))))))</f>
        <v/>
      </c>
    </row>
    <row r="197">
      <c r="A197" s="20" t="n"/>
      <c r="B197" s="43" t="n"/>
      <c r="C197" s="22" t="n"/>
      <c r="D197" s="22" t="n"/>
      <c r="E197" s="22" t="n"/>
      <c r="F197" s="22" t="n"/>
      <c r="G197" s="22" t="n"/>
      <c r="H197" s="23" t="n"/>
      <c r="I197" s="44" t="n"/>
      <c r="J197" s="44" t="n"/>
      <c r="K197" s="45">
        <f>IF(OR($I197="",$J197=""),"",IFERROR($J197-$I197,""))</f>
        <v/>
      </c>
      <c r="L197" s="44" t="n"/>
      <c r="M197" s="45">
        <f>IF(OR($K197="",$L197=""),"",IFERROR(MAX(0,$K197-$L197),""))</f>
        <v/>
      </c>
      <c r="N197" s="22" t="n"/>
      <c r="O197" s="46">
        <f>IF($A197="","",IF($N197="Yes",IFERROR('Settings'!$B$4,0),0))</f>
        <v/>
      </c>
      <c r="P197" s="47">
        <f>IF(OR($A197="",$L197="",$O197=""),"",IFERROR(ROUND($L197*$O197,2),0))</f>
        <v/>
      </c>
      <c r="Q197" s="44" t="n"/>
      <c r="R197" s="48" t="n"/>
      <c r="S197" s="45">
        <f>IF(OR($K197="",$Q197=""),"",IFERROR($K197/$Q197,""))</f>
        <v/>
      </c>
      <c r="T197" s="29">
        <f>IF($A197="","",IF($B197="","Missing trip date",IF($C197="","Missing driver",IF($D197="","Missing vehicle",IF($E197="","Missing trip type",IF(OR($I197="",$J197=""),"Missing odometer",IF($K197&lt;0,"End odometer below start",IF($K197=0,"Zero total miles",IF($L197="","Missing business miles",IF($L197&gt;$K197,"Business miles exceed total",IF($N197="","Missing reimbursement choice",IF(AND(OR($E197="Business",$E197="Mixed"),$H197=""),"Missing business purpose",IF(AND(OR($E197="Personal",$E197="Commute"),$L197&gt;0),"Review trip type",IF(AND($N197="Yes",$L197=0),"Review eligibility","OK"))))))))))))))</f>
        <v/>
      </c>
    </row>
    <row r="198">
      <c r="A198" s="20" t="n"/>
      <c r="B198" s="43" t="n"/>
      <c r="C198" s="22" t="n"/>
      <c r="D198" s="22" t="n"/>
      <c r="E198" s="22" t="n"/>
      <c r="F198" s="22" t="n"/>
      <c r="G198" s="22" t="n"/>
      <c r="H198" s="23" t="n"/>
      <c r="I198" s="44" t="n"/>
      <c r="J198" s="44" t="n"/>
      <c r="K198" s="45">
        <f>IF(OR($I198="",$J198=""),"",IFERROR($J198-$I198,""))</f>
        <v/>
      </c>
      <c r="L198" s="44" t="n"/>
      <c r="M198" s="45">
        <f>IF(OR($K198="",$L198=""),"",IFERROR(MAX(0,$K198-$L198),""))</f>
        <v/>
      </c>
      <c r="N198" s="22" t="n"/>
      <c r="O198" s="46">
        <f>IF($A198="","",IF($N198="Yes",IFERROR('Settings'!$B$4,0),0))</f>
        <v/>
      </c>
      <c r="P198" s="47">
        <f>IF(OR($A198="",$L198="",$O198=""),"",IFERROR(ROUND($L198*$O198,2),0))</f>
        <v/>
      </c>
      <c r="Q198" s="44" t="n"/>
      <c r="R198" s="48" t="n"/>
      <c r="S198" s="45">
        <f>IF(OR($K198="",$Q198=""),"",IFERROR($K198/$Q198,""))</f>
        <v/>
      </c>
      <c r="T198" s="29">
        <f>IF($A198="","",IF($B198="","Missing trip date",IF($C198="","Missing driver",IF($D198="","Missing vehicle",IF($E198="","Missing trip type",IF(OR($I198="",$J198=""),"Missing odometer",IF($K198&lt;0,"End odometer below start",IF($K198=0,"Zero total miles",IF($L198="","Missing business miles",IF($L198&gt;$K198,"Business miles exceed total",IF($N198="","Missing reimbursement choice",IF(AND(OR($E198="Business",$E198="Mixed"),$H198=""),"Missing business purpose",IF(AND(OR($E198="Personal",$E198="Commute"),$L198&gt;0),"Review trip type",IF(AND($N198="Yes",$L198=0),"Review eligibility","OK"))))))))))))))</f>
        <v/>
      </c>
    </row>
    <row r="199">
      <c r="A199" s="20" t="n"/>
      <c r="B199" s="43" t="n"/>
      <c r="C199" s="22" t="n"/>
      <c r="D199" s="22" t="n"/>
      <c r="E199" s="22" t="n"/>
      <c r="F199" s="22" t="n"/>
      <c r="G199" s="22" t="n"/>
      <c r="H199" s="23" t="n"/>
      <c r="I199" s="44" t="n"/>
      <c r="J199" s="44" t="n"/>
      <c r="K199" s="45">
        <f>IF(OR($I199="",$J199=""),"",IFERROR($J199-$I199,""))</f>
        <v/>
      </c>
      <c r="L199" s="44" t="n"/>
      <c r="M199" s="45">
        <f>IF(OR($K199="",$L199=""),"",IFERROR(MAX(0,$K199-$L199),""))</f>
        <v/>
      </c>
      <c r="N199" s="22" t="n"/>
      <c r="O199" s="46">
        <f>IF($A199="","",IF($N199="Yes",IFERROR('Settings'!$B$4,0),0))</f>
        <v/>
      </c>
      <c r="P199" s="47">
        <f>IF(OR($A199="",$L199="",$O199=""),"",IFERROR(ROUND($L199*$O199,2),0))</f>
        <v/>
      </c>
      <c r="Q199" s="44" t="n"/>
      <c r="R199" s="48" t="n"/>
      <c r="S199" s="45">
        <f>IF(OR($K199="",$Q199=""),"",IFERROR($K199/$Q199,""))</f>
        <v/>
      </c>
      <c r="T199" s="29">
        <f>IF($A199="","",IF($B199="","Missing trip date",IF($C199="","Missing driver",IF($D199="","Missing vehicle",IF($E199="","Missing trip type",IF(OR($I199="",$J199=""),"Missing odometer",IF($K199&lt;0,"End odometer below start",IF($K199=0,"Zero total miles",IF($L199="","Missing business miles",IF($L199&gt;$K199,"Business miles exceed total",IF($N199="","Missing reimbursement choice",IF(AND(OR($E199="Business",$E199="Mixed"),$H199=""),"Missing business purpose",IF(AND(OR($E199="Personal",$E199="Commute"),$L199&gt;0),"Review trip type",IF(AND($N199="Yes",$L199=0),"Review eligibility","OK"))))))))))))))</f>
        <v/>
      </c>
    </row>
    <row r="200">
      <c r="A200" s="20" t="n"/>
      <c r="B200" s="43" t="n"/>
      <c r="C200" s="22" t="n"/>
      <c r="D200" s="22" t="n"/>
      <c r="E200" s="22" t="n"/>
      <c r="F200" s="22" t="n"/>
      <c r="G200" s="22" t="n"/>
      <c r="H200" s="23" t="n"/>
      <c r="I200" s="44" t="n"/>
      <c r="J200" s="44" t="n"/>
      <c r="K200" s="45">
        <f>IF(OR($I200="",$J200=""),"",IFERROR($J200-$I200,""))</f>
        <v/>
      </c>
      <c r="L200" s="44" t="n"/>
      <c r="M200" s="45">
        <f>IF(OR($K200="",$L200=""),"",IFERROR(MAX(0,$K200-$L200),""))</f>
        <v/>
      </c>
      <c r="N200" s="22" t="n"/>
      <c r="O200" s="46">
        <f>IF($A200="","",IF($N200="Yes",IFERROR('Settings'!$B$4,0),0))</f>
        <v/>
      </c>
      <c r="P200" s="47">
        <f>IF(OR($A200="",$L200="",$O200=""),"",IFERROR(ROUND($L200*$O200,2),0))</f>
        <v/>
      </c>
      <c r="Q200" s="44" t="n"/>
      <c r="R200" s="48" t="n"/>
      <c r="S200" s="45">
        <f>IF(OR($K200="",$Q200=""),"",IFERROR($K200/$Q200,""))</f>
        <v/>
      </c>
      <c r="T200" s="29">
        <f>IF($A200="","",IF($B200="","Missing trip date",IF($C200="","Missing driver",IF($D200="","Missing vehicle",IF($E200="","Missing trip type",IF(OR($I200="",$J200=""),"Missing odometer",IF($K200&lt;0,"End odometer below start",IF($K200=0,"Zero total miles",IF($L200="","Missing business miles",IF($L200&gt;$K200,"Business miles exceed total",IF($N200="","Missing reimbursement choice",IF(AND(OR($E200="Business",$E200="Mixed"),$H200=""),"Missing business purpose",IF(AND(OR($E200="Personal",$E200="Commute"),$L200&gt;0),"Review trip type",IF(AND($N200="Yes",$L200=0),"Review eligibility","OK"))))))))))))))</f>
        <v/>
      </c>
    </row>
    <row r="201">
      <c r="A201" s="20" t="n"/>
      <c r="B201" s="43" t="n"/>
      <c r="C201" s="22" t="n"/>
      <c r="D201" s="22" t="n"/>
      <c r="E201" s="22" t="n"/>
      <c r="F201" s="22" t="n"/>
      <c r="G201" s="22" t="n"/>
      <c r="H201" s="23" t="n"/>
      <c r="I201" s="44" t="n"/>
      <c r="J201" s="44" t="n"/>
      <c r="K201" s="45">
        <f>IF(OR($I201="",$J201=""),"",IFERROR($J201-$I201,""))</f>
        <v/>
      </c>
      <c r="L201" s="44" t="n"/>
      <c r="M201" s="45">
        <f>IF(OR($K201="",$L201=""),"",IFERROR(MAX(0,$K201-$L201),""))</f>
        <v/>
      </c>
      <c r="N201" s="22" t="n"/>
      <c r="O201" s="46">
        <f>IF($A201="","",IF($N201="Yes",IFERROR('Settings'!$B$4,0),0))</f>
        <v/>
      </c>
      <c r="P201" s="47">
        <f>IF(OR($A201="",$L201="",$O201=""),"",IFERROR(ROUND($L201*$O201,2),0))</f>
        <v/>
      </c>
      <c r="Q201" s="44" t="n"/>
      <c r="R201" s="48" t="n"/>
      <c r="S201" s="45">
        <f>IF(OR($K201="",$Q201=""),"",IFERROR($K201/$Q201,""))</f>
        <v/>
      </c>
      <c r="T201" s="29">
        <f>IF($A201="","",IF($B201="","Missing trip date",IF($C201="","Missing driver",IF($D201="","Missing vehicle",IF($E201="","Missing trip type",IF(OR($I201="",$J201=""),"Missing odometer",IF($K201&lt;0,"End odometer below start",IF($K201=0,"Zero total miles",IF($L201="","Missing business miles",IF($L201&gt;$K201,"Business miles exceed total",IF($N201="","Missing reimbursement choice",IF(AND(OR($E201="Business",$E201="Mixed"),$H201=""),"Missing business purpose",IF(AND(OR($E201="Personal",$E201="Commute"),$L201&gt;0),"Review trip type",IF(AND($N201="Yes",$L201=0),"Review eligibility","OK"))))))))))))))</f>
        <v/>
      </c>
    </row>
    <row r="202">
      <c r="A202" s="20" t="n"/>
      <c r="B202" s="43" t="n"/>
      <c r="C202" s="22" t="n"/>
      <c r="D202" s="22" t="n"/>
      <c r="E202" s="22" t="n"/>
      <c r="F202" s="22" t="n"/>
      <c r="G202" s="22" t="n"/>
      <c r="H202" s="23" t="n"/>
      <c r="I202" s="44" t="n"/>
      <c r="J202" s="44" t="n"/>
      <c r="K202" s="45">
        <f>IF(OR($I202="",$J202=""),"",IFERROR($J202-$I202,""))</f>
        <v/>
      </c>
      <c r="L202" s="44" t="n"/>
      <c r="M202" s="45">
        <f>IF(OR($K202="",$L202=""),"",IFERROR(MAX(0,$K202-$L202),""))</f>
        <v/>
      </c>
      <c r="N202" s="22" t="n"/>
      <c r="O202" s="46">
        <f>IF($A202="","",IF($N202="Yes",IFERROR('Settings'!$B$4,0),0))</f>
        <v/>
      </c>
      <c r="P202" s="47">
        <f>IF(OR($A202="",$L202="",$O202=""),"",IFERROR(ROUND($L202*$O202,2),0))</f>
        <v/>
      </c>
      <c r="Q202" s="44" t="n"/>
      <c r="R202" s="48" t="n"/>
      <c r="S202" s="45">
        <f>IF(OR($K202="",$Q202=""),"",IFERROR($K202/$Q202,""))</f>
        <v/>
      </c>
      <c r="T202" s="29">
        <f>IF($A202="","",IF($B202="","Missing trip date",IF($C202="","Missing driver",IF($D202="","Missing vehicle",IF($E202="","Missing trip type",IF(OR($I202="",$J202=""),"Missing odometer",IF($K202&lt;0,"End odometer below start",IF($K202=0,"Zero total miles",IF($L202="","Missing business miles",IF($L202&gt;$K202,"Business miles exceed total",IF($N202="","Missing reimbursement choice",IF(AND(OR($E202="Business",$E202="Mixed"),$H202=""),"Missing business purpose",IF(AND(OR($E202="Personal",$E202="Commute"),$L202&gt;0),"Review trip type",IF(AND($N202="Yes",$L202=0),"Review eligibility","OK"))))))))))))))</f>
        <v/>
      </c>
    </row>
    <row r="203">
      <c r="A203" s="20" t="n"/>
      <c r="B203" s="43" t="n"/>
      <c r="C203" s="22" t="n"/>
      <c r="D203" s="22" t="n"/>
      <c r="E203" s="22" t="n"/>
      <c r="F203" s="22" t="n"/>
      <c r="G203" s="22" t="n"/>
      <c r="H203" s="23" t="n"/>
      <c r="I203" s="44" t="n"/>
      <c r="J203" s="44" t="n"/>
      <c r="K203" s="45">
        <f>IF(OR($I203="",$J203=""),"",IFERROR($J203-$I203,""))</f>
        <v/>
      </c>
      <c r="L203" s="44" t="n"/>
      <c r="M203" s="45">
        <f>IF(OR($K203="",$L203=""),"",IFERROR(MAX(0,$K203-$L203),""))</f>
        <v/>
      </c>
      <c r="N203" s="22" t="n"/>
      <c r="O203" s="46">
        <f>IF($A203="","",IF($N203="Yes",IFERROR('Settings'!$B$4,0),0))</f>
        <v/>
      </c>
      <c r="P203" s="47">
        <f>IF(OR($A203="",$L203="",$O203=""),"",IFERROR(ROUND($L203*$O203,2),0))</f>
        <v/>
      </c>
      <c r="Q203" s="44" t="n"/>
      <c r="R203" s="48" t="n"/>
      <c r="S203" s="45">
        <f>IF(OR($K203="",$Q203=""),"",IFERROR($K203/$Q203,""))</f>
        <v/>
      </c>
      <c r="T203" s="29">
        <f>IF($A203="","",IF($B203="","Missing trip date",IF($C203="","Missing driver",IF($D203="","Missing vehicle",IF($E203="","Missing trip type",IF(OR($I203="",$J203=""),"Missing odometer",IF($K203&lt;0,"End odometer below start",IF($K203=0,"Zero total miles",IF($L203="","Missing business miles",IF($L203&gt;$K203,"Business miles exceed total",IF($N203="","Missing reimbursement choice",IF(AND(OR($E203="Business",$E203="Mixed"),$H203=""),"Missing business purpose",IF(AND(OR($E203="Personal",$E203="Commute"),$L203&gt;0),"Review trip type",IF(AND($N203="Yes",$L203=0),"Review eligibility","OK"))))))))))))))</f>
        <v/>
      </c>
    </row>
    <row r="204">
      <c r="A204" s="20" t="n"/>
      <c r="B204" s="43" t="n"/>
      <c r="C204" s="22" t="n"/>
      <c r="D204" s="22" t="n"/>
      <c r="E204" s="22" t="n"/>
      <c r="F204" s="22" t="n"/>
      <c r="G204" s="22" t="n"/>
      <c r="H204" s="23" t="n"/>
      <c r="I204" s="44" t="n"/>
      <c r="J204" s="44" t="n"/>
      <c r="K204" s="45">
        <f>IF(OR($I204="",$J204=""),"",IFERROR($J204-$I204,""))</f>
        <v/>
      </c>
      <c r="L204" s="44" t="n"/>
      <c r="M204" s="45">
        <f>IF(OR($K204="",$L204=""),"",IFERROR(MAX(0,$K204-$L204),""))</f>
        <v/>
      </c>
      <c r="N204" s="22" t="n"/>
      <c r="O204" s="46">
        <f>IF($A204="","",IF($N204="Yes",IFERROR('Settings'!$B$4,0),0))</f>
        <v/>
      </c>
      <c r="P204" s="47">
        <f>IF(OR($A204="",$L204="",$O204=""),"",IFERROR(ROUND($L204*$O204,2),0))</f>
        <v/>
      </c>
      <c r="Q204" s="44" t="n"/>
      <c r="R204" s="48" t="n"/>
      <c r="S204" s="45">
        <f>IF(OR($K204="",$Q204=""),"",IFERROR($K204/$Q204,""))</f>
        <v/>
      </c>
      <c r="T204" s="29">
        <f>IF($A204="","",IF($B204="","Missing trip date",IF($C204="","Missing driver",IF($D204="","Missing vehicle",IF($E204="","Missing trip type",IF(OR($I204="",$J204=""),"Missing odometer",IF($K204&lt;0,"End odometer below start",IF($K204=0,"Zero total miles",IF($L204="","Missing business miles",IF($L204&gt;$K204,"Business miles exceed total",IF($N204="","Missing reimbursement choice",IF(AND(OR($E204="Business",$E204="Mixed"),$H204=""),"Missing business purpose",IF(AND(OR($E204="Personal",$E204="Commute"),$L204&gt;0),"Review trip type",IF(AND($N204="Yes",$L204=0),"Review eligibility","OK"))))))))))))))</f>
        <v/>
      </c>
    </row>
    <row r="205">
      <c r="A205" s="20" t="n"/>
      <c r="B205" s="43" t="n"/>
      <c r="C205" s="22" t="n"/>
      <c r="D205" s="22" t="n"/>
      <c r="E205" s="22" t="n"/>
      <c r="F205" s="22" t="n"/>
      <c r="G205" s="22" t="n"/>
      <c r="H205" s="23" t="n"/>
      <c r="I205" s="44" t="n"/>
      <c r="J205" s="44" t="n"/>
      <c r="K205" s="45">
        <f>IF(OR($I205="",$J205=""),"",IFERROR($J205-$I205,""))</f>
        <v/>
      </c>
      <c r="L205" s="44" t="n"/>
      <c r="M205" s="45">
        <f>IF(OR($K205="",$L205=""),"",IFERROR(MAX(0,$K205-$L205),""))</f>
        <v/>
      </c>
      <c r="N205" s="22" t="n"/>
      <c r="O205" s="46">
        <f>IF($A205="","",IF($N205="Yes",IFERROR('Settings'!$B$4,0),0))</f>
        <v/>
      </c>
      <c r="P205" s="47">
        <f>IF(OR($A205="",$L205="",$O205=""),"",IFERROR(ROUND($L205*$O205,2),0))</f>
        <v/>
      </c>
      <c r="Q205" s="44" t="n"/>
      <c r="R205" s="48" t="n"/>
      <c r="S205" s="45">
        <f>IF(OR($K205="",$Q205=""),"",IFERROR($K205/$Q205,""))</f>
        <v/>
      </c>
      <c r="T205" s="29">
        <f>IF($A205="","",IF($B205="","Missing trip date",IF($C205="","Missing driver",IF($D205="","Missing vehicle",IF($E205="","Missing trip type",IF(OR($I205="",$J205=""),"Missing odometer",IF($K205&lt;0,"End odometer below start",IF($K205=0,"Zero total miles",IF($L205="","Missing business miles",IF($L205&gt;$K205,"Business miles exceed total",IF($N205="","Missing reimbursement choice",IF(AND(OR($E205="Business",$E205="Mixed"),$H205=""),"Missing business purpose",IF(AND(OR($E205="Personal",$E205="Commute"),$L205&gt;0),"Review trip type",IF(AND($N205="Yes",$L205=0),"Review eligibility","OK"))))))))))))))</f>
        <v/>
      </c>
    </row>
    <row r="206">
      <c r="A206" s="20" t="n"/>
      <c r="B206" s="43" t="n"/>
      <c r="C206" s="22" t="n"/>
      <c r="D206" s="22" t="n"/>
      <c r="E206" s="22" t="n"/>
      <c r="F206" s="22" t="n"/>
      <c r="G206" s="22" t="n"/>
      <c r="H206" s="23" t="n"/>
      <c r="I206" s="44" t="n"/>
      <c r="J206" s="44" t="n"/>
      <c r="K206" s="45">
        <f>IF(OR($I206="",$J206=""),"",IFERROR($J206-$I206,""))</f>
        <v/>
      </c>
      <c r="L206" s="44" t="n"/>
      <c r="M206" s="45">
        <f>IF(OR($K206="",$L206=""),"",IFERROR(MAX(0,$K206-$L206),""))</f>
        <v/>
      </c>
      <c r="N206" s="22" t="n"/>
      <c r="O206" s="46">
        <f>IF($A206="","",IF($N206="Yes",IFERROR('Settings'!$B$4,0),0))</f>
        <v/>
      </c>
      <c r="P206" s="47">
        <f>IF(OR($A206="",$L206="",$O206=""),"",IFERROR(ROUND($L206*$O206,2),0))</f>
        <v/>
      </c>
      <c r="Q206" s="44" t="n"/>
      <c r="R206" s="48" t="n"/>
      <c r="S206" s="45">
        <f>IF(OR($K206="",$Q206=""),"",IFERROR($K206/$Q206,""))</f>
        <v/>
      </c>
      <c r="T206" s="29">
        <f>IF($A206="","",IF($B206="","Missing trip date",IF($C206="","Missing driver",IF($D206="","Missing vehicle",IF($E206="","Missing trip type",IF(OR($I206="",$J206=""),"Missing odometer",IF($K206&lt;0,"End odometer below start",IF($K206=0,"Zero total miles",IF($L206="","Missing business miles",IF($L206&gt;$K206,"Business miles exceed total",IF($N206="","Missing reimbursement choice",IF(AND(OR($E206="Business",$E206="Mixed"),$H206=""),"Missing business purpose",IF(AND(OR($E206="Personal",$E206="Commute"),$L206&gt;0),"Review trip type",IF(AND($N206="Yes",$L206=0),"Review eligibility","OK"))))))))))))))</f>
        <v/>
      </c>
    </row>
    <row r="207">
      <c r="A207" s="20" t="n"/>
      <c r="B207" s="43" t="n"/>
      <c r="C207" s="22" t="n"/>
      <c r="D207" s="22" t="n"/>
      <c r="E207" s="22" t="n"/>
      <c r="F207" s="22" t="n"/>
      <c r="G207" s="22" t="n"/>
      <c r="H207" s="23" t="n"/>
      <c r="I207" s="44" t="n"/>
      <c r="J207" s="44" t="n"/>
      <c r="K207" s="45">
        <f>IF(OR($I207="",$J207=""),"",IFERROR($J207-$I207,""))</f>
        <v/>
      </c>
      <c r="L207" s="44" t="n"/>
      <c r="M207" s="45">
        <f>IF(OR($K207="",$L207=""),"",IFERROR(MAX(0,$K207-$L207),""))</f>
        <v/>
      </c>
      <c r="N207" s="22" t="n"/>
      <c r="O207" s="46">
        <f>IF($A207="","",IF($N207="Yes",IFERROR('Settings'!$B$4,0),0))</f>
        <v/>
      </c>
      <c r="P207" s="47">
        <f>IF(OR($A207="",$L207="",$O207=""),"",IFERROR(ROUND($L207*$O207,2),0))</f>
        <v/>
      </c>
      <c r="Q207" s="44" t="n"/>
      <c r="R207" s="48" t="n"/>
      <c r="S207" s="45">
        <f>IF(OR($K207="",$Q207=""),"",IFERROR($K207/$Q207,""))</f>
        <v/>
      </c>
      <c r="T207" s="29">
        <f>IF($A207="","",IF($B207="","Missing trip date",IF($C207="","Missing driver",IF($D207="","Missing vehicle",IF($E207="","Missing trip type",IF(OR($I207="",$J207=""),"Missing odometer",IF($K207&lt;0,"End odometer below start",IF($K207=0,"Zero total miles",IF($L207="","Missing business miles",IF($L207&gt;$K207,"Business miles exceed total",IF($N207="","Missing reimbursement choice",IF(AND(OR($E207="Business",$E207="Mixed"),$H207=""),"Missing business purpose",IF(AND(OR($E207="Personal",$E207="Commute"),$L207&gt;0),"Review trip type",IF(AND($N207="Yes",$L207=0),"Review eligibility","OK"))))))))))))))</f>
        <v/>
      </c>
    </row>
    <row r="208">
      <c r="A208" s="20" t="n"/>
      <c r="B208" s="43" t="n"/>
      <c r="C208" s="22" t="n"/>
      <c r="D208" s="22" t="n"/>
      <c r="E208" s="22" t="n"/>
      <c r="F208" s="22" t="n"/>
      <c r="G208" s="22" t="n"/>
      <c r="H208" s="23" t="n"/>
      <c r="I208" s="44" t="n"/>
      <c r="J208" s="44" t="n"/>
      <c r="K208" s="45">
        <f>IF(OR($I208="",$J208=""),"",IFERROR($J208-$I208,""))</f>
        <v/>
      </c>
      <c r="L208" s="44" t="n"/>
      <c r="M208" s="45">
        <f>IF(OR($K208="",$L208=""),"",IFERROR(MAX(0,$K208-$L208),""))</f>
        <v/>
      </c>
      <c r="N208" s="22" t="n"/>
      <c r="O208" s="46">
        <f>IF($A208="","",IF($N208="Yes",IFERROR('Settings'!$B$4,0),0))</f>
        <v/>
      </c>
      <c r="P208" s="47">
        <f>IF(OR($A208="",$L208="",$O208=""),"",IFERROR(ROUND($L208*$O208,2),0))</f>
        <v/>
      </c>
      <c r="Q208" s="44" t="n"/>
      <c r="R208" s="48" t="n"/>
      <c r="S208" s="45">
        <f>IF(OR($K208="",$Q208=""),"",IFERROR($K208/$Q208,""))</f>
        <v/>
      </c>
      <c r="T208" s="29">
        <f>IF($A208="","",IF($B208="","Missing trip date",IF($C208="","Missing driver",IF($D208="","Missing vehicle",IF($E208="","Missing trip type",IF(OR($I208="",$J208=""),"Missing odometer",IF($K208&lt;0,"End odometer below start",IF($K208=0,"Zero total miles",IF($L208="","Missing business miles",IF($L208&gt;$K208,"Business miles exceed total",IF($N208="","Missing reimbursement choice",IF(AND(OR($E208="Business",$E208="Mixed"),$H208=""),"Missing business purpose",IF(AND(OR($E208="Personal",$E208="Commute"),$L208&gt;0),"Review trip type",IF(AND($N208="Yes",$L208=0),"Review eligibility","OK"))))))))))))))</f>
        <v/>
      </c>
    </row>
    <row r="209">
      <c r="A209" s="20" t="n"/>
      <c r="B209" s="43" t="n"/>
      <c r="C209" s="22" t="n"/>
      <c r="D209" s="22" t="n"/>
      <c r="E209" s="22" t="n"/>
      <c r="F209" s="22" t="n"/>
      <c r="G209" s="22" t="n"/>
      <c r="H209" s="23" t="n"/>
      <c r="I209" s="44" t="n"/>
      <c r="J209" s="44" t="n"/>
      <c r="K209" s="45">
        <f>IF(OR($I209="",$J209=""),"",IFERROR($J209-$I209,""))</f>
        <v/>
      </c>
      <c r="L209" s="44" t="n"/>
      <c r="M209" s="45">
        <f>IF(OR($K209="",$L209=""),"",IFERROR(MAX(0,$K209-$L209),""))</f>
        <v/>
      </c>
      <c r="N209" s="22" t="n"/>
      <c r="O209" s="46">
        <f>IF($A209="","",IF($N209="Yes",IFERROR('Settings'!$B$4,0),0))</f>
        <v/>
      </c>
      <c r="P209" s="47">
        <f>IF(OR($A209="",$L209="",$O209=""),"",IFERROR(ROUND($L209*$O209,2),0))</f>
        <v/>
      </c>
      <c r="Q209" s="44" t="n"/>
      <c r="R209" s="48" t="n"/>
      <c r="S209" s="45">
        <f>IF(OR($K209="",$Q209=""),"",IFERROR($K209/$Q209,""))</f>
        <v/>
      </c>
      <c r="T209" s="29">
        <f>IF($A209="","",IF($B209="","Missing trip date",IF($C209="","Missing driver",IF($D209="","Missing vehicle",IF($E209="","Missing trip type",IF(OR($I209="",$J209=""),"Missing odometer",IF($K209&lt;0,"End odometer below start",IF($K209=0,"Zero total miles",IF($L209="","Missing business miles",IF($L209&gt;$K209,"Business miles exceed total",IF($N209="","Missing reimbursement choice",IF(AND(OR($E209="Business",$E209="Mixed"),$H209=""),"Missing business purpose",IF(AND(OR($E209="Personal",$E209="Commute"),$L209&gt;0),"Review trip type",IF(AND($N209="Yes",$L209=0),"Review eligibility","OK"))))))))))))))</f>
        <v/>
      </c>
    </row>
    <row r="210">
      <c r="A210" s="20" t="n"/>
      <c r="B210" s="43" t="n"/>
      <c r="C210" s="22" t="n"/>
      <c r="D210" s="22" t="n"/>
      <c r="E210" s="22" t="n"/>
      <c r="F210" s="22" t="n"/>
      <c r="G210" s="22" t="n"/>
      <c r="H210" s="23" t="n"/>
      <c r="I210" s="44" t="n"/>
      <c r="J210" s="44" t="n"/>
      <c r="K210" s="45">
        <f>IF(OR($I210="",$J210=""),"",IFERROR($J210-$I210,""))</f>
        <v/>
      </c>
      <c r="L210" s="44" t="n"/>
      <c r="M210" s="45">
        <f>IF(OR($K210="",$L210=""),"",IFERROR(MAX(0,$K210-$L210),""))</f>
        <v/>
      </c>
      <c r="N210" s="22" t="n"/>
      <c r="O210" s="46">
        <f>IF($A210="","",IF($N210="Yes",IFERROR('Settings'!$B$4,0),0))</f>
        <v/>
      </c>
      <c r="P210" s="47">
        <f>IF(OR($A210="",$L210="",$O210=""),"",IFERROR(ROUND($L210*$O210,2),0))</f>
        <v/>
      </c>
      <c r="Q210" s="44" t="n"/>
      <c r="R210" s="48" t="n"/>
      <c r="S210" s="45">
        <f>IF(OR($K210="",$Q210=""),"",IFERROR($K210/$Q210,""))</f>
        <v/>
      </c>
      <c r="T210" s="29">
        <f>IF($A210="","",IF($B210="","Missing trip date",IF($C210="","Missing driver",IF($D210="","Missing vehicle",IF($E210="","Missing trip type",IF(OR($I210="",$J210=""),"Missing odometer",IF($K210&lt;0,"End odometer below start",IF($K210=0,"Zero total miles",IF($L210="","Missing business miles",IF($L210&gt;$K210,"Business miles exceed total",IF($N210="","Missing reimbursement choice",IF(AND(OR($E210="Business",$E210="Mixed"),$H210=""),"Missing business purpose",IF(AND(OR($E210="Personal",$E210="Commute"),$L210&gt;0),"Review trip type",IF(AND($N210="Yes",$L210=0),"Review eligibility","OK"))))))))))))))</f>
        <v/>
      </c>
    </row>
    <row r="211">
      <c r="A211" s="20" t="n"/>
      <c r="B211" s="43" t="n"/>
      <c r="C211" s="22" t="n"/>
      <c r="D211" s="22" t="n"/>
      <c r="E211" s="22" t="n"/>
      <c r="F211" s="22" t="n"/>
      <c r="G211" s="22" t="n"/>
      <c r="H211" s="23" t="n"/>
      <c r="I211" s="44" t="n"/>
      <c r="J211" s="44" t="n"/>
      <c r="K211" s="45">
        <f>IF(OR($I211="",$J211=""),"",IFERROR($J211-$I211,""))</f>
        <v/>
      </c>
      <c r="L211" s="44" t="n"/>
      <c r="M211" s="45">
        <f>IF(OR($K211="",$L211=""),"",IFERROR(MAX(0,$K211-$L211),""))</f>
        <v/>
      </c>
      <c r="N211" s="22" t="n"/>
      <c r="O211" s="46">
        <f>IF($A211="","",IF($N211="Yes",IFERROR('Settings'!$B$4,0),0))</f>
        <v/>
      </c>
      <c r="P211" s="47">
        <f>IF(OR($A211="",$L211="",$O211=""),"",IFERROR(ROUND($L211*$O211,2),0))</f>
        <v/>
      </c>
      <c r="Q211" s="44" t="n"/>
      <c r="R211" s="48" t="n"/>
      <c r="S211" s="45">
        <f>IF(OR($K211="",$Q211=""),"",IFERROR($K211/$Q211,""))</f>
        <v/>
      </c>
      <c r="T211" s="29">
        <f>IF($A211="","",IF($B211="","Missing trip date",IF($C211="","Missing driver",IF($D211="","Missing vehicle",IF($E211="","Missing trip type",IF(OR($I211="",$J211=""),"Missing odometer",IF($K211&lt;0,"End odometer below start",IF($K211=0,"Zero total miles",IF($L211="","Missing business miles",IF($L211&gt;$K211,"Business miles exceed total",IF($N211="","Missing reimbursement choice",IF(AND(OR($E211="Business",$E211="Mixed"),$H211=""),"Missing business purpose",IF(AND(OR($E211="Personal",$E211="Commute"),$L211&gt;0),"Review trip type",IF(AND($N211="Yes",$L211=0),"Review eligibility","OK"))))))))))))))</f>
        <v/>
      </c>
    </row>
    <row r="212">
      <c r="A212" s="20" t="n"/>
      <c r="B212" s="43" t="n"/>
      <c r="C212" s="22" t="n"/>
      <c r="D212" s="22" t="n"/>
      <c r="E212" s="22" t="n"/>
      <c r="F212" s="22" t="n"/>
      <c r="G212" s="22" t="n"/>
      <c r="H212" s="23" t="n"/>
      <c r="I212" s="44" t="n"/>
      <c r="J212" s="44" t="n"/>
      <c r="K212" s="45">
        <f>IF(OR($I212="",$J212=""),"",IFERROR($J212-$I212,""))</f>
        <v/>
      </c>
      <c r="L212" s="44" t="n"/>
      <c r="M212" s="45">
        <f>IF(OR($K212="",$L212=""),"",IFERROR(MAX(0,$K212-$L212),""))</f>
        <v/>
      </c>
      <c r="N212" s="22" t="n"/>
      <c r="O212" s="46">
        <f>IF($A212="","",IF($N212="Yes",IFERROR('Settings'!$B$4,0),0))</f>
        <v/>
      </c>
      <c r="P212" s="47">
        <f>IF(OR($A212="",$L212="",$O212=""),"",IFERROR(ROUND($L212*$O212,2),0))</f>
        <v/>
      </c>
      <c r="Q212" s="44" t="n"/>
      <c r="R212" s="48" t="n"/>
      <c r="S212" s="45">
        <f>IF(OR($K212="",$Q212=""),"",IFERROR($K212/$Q212,""))</f>
        <v/>
      </c>
      <c r="T212" s="29">
        <f>IF($A212="","",IF($B212="","Missing trip date",IF($C212="","Missing driver",IF($D212="","Missing vehicle",IF($E212="","Missing trip type",IF(OR($I212="",$J212=""),"Missing odometer",IF($K212&lt;0,"End odometer below start",IF($K212=0,"Zero total miles",IF($L212="","Missing business miles",IF($L212&gt;$K212,"Business miles exceed total",IF($N212="","Missing reimbursement choice",IF(AND(OR($E212="Business",$E212="Mixed"),$H212=""),"Missing business purpose",IF(AND(OR($E212="Personal",$E212="Commute"),$L212&gt;0),"Review trip type",IF(AND($N212="Yes",$L212=0),"Review eligibility","OK"))))))))))))))</f>
        <v/>
      </c>
    </row>
    <row r="213">
      <c r="A213" s="20" t="n"/>
      <c r="B213" s="43" t="n"/>
      <c r="C213" s="22" t="n"/>
      <c r="D213" s="22" t="n"/>
      <c r="E213" s="22" t="n"/>
      <c r="F213" s="22" t="n"/>
      <c r="G213" s="22" t="n"/>
      <c r="H213" s="23" t="n"/>
      <c r="I213" s="44" t="n"/>
      <c r="J213" s="44" t="n"/>
      <c r="K213" s="45">
        <f>IF(OR($I213="",$J213=""),"",IFERROR($J213-$I213,""))</f>
        <v/>
      </c>
      <c r="L213" s="44" t="n"/>
      <c r="M213" s="45">
        <f>IF(OR($K213="",$L213=""),"",IFERROR(MAX(0,$K213-$L213),""))</f>
        <v/>
      </c>
      <c r="N213" s="22" t="n"/>
      <c r="O213" s="46">
        <f>IF($A213="","",IF($N213="Yes",IFERROR('Settings'!$B$4,0),0))</f>
        <v/>
      </c>
      <c r="P213" s="47">
        <f>IF(OR($A213="",$L213="",$O213=""),"",IFERROR(ROUND($L213*$O213,2),0))</f>
        <v/>
      </c>
      <c r="Q213" s="44" t="n"/>
      <c r="R213" s="48" t="n"/>
      <c r="S213" s="45">
        <f>IF(OR($K213="",$Q213=""),"",IFERROR($K213/$Q213,""))</f>
        <v/>
      </c>
      <c r="T213" s="29">
        <f>IF($A213="","",IF($B213="","Missing trip date",IF($C213="","Missing driver",IF($D213="","Missing vehicle",IF($E213="","Missing trip type",IF(OR($I213="",$J213=""),"Missing odometer",IF($K213&lt;0,"End odometer below start",IF($K213=0,"Zero total miles",IF($L213="","Missing business miles",IF($L213&gt;$K213,"Business miles exceed total",IF($N213="","Missing reimbursement choice",IF(AND(OR($E213="Business",$E213="Mixed"),$H213=""),"Missing business purpose",IF(AND(OR($E213="Personal",$E213="Commute"),$L213&gt;0),"Review trip type",IF(AND($N213="Yes",$L213=0),"Review eligibility","OK"))))))))))))))</f>
        <v/>
      </c>
    </row>
    <row r="214">
      <c r="A214" s="20" t="n"/>
      <c r="B214" s="43" t="n"/>
      <c r="C214" s="22" t="n"/>
      <c r="D214" s="22" t="n"/>
      <c r="E214" s="22" t="n"/>
      <c r="F214" s="22" t="n"/>
      <c r="G214" s="22" t="n"/>
      <c r="H214" s="23" t="n"/>
      <c r="I214" s="44" t="n"/>
      <c r="J214" s="44" t="n"/>
      <c r="K214" s="45">
        <f>IF(OR($I214="",$J214=""),"",IFERROR($J214-$I214,""))</f>
        <v/>
      </c>
      <c r="L214" s="44" t="n"/>
      <c r="M214" s="45">
        <f>IF(OR($K214="",$L214=""),"",IFERROR(MAX(0,$K214-$L214),""))</f>
        <v/>
      </c>
      <c r="N214" s="22" t="n"/>
      <c r="O214" s="46">
        <f>IF($A214="","",IF($N214="Yes",IFERROR('Settings'!$B$4,0),0))</f>
        <v/>
      </c>
      <c r="P214" s="47">
        <f>IF(OR($A214="",$L214="",$O214=""),"",IFERROR(ROUND($L214*$O214,2),0))</f>
        <v/>
      </c>
      <c r="Q214" s="44" t="n"/>
      <c r="R214" s="48" t="n"/>
      <c r="S214" s="45">
        <f>IF(OR($K214="",$Q214=""),"",IFERROR($K214/$Q214,""))</f>
        <v/>
      </c>
      <c r="T214" s="29">
        <f>IF($A214="","",IF($B214="","Missing trip date",IF($C214="","Missing driver",IF($D214="","Missing vehicle",IF($E214="","Missing trip type",IF(OR($I214="",$J214=""),"Missing odometer",IF($K214&lt;0,"End odometer below start",IF($K214=0,"Zero total miles",IF($L214="","Missing business miles",IF($L214&gt;$K214,"Business miles exceed total",IF($N214="","Missing reimbursement choice",IF(AND(OR($E214="Business",$E214="Mixed"),$H214=""),"Missing business purpose",IF(AND(OR($E214="Personal",$E214="Commute"),$L214&gt;0),"Review trip type",IF(AND($N214="Yes",$L214=0),"Review eligibility","OK"))))))))))))))</f>
        <v/>
      </c>
    </row>
    <row r="215">
      <c r="A215" s="20" t="n"/>
      <c r="B215" s="43" t="n"/>
      <c r="C215" s="22" t="n"/>
      <c r="D215" s="22" t="n"/>
      <c r="E215" s="22" t="n"/>
      <c r="F215" s="22" t="n"/>
      <c r="G215" s="22" t="n"/>
      <c r="H215" s="23" t="n"/>
      <c r="I215" s="44" t="n"/>
      <c r="J215" s="44" t="n"/>
      <c r="K215" s="45">
        <f>IF(OR($I215="",$J215=""),"",IFERROR($J215-$I215,""))</f>
        <v/>
      </c>
      <c r="L215" s="44" t="n"/>
      <c r="M215" s="45">
        <f>IF(OR($K215="",$L215=""),"",IFERROR(MAX(0,$K215-$L215),""))</f>
        <v/>
      </c>
      <c r="N215" s="22" t="n"/>
      <c r="O215" s="46">
        <f>IF($A215="","",IF($N215="Yes",IFERROR('Settings'!$B$4,0),0))</f>
        <v/>
      </c>
      <c r="P215" s="47">
        <f>IF(OR($A215="",$L215="",$O215=""),"",IFERROR(ROUND($L215*$O215,2),0))</f>
        <v/>
      </c>
      <c r="Q215" s="44" t="n"/>
      <c r="R215" s="48" t="n"/>
      <c r="S215" s="45">
        <f>IF(OR($K215="",$Q215=""),"",IFERROR($K215/$Q215,""))</f>
        <v/>
      </c>
      <c r="T215" s="29">
        <f>IF($A215="","",IF($B215="","Missing trip date",IF($C215="","Missing driver",IF($D215="","Missing vehicle",IF($E215="","Missing trip type",IF(OR($I215="",$J215=""),"Missing odometer",IF($K215&lt;0,"End odometer below start",IF($K215=0,"Zero total miles",IF($L215="","Missing business miles",IF($L215&gt;$K215,"Business miles exceed total",IF($N215="","Missing reimbursement choice",IF(AND(OR($E215="Business",$E215="Mixed"),$H215=""),"Missing business purpose",IF(AND(OR($E215="Personal",$E215="Commute"),$L215&gt;0),"Review trip type",IF(AND($N215="Yes",$L215=0),"Review eligibility","OK"))))))))))))))</f>
        <v/>
      </c>
    </row>
    <row r="216">
      <c r="A216" s="20" t="n"/>
      <c r="B216" s="43" t="n"/>
      <c r="C216" s="22" t="n"/>
      <c r="D216" s="22" t="n"/>
      <c r="E216" s="22" t="n"/>
      <c r="F216" s="22" t="n"/>
      <c r="G216" s="22" t="n"/>
      <c r="H216" s="23" t="n"/>
      <c r="I216" s="44" t="n"/>
      <c r="J216" s="44" t="n"/>
      <c r="K216" s="45">
        <f>IF(OR($I216="",$J216=""),"",IFERROR($J216-$I216,""))</f>
        <v/>
      </c>
      <c r="L216" s="44" t="n"/>
      <c r="M216" s="45">
        <f>IF(OR($K216="",$L216=""),"",IFERROR(MAX(0,$K216-$L216),""))</f>
        <v/>
      </c>
      <c r="N216" s="22" t="n"/>
      <c r="O216" s="46">
        <f>IF($A216="","",IF($N216="Yes",IFERROR('Settings'!$B$4,0),0))</f>
        <v/>
      </c>
      <c r="P216" s="47">
        <f>IF(OR($A216="",$L216="",$O216=""),"",IFERROR(ROUND($L216*$O216,2),0))</f>
        <v/>
      </c>
      <c r="Q216" s="44" t="n"/>
      <c r="R216" s="48" t="n"/>
      <c r="S216" s="45">
        <f>IF(OR($K216="",$Q216=""),"",IFERROR($K216/$Q216,""))</f>
        <v/>
      </c>
      <c r="T216" s="29">
        <f>IF($A216="","",IF($B216="","Missing trip date",IF($C216="","Missing driver",IF($D216="","Missing vehicle",IF($E216="","Missing trip type",IF(OR($I216="",$J216=""),"Missing odometer",IF($K216&lt;0,"End odometer below start",IF($K216=0,"Zero total miles",IF($L216="","Missing business miles",IF($L216&gt;$K216,"Business miles exceed total",IF($N216="","Missing reimbursement choice",IF(AND(OR($E216="Business",$E216="Mixed"),$H216=""),"Missing business purpose",IF(AND(OR($E216="Personal",$E216="Commute"),$L216&gt;0),"Review trip type",IF(AND($N216="Yes",$L216=0),"Review eligibility","OK"))))))))))))))</f>
        <v/>
      </c>
    </row>
    <row r="217">
      <c r="A217" s="20" t="n"/>
      <c r="B217" s="43" t="n"/>
      <c r="C217" s="22" t="n"/>
      <c r="D217" s="22" t="n"/>
      <c r="E217" s="22" t="n"/>
      <c r="F217" s="22" t="n"/>
      <c r="G217" s="22" t="n"/>
      <c r="H217" s="23" t="n"/>
      <c r="I217" s="44" t="n"/>
      <c r="J217" s="44" t="n"/>
      <c r="K217" s="45">
        <f>IF(OR($I217="",$J217=""),"",IFERROR($J217-$I217,""))</f>
        <v/>
      </c>
      <c r="L217" s="44" t="n"/>
      <c r="M217" s="45">
        <f>IF(OR($K217="",$L217=""),"",IFERROR(MAX(0,$K217-$L217),""))</f>
        <v/>
      </c>
      <c r="N217" s="22" t="n"/>
      <c r="O217" s="46">
        <f>IF($A217="","",IF($N217="Yes",IFERROR('Settings'!$B$4,0),0))</f>
        <v/>
      </c>
      <c r="P217" s="47">
        <f>IF(OR($A217="",$L217="",$O217=""),"",IFERROR(ROUND($L217*$O217,2),0))</f>
        <v/>
      </c>
      <c r="Q217" s="44" t="n"/>
      <c r="R217" s="48" t="n"/>
      <c r="S217" s="45">
        <f>IF(OR($K217="",$Q217=""),"",IFERROR($K217/$Q217,""))</f>
        <v/>
      </c>
      <c r="T217" s="29">
        <f>IF($A217="","",IF($B217="","Missing trip date",IF($C217="","Missing driver",IF($D217="","Missing vehicle",IF($E217="","Missing trip type",IF(OR($I217="",$J217=""),"Missing odometer",IF($K217&lt;0,"End odometer below start",IF($K217=0,"Zero total miles",IF($L217="","Missing business miles",IF($L217&gt;$K217,"Business miles exceed total",IF($N217="","Missing reimbursement choice",IF(AND(OR($E217="Business",$E217="Mixed"),$H217=""),"Missing business purpose",IF(AND(OR($E217="Personal",$E217="Commute"),$L217&gt;0),"Review trip type",IF(AND($N217="Yes",$L217=0),"Review eligibility","OK"))))))))))))))</f>
        <v/>
      </c>
    </row>
    <row r="218">
      <c r="A218" s="20" t="n"/>
      <c r="B218" s="43" t="n"/>
      <c r="C218" s="22" t="n"/>
      <c r="D218" s="22" t="n"/>
      <c r="E218" s="22" t="n"/>
      <c r="F218" s="22" t="n"/>
      <c r="G218" s="22" t="n"/>
      <c r="H218" s="23" t="n"/>
      <c r="I218" s="44" t="n"/>
      <c r="J218" s="44" t="n"/>
      <c r="K218" s="45">
        <f>IF(OR($I218="",$J218=""),"",IFERROR($J218-$I218,""))</f>
        <v/>
      </c>
      <c r="L218" s="44" t="n"/>
      <c r="M218" s="45">
        <f>IF(OR($K218="",$L218=""),"",IFERROR(MAX(0,$K218-$L218),""))</f>
        <v/>
      </c>
      <c r="N218" s="22" t="n"/>
      <c r="O218" s="46">
        <f>IF($A218="","",IF($N218="Yes",IFERROR('Settings'!$B$4,0),0))</f>
        <v/>
      </c>
      <c r="P218" s="47">
        <f>IF(OR($A218="",$L218="",$O218=""),"",IFERROR(ROUND($L218*$O218,2),0))</f>
        <v/>
      </c>
      <c r="Q218" s="44" t="n"/>
      <c r="R218" s="48" t="n"/>
      <c r="S218" s="45">
        <f>IF(OR($K218="",$Q218=""),"",IFERROR($K218/$Q218,""))</f>
        <v/>
      </c>
      <c r="T218" s="29">
        <f>IF($A218="","",IF($B218="","Missing trip date",IF($C218="","Missing driver",IF($D218="","Missing vehicle",IF($E218="","Missing trip type",IF(OR($I218="",$J218=""),"Missing odometer",IF($K218&lt;0,"End odometer below start",IF($K218=0,"Zero total miles",IF($L218="","Missing business miles",IF($L218&gt;$K218,"Business miles exceed total",IF($N218="","Missing reimbursement choice",IF(AND(OR($E218="Business",$E218="Mixed"),$H218=""),"Missing business purpose",IF(AND(OR($E218="Personal",$E218="Commute"),$L218&gt;0),"Review trip type",IF(AND($N218="Yes",$L218=0),"Review eligibility","OK"))))))))))))))</f>
        <v/>
      </c>
    </row>
    <row r="219">
      <c r="A219" s="20" t="n"/>
      <c r="B219" s="43" t="n"/>
      <c r="C219" s="22" t="n"/>
      <c r="D219" s="22" t="n"/>
      <c r="E219" s="22" t="n"/>
      <c r="F219" s="22" t="n"/>
      <c r="G219" s="22" t="n"/>
      <c r="H219" s="23" t="n"/>
      <c r="I219" s="44" t="n"/>
      <c r="J219" s="44" t="n"/>
      <c r="K219" s="45">
        <f>IF(OR($I219="",$J219=""),"",IFERROR($J219-$I219,""))</f>
        <v/>
      </c>
      <c r="L219" s="44" t="n"/>
      <c r="M219" s="45">
        <f>IF(OR($K219="",$L219=""),"",IFERROR(MAX(0,$K219-$L219),""))</f>
        <v/>
      </c>
      <c r="N219" s="22" t="n"/>
      <c r="O219" s="46">
        <f>IF($A219="","",IF($N219="Yes",IFERROR('Settings'!$B$4,0),0))</f>
        <v/>
      </c>
      <c r="P219" s="47">
        <f>IF(OR($A219="",$L219="",$O219=""),"",IFERROR(ROUND($L219*$O219,2),0))</f>
        <v/>
      </c>
      <c r="Q219" s="44" t="n"/>
      <c r="R219" s="48" t="n"/>
      <c r="S219" s="45">
        <f>IF(OR($K219="",$Q219=""),"",IFERROR($K219/$Q219,""))</f>
        <v/>
      </c>
      <c r="T219" s="29">
        <f>IF($A219="","",IF($B219="","Missing trip date",IF($C219="","Missing driver",IF($D219="","Missing vehicle",IF($E219="","Missing trip type",IF(OR($I219="",$J219=""),"Missing odometer",IF($K219&lt;0,"End odometer below start",IF($K219=0,"Zero total miles",IF($L219="","Missing business miles",IF($L219&gt;$K219,"Business miles exceed total",IF($N219="","Missing reimbursement choice",IF(AND(OR($E219="Business",$E219="Mixed"),$H219=""),"Missing business purpose",IF(AND(OR($E219="Personal",$E219="Commute"),$L219&gt;0),"Review trip type",IF(AND($N219="Yes",$L219=0),"Review eligibility","OK"))))))))))))))</f>
        <v/>
      </c>
    </row>
    <row r="220">
      <c r="A220" s="20" t="n"/>
      <c r="B220" s="43" t="n"/>
      <c r="C220" s="22" t="n"/>
      <c r="D220" s="22" t="n"/>
      <c r="E220" s="22" t="n"/>
      <c r="F220" s="22" t="n"/>
      <c r="G220" s="22" t="n"/>
      <c r="H220" s="23" t="n"/>
      <c r="I220" s="44" t="n"/>
      <c r="J220" s="44" t="n"/>
      <c r="K220" s="45">
        <f>IF(OR($I220="",$J220=""),"",IFERROR($J220-$I220,""))</f>
        <v/>
      </c>
      <c r="L220" s="44" t="n"/>
      <c r="M220" s="45">
        <f>IF(OR($K220="",$L220=""),"",IFERROR(MAX(0,$K220-$L220),""))</f>
        <v/>
      </c>
      <c r="N220" s="22" t="n"/>
      <c r="O220" s="46">
        <f>IF($A220="","",IF($N220="Yes",IFERROR('Settings'!$B$4,0),0))</f>
        <v/>
      </c>
      <c r="P220" s="47">
        <f>IF(OR($A220="",$L220="",$O220=""),"",IFERROR(ROUND($L220*$O220,2),0))</f>
        <v/>
      </c>
      <c r="Q220" s="44" t="n"/>
      <c r="R220" s="48" t="n"/>
      <c r="S220" s="45">
        <f>IF(OR($K220="",$Q220=""),"",IFERROR($K220/$Q220,""))</f>
        <v/>
      </c>
      <c r="T220" s="29">
        <f>IF($A220="","",IF($B220="","Missing trip date",IF($C220="","Missing driver",IF($D220="","Missing vehicle",IF($E220="","Missing trip type",IF(OR($I220="",$J220=""),"Missing odometer",IF($K220&lt;0,"End odometer below start",IF($K220=0,"Zero total miles",IF($L220="","Missing business miles",IF($L220&gt;$K220,"Business miles exceed total",IF($N220="","Missing reimbursement choice",IF(AND(OR($E220="Business",$E220="Mixed"),$H220=""),"Missing business purpose",IF(AND(OR($E220="Personal",$E220="Commute"),$L220&gt;0),"Review trip type",IF(AND($N220="Yes",$L220=0),"Review eligibility","OK"))))))))))))))</f>
        <v/>
      </c>
    </row>
    <row r="221">
      <c r="A221" s="20" t="n"/>
      <c r="B221" s="43" t="n"/>
      <c r="C221" s="22" t="n"/>
      <c r="D221" s="22" t="n"/>
      <c r="E221" s="22" t="n"/>
      <c r="F221" s="22" t="n"/>
      <c r="G221" s="22" t="n"/>
      <c r="H221" s="23" t="n"/>
      <c r="I221" s="44" t="n"/>
      <c r="J221" s="44" t="n"/>
      <c r="K221" s="45">
        <f>IF(OR($I221="",$J221=""),"",IFERROR($J221-$I221,""))</f>
        <v/>
      </c>
      <c r="L221" s="44" t="n"/>
      <c r="M221" s="45">
        <f>IF(OR($K221="",$L221=""),"",IFERROR(MAX(0,$K221-$L221),""))</f>
        <v/>
      </c>
      <c r="N221" s="22" t="n"/>
      <c r="O221" s="46">
        <f>IF($A221="","",IF($N221="Yes",IFERROR('Settings'!$B$4,0),0))</f>
        <v/>
      </c>
      <c r="P221" s="47">
        <f>IF(OR($A221="",$L221="",$O221=""),"",IFERROR(ROUND($L221*$O221,2),0))</f>
        <v/>
      </c>
      <c r="Q221" s="44" t="n"/>
      <c r="R221" s="48" t="n"/>
      <c r="S221" s="45">
        <f>IF(OR($K221="",$Q221=""),"",IFERROR($K221/$Q221,""))</f>
        <v/>
      </c>
      <c r="T221" s="29">
        <f>IF($A221="","",IF($B221="","Missing trip date",IF($C221="","Missing driver",IF($D221="","Missing vehicle",IF($E221="","Missing trip type",IF(OR($I221="",$J221=""),"Missing odometer",IF($K221&lt;0,"End odometer below start",IF($K221=0,"Zero total miles",IF($L221="","Missing business miles",IF($L221&gt;$K221,"Business miles exceed total",IF($N221="","Missing reimbursement choice",IF(AND(OR($E221="Business",$E221="Mixed"),$H221=""),"Missing business purpose",IF(AND(OR($E221="Personal",$E221="Commute"),$L221&gt;0),"Review trip type",IF(AND($N221="Yes",$L221=0),"Review eligibility","OK"))))))))))))))</f>
        <v/>
      </c>
    </row>
    <row r="222">
      <c r="A222" s="20" t="n"/>
      <c r="B222" s="43" t="n"/>
      <c r="C222" s="22" t="n"/>
      <c r="D222" s="22" t="n"/>
      <c r="E222" s="22" t="n"/>
      <c r="F222" s="22" t="n"/>
      <c r="G222" s="22" t="n"/>
      <c r="H222" s="23" t="n"/>
      <c r="I222" s="44" t="n"/>
      <c r="J222" s="44" t="n"/>
      <c r="K222" s="45">
        <f>IF(OR($I222="",$J222=""),"",IFERROR($J222-$I222,""))</f>
        <v/>
      </c>
      <c r="L222" s="44" t="n"/>
      <c r="M222" s="45">
        <f>IF(OR($K222="",$L222=""),"",IFERROR(MAX(0,$K222-$L222),""))</f>
        <v/>
      </c>
      <c r="N222" s="22" t="n"/>
      <c r="O222" s="46">
        <f>IF($A222="","",IF($N222="Yes",IFERROR('Settings'!$B$4,0),0))</f>
        <v/>
      </c>
      <c r="P222" s="47">
        <f>IF(OR($A222="",$L222="",$O222=""),"",IFERROR(ROUND($L222*$O222,2),0))</f>
        <v/>
      </c>
      <c r="Q222" s="44" t="n"/>
      <c r="R222" s="48" t="n"/>
      <c r="S222" s="45">
        <f>IF(OR($K222="",$Q222=""),"",IFERROR($K222/$Q222,""))</f>
        <v/>
      </c>
      <c r="T222" s="29">
        <f>IF($A222="","",IF($B222="","Missing trip date",IF($C222="","Missing driver",IF($D222="","Missing vehicle",IF($E222="","Missing trip type",IF(OR($I222="",$J222=""),"Missing odometer",IF($K222&lt;0,"End odometer below start",IF($K222=0,"Zero total miles",IF($L222="","Missing business miles",IF($L222&gt;$K222,"Business miles exceed total",IF($N222="","Missing reimbursement choice",IF(AND(OR($E222="Business",$E222="Mixed"),$H222=""),"Missing business purpose",IF(AND(OR($E222="Personal",$E222="Commute"),$L222&gt;0),"Review trip type",IF(AND($N222="Yes",$L222=0),"Review eligibility","OK"))))))))))))))</f>
        <v/>
      </c>
    </row>
    <row r="223">
      <c r="A223" s="20" t="n"/>
      <c r="B223" s="43" t="n"/>
      <c r="C223" s="22" t="n"/>
      <c r="D223" s="22" t="n"/>
      <c r="E223" s="22" t="n"/>
      <c r="F223" s="22" t="n"/>
      <c r="G223" s="22" t="n"/>
      <c r="H223" s="23" t="n"/>
      <c r="I223" s="44" t="n"/>
      <c r="J223" s="44" t="n"/>
      <c r="K223" s="45">
        <f>IF(OR($I223="",$J223=""),"",IFERROR($J223-$I223,""))</f>
        <v/>
      </c>
      <c r="L223" s="44" t="n"/>
      <c r="M223" s="45">
        <f>IF(OR($K223="",$L223=""),"",IFERROR(MAX(0,$K223-$L223),""))</f>
        <v/>
      </c>
      <c r="N223" s="22" t="n"/>
      <c r="O223" s="46">
        <f>IF($A223="","",IF($N223="Yes",IFERROR('Settings'!$B$4,0),0))</f>
        <v/>
      </c>
      <c r="P223" s="47">
        <f>IF(OR($A223="",$L223="",$O223=""),"",IFERROR(ROUND($L223*$O223,2),0))</f>
        <v/>
      </c>
      <c r="Q223" s="44" t="n"/>
      <c r="R223" s="48" t="n"/>
      <c r="S223" s="45">
        <f>IF(OR($K223="",$Q223=""),"",IFERROR($K223/$Q223,""))</f>
        <v/>
      </c>
      <c r="T223" s="29">
        <f>IF($A223="","",IF($B223="","Missing trip date",IF($C223="","Missing driver",IF($D223="","Missing vehicle",IF($E223="","Missing trip type",IF(OR($I223="",$J223=""),"Missing odometer",IF($K223&lt;0,"End odometer below start",IF($K223=0,"Zero total miles",IF($L223="","Missing business miles",IF($L223&gt;$K223,"Business miles exceed total",IF($N223="","Missing reimbursement choice",IF(AND(OR($E223="Business",$E223="Mixed"),$H223=""),"Missing business purpose",IF(AND(OR($E223="Personal",$E223="Commute"),$L223&gt;0),"Review trip type",IF(AND($N223="Yes",$L223=0),"Review eligibility","OK"))))))))))))))</f>
        <v/>
      </c>
    </row>
    <row r="224">
      <c r="A224" s="20" t="n"/>
      <c r="B224" s="43" t="n"/>
      <c r="C224" s="22" t="n"/>
      <c r="D224" s="22" t="n"/>
      <c r="E224" s="22" t="n"/>
      <c r="F224" s="22" t="n"/>
      <c r="G224" s="22" t="n"/>
      <c r="H224" s="23" t="n"/>
      <c r="I224" s="44" t="n"/>
      <c r="J224" s="44" t="n"/>
      <c r="K224" s="45">
        <f>IF(OR($I224="",$J224=""),"",IFERROR($J224-$I224,""))</f>
        <v/>
      </c>
      <c r="L224" s="44" t="n"/>
      <c r="M224" s="45">
        <f>IF(OR($K224="",$L224=""),"",IFERROR(MAX(0,$K224-$L224),""))</f>
        <v/>
      </c>
      <c r="N224" s="22" t="n"/>
      <c r="O224" s="46">
        <f>IF($A224="","",IF($N224="Yes",IFERROR('Settings'!$B$4,0),0))</f>
        <v/>
      </c>
      <c r="P224" s="47">
        <f>IF(OR($A224="",$L224="",$O224=""),"",IFERROR(ROUND($L224*$O224,2),0))</f>
        <v/>
      </c>
      <c r="Q224" s="44" t="n"/>
      <c r="R224" s="48" t="n"/>
      <c r="S224" s="45">
        <f>IF(OR($K224="",$Q224=""),"",IFERROR($K224/$Q224,""))</f>
        <v/>
      </c>
      <c r="T224" s="29">
        <f>IF($A224="","",IF($B224="","Missing trip date",IF($C224="","Missing driver",IF($D224="","Missing vehicle",IF($E224="","Missing trip type",IF(OR($I224="",$J224=""),"Missing odometer",IF($K224&lt;0,"End odometer below start",IF($K224=0,"Zero total miles",IF($L224="","Missing business miles",IF($L224&gt;$K224,"Business miles exceed total",IF($N224="","Missing reimbursement choice",IF(AND(OR($E224="Business",$E224="Mixed"),$H224=""),"Missing business purpose",IF(AND(OR($E224="Personal",$E224="Commute"),$L224&gt;0),"Review trip type",IF(AND($N224="Yes",$L224=0),"Review eligibility","OK"))))))))))))))</f>
        <v/>
      </c>
    </row>
    <row r="225">
      <c r="A225" s="20" t="n"/>
      <c r="B225" s="43" t="n"/>
      <c r="C225" s="22" t="n"/>
      <c r="D225" s="22" t="n"/>
      <c r="E225" s="22" t="n"/>
      <c r="F225" s="22" t="n"/>
      <c r="G225" s="22" t="n"/>
      <c r="H225" s="23" t="n"/>
      <c r="I225" s="44" t="n"/>
      <c r="J225" s="44" t="n"/>
      <c r="K225" s="45">
        <f>IF(OR($I225="",$J225=""),"",IFERROR($J225-$I225,""))</f>
        <v/>
      </c>
      <c r="L225" s="44" t="n"/>
      <c r="M225" s="45">
        <f>IF(OR($K225="",$L225=""),"",IFERROR(MAX(0,$K225-$L225),""))</f>
        <v/>
      </c>
      <c r="N225" s="22" t="n"/>
      <c r="O225" s="46">
        <f>IF($A225="","",IF($N225="Yes",IFERROR('Settings'!$B$4,0),0))</f>
        <v/>
      </c>
      <c r="P225" s="47">
        <f>IF(OR($A225="",$L225="",$O225=""),"",IFERROR(ROUND($L225*$O225,2),0))</f>
        <v/>
      </c>
      <c r="Q225" s="44" t="n"/>
      <c r="R225" s="48" t="n"/>
      <c r="S225" s="45">
        <f>IF(OR($K225="",$Q225=""),"",IFERROR($K225/$Q225,""))</f>
        <v/>
      </c>
      <c r="T225" s="29">
        <f>IF($A225="","",IF($B225="","Missing trip date",IF($C225="","Missing driver",IF($D225="","Missing vehicle",IF($E225="","Missing trip type",IF(OR($I225="",$J225=""),"Missing odometer",IF($K225&lt;0,"End odometer below start",IF($K225=0,"Zero total miles",IF($L225="","Missing business miles",IF($L225&gt;$K225,"Business miles exceed total",IF($N225="","Missing reimbursement choice",IF(AND(OR($E225="Business",$E225="Mixed"),$H225=""),"Missing business purpose",IF(AND(OR($E225="Personal",$E225="Commute"),$L225&gt;0),"Review trip type",IF(AND($N225="Yes",$L225=0),"Review eligibility","OK"))))))))))))))</f>
        <v/>
      </c>
    </row>
    <row r="226">
      <c r="A226" s="20" t="n"/>
      <c r="B226" s="43" t="n"/>
      <c r="C226" s="22" t="n"/>
      <c r="D226" s="22" t="n"/>
      <c r="E226" s="22" t="n"/>
      <c r="F226" s="22" t="n"/>
      <c r="G226" s="22" t="n"/>
      <c r="H226" s="23" t="n"/>
      <c r="I226" s="44" t="n"/>
      <c r="J226" s="44" t="n"/>
      <c r="K226" s="45">
        <f>IF(OR($I226="",$J226=""),"",IFERROR($J226-$I226,""))</f>
        <v/>
      </c>
      <c r="L226" s="44" t="n"/>
      <c r="M226" s="45">
        <f>IF(OR($K226="",$L226=""),"",IFERROR(MAX(0,$K226-$L226),""))</f>
        <v/>
      </c>
      <c r="N226" s="22" t="n"/>
      <c r="O226" s="46">
        <f>IF($A226="","",IF($N226="Yes",IFERROR('Settings'!$B$4,0),0))</f>
        <v/>
      </c>
      <c r="P226" s="47">
        <f>IF(OR($A226="",$L226="",$O226=""),"",IFERROR(ROUND($L226*$O226,2),0))</f>
        <v/>
      </c>
      <c r="Q226" s="44" t="n"/>
      <c r="R226" s="48" t="n"/>
      <c r="S226" s="45">
        <f>IF(OR($K226="",$Q226=""),"",IFERROR($K226/$Q226,""))</f>
        <v/>
      </c>
      <c r="T226" s="29">
        <f>IF($A226="","",IF($B226="","Missing trip date",IF($C226="","Missing driver",IF($D226="","Missing vehicle",IF($E226="","Missing trip type",IF(OR($I226="",$J226=""),"Missing odometer",IF($K226&lt;0,"End odometer below start",IF($K226=0,"Zero total miles",IF($L226="","Missing business miles",IF($L226&gt;$K226,"Business miles exceed total",IF($N226="","Missing reimbursement choice",IF(AND(OR($E226="Business",$E226="Mixed"),$H226=""),"Missing business purpose",IF(AND(OR($E226="Personal",$E226="Commute"),$L226&gt;0),"Review trip type",IF(AND($N226="Yes",$L226=0),"Review eligibility","OK"))))))))))))))</f>
        <v/>
      </c>
    </row>
    <row r="227">
      <c r="A227" s="20" t="n"/>
      <c r="B227" s="43" t="n"/>
      <c r="C227" s="22" t="n"/>
      <c r="D227" s="22" t="n"/>
      <c r="E227" s="22" t="n"/>
      <c r="F227" s="22" t="n"/>
      <c r="G227" s="22" t="n"/>
      <c r="H227" s="23" t="n"/>
      <c r="I227" s="44" t="n"/>
      <c r="J227" s="44" t="n"/>
      <c r="K227" s="45">
        <f>IF(OR($I227="",$J227=""),"",IFERROR($J227-$I227,""))</f>
        <v/>
      </c>
      <c r="L227" s="44" t="n"/>
      <c r="M227" s="45">
        <f>IF(OR($K227="",$L227=""),"",IFERROR(MAX(0,$K227-$L227),""))</f>
        <v/>
      </c>
      <c r="N227" s="22" t="n"/>
      <c r="O227" s="46">
        <f>IF($A227="","",IF($N227="Yes",IFERROR('Settings'!$B$4,0),0))</f>
        <v/>
      </c>
      <c r="P227" s="47">
        <f>IF(OR($A227="",$L227="",$O227=""),"",IFERROR(ROUND($L227*$O227,2),0))</f>
        <v/>
      </c>
      <c r="Q227" s="44" t="n"/>
      <c r="R227" s="48" t="n"/>
      <c r="S227" s="45">
        <f>IF(OR($K227="",$Q227=""),"",IFERROR($K227/$Q227,""))</f>
        <v/>
      </c>
      <c r="T227" s="29">
        <f>IF($A227="","",IF($B227="","Missing trip date",IF($C227="","Missing driver",IF($D227="","Missing vehicle",IF($E227="","Missing trip type",IF(OR($I227="",$J227=""),"Missing odometer",IF($K227&lt;0,"End odometer below start",IF($K227=0,"Zero total miles",IF($L227="","Missing business miles",IF($L227&gt;$K227,"Business miles exceed total",IF($N227="","Missing reimbursement choice",IF(AND(OR($E227="Business",$E227="Mixed"),$H227=""),"Missing business purpose",IF(AND(OR($E227="Personal",$E227="Commute"),$L227&gt;0),"Review trip type",IF(AND($N227="Yes",$L227=0),"Review eligibility","OK"))))))))))))))</f>
        <v/>
      </c>
    </row>
    <row r="228">
      <c r="A228" s="20" t="n"/>
      <c r="B228" s="43" t="n"/>
      <c r="C228" s="22" t="n"/>
      <c r="D228" s="22" t="n"/>
      <c r="E228" s="22" t="n"/>
      <c r="F228" s="22" t="n"/>
      <c r="G228" s="22" t="n"/>
      <c r="H228" s="23" t="n"/>
      <c r="I228" s="44" t="n"/>
      <c r="J228" s="44" t="n"/>
      <c r="K228" s="45">
        <f>IF(OR($I228="",$J228=""),"",IFERROR($J228-$I228,""))</f>
        <v/>
      </c>
      <c r="L228" s="44" t="n"/>
      <c r="M228" s="45">
        <f>IF(OR($K228="",$L228=""),"",IFERROR(MAX(0,$K228-$L228),""))</f>
        <v/>
      </c>
      <c r="N228" s="22" t="n"/>
      <c r="O228" s="46">
        <f>IF($A228="","",IF($N228="Yes",IFERROR('Settings'!$B$4,0),0))</f>
        <v/>
      </c>
      <c r="P228" s="47">
        <f>IF(OR($A228="",$L228="",$O228=""),"",IFERROR(ROUND($L228*$O228,2),0))</f>
        <v/>
      </c>
      <c r="Q228" s="44" t="n"/>
      <c r="R228" s="48" t="n"/>
      <c r="S228" s="45">
        <f>IF(OR($K228="",$Q228=""),"",IFERROR($K228/$Q228,""))</f>
        <v/>
      </c>
      <c r="T228" s="29">
        <f>IF($A228="","",IF($B228="","Missing trip date",IF($C228="","Missing driver",IF($D228="","Missing vehicle",IF($E228="","Missing trip type",IF(OR($I228="",$J228=""),"Missing odometer",IF($K228&lt;0,"End odometer below start",IF($K228=0,"Zero total miles",IF($L228="","Missing business miles",IF($L228&gt;$K228,"Business miles exceed total",IF($N228="","Missing reimbursement choice",IF(AND(OR($E228="Business",$E228="Mixed"),$H228=""),"Missing business purpose",IF(AND(OR($E228="Personal",$E228="Commute"),$L228&gt;0),"Review trip type",IF(AND($N228="Yes",$L228=0),"Review eligibility","OK"))))))))))))))</f>
        <v/>
      </c>
    </row>
    <row r="229">
      <c r="A229" s="20" t="n"/>
      <c r="B229" s="43" t="n"/>
      <c r="C229" s="22" t="n"/>
      <c r="D229" s="22" t="n"/>
      <c r="E229" s="22" t="n"/>
      <c r="F229" s="22" t="n"/>
      <c r="G229" s="22" t="n"/>
      <c r="H229" s="23" t="n"/>
      <c r="I229" s="44" t="n"/>
      <c r="J229" s="44" t="n"/>
      <c r="K229" s="45">
        <f>IF(OR($I229="",$J229=""),"",IFERROR($J229-$I229,""))</f>
        <v/>
      </c>
      <c r="L229" s="44" t="n"/>
      <c r="M229" s="45">
        <f>IF(OR($K229="",$L229=""),"",IFERROR(MAX(0,$K229-$L229),""))</f>
        <v/>
      </c>
      <c r="N229" s="22" t="n"/>
      <c r="O229" s="46">
        <f>IF($A229="","",IF($N229="Yes",IFERROR('Settings'!$B$4,0),0))</f>
        <v/>
      </c>
      <c r="P229" s="47">
        <f>IF(OR($A229="",$L229="",$O229=""),"",IFERROR(ROUND($L229*$O229,2),0))</f>
        <v/>
      </c>
      <c r="Q229" s="44" t="n"/>
      <c r="R229" s="48" t="n"/>
      <c r="S229" s="45">
        <f>IF(OR($K229="",$Q229=""),"",IFERROR($K229/$Q229,""))</f>
        <v/>
      </c>
      <c r="T229" s="29">
        <f>IF($A229="","",IF($B229="","Missing trip date",IF($C229="","Missing driver",IF($D229="","Missing vehicle",IF($E229="","Missing trip type",IF(OR($I229="",$J229=""),"Missing odometer",IF($K229&lt;0,"End odometer below start",IF($K229=0,"Zero total miles",IF($L229="","Missing business miles",IF($L229&gt;$K229,"Business miles exceed total",IF($N229="","Missing reimbursement choice",IF(AND(OR($E229="Business",$E229="Mixed"),$H229=""),"Missing business purpose",IF(AND(OR($E229="Personal",$E229="Commute"),$L229&gt;0),"Review trip type",IF(AND($N229="Yes",$L229=0),"Review eligibility","OK"))))))))))))))</f>
        <v/>
      </c>
    </row>
    <row r="230">
      <c r="A230" s="20" t="n"/>
      <c r="B230" s="43" t="n"/>
      <c r="C230" s="22" t="n"/>
      <c r="D230" s="22" t="n"/>
      <c r="E230" s="22" t="n"/>
      <c r="F230" s="22" t="n"/>
      <c r="G230" s="22" t="n"/>
      <c r="H230" s="23" t="n"/>
      <c r="I230" s="44" t="n"/>
      <c r="J230" s="44" t="n"/>
      <c r="K230" s="45">
        <f>IF(OR($I230="",$J230=""),"",IFERROR($J230-$I230,""))</f>
        <v/>
      </c>
      <c r="L230" s="44" t="n"/>
      <c r="M230" s="45">
        <f>IF(OR($K230="",$L230=""),"",IFERROR(MAX(0,$K230-$L230),""))</f>
        <v/>
      </c>
      <c r="N230" s="22" t="n"/>
      <c r="O230" s="46">
        <f>IF($A230="","",IF($N230="Yes",IFERROR('Settings'!$B$4,0),0))</f>
        <v/>
      </c>
      <c r="P230" s="47">
        <f>IF(OR($A230="",$L230="",$O230=""),"",IFERROR(ROUND($L230*$O230,2),0))</f>
        <v/>
      </c>
      <c r="Q230" s="44" t="n"/>
      <c r="R230" s="48" t="n"/>
      <c r="S230" s="45">
        <f>IF(OR($K230="",$Q230=""),"",IFERROR($K230/$Q230,""))</f>
        <v/>
      </c>
      <c r="T230" s="29">
        <f>IF($A230="","",IF($B230="","Missing trip date",IF($C230="","Missing driver",IF($D230="","Missing vehicle",IF($E230="","Missing trip type",IF(OR($I230="",$J230=""),"Missing odometer",IF($K230&lt;0,"End odometer below start",IF($K230=0,"Zero total miles",IF($L230="","Missing business miles",IF($L230&gt;$K230,"Business miles exceed total",IF($N230="","Missing reimbursement choice",IF(AND(OR($E230="Business",$E230="Mixed"),$H230=""),"Missing business purpose",IF(AND(OR($E230="Personal",$E230="Commute"),$L230&gt;0),"Review trip type",IF(AND($N230="Yes",$L230=0),"Review eligibility","OK"))))))))))))))</f>
        <v/>
      </c>
    </row>
    <row r="231">
      <c r="A231" s="20" t="n"/>
      <c r="B231" s="43" t="n"/>
      <c r="C231" s="22" t="n"/>
      <c r="D231" s="22" t="n"/>
      <c r="E231" s="22" t="n"/>
      <c r="F231" s="22" t="n"/>
      <c r="G231" s="22" t="n"/>
      <c r="H231" s="23" t="n"/>
      <c r="I231" s="44" t="n"/>
      <c r="J231" s="44" t="n"/>
      <c r="K231" s="45">
        <f>IF(OR($I231="",$J231=""),"",IFERROR($J231-$I231,""))</f>
        <v/>
      </c>
      <c r="L231" s="44" t="n"/>
      <c r="M231" s="45">
        <f>IF(OR($K231="",$L231=""),"",IFERROR(MAX(0,$K231-$L231),""))</f>
        <v/>
      </c>
      <c r="N231" s="22" t="n"/>
      <c r="O231" s="46">
        <f>IF($A231="","",IF($N231="Yes",IFERROR('Settings'!$B$4,0),0))</f>
        <v/>
      </c>
      <c r="P231" s="47">
        <f>IF(OR($A231="",$L231="",$O231=""),"",IFERROR(ROUND($L231*$O231,2),0))</f>
        <v/>
      </c>
      <c r="Q231" s="44" t="n"/>
      <c r="R231" s="48" t="n"/>
      <c r="S231" s="45">
        <f>IF(OR($K231="",$Q231=""),"",IFERROR($K231/$Q231,""))</f>
        <v/>
      </c>
      <c r="T231" s="29">
        <f>IF($A231="","",IF($B231="","Missing trip date",IF($C231="","Missing driver",IF($D231="","Missing vehicle",IF($E231="","Missing trip type",IF(OR($I231="",$J231=""),"Missing odometer",IF($K231&lt;0,"End odometer below start",IF($K231=0,"Zero total miles",IF($L231="","Missing business miles",IF($L231&gt;$K231,"Business miles exceed total",IF($N231="","Missing reimbursement choice",IF(AND(OR($E231="Business",$E231="Mixed"),$H231=""),"Missing business purpose",IF(AND(OR($E231="Personal",$E231="Commute"),$L231&gt;0),"Review trip type",IF(AND($N231="Yes",$L231=0),"Review eligibility","OK"))))))))))))))</f>
        <v/>
      </c>
    </row>
    <row r="232">
      <c r="A232" s="20" t="n"/>
      <c r="B232" s="43" t="n"/>
      <c r="C232" s="22" t="n"/>
      <c r="D232" s="22" t="n"/>
      <c r="E232" s="22" t="n"/>
      <c r="F232" s="22" t="n"/>
      <c r="G232" s="22" t="n"/>
      <c r="H232" s="23" t="n"/>
      <c r="I232" s="44" t="n"/>
      <c r="J232" s="44" t="n"/>
      <c r="K232" s="45">
        <f>IF(OR($I232="",$J232=""),"",IFERROR($J232-$I232,""))</f>
        <v/>
      </c>
      <c r="L232" s="44" t="n"/>
      <c r="M232" s="45">
        <f>IF(OR($K232="",$L232=""),"",IFERROR(MAX(0,$K232-$L232),""))</f>
        <v/>
      </c>
      <c r="N232" s="22" t="n"/>
      <c r="O232" s="46">
        <f>IF($A232="","",IF($N232="Yes",IFERROR('Settings'!$B$4,0),0))</f>
        <v/>
      </c>
      <c r="P232" s="47">
        <f>IF(OR($A232="",$L232="",$O232=""),"",IFERROR(ROUND($L232*$O232,2),0))</f>
        <v/>
      </c>
      <c r="Q232" s="44" t="n"/>
      <c r="R232" s="48" t="n"/>
      <c r="S232" s="45">
        <f>IF(OR($K232="",$Q232=""),"",IFERROR($K232/$Q232,""))</f>
        <v/>
      </c>
      <c r="T232" s="29">
        <f>IF($A232="","",IF($B232="","Missing trip date",IF($C232="","Missing driver",IF($D232="","Missing vehicle",IF($E232="","Missing trip type",IF(OR($I232="",$J232=""),"Missing odometer",IF($K232&lt;0,"End odometer below start",IF($K232=0,"Zero total miles",IF($L232="","Missing business miles",IF($L232&gt;$K232,"Business miles exceed total",IF($N232="","Missing reimbursement choice",IF(AND(OR($E232="Business",$E232="Mixed"),$H232=""),"Missing business purpose",IF(AND(OR($E232="Personal",$E232="Commute"),$L232&gt;0),"Review trip type",IF(AND($N232="Yes",$L232=0),"Review eligibility","OK"))))))))))))))</f>
        <v/>
      </c>
    </row>
    <row r="233">
      <c r="A233" s="20" t="n"/>
      <c r="B233" s="43" t="n"/>
      <c r="C233" s="22" t="n"/>
      <c r="D233" s="22" t="n"/>
      <c r="E233" s="22" t="n"/>
      <c r="F233" s="22" t="n"/>
      <c r="G233" s="22" t="n"/>
      <c r="H233" s="23" t="n"/>
      <c r="I233" s="44" t="n"/>
      <c r="J233" s="44" t="n"/>
      <c r="K233" s="45">
        <f>IF(OR($I233="",$J233=""),"",IFERROR($J233-$I233,""))</f>
        <v/>
      </c>
      <c r="L233" s="44" t="n"/>
      <c r="M233" s="45">
        <f>IF(OR($K233="",$L233=""),"",IFERROR(MAX(0,$K233-$L233),""))</f>
        <v/>
      </c>
      <c r="N233" s="22" t="n"/>
      <c r="O233" s="46">
        <f>IF($A233="","",IF($N233="Yes",IFERROR('Settings'!$B$4,0),0))</f>
        <v/>
      </c>
      <c r="P233" s="47">
        <f>IF(OR($A233="",$L233="",$O233=""),"",IFERROR(ROUND($L233*$O233,2),0))</f>
        <v/>
      </c>
      <c r="Q233" s="44" t="n"/>
      <c r="R233" s="48" t="n"/>
      <c r="S233" s="45">
        <f>IF(OR($K233="",$Q233=""),"",IFERROR($K233/$Q233,""))</f>
        <v/>
      </c>
      <c r="T233" s="29">
        <f>IF($A233="","",IF($B233="","Missing trip date",IF($C233="","Missing driver",IF($D233="","Missing vehicle",IF($E233="","Missing trip type",IF(OR($I233="",$J233=""),"Missing odometer",IF($K233&lt;0,"End odometer below start",IF($K233=0,"Zero total miles",IF($L233="","Missing business miles",IF($L233&gt;$K233,"Business miles exceed total",IF($N233="","Missing reimbursement choice",IF(AND(OR($E233="Business",$E233="Mixed"),$H233=""),"Missing business purpose",IF(AND(OR($E233="Personal",$E233="Commute"),$L233&gt;0),"Review trip type",IF(AND($N233="Yes",$L233=0),"Review eligibility","OK"))))))))))))))</f>
        <v/>
      </c>
    </row>
    <row r="234">
      <c r="A234" s="20" t="n"/>
      <c r="B234" s="43" t="n"/>
      <c r="C234" s="22" t="n"/>
      <c r="D234" s="22" t="n"/>
      <c r="E234" s="22" t="n"/>
      <c r="F234" s="22" t="n"/>
      <c r="G234" s="22" t="n"/>
      <c r="H234" s="23" t="n"/>
      <c r="I234" s="44" t="n"/>
      <c r="J234" s="44" t="n"/>
      <c r="K234" s="45">
        <f>IF(OR($I234="",$J234=""),"",IFERROR($J234-$I234,""))</f>
        <v/>
      </c>
      <c r="L234" s="44" t="n"/>
      <c r="M234" s="45">
        <f>IF(OR($K234="",$L234=""),"",IFERROR(MAX(0,$K234-$L234),""))</f>
        <v/>
      </c>
      <c r="N234" s="22" t="n"/>
      <c r="O234" s="46">
        <f>IF($A234="","",IF($N234="Yes",IFERROR('Settings'!$B$4,0),0))</f>
        <v/>
      </c>
      <c r="P234" s="47">
        <f>IF(OR($A234="",$L234="",$O234=""),"",IFERROR(ROUND($L234*$O234,2),0))</f>
        <v/>
      </c>
      <c r="Q234" s="44" t="n"/>
      <c r="R234" s="48" t="n"/>
      <c r="S234" s="45">
        <f>IF(OR($K234="",$Q234=""),"",IFERROR($K234/$Q234,""))</f>
        <v/>
      </c>
      <c r="T234" s="29">
        <f>IF($A234="","",IF($B234="","Missing trip date",IF($C234="","Missing driver",IF($D234="","Missing vehicle",IF($E234="","Missing trip type",IF(OR($I234="",$J234=""),"Missing odometer",IF($K234&lt;0,"End odometer below start",IF($K234=0,"Zero total miles",IF($L234="","Missing business miles",IF($L234&gt;$K234,"Business miles exceed total",IF($N234="","Missing reimbursement choice",IF(AND(OR($E234="Business",$E234="Mixed"),$H234=""),"Missing business purpose",IF(AND(OR($E234="Personal",$E234="Commute"),$L234&gt;0),"Review trip type",IF(AND($N234="Yes",$L234=0),"Review eligibility","OK"))))))))))))))</f>
        <v/>
      </c>
    </row>
    <row r="235">
      <c r="A235" s="20" t="n"/>
      <c r="B235" s="43" t="n"/>
      <c r="C235" s="22" t="n"/>
      <c r="D235" s="22" t="n"/>
      <c r="E235" s="22" t="n"/>
      <c r="F235" s="22" t="n"/>
      <c r="G235" s="22" t="n"/>
      <c r="H235" s="23" t="n"/>
      <c r="I235" s="44" t="n"/>
      <c r="J235" s="44" t="n"/>
      <c r="K235" s="45">
        <f>IF(OR($I235="",$J235=""),"",IFERROR($J235-$I235,""))</f>
        <v/>
      </c>
      <c r="L235" s="44" t="n"/>
      <c r="M235" s="45">
        <f>IF(OR($K235="",$L235=""),"",IFERROR(MAX(0,$K235-$L235),""))</f>
        <v/>
      </c>
      <c r="N235" s="22" t="n"/>
      <c r="O235" s="46">
        <f>IF($A235="","",IF($N235="Yes",IFERROR('Settings'!$B$4,0),0))</f>
        <v/>
      </c>
      <c r="P235" s="47">
        <f>IF(OR($A235="",$L235="",$O235=""),"",IFERROR(ROUND($L235*$O235,2),0))</f>
        <v/>
      </c>
      <c r="Q235" s="44" t="n"/>
      <c r="R235" s="48" t="n"/>
      <c r="S235" s="45">
        <f>IF(OR($K235="",$Q235=""),"",IFERROR($K235/$Q235,""))</f>
        <v/>
      </c>
      <c r="T235" s="29">
        <f>IF($A235="","",IF($B235="","Missing trip date",IF($C235="","Missing driver",IF($D235="","Missing vehicle",IF($E235="","Missing trip type",IF(OR($I235="",$J235=""),"Missing odometer",IF($K235&lt;0,"End odometer below start",IF($K235=0,"Zero total miles",IF($L235="","Missing business miles",IF($L235&gt;$K235,"Business miles exceed total",IF($N235="","Missing reimbursement choice",IF(AND(OR($E235="Business",$E235="Mixed"),$H235=""),"Missing business purpose",IF(AND(OR($E235="Personal",$E235="Commute"),$L235&gt;0),"Review trip type",IF(AND($N235="Yes",$L235=0),"Review eligibility","OK"))))))))))))))</f>
        <v/>
      </c>
    </row>
    <row r="236">
      <c r="A236" s="20" t="n"/>
      <c r="B236" s="43" t="n"/>
      <c r="C236" s="22" t="n"/>
      <c r="D236" s="22" t="n"/>
      <c r="E236" s="22" t="n"/>
      <c r="F236" s="22" t="n"/>
      <c r="G236" s="22" t="n"/>
      <c r="H236" s="23" t="n"/>
      <c r="I236" s="44" t="n"/>
      <c r="J236" s="44" t="n"/>
      <c r="K236" s="45">
        <f>IF(OR($I236="",$J236=""),"",IFERROR($J236-$I236,""))</f>
        <v/>
      </c>
      <c r="L236" s="44" t="n"/>
      <c r="M236" s="45">
        <f>IF(OR($K236="",$L236=""),"",IFERROR(MAX(0,$K236-$L236),""))</f>
        <v/>
      </c>
      <c r="N236" s="22" t="n"/>
      <c r="O236" s="46">
        <f>IF($A236="","",IF($N236="Yes",IFERROR('Settings'!$B$4,0),0))</f>
        <v/>
      </c>
      <c r="P236" s="47">
        <f>IF(OR($A236="",$L236="",$O236=""),"",IFERROR(ROUND($L236*$O236,2),0))</f>
        <v/>
      </c>
      <c r="Q236" s="44" t="n"/>
      <c r="R236" s="48" t="n"/>
      <c r="S236" s="45">
        <f>IF(OR($K236="",$Q236=""),"",IFERROR($K236/$Q236,""))</f>
        <v/>
      </c>
      <c r="T236" s="29">
        <f>IF($A236="","",IF($B236="","Missing trip date",IF($C236="","Missing driver",IF($D236="","Missing vehicle",IF($E236="","Missing trip type",IF(OR($I236="",$J236=""),"Missing odometer",IF($K236&lt;0,"End odometer below start",IF($K236=0,"Zero total miles",IF($L236="","Missing business miles",IF($L236&gt;$K236,"Business miles exceed total",IF($N236="","Missing reimbursement choice",IF(AND(OR($E236="Business",$E236="Mixed"),$H236=""),"Missing business purpose",IF(AND(OR($E236="Personal",$E236="Commute"),$L236&gt;0),"Review trip type",IF(AND($N236="Yes",$L236=0),"Review eligibility","OK"))))))))))))))</f>
        <v/>
      </c>
    </row>
    <row r="237">
      <c r="A237" s="20" t="n"/>
      <c r="B237" s="43" t="n"/>
      <c r="C237" s="22" t="n"/>
      <c r="D237" s="22" t="n"/>
      <c r="E237" s="22" t="n"/>
      <c r="F237" s="22" t="n"/>
      <c r="G237" s="22" t="n"/>
      <c r="H237" s="23" t="n"/>
      <c r="I237" s="44" t="n"/>
      <c r="J237" s="44" t="n"/>
      <c r="K237" s="45">
        <f>IF(OR($I237="",$J237=""),"",IFERROR($J237-$I237,""))</f>
        <v/>
      </c>
      <c r="L237" s="44" t="n"/>
      <c r="M237" s="45">
        <f>IF(OR($K237="",$L237=""),"",IFERROR(MAX(0,$K237-$L237),""))</f>
        <v/>
      </c>
      <c r="N237" s="22" t="n"/>
      <c r="O237" s="46">
        <f>IF($A237="","",IF($N237="Yes",IFERROR('Settings'!$B$4,0),0))</f>
        <v/>
      </c>
      <c r="P237" s="47">
        <f>IF(OR($A237="",$L237="",$O237=""),"",IFERROR(ROUND($L237*$O237,2),0))</f>
        <v/>
      </c>
      <c r="Q237" s="44" t="n"/>
      <c r="R237" s="48" t="n"/>
      <c r="S237" s="45">
        <f>IF(OR($K237="",$Q237=""),"",IFERROR($K237/$Q237,""))</f>
        <v/>
      </c>
      <c r="T237" s="29">
        <f>IF($A237="","",IF($B237="","Missing trip date",IF($C237="","Missing driver",IF($D237="","Missing vehicle",IF($E237="","Missing trip type",IF(OR($I237="",$J237=""),"Missing odometer",IF($K237&lt;0,"End odometer below start",IF($K237=0,"Zero total miles",IF($L237="","Missing business miles",IF($L237&gt;$K237,"Business miles exceed total",IF($N237="","Missing reimbursement choice",IF(AND(OR($E237="Business",$E237="Mixed"),$H237=""),"Missing business purpose",IF(AND(OR($E237="Personal",$E237="Commute"),$L237&gt;0),"Review trip type",IF(AND($N237="Yes",$L237=0),"Review eligibility","OK"))))))))))))))</f>
        <v/>
      </c>
    </row>
    <row r="238">
      <c r="A238" s="20" t="n"/>
      <c r="B238" s="43" t="n"/>
      <c r="C238" s="22" t="n"/>
      <c r="D238" s="22" t="n"/>
      <c r="E238" s="22" t="n"/>
      <c r="F238" s="22" t="n"/>
      <c r="G238" s="22" t="n"/>
      <c r="H238" s="23" t="n"/>
      <c r="I238" s="44" t="n"/>
      <c r="J238" s="44" t="n"/>
      <c r="K238" s="45">
        <f>IF(OR($I238="",$J238=""),"",IFERROR($J238-$I238,""))</f>
        <v/>
      </c>
      <c r="L238" s="44" t="n"/>
      <c r="M238" s="45">
        <f>IF(OR($K238="",$L238=""),"",IFERROR(MAX(0,$K238-$L238),""))</f>
        <v/>
      </c>
      <c r="N238" s="22" t="n"/>
      <c r="O238" s="46">
        <f>IF($A238="","",IF($N238="Yes",IFERROR('Settings'!$B$4,0),0))</f>
        <v/>
      </c>
      <c r="P238" s="47">
        <f>IF(OR($A238="",$L238="",$O238=""),"",IFERROR(ROUND($L238*$O238,2),0))</f>
        <v/>
      </c>
      <c r="Q238" s="44" t="n"/>
      <c r="R238" s="48" t="n"/>
      <c r="S238" s="45">
        <f>IF(OR($K238="",$Q238=""),"",IFERROR($K238/$Q238,""))</f>
        <v/>
      </c>
      <c r="T238" s="29">
        <f>IF($A238="","",IF($B238="","Missing trip date",IF($C238="","Missing driver",IF($D238="","Missing vehicle",IF($E238="","Missing trip type",IF(OR($I238="",$J238=""),"Missing odometer",IF($K238&lt;0,"End odometer below start",IF($K238=0,"Zero total miles",IF($L238="","Missing business miles",IF($L238&gt;$K238,"Business miles exceed total",IF($N238="","Missing reimbursement choice",IF(AND(OR($E238="Business",$E238="Mixed"),$H238=""),"Missing business purpose",IF(AND(OR($E238="Personal",$E238="Commute"),$L238&gt;0),"Review trip type",IF(AND($N238="Yes",$L238=0),"Review eligibility","OK"))))))))))))))</f>
        <v/>
      </c>
    </row>
    <row r="239">
      <c r="A239" s="20" t="n"/>
      <c r="B239" s="43" t="n"/>
      <c r="C239" s="22" t="n"/>
      <c r="D239" s="22" t="n"/>
      <c r="E239" s="22" t="n"/>
      <c r="F239" s="22" t="n"/>
      <c r="G239" s="22" t="n"/>
      <c r="H239" s="23" t="n"/>
      <c r="I239" s="44" t="n"/>
      <c r="J239" s="44" t="n"/>
      <c r="K239" s="45">
        <f>IF(OR($I239="",$J239=""),"",IFERROR($J239-$I239,""))</f>
        <v/>
      </c>
      <c r="L239" s="44" t="n"/>
      <c r="M239" s="45">
        <f>IF(OR($K239="",$L239=""),"",IFERROR(MAX(0,$K239-$L239),""))</f>
        <v/>
      </c>
      <c r="N239" s="22" t="n"/>
      <c r="O239" s="46">
        <f>IF($A239="","",IF($N239="Yes",IFERROR('Settings'!$B$4,0),0))</f>
        <v/>
      </c>
      <c r="P239" s="47">
        <f>IF(OR($A239="",$L239="",$O239=""),"",IFERROR(ROUND($L239*$O239,2),0))</f>
        <v/>
      </c>
      <c r="Q239" s="44" t="n"/>
      <c r="R239" s="48" t="n"/>
      <c r="S239" s="45">
        <f>IF(OR($K239="",$Q239=""),"",IFERROR($K239/$Q239,""))</f>
        <v/>
      </c>
      <c r="T239" s="29">
        <f>IF($A239="","",IF($B239="","Missing trip date",IF($C239="","Missing driver",IF($D239="","Missing vehicle",IF($E239="","Missing trip type",IF(OR($I239="",$J239=""),"Missing odometer",IF($K239&lt;0,"End odometer below start",IF($K239=0,"Zero total miles",IF($L239="","Missing business miles",IF($L239&gt;$K239,"Business miles exceed total",IF($N239="","Missing reimbursement choice",IF(AND(OR($E239="Business",$E239="Mixed"),$H239=""),"Missing business purpose",IF(AND(OR($E239="Personal",$E239="Commute"),$L239&gt;0),"Review trip type",IF(AND($N239="Yes",$L239=0),"Review eligibility","OK"))))))))))))))</f>
        <v/>
      </c>
    </row>
    <row r="240">
      <c r="A240" s="20" t="n"/>
      <c r="B240" s="43" t="n"/>
      <c r="C240" s="22" t="n"/>
      <c r="D240" s="22" t="n"/>
      <c r="E240" s="22" t="n"/>
      <c r="F240" s="22" t="n"/>
      <c r="G240" s="22" t="n"/>
      <c r="H240" s="23" t="n"/>
      <c r="I240" s="44" t="n"/>
      <c r="J240" s="44" t="n"/>
      <c r="K240" s="45">
        <f>IF(OR($I240="",$J240=""),"",IFERROR($J240-$I240,""))</f>
        <v/>
      </c>
      <c r="L240" s="44" t="n"/>
      <c r="M240" s="45">
        <f>IF(OR($K240="",$L240=""),"",IFERROR(MAX(0,$K240-$L240),""))</f>
        <v/>
      </c>
      <c r="N240" s="22" t="n"/>
      <c r="O240" s="46">
        <f>IF($A240="","",IF($N240="Yes",IFERROR('Settings'!$B$4,0),0))</f>
        <v/>
      </c>
      <c r="P240" s="47">
        <f>IF(OR($A240="",$L240="",$O240=""),"",IFERROR(ROUND($L240*$O240,2),0))</f>
        <v/>
      </c>
      <c r="Q240" s="44" t="n"/>
      <c r="R240" s="48" t="n"/>
      <c r="S240" s="45">
        <f>IF(OR($K240="",$Q240=""),"",IFERROR($K240/$Q240,""))</f>
        <v/>
      </c>
      <c r="T240" s="29">
        <f>IF($A240="","",IF($B240="","Missing trip date",IF($C240="","Missing driver",IF($D240="","Missing vehicle",IF($E240="","Missing trip type",IF(OR($I240="",$J240=""),"Missing odometer",IF($K240&lt;0,"End odometer below start",IF($K240=0,"Zero total miles",IF($L240="","Missing business miles",IF($L240&gt;$K240,"Business miles exceed total",IF($N240="","Missing reimbursement choice",IF(AND(OR($E240="Business",$E240="Mixed"),$H240=""),"Missing business purpose",IF(AND(OR($E240="Personal",$E240="Commute"),$L240&gt;0),"Review trip type",IF(AND($N240="Yes",$L240=0),"Review eligibility","OK"))))))))))))))</f>
        <v/>
      </c>
    </row>
    <row r="241">
      <c r="A241" s="20" t="n"/>
      <c r="B241" s="43" t="n"/>
      <c r="C241" s="22" t="n"/>
      <c r="D241" s="22" t="n"/>
      <c r="E241" s="22" t="n"/>
      <c r="F241" s="22" t="n"/>
      <c r="G241" s="22" t="n"/>
      <c r="H241" s="23" t="n"/>
      <c r="I241" s="44" t="n"/>
      <c r="J241" s="44" t="n"/>
      <c r="K241" s="45">
        <f>IF(OR($I241="",$J241=""),"",IFERROR($J241-$I241,""))</f>
        <v/>
      </c>
      <c r="L241" s="44" t="n"/>
      <c r="M241" s="45">
        <f>IF(OR($K241="",$L241=""),"",IFERROR(MAX(0,$K241-$L241),""))</f>
        <v/>
      </c>
      <c r="N241" s="22" t="n"/>
      <c r="O241" s="46">
        <f>IF($A241="","",IF($N241="Yes",IFERROR('Settings'!$B$4,0),0))</f>
        <v/>
      </c>
      <c r="P241" s="47">
        <f>IF(OR($A241="",$L241="",$O241=""),"",IFERROR(ROUND($L241*$O241,2),0))</f>
        <v/>
      </c>
      <c r="Q241" s="44" t="n"/>
      <c r="R241" s="48" t="n"/>
      <c r="S241" s="45">
        <f>IF(OR($K241="",$Q241=""),"",IFERROR($K241/$Q241,""))</f>
        <v/>
      </c>
      <c r="T241" s="29">
        <f>IF($A241="","",IF($B241="","Missing trip date",IF($C241="","Missing driver",IF($D241="","Missing vehicle",IF($E241="","Missing trip type",IF(OR($I241="",$J241=""),"Missing odometer",IF($K241&lt;0,"End odometer below start",IF($K241=0,"Zero total miles",IF($L241="","Missing business miles",IF($L241&gt;$K241,"Business miles exceed total",IF($N241="","Missing reimbursement choice",IF(AND(OR($E241="Business",$E241="Mixed"),$H241=""),"Missing business purpose",IF(AND(OR($E241="Personal",$E241="Commute"),$L241&gt;0),"Review trip type",IF(AND($N241="Yes",$L241=0),"Review eligibility","OK"))))))))))))))</f>
        <v/>
      </c>
    </row>
    <row r="242">
      <c r="A242" s="20" t="n"/>
      <c r="B242" s="43" t="n"/>
      <c r="C242" s="22" t="n"/>
      <c r="D242" s="22" t="n"/>
      <c r="E242" s="22" t="n"/>
      <c r="F242" s="22" t="n"/>
      <c r="G242" s="22" t="n"/>
      <c r="H242" s="23" t="n"/>
      <c r="I242" s="44" t="n"/>
      <c r="J242" s="44" t="n"/>
      <c r="K242" s="45">
        <f>IF(OR($I242="",$J242=""),"",IFERROR($J242-$I242,""))</f>
        <v/>
      </c>
      <c r="L242" s="44" t="n"/>
      <c r="M242" s="45">
        <f>IF(OR($K242="",$L242=""),"",IFERROR(MAX(0,$K242-$L242),""))</f>
        <v/>
      </c>
      <c r="N242" s="22" t="n"/>
      <c r="O242" s="46">
        <f>IF($A242="","",IF($N242="Yes",IFERROR('Settings'!$B$4,0),0))</f>
        <v/>
      </c>
      <c r="P242" s="47">
        <f>IF(OR($A242="",$L242="",$O242=""),"",IFERROR(ROUND($L242*$O242,2),0))</f>
        <v/>
      </c>
      <c r="Q242" s="44" t="n"/>
      <c r="R242" s="48" t="n"/>
      <c r="S242" s="45">
        <f>IF(OR($K242="",$Q242=""),"",IFERROR($K242/$Q242,""))</f>
        <v/>
      </c>
      <c r="T242" s="29">
        <f>IF($A242="","",IF($B242="","Missing trip date",IF($C242="","Missing driver",IF($D242="","Missing vehicle",IF($E242="","Missing trip type",IF(OR($I242="",$J242=""),"Missing odometer",IF($K242&lt;0,"End odometer below start",IF($K242=0,"Zero total miles",IF($L242="","Missing business miles",IF($L242&gt;$K242,"Business miles exceed total",IF($N242="","Missing reimbursement choice",IF(AND(OR($E242="Business",$E242="Mixed"),$H242=""),"Missing business purpose",IF(AND(OR($E242="Personal",$E242="Commute"),$L242&gt;0),"Review trip type",IF(AND($N242="Yes",$L242=0),"Review eligibility","OK"))))))))))))))</f>
        <v/>
      </c>
    </row>
    <row r="243">
      <c r="A243" s="20" t="n"/>
      <c r="B243" s="43" t="n"/>
      <c r="C243" s="22" t="n"/>
      <c r="D243" s="22" t="n"/>
      <c r="E243" s="22" t="n"/>
      <c r="F243" s="22" t="n"/>
      <c r="G243" s="22" t="n"/>
      <c r="H243" s="23" t="n"/>
      <c r="I243" s="44" t="n"/>
      <c r="J243" s="44" t="n"/>
      <c r="K243" s="45">
        <f>IF(OR($I243="",$J243=""),"",IFERROR($J243-$I243,""))</f>
        <v/>
      </c>
      <c r="L243" s="44" t="n"/>
      <c r="M243" s="45">
        <f>IF(OR($K243="",$L243=""),"",IFERROR(MAX(0,$K243-$L243),""))</f>
        <v/>
      </c>
      <c r="N243" s="22" t="n"/>
      <c r="O243" s="46">
        <f>IF($A243="","",IF($N243="Yes",IFERROR('Settings'!$B$4,0),0))</f>
        <v/>
      </c>
      <c r="P243" s="47">
        <f>IF(OR($A243="",$L243="",$O243=""),"",IFERROR(ROUND($L243*$O243,2),0))</f>
        <v/>
      </c>
      <c r="Q243" s="44" t="n"/>
      <c r="R243" s="48" t="n"/>
      <c r="S243" s="45">
        <f>IF(OR($K243="",$Q243=""),"",IFERROR($K243/$Q243,""))</f>
        <v/>
      </c>
      <c r="T243" s="29">
        <f>IF($A243="","",IF($B243="","Missing trip date",IF($C243="","Missing driver",IF($D243="","Missing vehicle",IF($E243="","Missing trip type",IF(OR($I243="",$J243=""),"Missing odometer",IF($K243&lt;0,"End odometer below start",IF($K243=0,"Zero total miles",IF($L243="","Missing business miles",IF($L243&gt;$K243,"Business miles exceed total",IF($N243="","Missing reimbursement choice",IF(AND(OR($E243="Business",$E243="Mixed"),$H243=""),"Missing business purpose",IF(AND(OR($E243="Personal",$E243="Commute"),$L243&gt;0),"Review trip type",IF(AND($N243="Yes",$L243=0),"Review eligibility","OK"))))))))))))))</f>
        <v/>
      </c>
    </row>
    <row r="244">
      <c r="A244" s="20" t="n"/>
      <c r="B244" s="43" t="n"/>
      <c r="C244" s="22" t="n"/>
      <c r="D244" s="22" t="n"/>
      <c r="E244" s="22" t="n"/>
      <c r="F244" s="22" t="n"/>
      <c r="G244" s="22" t="n"/>
      <c r="H244" s="23" t="n"/>
      <c r="I244" s="44" t="n"/>
      <c r="J244" s="44" t="n"/>
      <c r="K244" s="45">
        <f>IF(OR($I244="",$J244=""),"",IFERROR($J244-$I244,""))</f>
        <v/>
      </c>
      <c r="L244" s="44" t="n"/>
      <c r="M244" s="45">
        <f>IF(OR($K244="",$L244=""),"",IFERROR(MAX(0,$K244-$L244),""))</f>
        <v/>
      </c>
      <c r="N244" s="22" t="n"/>
      <c r="O244" s="46">
        <f>IF($A244="","",IF($N244="Yes",IFERROR('Settings'!$B$4,0),0))</f>
        <v/>
      </c>
      <c r="P244" s="47">
        <f>IF(OR($A244="",$L244="",$O244=""),"",IFERROR(ROUND($L244*$O244,2),0))</f>
        <v/>
      </c>
      <c r="Q244" s="44" t="n"/>
      <c r="R244" s="48" t="n"/>
      <c r="S244" s="45">
        <f>IF(OR($K244="",$Q244=""),"",IFERROR($K244/$Q244,""))</f>
        <v/>
      </c>
      <c r="T244" s="29">
        <f>IF($A244="","",IF($B244="","Missing trip date",IF($C244="","Missing driver",IF($D244="","Missing vehicle",IF($E244="","Missing trip type",IF(OR($I244="",$J244=""),"Missing odometer",IF($K244&lt;0,"End odometer below start",IF($K244=0,"Zero total miles",IF($L244="","Missing business miles",IF($L244&gt;$K244,"Business miles exceed total",IF($N244="","Missing reimbursement choice",IF(AND(OR($E244="Business",$E244="Mixed"),$H244=""),"Missing business purpose",IF(AND(OR($E244="Personal",$E244="Commute"),$L244&gt;0),"Review trip type",IF(AND($N244="Yes",$L244=0),"Review eligibility","OK"))))))))))))))</f>
        <v/>
      </c>
    </row>
    <row r="245">
      <c r="A245" s="20" t="n"/>
      <c r="B245" s="43" t="n"/>
      <c r="C245" s="22" t="n"/>
      <c r="D245" s="22" t="n"/>
      <c r="E245" s="22" t="n"/>
      <c r="F245" s="22" t="n"/>
      <c r="G245" s="22" t="n"/>
      <c r="H245" s="23" t="n"/>
      <c r="I245" s="44" t="n"/>
      <c r="J245" s="44" t="n"/>
      <c r="K245" s="45">
        <f>IF(OR($I245="",$J245=""),"",IFERROR($J245-$I245,""))</f>
        <v/>
      </c>
      <c r="L245" s="44" t="n"/>
      <c r="M245" s="45">
        <f>IF(OR($K245="",$L245=""),"",IFERROR(MAX(0,$K245-$L245),""))</f>
        <v/>
      </c>
      <c r="N245" s="22" t="n"/>
      <c r="O245" s="46">
        <f>IF($A245="","",IF($N245="Yes",IFERROR('Settings'!$B$4,0),0))</f>
        <v/>
      </c>
      <c r="P245" s="47">
        <f>IF(OR($A245="",$L245="",$O245=""),"",IFERROR(ROUND($L245*$O245,2),0))</f>
        <v/>
      </c>
      <c r="Q245" s="44" t="n"/>
      <c r="R245" s="48" t="n"/>
      <c r="S245" s="45">
        <f>IF(OR($K245="",$Q245=""),"",IFERROR($K245/$Q245,""))</f>
        <v/>
      </c>
      <c r="T245" s="29">
        <f>IF($A245="","",IF($B245="","Missing trip date",IF($C245="","Missing driver",IF($D245="","Missing vehicle",IF($E245="","Missing trip type",IF(OR($I245="",$J245=""),"Missing odometer",IF($K245&lt;0,"End odometer below start",IF($K245=0,"Zero total miles",IF($L245="","Missing business miles",IF($L245&gt;$K245,"Business miles exceed total",IF($N245="","Missing reimbursement choice",IF(AND(OR($E245="Business",$E245="Mixed"),$H245=""),"Missing business purpose",IF(AND(OR($E245="Personal",$E245="Commute"),$L245&gt;0),"Review trip type",IF(AND($N245="Yes",$L245=0),"Review eligibility","OK"))))))))))))))</f>
        <v/>
      </c>
    </row>
    <row r="246">
      <c r="A246" s="20" t="n"/>
      <c r="B246" s="43" t="n"/>
      <c r="C246" s="22" t="n"/>
      <c r="D246" s="22" t="n"/>
      <c r="E246" s="22" t="n"/>
      <c r="F246" s="22" t="n"/>
      <c r="G246" s="22" t="n"/>
      <c r="H246" s="23" t="n"/>
      <c r="I246" s="44" t="n"/>
      <c r="J246" s="44" t="n"/>
      <c r="K246" s="45">
        <f>IF(OR($I246="",$J246=""),"",IFERROR($J246-$I246,""))</f>
        <v/>
      </c>
      <c r="L246" s="44" t="n"/>
      <c r="M246" s="45">
        <f>IF(OR($K246="",$L246=""),"",IFERROR(MAX(0,$K246-$L246),""))</f>
        <v/>
      </c>
      <c r="N246" s="22" t="n"/>
      <c r="O246" s="46">
        <f>IF($A246="","",IF($N246="Yes",IFERROR('Settings'!$B$4,0),0))</f>
        <v/>
      </c>
      <c r="P246" s="47">
        <f>IF(OR($A246="",$L246="",$O246=""),"",IFERROR(ROUND($L246*$O246,2),0))</f>
        <v/>
      </c>
      <c r="Q246" s="44" t="n"/>
      <c r="R246" s="48" t="n"/>
      <c r="S246" s="45">
        <f>IF(OR($K246="",$Q246=""),"",IFERROR($K246/$Q246,""))</f>
        <v/>
      </c>
      <c r="T246" s="29">
        <f>IF($A246="","",IF($B246="","Missing trip date",IF($C246="","Missing driver",IF($D246="","Missing vehicle",IF($E246="","Missing trip type",IF(OR($I246="",$J246=""),"Missing odometer",IF($K246&lt;0,"End odometer below start",IF($K246=0,"Zero total miles",IF($L246="","Missing business miles",IF($L246&gt;$K246,"Business miles exceed total",IF($N246="","Missing reimbursement choice",IF(AND(OR($E246="Business",$E246="Mixed"),$H246=""),"Missing business purpose",IF(AND(OR($E246="Personal",$E246="Commute"),$L246&gt;0),"Review trip type",IF(AND($N246="Yes",$L246=0),"Review eligibility","OK"))))))))))))))</f>
        <v/>
      </c>
    </row>
    <row r="247">
      <c r="A247" s="20" t="n"/>
      <c r="B247" s="43" t="n"/>
      <c r="C247" s="22" t="n"/>
      <c r="D247" s="22" t="n"/>
      <c r="E247" s="22" t="n"/>
      <c r="F247" s="22" t="n"/>
      <c r="G247" s="22" t="n"/>
      <c r="H247" s="23" t="n"/>
      <c r="I247" s="44" t="n"/>
      <c r="J247" s="44" t="n"/>
      <c r="K247" s="45">
        <f>IF(OR($I247="",$J247=""),"",IFERROR($J247-$I247,""))</f>
        <v/>
      </c>
      <c r="L247" s="44" t="n"/>
      <c r="M247" s="45">
        <f>IF(OR($K247="",$L247=""),"",IFERROR(MAX(0,$K247-$L247),""))</f>
        <v/>
      </c>
      <c r="N247" s="22" t="n"/>
      <c r="O247" s="46">
        <f>IF($A247="","",IF($N247="Yes",IFERROR('Settings'!$B$4,0),0))</f>
        <v/>
      </c>
      <c r="P247" s="47">
        <f>IF(OR($A247="",$L247="",$O247=""),"",IFERROR(ROUND($L247*$O247,2),0))</f>
        <v/>
      </c>
      <c r="Q247" s="44" t="n"/>
      <c r="R247" s="48" t="n"/>
      <c r="S247" s="45">
        <f>IF(OR($K247="",$Q247=""),"",IFERROR($K247/$Q247,""))</f>
        <v/>
      </c>
      <c r="T247" s="29">
        <f>IF($A247="","",IF($B247="","Missing trip date",IF($C247="","Missing driver",IF($D247="","Missing vehicle",IF($E247="","Missing trip type",IF(OR($I247="",$J247=""),"Missing odometer",IF($K247&lt;0,"End odometer below start",IF($K247=0,"Zero total miles",IF($L247="","Missing business miles",IF($L247&gt;$K247,"Business miles exceed total",IF($N247="","Missing reimbursement choice",IF(AND(OR($E247="Business",$E247="Mixed"),$H247=""),"Missing business purpose",IF(AND(OR($E247="Personal",$E247="Commute"),$L247&gt;0),"Review trip type",IF(AND($N247="Yes",$L247=0),"Review eligibility","OK"))))))))))))))</f>
        <v/>
      </c>
    </row>
    <row r="248">
      <c r="A248" s="20" t="n"/>
      <c r="B248" s="43" t="n"/>
      <c r="C248" s="22" t="n"/>
      <c r="D248" s="22" t="n"/>
      <c r="E248" s="22" t="n"/>
      <c r="F248" s="22" t="n"/>
      <c r="G248" s="22" t="n"/>
      <c r="H248" s="23" t="n"/>
      <c r="I248" s="44" t="n"/>
      <c r="J248" s="44" t="n"/>
      <c r="K248" s="45">
        <f>IF(OR($I248="",$J248=""),"",IFERROR($J248-$I248,""))</f>
        <v/>
      </c>
      <c r="L248" s="44" t="n"/>
      <c r="M248" s="45">
        <f>IF(OR($K248="",$L248=""),"",IFERROR(MAX(0,$K248-$L248),""))</f>
        <v/>
      </c>
      <c r="N248" s="22" t="n"/>
      <c r="O248" s="46">
        <f>IF($A248="","",IF($N248="Yes",IFERROR('Settings'!$B$4,0),0))</f>
        <v/>
      </c>
      <c r="P248" s="47">
        <f>IF(OR($A248="",$L248="",$O248=""),"",IFERROR(ROUND($L248*$O248,2),0))</f>
        <v/>
      </c>
      <c r="Q248" s="44" t="n"/>
      <c r="R248" s="48" t="n"/>
      <c r="S248" s="45">
        <f>IF(OR($K248="",$Q248=""),"",IFERROR($K248/$Q248,""))</f>
        <v/>
      </c>
      <c r="T248" s="29">
        <f>IF($A248="","",IF($B248="","Missing trip date",IF($C248="","Missing driver",IF($D248="","Missing vehicle",IF($E248="","Missing trip type",IF(OR($I248="",$J248=""),"Missing odometer",IF($K248&lt;0,"End odometer below start",IF($K248=0,"Zero total miles",IF($L248="","Missing business miles",IF($L248&gt;$K248,"Business miles exceed total",IF($N248="","Missing reimbursement choice",IF(AND(OR($E248="Business",$E248="Mixed"),$H248=""),"Missing business purpose",IF(AND(OR($E248="Personal",$E248="Commute"),$L248&gt;0),"Review trip type",IF(AND($N248="Yes",$L248=0),"Review eligibility","OK"))))))))))))))</f>
        <v/>
      </c>
    </row>
    <row r="249">
      <c r="A249" s="20" t="n"/>
      <c r="B249" s="43" t="n"/>
      <c r="C249" s="22" t="n"/>
      <c r="D249" s="22" t="n"/>
      <c r="E249" s="22" t="n"/>
      <c r="F249" s="22" t="n"/>
      <c r="G249" s="22" t="n"/>
      <c r="H249" s="23" t="n"/>
      <c r="I249" s="44" t="n"/>
      <c r="J249" s="44" t="n"/>
      <c r="K249" s="45">
        <f>IF(OR($I249="",$J249=""),"",IFERROR($J249-$I249,""))</f>
        <v/>
      </c>
      <c r="L249" s="44" t="n"/>
      <c r="M249" s="45">
        <f>IF(OR($K249="",$L249=""),"",IFERROR(MAX(0,$K249-$L249),""))</f>
        <v/>
      </c>
      <c r="N249" s="22" t="n"/>
      <c r="O249" s="46">
        <f>IF($A249="","",IF($N249="Yes",IFERROR('Settings'!$B$4,0),0))</f>
        <v/>
      </c>
      <c r="P249" s="47">
        <f>IF(OR($A249="",$L249="",$O249=""),"",IFERROR(ROUND($L249*$O249,2),0))</f>
        <v/>
      </c>
      <c r="Q249" s="44" t="n"/>
      <c r="R249" s="48" t="n"/>
      <c r="S249" s="45">
        <f>IF(OR($K249="",$Q249=""),"",IFERROR($K249/$Q249,""))</f>
        <v/>
      </c>
      <c r="T249" s="29">
        <f>IF($A249="","",IF($B249="","Missing trip date",IF($C249="","Missing driver",IF($D249="","Missing vehicle",IF($E249="","Missing trip type",IF(OR($I249="",$J249=""),"Missing odometer",IF($K249&lt;0,"End odometer below start",IF($K249=0,"Zero total miles",IF($L249="","Missing business miles",IF($L249&gt;$K249,"Business miles exceed total",IF($N249="","Missing reimbursement choice",IF(AND(OR($E249="Business",$E249="Mixed"),$H249=""),"Missing business purpose",IF(AND(OR($E249="Personal",$E249="Commute"),$L249&gt;0),"Review trip type",IF(AND($N249="Yes",$L249=0),"Review eligibility","OK"))))))))))))))</f>
        <v/>
      </c>
    </row>
    <row r="250">
      <c r="A250" s="20" t="n"/>
      <c r="B250" s="43" t="n"/>
      <c r="C250" s="22" t="n"/>
      <c r="D250" s="22" t="n"/>
      <c r="E250" s="22" t="n"/>
      <c r="F250" s="22" t="n"/>
      <c r="G250" s="22" t="n"/>
      <c r="H250" s="23" t="n"/>
      <c r="I250" s="44" t="n"/>
      <c r="J250" s="44" t="n"/>
      <c r="K250" s="45">
        <f>IF(OR($I250="",$J250=""),"",IFERROR($J250-$I250,""))</f>
        <v/>
      </c>
      <c r="L250" s="44" t="n"/>
      <c r="M250" s="45">
        <f>IF(OR($K250="",$L250=""),"",IFERROR(MAX(0,$K250-$L250),""))</f>
        <v/>
      </c>
      <c r="N250" s="22" t="n"/>
      <c r="O250" s="46">
        <f>IF($A250="","",IF($N250="Yes",IFERROR('Settings'!$B$4,0),0))</f>
        <v/>
      </c>
      <c r="P250" s="47">
        <f>IF(OR($A250="",$L250="",$O250=""),"",IFERROR(ROUND($L250*$O250,2),0))</f>
        <v/>
      </c>
      <c r="Q250" s="44" t="n"/>
      <c r="R250" s="48" t="n"/>
      <c r="S250" s="45">
        <f>IF(OR($K250="",$Q250=""),"",IFERROR($K250/$Q250,""))</f>
        <v/>
      </c>
      <c r="T250" s="29">
        <f>IF($A250="","",IF($B250="","Missing trip date",IF($C250="","Missing driver",IF($D250="","Missing vehicle",IF($E250="","Missing trip type",IF(OR($I250="",$J250=""),"Missing odometer",IF($K250&lt;0,"End odometer below start",IF($K250=0,"Zero total miles",IF($L250="","Missing business miles",IF($L250&gt;$K250,"Business miles exceed total",IF($N250="","Missing reimbursement choice",IF(AND(OR($E250="Business",$E250="Mixed"),$H250=""),"Missing business purpose",IF(AND(OR($E250="Personal",$E250="Commute"),$L250&gt;0),"Review trip type",IF(AND($N250="Yes",$L250=0),"Review eligibility","OK"))))))))))))))</f>
        <v/>
      </c>
    </row>
    <row r="251">
      <c r="A251" s="20" t="n"/>
      <c r="B251" s="43" t="n"/>
      <c r="C251" s="22" t="n"/>
      <c r="D251" s="22" t="n"/>
      <c r="E251" s="22" t="n"/>
      <c r="F251" s="22" t="n"/>
      <c r="G251" s="22" t="n"/>
      <c r="H251" s="23" t="n"/>
      <c r="I251" s="44" t="n"/>
      <c r="J251" s="44" t="n"/>
      <c r="K251" s="45">
        <f>IF(OR($I251="",$J251=""),"",IFERROR($J251-$I251,""))</f>
        <v/>
      </c>
      <c r="L251" s="44" t="n"/>
      <c r="M251" s="45">
        <f>IF(OR($K251="",$L251=""),"",IFERROR(MAX(0,$K251-$L251),""))</f>
        <v/>
      </c>
      <c r="N251" s="22" t="n"/>
      <c r="O251" s="46">
        <f>IF($A251="","",IF($N251="Yes",IFERROR('Settings'!$B$4,0),0))</f>
        <v/>
      </c>
      <c r="P251" s="47">
        <f>IF(OR($A251="",$L251="",$O251=""),"",IFERROR(ROUND($L251*$O251,2),0))</f>
        <v/>
      </c>
      <c r="Q251" s="44" t="n"/>
      <c r="R251" s="48" t="n"/>
      <c r="S251" s="45">
        <f>IF(OR($K251="",$Q251=""),"",IFERROR($K251/$Q251,""))</f>
        <v/>
      </c>
      <c r="T251" s="29">
        <f>IF($A251="","",IF($B251="","Missing trip date",IF($C251="","Missing driver",IF($D251="","Missing vehicle",IF($E251="","Missing trip type",IF(OR($I251="",$J251=""),"Missing odometer",IF($K251&lt;0,"End odometer below start",IF($K251=0,"Zero total miles",IF($L251="","Missing business miles",IF($L251&gt;$K251,"Business miles exceed total",IF($N251="","Missing reimbursement choice",IF(AND(OR($E251="Business",$E251="Mixed"),$H251=""),"Missing business purpose",IF(AND(OR($E251="Personal",$E251="Commute"),$L251&gt;0),"Review trip type",IF(AND($N251="Yes",$L251=0),"Review eligibility","OK"))))))))))))))</f>
        <v/>
      </c>
    </row>
    <row r="252">
      <c r="A252" s="20" t="n"/>
      <c r="B252" s="43" t="n"/>
      <c r="C252" s="22" t="n"/>
      <c r="D252" s="22" t="n"/>
      <c r="E252" s="22" t="n"/>
      <c r="F252" s="22" t="n"/>
      <c r="G252" s="22" t="n"/>
      <c r="H252" s="23" t="n"/>
      <c r="I252" s="44" t="n"/>
      <c r="J252" s="44" t="n"/>
      <c r="K252" s="45">
        <f>IF(OR($I252="",$J252=""),"",IFERROR($J252-$I252,""))</f>
        <v/>
      </c>
      <c r="L252" s="44" t="n"/>
      <c r="M252" s="45">
        <f>IF(OR($K252="",$L252=""),"",IFERROR(MAX(0,$K252-$L252),""))</f>
        <v/>
      </c>
      <c r="N252" s="22" t="n"/>
      <c r="O252" s="46">
        <f>IF($A252="","",IF($N252="Yes",IFERROR('Settings'!$B$4,0),0))</f>
        <v/>
      </c>
      <c r="P252" s="47">
        <f>IF(OR($A252="",$L252="",$O252=""),"",IFERROR(ROUND($L252*$O252,2),0))</f>
        <v/>
      </c>
      <c r="Q252" s="44" t="n"/>
      <c r="R252" s="48" t="n"/>
      <c r="S252" s="45">
        <f>IF(OR($K252="",$Q252=""),"",IFERROR($K252/$Q252,""))</f>
        <v/>
      </c>
      <c r="T252" s="29">
        <f>IF($A252="","",IF($B252="","Missing trip date",IF($C252="","Missing driver",IF($D252="","Missing vehicle",IF($E252="","Missing trip type",IF(OR($I252="",$J252=""),"Missing odometer",IF($K252&lt;0,"End odometer below start",IF($K252=0,"Zero total miles",IF($L252="","Missing business miles",IF($L252&gt;$K252,"Business miles exceed total",IF($N252="","Missing reimbursement choice",IF(AND(OR($E252="Business",$E252="Mixed"),$H252=""),"Missing business purpose",IF(AND(OR($E252="Personal",$E252="Commute"),$L252&gt;0),"Review trip type",IF(AND($N252="Yes",$L252=0),"Review eligibility","OK"))))))))))))))</f>
        <v/>
      </c>
    </row>
    <row r="253">
      <c r="A253" s="20" t="n"/>
      <c r="B253" s="43" t="n"/>
      <c r="C253" s="22" t="n"/>
      <c r="D253" s="22" t="n"/>
      <c r="E253" s="22" t="n"/>
      <c r="F253" s="22" t="n"/>
      <c r="G253" s="22" t="n"/>
      <c r="H253" s="23" t="n"/>
      <c r="I253" s="44" t="n"/>
      <c r="J253" s="44" t="n"/>
      <c r="K253" s="45">
        <f>IF(OR($I253="",$J253=""),"",IFERROR($J253-$I253,""))</f>
        <v/>
      </c>
      <c r="L253" s="44" t="n"/>
      <c r="M253" s="45">
        <f>IF(OR($K253="",$L253=""),"",IFERROR(MAX(0,$K253-$L253),""))</f>
        <v/>
      </c>
      <c r="N253" s="22" t="n"/>
      <c r="O253" s="46">
        <f>IF($A253="","",IF($N253="Yes",IFERROR('Settings'!$B$4,0),0))</f>
        <v/>
      </c>
      <c r="P253" s="47">
        <f>IF(OR($A253="",$L253="",$O253=""),"",IFERROR(ROUND($L253*$O253,2),0))</f>
        <v/>
      </c>
      <c r="Q253" s="44" t="n"/>
      <c r="R253" s="48" t="n"/>
      <c r="S253" s="45">
        <f>IF(OR($K253="",$Q253=""),"",IFERROR($K253/$Q253,""))</f>
        <v/>
      </c>
      <c r="T253" s="29">
        <f>IF($A253="","",IF($B253="","Missing trip date",IF($C253="","Missing driver",IF($D253="","Missing vehicle",IF($E253="","Missing trip type",IF(OR($I253="",$J253=""),"Missing odometer",IF($K253&lt;0,"End odometer below start",IF($K253=0,"Zero total miles",IF($L253="","Missing business miles",IF($L253&gt;$K253,"Business miles exceed total",IF($N253="","Missing reimbursement choice",IF(AND(OR($E253="Business",$E253="Mixed"),$H253=""),"Missing business purpose",IF(AND(OR($E253="Personal",$E253="Commute"),$L253&gt;0),"Review trip type",IF(AND($N253="Yes",$L253=0),"Review eligibility","OK"))))))))))))))</f>
        <v/>
      </c>
    </row>
    <row r="254">
      <c r="A254" s="20" t="n"/>
      <c r="B254" s="43" t="n"/>
      <c r="C254" s="22" t="n"/>
      <c r="D254" s="22" t="n"/>
      <c r="E254" s="22" t="n"/>
      <c r="F254" s="22" t="n"/>
      <c r="G254" s="22" t="n"/>
      <c r="H254" s="23" t="n"/>
      <c r="I254" s="44" t="n"/>
      <c r="J254" s="44" t="n"/>
      <c r="K254" s="45">
        <f>IF(OR($I254="",$J254=""),"",IFERROR($J254-$I254,""))</f>
        <v/>
      </c>
      <c r="L254" s="44" t="n"/>
      <c r="M254" s="45">
        <f>IF(OR($K254="",$L254=""),"",IFERROR(MAX(0,$K254-$L254),""))</f>
        <v/>
      </c>
      <c r="N254" s="22" t="n"/>
      <c r="O254" s="46">
        <f>IF($A254="","",IF($N254="Yes",IFERROR('Settings'!$B$4,0),0))</f>
        <v/>
      </c>
      <c r="P254" s="47">
        <f>IF(OR($A254="",$L254="",$O254=""),"",IFERROR(ROUND($L254*$O254,2),0))</f>
        <v/>
      </c>
      <c r="Q254" s="44" t="n"/>
      <c r="R254" s="48" t="n"/>
      <c r="S254" s="45">
        <f>IF(OR($K254="",$Q254=""),"",IFERROR($K254/$Q254,""))</f>
        <v/>
      </c>
      <c r="T254" s="29">
        <f>IF($A254="","",IF($B254="","Missing trip date",IF($C254="","Missing driver",IF($D254="","Missing vehicle",IF($E254="","Missing trip type",IF(OR($I254="",$J254=""),"Missing odometer",IF($K254&lt;0,"End odometer below start",IF($K254=0,"Zero total miles",IF($L254="","Missing business miles",IF($L254&gt;$K254,"Business miles exceed total",IF($N254="","Missing reimbursement choice",IF(AND(OR($E254="Business",$E254="Mixed"),$H254=""),"Missing business purpose",IF(AND(OR($E254="Personal",$E254="Commute"),$L254&gt;0),"Review trip type",IF(AND($N254="Yes",$L254=0),"Review eligibility","OK"))))))))))))))</f>
        <v/>
      </c>
    </row>
    <row r="255">
      <c r="A255" s="20" t="n"/>
      <c r="B255" s="43" t="n"/>
      <c r="C255" s="22" t="n"/>
      <c r="D255" s="22" t="n"/>
      <c r="E255" s="22" t="n"/>
      <c r="F255" s="22" t="n"/>
      <c r="G255" s="22" t="n"/>
      <c r="H255" s="23" t="n"/>
      <c r="I255" s="44" t="n"/>
      <c r="J255" s="44" t="n"/>
      <c r="K255" s="45">
        <f>IF(OR($I255="",$J255=""),"",IFERROR($J255-$I255,""))</f>
        <v/>
      </c>
      <c r="L255" s="44" t="n"/>
      <c r="M255" s="45">
        <f>IF(OR($K255="",$L255=""),"",IFERROR(MAX(0,$K255-$L255),""))</f>
        <v/>
      </c>
      <c r="N255" s="22" t="n"/>
      <c r="O255" s="46">
        <f>IF($A255="","",IF($N255="Yes",IFERROR('Settings'!$B$4,0),0))</f>
        <v/>
      </c>
      <c r="P255" s="47">
        <f>IF(OR($A255="",$L255="",$O255=""),"",IFERROR(ROUND($L255*$O255,2),0))</f>
        <v/>
      </c>
      <c r="Q255" s="44" t="n"/>
      <c r="R255" s="48" t="n"/>
      <c r="S255" s="45">
        <f>IF(OR($K255="",$Q255=""),"",IFERROR($K255/$Q255,""))</f>
        <v/>
      </c>
      <c r="T255" s="29">
        <f>IF($A255="","",IF($B255="","Missing trip date",IF($C255="","Missing driver",IF($D255="","Missing vehicle",IF($E255="","Missing trip type",IF(OR($I255="",$J255=""),"Missing odometer",IF($K255&lt;0,"End odometer below start",IF($K255=0,"Zero total miles",IF($L255="","Missing business miles",IF($L255&gt;$K255,"Business miles exceed total",IF($N255="","Missing reimbursement choice",IF(AND(OR($E255="Business",$E255="Mixed"),$H255=""),"Missing business purpose",IF(AND(OR($E255="Personal",$E255="Commute"),$L255&gt;0),"Review trip type",IF(AND($N255="Yes",$L255=0),"Review eligibility","OK"))))))))))))))</f>
        <v/>
      </c>
    </row>
    <row r="256">
      <c r="A256" s="20" t="n"/>
      <c r="B256" s="43" t="n"/>
      <c r="C256" s="22" t="n"/>
      <c r="D256" s="22" t="n"/>
      <c r="E256" s="22" t="n"/>
      <c r="F256" s="22" t="n"/>
      <c r="G256" s="22" t="n"/>
      <c r="H256" s="23" t="n"/>
      <c r="I256" s="44" t="n"/>
      <c r="J256" s="44" t="n"/>
      <c r="K256" s="45">
        <f>IF(OR($I256="",$J256=""),"",IFERROR($J256-$I256,""))</f>
        <v/>
      </c>
      <c r="L256" s="44" t="n"/>
      <c r="M256" s="45">
        <f>IF(OR($K256="",$L256=""),"",IFERROR(MAX(0,$K256-$L256),""))</f>
        <v/>
      </c>
      <c r="N256" s="22" t="n"/>
      <c r="O256" s="46">
        <f>IF($A256="","",IF($N256="Yes",IFERROR('Settings'!$B$4,0),0))</f>
        <v/>
      </c>
      <c r="P256" s="47">
        <f>IF(OR($A256="",$L256="",$O256=""),"",IFERROR(ROUND($L256*$O256,2),0))</f>
        <v/>
      </c>
      <c r="Q256" s="44" t="n"/>
      <c r="R256" s="48" t="n"/>
      <c r="S256" s="45">
        <f>IF(OR($K256="",$Q256=""),"",IFERROR($K256/$Q256,""))</f>
        <v/>
      </c>
      <c r="T256" s="29">
        <f>IF($A256="","",IF($B256="","Missing trip date",IF($C256="","Missing driver",IF($D256="","Missing vehicle",IF($E256="","Missing trip type",IF(OR($I256="",$J256=""),"Missing odometer",IF($K256&lt;0,"End odometer below start",IF($K256=0,"Zero total miles",IF($L256="","Missing business miles",IF($L256&gt;$K256,"Business miles exceed total",IF($N256="","Missing reimbursement choice",IF(AND(OR($E256="Business",$E256="Mixed"),$H256=""),"Missing business purpose",IF(AND(OR($E256="Personal",$E256="Commute"),$L256&gt;0),"Review trip type",IF(AND($N256="Yes",$L256=0),"Review eligibility","OK"))))))))))))))</f>
        <v/>
      </c>
    </row>
    <row r="257">
      <c r="A257" s="20" t="n"/>
      <c r="B257" s="43" t="n"/>
      <c r="C257" s="22" t="n"/>
      <c r="D257" s="22" t="n"/>
      <c r="E257" s="22" t="n"/>
      <c r="F257" s="22" t="n"/>
      <c r="G257" s="22" t="n"/>
      <c r="H257" s="23" t="n"/>
      <c r="I257" s="44" t="n"/>
      <c r="J257" s="44" t="n"/>
      <c r="K257" s="45">
        <f>IF(OR($I257="",$J257=""),"",IFERROR($J257-$I257,""))</f>
        <v/>
      </c>
      <c r="L257" s="44" t="n"/>
      <c r="M257" s="45">
        <f>IF(OR($K257="",$L257=""),"",IFERROR(MAX(0,$K257-$L257),""))</f>
        <v/>
      </c>
      <c r="N257" s="22" t="n"/>
      <c r="O257" s="46">
        <f>IF($A257="","",IF($N257="Yes",IFERROR('Settings'!$B$4,0),0))</f>
        <v/>
      </c>
      <c r="P257" s="47">
        <f>IF(OR($A257="",$L257="",$O257=""),"",IFERROR(ROUND($L257*$O257,2),0))</f>
        <v/>
      </c>
      <c r="Q257" s="44" t="n"/>
      <c r="R257" s="48" t="n"/>
      <c r="S257" s="45">
        <f>IF(OR($K257="",$Q257=""),"",IFERROR($K257/$Q257,""))</f>
        <v/>
      </c>
      <c r="T257" s="29">
        <f>IF($A257="","",IF($B257="","Missing trip date",IF($C257="","Missing driver",IF($D257="","Missing vehicle",IF($E257="","Missing trip type",IF(OR($I257="",$J257=""),"Missing odometer",IF($K257&lt;0,"End odometer below start",IF($K257=0,"Zero total miles",IF($L257="","Missing business miles",IF($L257&gt;$K257,"Business miles exceed total",IF($N257="","Missing reimbursement choice",IF(AND(OR($E257="Business",$E257="Mixed"),$H257=""),"Missing business purpose",IF(AND(OR($E257="Personal",$E257="Commute"),$L257&gt;0),"Review trip type",IF(AND($N257="Yes",$L257=0),"Review eligibility","OK"))))))))))))))</f>
        <v/>
      </c>
    </row>
    <row r="258">
      <c r="A258" s="20" t="n"/>
      <c r="B258" s="43" t="n"/>
      <c r="C258" s="22" t="n"/>
      <c r="D258" s="22" t="n"/>
      <c r="E258" s="22" t="n"/>
      <c r="F258" s="22" t="n"/>
      <c r="G258" s="22" t="n"/>
      <c r="H258" s="23" t="n"/>
      <c r="I258" s="44" t="n"/>
      <c r="J258" s="44" t="n"/>
      <c r="K258" s="45">
        <f>IF(OR($I258="",$J258=""),"",IFERROR($J258-$I258,""))</f>
        <v/>
      </c>
      <c r="L258" s="44" t="n"/>
      <c r="M258" s="45">
        <f>IF(OR($K258="",$L258=""),"",IFERROR(MAX(0,$K258-$L258),""))</f>
        <v/>
      </c>
      <c r="N258" s="22" t="n"/>
      <c r="O258" s="46">
        <f>IF($A258="","",IF($N258="Yes",IFERROR('Settings'!$B$4,0),0))</f>
        <v/>
      </c>
      <c r="P258" s="47">
        <f>IF(OR($A258="",$L258="",$O258=""),"",IFERROR(ROUND($L258*$O258,2),0))</f>
        <v/>
      </c>
      <c r="Q258" s="44" t="n"/>
      <c r="R258" s="48" t="n"/>
      <c r="S258" s="45">
        <f>IF(OR($K258="",$Q258=""),"",IFERROR($K258/$Q258,""))</f>
        <v/>
      </c>
      <c r="T258" s="29">
        <f>IF($A258="","",IF($B258="","Missing trip date",IF($C258="","Missing driver",IF($D258="","Missing vehicle",IF($E258="","Missing trip type",IF(OR($I258="",$J258=""),"Missing odometer",IF($K258&lt;0,"End odometer below start",IF($K258=0,"Zero total miles",IF($L258="","Missing business miles",IF($L258&gt;$K258,"Business miles exceed total",IF($N258="","Missing reimbursement choice",IF(AND(OR($E258="Business",$E258="Mixed"),$H258=""),"Missing business purpose",IF(AND(OR($E258="Personal",$E258="Commute"),$L258&gt;0),"Review trip type",IF(AND($N258="Yes",$L258=0),"Review eligibility","OK"))))))))))))))</f>
        <v/>
      </c>
    </row>
    <row r="259">
      <c r="A259" s="20" t="n"/>
      <c r="B259" s="43" t="n"/>
      <c r="C259" s="22" t="n"/>
      <c r="D259" s="22" t="n"/>
      <c r="E259" s="22" t="n"/>
      <c r="F259" s="22" t="n"/>
      <c r="G259" s="22" t="n"/>
      <c r="H259" s="23" t="n"/>
      <c r="I259" s="44" t="n"/>
      <c r="J259" s="44" t="n"/>
      <c r="K259" s="45">
        <f>IF(OR($I259="",$J259=""),"",IFERROR($J259-$I259,""))</f>
        <v/>
      </c>
      <c r="L259" s="44" t="n"/>
      <c r="M259" s="45">
        <f>IF(OR($K259="",$L259=""),"",IFERROR(MAX(0,$K259-$L259),""))</f>
        <v/>
      </c>
      <c r="N259" s="22" t="n"/>
      <c r="O259" s="46">
        <f>IF($A259="","",IF($N259="Yes",IFERROR('Settings'!$B$4,0),0))</f>
        <v/>
      </c>
      <c r="P259" s="47">
        <f>IF(OR($A259="",$L259="",$O259=""),"",IFERROR(ROUND($L259*$O259,2),0))</f>
        <v/>
      </c>
      <c r="Q259" s="44" t="n"/>
      <c r="R259" s="48" t="n"/>
      <c r="S259" s="45">
        <f>IF(OR($K259="",$Q259=""),"",IFERROR($K259/$Q259,""))</f>
        <v/>
      </c>
      <c r="T259" s="29">
        <f>IF($A259="","",IF($B259="","Missing trip date",IF($C259="","Missing driver",IF($D259="","Missing vehicle",IF($E259="","Missing trip type",IF(OR($I259="",$J259=""),"Missing odometer",IF($K259&lt;0,"End odometer below start",IF($K259=0,"Zero total miles",IF($L259="","Missing business miles",IF($L259&gt;$K259,"Business miles exceed total",IF($N259="","Missing reimbursement choice",IF(AND(OR($E259="Business",$E259="Mixed"),$H259=""),"Missing business purpose",IF(AND(OR($E259="Personal",$E259="Commute"),$L259&gt;0),"Review trip type",IF(AND($N259="Yes",$L259=0),"Review eligibility","OK"))))))))))))))</f>
        <v/>
      </c>
    </row>
    <row r="260">
      <c r="A260" s="20" t="n"/>
      <c r="B260" s="43" t="n"/>
      <c r="C260" s="22" t="n"/>
      <c r="D260" s="22" t="n"/>
      <c r="E260" s="22" t="n"/>
      <c r="F260" s="22" t="n"/>
      <c r="G260" s="22" t="n"/>
      <c r="H260" s="23" t="n"/>
      <c r="I260" s="44" t="n"/>
      <c r="J260" s="44" t="n"/>
      <c r="K260" s="45">
        <f>IF(OR($I260="",$J260=""),"",IFERROR($J260-$I260,""))</f>
        <v/>
      </c>
      <c r="L260" s="44" t="n"/>
      <c r="M260" s="45">
        <f>IF(OR($K260="",$L260=""),"",IFERROR(MAX(0,$K260-$L260),""))</f>
        <v/>
      </c>
      <c r="N260" s="22" t="n"/>
      <c r="O260" s="46">
        <f>IF($A260="","",IF($N260="Yes",IFERROR('Settings'!$B$4,0),0))</f>
        <v/>
      </c>
      <c r="P260" s="47">
        <f>IF(OR($A260="",$L260="",$O260=""),"",IFERROR(ROUND($L260*$O260,2),0))</f>
        <v/>
      </c>
      <c r="Q260" s="44" t="n"/>
      <c r="R260" s="48" t="n"/>
      <c r="S260" s="45">
        <f>IF(OR($K260="",$Q260=""),"",IFERROR($K260/$Q260,""))</f>
        <v/>
      </c>
      <c r="T260" s="29">
        <f>IF($A260="","",IF($B260="","Missing trip date",IF($C260="","Missing driver",IF($D260="","Missing vehicle",IF($E260="","Missing trip type",IF(OR($I260="",$J260=""),"Missing odometer",IF($K260&lt;0,"End odometer below start",IF($K260=0,"Zero total miles",IF($L260="","Missing business miles",IF($L260&gt;$K260,"Business miles exceed total",IF($N260="","Missing reimbursement choice",IF(AND(OR($E260="Business",$E260="Mixed"),$H260=""),"Missing business purpose",IF(AND(OR($E260="Personal",$E260="Commute"),$L260&gt;0),"Review trip type",IF(AND($N260="Yes",$L260=0),"Review eligibility","OK"))))))))))))))</f>
        <v/>
      </c>
    </row>
    <row r="261">
      <c r="A261" s="20" t="n"/>
      <c r="B261" s="43" t="n"/>
      <c r="C261" s="22" t="n"/>
      <c r="D261" s="22" t="n"/>
      <c r="E261" s="22" t="n"/>
      <c r="F261" s="22" t="n"/>
      <c r="G261" s="22" t="n"/>
      <c r="H261" s="23" t="n"/>
      <c r="I261" s="44" t="n"/>
      <c r="J261" s="44" t="n"/>
      <c r="K261" s="45">
        <f>IF(OR($I261="",$J261=""),"",IFERROR($J261-$I261,""))</f>
        <v/>
      </c>
      <c r="L261" s="44" t="n"/>
      <c r="M261" s="45">
        <f>IF(OR($K261="",$L261=""),"",IFERROR(MAX(0,$K261-$L261),""))</f>
        <v/>
      </c>
      <c r="N261" s="22" t="n"/>
      <c r="O261" s="46">
        <f>IF($A261="","",IF($N261="Yes",IFERROR('Settings'!$B$4,0),0))</f>
        <v/>
      </c>
      <c r="P261" s="47">
        <f>IF(OR($A261="",$L261="",$O261=""),"",IFERROR(ROUND($L261*$O261,2),0))</f>
        <v/>
      </c>
      <c r="Q261" s="44" t="n"/>
      <c r="R261" s="48" t="n"/>
      <c r="S261" s="45">
        <f>IF(OR($K261="",$Q261=""),"",IFERROR($K261/$Q261,""))</f>
        <v/>
      </c>
      <c r="T261" s="29">
        <f>IF($A261="","",IF($B261="","Missing trip date",IF($C261="","Missing driver",IF($D261="","Missing vehicle",IF($E261="","Missing trip type",IF(OR($I261="",$J261=""),"Missing odometer",IF($K261&lt;0,"End odometer below start",IF($K261=0,"Zero total miles",IF($L261="","Missing business miles",IF($L261&gt;$K261,"Business miles exceed total",IF($N261="","Missing reimbursement choice",IF(AND(OR($E261="Business",$E261="Mixed"),$H261=""),"Missing business purpose",IF(AND(OR($E261="Personal",$E261="Commute"),$L261&gt;0),"Review trip type",IF(AND($N261="Yes",$L261=0),"Review eligibility","OK"))))))))))))))</f>
        <v/>
      </c>
    </row>
    <row r="262">
      <c r="A262" s="20" t="n"/>
      <c r="B262" s="43" t="n"/>
      <c r="C262" s="22" t="n"/>
      <c r="D262" s="22" t="n"/>
      <c r="E262" s="22" t="n"/>
      <c r="F262" s="22" t="n"/>
      <c r="G262" s="22" t="n"/>
      <c r="H262" s="23" t="n"/>
      <c r="I262" s="44" t="n"/>
      <c r="J262" s="44" t="n"/>
      <c r="K262" s="45">
        <f>IF(OR($I262="",$J262=""),"",IFERROR($J262-$I262,""))</f>
        <v/>
      </c>
      <c r="L262" s="44" t="n"/>
      <c r="M262" s="45">
        <f>IF(OR($K262="",$L262=""),"",IFERROR(MAX(0,$K262-$L262),""))</f>
        <v/>
      </c>
      <c r="N262" s="22" t="n"/>
      <c r="O262" s="46">
        <f>IF($A262="","",IF($N262="Yes",IFERROR('Settings'!$B$4,0),0))</f>
        <v/>
      </c>
      <c r="P262" s="47">
        <f>IF(OR($A262="",$L262="",$O262=""),"",IFERROR(ROUND($L262*$O262,2),0))</f>
        <v/>
      </c>
      <c r="Q262" s="44" t="n"/>
      <c r="R262" s="48" t="n"/>
      <c r="S262" s="45">
        <f>IF(OR($K262="",$Q262=""),"",IFERROR($K262/$Q262,""))</f>
        <v/>
      </c>
      <c r="T262" s="29">
        <f>IF($A262="","",IF($B262="","Missing trip date",IF($C262="","Missing driver",IF($D262="","Missing vehicle",IF($E262="","Missing trip type",IF(OR($I262="",$J262=""),"Missing odometer",IF($K262&lt;0,"End odometer below start",IF($K262=0,"Zero total miles",IF($L262="","Missing business miles",IF($L262&gt;$K262,"Business miles exceed total",IF($N262="","Missing reimbursement choice",IF(AND(OR($E262="Business",$E262="Mixed"),$H262=""),"Missing business purpose",IF(AND(OR($E262="Personal",$E262="Commute"),$L262&gt;0),"Review trip type",IF(AND($N262="Yes",$L262=0),"Review eligibility","OK"))))))))))))))</f>
        <v/>
      </c>
    </row>
    <row r="263">
      <c r="A263" s="20" t="n"/>
      <c r="B263" s="43" t="n"/>
      <c r="C263" s="22" t="n"/>
      <c r="D263" s="22" t="n"/>
      <c r="E263" s="22" t="n"/>
      <c r="F263" s="22" t="n"/>
      <c r="G263" s="22" t="n"/>
      <c r="H263" s="23" t="n"/>
      <c r="I263" s="44" t="n"/>
      <c r="J263" s="44" t="n"/>
      <c r="K263" s="45">
        <f>IF(OR($I263="",$J263=""),"",IFERROR($J263-$I263,""))</f>
        <v/>
      </c>
      <c r="L263" s="44" t="n"/>
      <c r="M263" s="45">
        <f>IF(OR($K263="",$L263=""),"",IFERROR(MAX(0,$K263-$L263),""))</f>
        <v/>
      </c>
      <c r="N263" s="22" t="n"/>
      <c r="O263" s="46">
        <f>IF($A263="","",IF($N263="Yes",IFERROR('Settings'!$B$4,0),0))</f>
        <v/>
      </c>
      <c r="P263" s="47">
        <f>IF(OR($A263="",$L263="",$O263=""),"",IFERROR(ROUND($L263*$O263,2),0))</f>
        <v/>
      </c>
      <c r="Q263" s="44" t="n"/>
      <c r="R263" s="48" t="n"/>
      <c r="S263" s="45">
        <f>IF(OR($K263="",$Q263=""),"",IFERROR($K263/$Q263,""))</f>
        <v/>
      </c>
      <c r="T263" s="29">
        <f>IF($A263="","",IF($B263="","Missing trip date",IF($C263="","Missing driver",IF($D263="","Missing vehicle",IF($E263="","Missing trip type",IF(OR($I263="",$J263=""),"Missing odometer",IF($K263&lt;0,"End odometer below start",IF($K263=0,"Zero total miles",IF($L263="","Missing business miles",IF($L263&gt;$K263,"Business miles exceed total",IF($N263="","Missing reimbursement choice",IF(AND(OR($E263="Business",$E263="Mixed"),$H263=""),"Missing business purpose",IF(AND(OR($E263="Personal",$E263="Commute"),$L263&gt;0),"Review trip type",IF(AND($N263="Yes",$L263=0),"Review eligibility","OK"))))))))))))))</f>
        <v/>
      </c>
    </row>
    <row r="264">
      <c r="A264" s="20" t="n"/>
      <c r="B264" s="43" t="n"/>
      <c r="C264" s="22" t="n"/>
      <c r="D264" s="22" t="n"/>
      <c r="E264" s="22" t="n"/>
      <c r="F264" s="22" t="n"/>
      <c r="G264" s="22" t="n"/>
      <c r="H264" s="23" t="n"/>
      <c r="I264" s="44" t="n"/>
      <c r="J264" s="44" t="n"/>
      <c r="K264" s="45">
        <f>IF(OR($I264="",$J264=""),"",IFERROR($J264-$I264,""))</f>
        <v/>
      </c>
      <c r="L264" s="44" t="n"/>
      <c r="M264" s="45">
        <f>IF(OR($K264="",$L264=""),"",IFERROR(MAX(0,$K264-$L264),""))</f>
        <v/>
      </c>
      <c r="N264" s="22" t="n"/>
      <c r="O264" s="46">
        <f>IF($A264="","",IF($N264="Yes",IFERROR('Settings'!$B$4,0),0))</f>
        <v/>
      </c>
      <c r="P264" s="47">
        <f>IF(OR($A264="",$L264="",$O264=""),"",IFERROR(ROUND($L264*$O264,2),0))</f>
        <v/>
      </c>
      <c r="Q264" s="44" t="n"/>
      <c r="R264" s="48" t="n"/>
      <c r="S264" s="45">
        <f>IF(OR($K264="",$Q264=""),"",IFERROR($K264/$Q264,""))</f>
        <v/>
      </c>
      <c r="T264" s="29">
        <f>IF($A264="","",IF($B264="","Missing trip date",IF($C264="","Missing driver",IF($D264="","Missing vehicle",IF($E264="","Missing trip type",IF(OR($I264="",$J264=""),"Missing odometer",IF($K264&lt;0,"End odometer below start",IF($K264=0,"Zero total miles",IF($L264="","Missing business miles",IF($L264&gt;$K264,"Business miles exceed total",IF($N264="","Missing reimbursement choice",IF(AND(OR($E264="Business",$E264="Mixed"),$H264=""),"Missing business purpose",IF(AND(OR($E264="Personal",$E264="Commute"),$L264&gt;0),"Review trip type",IF(AND($N264="Yes",$L264=0),"Review eligibility","OK"))))))))))))))</f>
        <v/>
      </c>
    </row>
    <row r="265">
      <c r="A265" s="20" t="n"/>
      <c r="B265" s="43" t="n"/>
      <c r="C265" s="22" t="n"/>
      <c r="D265" s="22" t="n"/>
      <c r="E265" s="22" t="n"/>
      <c r="F265" s="22" t="n"/>
      <c r="G265" s="22" t="n"/>
      <c r="H265" s="23" t="n"/>
      <c r="I265" s="44" t="n"/>
      <c r="J265" s="44" t="n"/>
      <c r="K265" s="45">
        <f>IF(OR($I265="",$J265=""),"",IFERROR($J265-$I265,""))</f>
        <v/>
      </c>
      <c r="L265" s="44" t="n"/>
      <c r="M265" s="45">
        <f>IF(OR($K265="",$L265=""),"",IFERROR(MAX(0,$K265-$L265),""))</f>
        <v/>
      </c>
      <c r="N265" s="22" t="n"/>
      <c r="O265" s="46">
        <f>IF($A265="","",IF($N265="Yes",IFERROR('Settings'!$B$4,0),0))</f>
        <v/>
      </c>
      <c r="P265" s="47">
        <f>IF(OR($A265="",$L265="",$O265=""),"",IFERROR(ROUND($L265*$O265,2),0))</f>
        <v/>
      </c>
      <c r="Q265" s="44" t="n"/>
      <c r="R265" s="48" t="n"/>
      <c r="S265" s="45">
        <f>IF(OR($K265="",$Q265=""),"",IFERROR($K265/$Q265,""))</f>
        <v/>
      </c>
      <c r="T265" s="29">
        <f>IF($A265="","",IF($B265="","Missing trip date",IF($C265="","Missing driver",IF($D265="","Missing vehicle",IF($E265="","Missing trip type",IF(OR($I265="",$J265=""),"Missing odometer",IF($K265&lt;0,"End odometer below start",IF($K265=0,"Zero total miles",IF($L265="","Missing business miles",IF($L265&gt;$K265,"Business miles exceed total",IF($N265="","Missing reimbursement choice",IF(AND(OR($E265="Business",$E265="Mixed"),$H265=""),"Missing business purpose",IF(AND(OR($E265="Personal",$E265="Commute"),$L265&gt;0),"Review trip type",IF(AND($N265="Yes",$L265=0),"Review eligibility","OK"))))))))))))))</f>
        <v/>
      </c>
    </row>
    <row r="266">
      <c r="A266" s="20" t="n"/>
      <c r="B266" s="43" t="n"/>
      <c r="C266" s="22" t="n"/>
      <c r="D266" s="22" t="n"/>
      <c r="E266" s="22" t="n"/>
      <c r="F266" s="22" t="n"/>
      <c r="G266" s="22" t="n"/>
      <c r="H266" s="23" t="n"/>
      <c r="I266" s="44" t="n"/>
      <c r="J266" s="44" t="n"/>
      <c r="K266" s="45">
        <f>IF(OR($I266="",$J266=""),"",IFERROR($J266-$I266,""))</f>
        <v/>
      </c>
      <c r="L266" s="44" t="n"/>
      <c r="M266" s="45">
        <f>IF(OR($K266="",$L266=""),"",IFERROR(MAX(0,$K266-$L266),""))</f>
        <v/>
      </c>
      <c r="N266" s="22" t="n"/>
      <c r="O266" s="46">
        <f>IF($A266="","",IF($N266="Yes",IFERROR('Settings'!$B$4,0),0))</f>
        <v/>
      </c>
      <c r="P266" s="47">
        <f>IF(OR($A266="",$L266="",$O266=""),"",IFERROR(ROUND($L266*$O266,2),0))</f>
        <v/>
      </c>
      <c r="Q266" s="44" t="n"/>
      <c r="R266" s="48" t="n"/>
      <c r="S266" s="45">
        <f>IF(OR($K266="",$Q266=""),"",IFERROR($K266/$Q266,""))</f>
        <v/>
      </c>
      <c r="T266" s="29">
        <f>IF($A266="","",IF($B266="","Missing trip date",IF($C266="","Missing driver",IF($D266="","Missing vehicle",IF($E266="","Missing trip type",IF(OR($I266="",$J266=""),"Missing odometer",IF($K266&lt;0,"End odometer below start",IF($K266=0,"Zero total miles",IF($L266="","Missing business miles",IF($L266&gt;$K266,"Business miles exceed total",IF($N266="","Missing reimbursement choice",IF(AND(OR($E266="Business",$E266="Mixed"),$H266=""),"Missing business purpose",IF(AND(OR($E266="Personal",$E266="Commute"),$L266&gt;0),"Review trip type",IF(AND($N266="Yes",$L266=0),"Review eligibility","OK"))))))))))))))</f>
        <v/>
      </c>
    </row>
    <row r="267">
      <c r="A267" s="20" t="n"/>
      <c r="B267" s="43" t="n"/>
      <c r="C267" s="22" t="n"/>
      <c r="D267" s="22" t="n"/>
      <c r="E267" s="22" t="n"/>
      <c r="F267" s="22" t="n"/>
      <c r="G267" s="22" t="n"/>
      <c r="H267" s="23" t="n"/>
      <c r="I267" s="44" t="n"/>
      <c r="J267" s="44" t="n"/>
      <c r="K267" s="45">
        <f>IF(OR($I267="",$J267=""),"",IFERROR($J267-$I267,""))</f>
        <v/>
      </c>
      <c r="L267" s="44" t="n"/>
      <c r="M267" s="45">
        <f>IF(OR($K267="",$L267=""),"",IFERROR(MAX(0,$K267-$L267),""))</f>
        <v/>
      </c>
      <c r="N267" s="22" t="n"/>
      <c r="O267" s="46">
        <f>IF($A267="","",IF($N267="Yes",IFERROR('Settings'!$B$4,0),0))</f>
        <v/>
      </c>
      <c r="P267" s="47">
        <f>IF(OR($A267="",$L267="",$O267=""),"",IFERROR(ROUND($L267*$O267,2),0))</f>
        <v/>
      </c>
      <c r="Q267" s="44" t="n"/>
      <c r="R267" s="48" t="n"/>
      <c r="S267" s="45">
        <f>IF(OR($K267="",$Q267=""),"",IFERROR($K267/$Q267,""))</f>
        <v/>
      </c>
      <c r="T267" s="29">
        <f>IF($A267="","",IF($B267="","Missing trip date",IF($C267="","Missing driver",IF($D267="","Missing vehicle",IF($E267="","Missing trip type",IF(OR($I267="",$J267=""),"Missing odometer",IF($K267&lt;0,"End odometer below start",IF($K267=0,"Zero total miles",IF($L267="","Missing business miles",IF($L267&gt;$K267,"Business miles exceed total",IF($N267="","Missing reimbursement choice",IF(AND(OR($E267="Business",$E267="Mixed"),$H267=""),"Missing business purpose",IF(AND(OR($E267="Personal",$E267="Commute"),$L267&gt;0),"Review trip type",IF(AND($N267="Yes",$L267=0),"Review eligibility","OK"))))))))))))))</f>
        <v/>
      </c>
    </row>
    <row r="268">
      <c r="A268" s="20" t="n"/>
      <c r="B268" s="43" t="n"/>
      <c r="C268" s="22" t="n"/>
      <c r="D268" s="22" t="n"/>
      <c r="E268" s="22" t="n"/>
      <c r="F268" s="22" t="n"/>
      <c r="G268" s="22" t="n"/>
      <c r="H268" s="23" t="n"/>
      <c r="I268" s="44" t="n"/>
      <c r="J268" s="44" t="n"/>
      <c r="K268" s="45">
        <f>IF(OR($I268="",$J268=""),"",IFERROR($J268-$I268,""))</f>
        <v/>
      </c>
      <c r="L268" s="44" t="n"/>
      <c r="M268" s="45">
        <f>IF(OR($K268="",$L268=""),"",IFERROR(MAX(0,$K268-$L268),""))</f>
        <v/>
      </c>
      <c r="N268" s="22" t="n"/>
      <c r="O268" s="46">
        <f>IF($A268="","",IF($N268="Yes",IFERROR('Settings'!$B$4,0),0))</f>
        <v/>
      </c>
      <c r="P268" s="47">
        <f>IF(OR($A268="",$L268="",$O268=""),"",IFERROR(ROUND($L268*$O268,2),0))</f>
        <v/>
      </c>
      <c r="Q268" s="44" t="n"/>
      <c r="R268" s="48" t="n"/>
      <c r="S268" s="45">
        <f>IF(OR($K268="",$Q268=""),"",IFERROR($K268/$Q268,""))</f>
        <v/>
      </c>
      <c r="T268" s="29">
        <f>IF($A268="","",IF($B268="","Missing trip date",IF($C268="","Missing driver",IF($D268="","Missing vehicle",IF($E268="","Missing trip type",IF(OR($I268="",$J268=""),"Missing odometer",IF($K268&lt;0,"End odometer below start",IF($K268=0,"Zero total miles",IF($L268="","Missing business miles",IF($L268&gt;$K268,"Business miles exceed total",IF($N268="","Missing reimbursement choice",IF(AND(OR($E268="Business",$E268="Mixed"),$H268=""),"Missing business purpose",IF(AND(OR($E268="Personal",$E268="Commute"),$L268&gt;0),"Review trip type",IF(AND($N268="Yes",$L268=0),"Review eligibility","OK"))))))))))))))</f>
        <v/>
      </c>
    </row>
    <row r="269">
      <c r="A269" s="20" t="n"/>
      <c r="B269" s="43" t="n"/>
      <c r="C269" s="22" t="n"/>
      <c r="D269" s="22" t="n"/>
      <c r="E269" s="22" t="n"/>
      <c r="F269" s="22" t="n"/>
      <c r="G269" s="22" t="n"/>
      <c r="H269" s="23" t="n"/>
      <c r="I269" s="44" t="n"/>
      <c r="J269" s="44" t="n"/>
      <c r="K269" s="45">
        <f>IF(OR($I269="",$J269=""),"",IFERROR($J269-$I269,""))</f>
        <v/>
      </c>
      <c r="L269" s="44" t="n"/>
      <c r="M269" s="45">
        <f>IF(OR($K269="",$L269=""),"",IFERROR(MAX(0,$K269-$L269),""))</f>
        <v/>
      </c>
      <c r="N269" s="22" t="n"/>
      <c r="O269" s="46">
        <f>IF($A269="","",IF($N269="Yes",IFERROR('Settings'!$B$4,0),0))</f>
        <v/>
      </c>
      <c r="P269" s="47">
        <f>IF(OR($A269="",$L269="",$O269=""),"",IFERROR(ROUND($L269*$O269,2),0))</f>
        <v/>
      </c>
      <c r="Q269" s="44" t="n"/>
      <c r="R269" s="48" t="n"/>
      <c r="S269" s="45">
        <f>IF(OR($K269="",$Q269=""),"",IFERROR($K269/$Q269,""))</f>
        <v/>
      </c>
      <c r="T269" s="29">
        <f>IF($A269="","",IF($B269="","Missing trip date",IF($C269="","Missing driver",IF($D269="","Missing vehicle",IF($E269="","Missing trip type",IF(OR($I269="",$J269=""),"Missing odometer",IF($K269&lt;0,"End odometer below start",IF($K269=0,"Zero total miles",IF($L269="","Missing business miles",IF($L269&gt;$K269,"Business miles exceed total",IF($N269="","Missing reimbursement choice",IF(AND(OR($E269="Business",$E269="Mixed"),$H269=""),"Missing business purpose",IF(AND(OR($E269="Personal",$E269="Commute"),$L269&gt;0),"Review trip type",IF(AND($N269="Yes",$L269=0),"Review eligibility","OK"))))))))))))))</f>
        <v/>
      </c>
    </row>
    <row r="270">
      <c r="A270" s="20" t="n"/>
      <c r="B270" s="43" t="n"/>
      <c r="C270" s="22" t="n"/>
      <c r="D270" s="22" t="n"/>
      <c r="E270" s="22" t="n"/>
      <c r="F270" s="22" t="n"/>
      <c r="G270" s="22" t="n"/>
      <c r="H270" s="23" t="n"/>
      <c r="I270" s="44" t="n"/>
      <c r="J270" s="44" t="n"/>
      <c r="K270" s="45">
        <f>IF(OR($I270="",$J270=""),"",IFERROR($J270-$I270,""))</f>
        <v/>
      </c>
      <c r="L270" s="44" t="n"/>
      <c r="M270" s="45">
        <f>IF(OR($K270="",$L270=""),"",IFERROR(MAX(0,$K270-$L270),""))</f>
        <v/>
      </c>
      <c r="N270" s="22" t="n"/>
      <c r="O270" s="46">
        <f>IF($A270="","",IF($N270="Yes",IFERROR('Settings'!$B$4,0),0))</f>
        <v/>
      </c>
      <c r="P270" s="47">
        <f>IF(OR($A270="",$L270="",$O270=""),"",IFERROR(ROUND($L270*$O270,2),0))</f>
        <v/>
      </c>
      <c r="Q270" s="44" t="n"/>
      <c r="R270" s="48" t="n"/>
      <c r="S270" s="45">
        <f>IF(OR($K270="",$Q270=""),"",IFERROR($K270/$Q270,""))</f>
        <v/>
      </c>
      <c r="T270" s="29">
        <f>IF($A270="","",IF($B270="","Missing trip date",IF($C270="","Missing driver",IF($D270="","Missing vehicle",IF($E270="","Missing trip type",IF(OR($I270="",$J270=""),"Missing odometer",IF($K270&lt;0,"End odometer below start",IF($K270=0,"Zero total miles",IF($L270="","Missing business miles",IF($L270&gt;$K270,"Business miles exceed total",IF($N270="","Missing reimbursement choice",IF(AND(OR($E270="Business",$E270="Mixed"),$H270=""),"Missing business purpose",IF(AND(OR($E270="Personal",$E270="Commute"),$L270&gt;0),"Review trip type",IF(AND($N270="Yes",$L270=0),"Review eligibility","OK"))))))))))))))</f>
        <v/>
      </c>
    </row>
    <row r="271">
      <c r="A271" s="20" t="n"/>
      <c r="B271" s="43" t="n"/>
      <c r="C271" s="22" t="n"/>
      <c r="D271" s="22" t="n"/>
      <c r="E271" s="22" t="n"/>
      <c r="F271" s="22" t="n"/>
      <c r="G271" s="22" t="n"/>
      <c r="H271" s="23" t="n"/>
      <c r="I271" s="44" t="n"/>
      <c r="J271" s="44" t="n"/>
      <c r="K271" s="45">
        <f>IF(OR($I271="",$J271=""),"",IFERROR($J271-$I271,""))</f>
        <v/>
      </c>
      <c r="L271" s="44" t="n"/>
      <c r="M271" s="45">
        <f>IF(OR($K271="",$L271=""),"",IFERROR(MAX(0,$K271-$L271),""))</f>
        <v/>
      </c>
      <c r="N271" s="22" t="n"/>
      <c r="O271" s="46">
        <f>IF($A271="","",IF($N271="Yes",IFERROR('Settings'!$B$4,0),0))</f>
        <v/>
      </c>
      <c r="P271" s="47">
        <f>IF(OR($A271="",$L271="",$O271=""),"",IFERROR(ROUND($L271*$O271,2),0))</f>
        <v/>
      </c>
      <c r="Q271" s="44" t="n"/>
      <c r="R271" s="48" t="n"/>
      <c r="S271" s="45">
        <f>IF(OR($K271="",$Q271=""),"",IFERROR($K271/$Q271,""))</f>
        <v/>
      </c>
      <c r="T271" s="29">
        <f>IF($A271="","",IF($B271="","Missing trip date",IF($C271="","Missing driver",IF($D271="","Missing vehicle",IF($E271="","Missing trip type",IF(OR($I271="",$J271=""),"Missing odometer",IF($K271&lt;0,"End odometer below start",IF($K271=0,"Zero total miles",IF($L271="","Missing business miles",IF($L271&gt;$K271,"Business miles exceed total",IF($N271="","Missing reimbursement choice",IF(AND(OR($E271="Business",$E271="Mixed"),$H271=""),"Missing business purpose",IF(AND(OR($E271="Personal",$E271="Commute"),$L271&gt;0),"Review trip type",IF(AND($N271="Yes",$L271=0),"Review eligibility","OK"))))))))))))))</f>
        <v/>
      </c>
    </row>
    <row r="272">
      <c r="A272" s="20" t="n"/>
      <c r="B272" s="43" t="n"/>
      <c r="C272" s="22" t="n"/>
      <c r="D272" s="22" t="n"/>
      <c r="E272" s="22" t="n"/>
      <c r="F272" s="22" t="n"/>
      <c r="G272" s="22" t="n"/>
      <c r="H272" s="23" t="n"/>
      <c r="I272" s="44" t="n"/>
      <c r="J272" s="44" t="n"/>
      <c r="K272" s="45">
        <f>IF(OR($I272="",$J272=""),"",IFERROR($J272-$I272,""))</f>
        <v/>
      </c>
      <c r="L272" s="44" t="n"/>
      <c r="M272" s="45">
        <f>IF(OR($K272="",$L272=""),"",IFERROR(MAX(0,$K272-$L272),""))</f>
        <v/>
      </c>
      <c r="N272" s="22" t="n"/>
      <c r="O272" s="46">
        <f>IF($A272="","",IF($N272="Yes",IFERROR('Settings'!$B$4,0),0))</f>
        <v/>
      </c>
      <c r="P272" s="47">
        <f>IF(OR($A272="",$L272="",$O272=""),"",IFERROR(ROUND($L272*$O272,2),0))</f>
        <v/>
      </c>
      <c r="Q272" s="44" t="n"/>
      <c r="R272" s="48" t="n"/>
      <c r="S272" s="45">
        <f>IF(OR($K272="",$Q272=""),"",IFERROR($K272/$Q272,""))</f>
        <v/>
      </c>
      <c r="T272" s="29">
        <f>IF($A272="","",IF($B272="","Missing trip date",IF($C272="","Missing driver",IF($D272="","Missing vehicle",IF($E272="","Missing trip type",IF(OR($I272="",$J272=""),"Missing odometer",IF($K272&lt;0,"End odometer below start",IF($K272=0,"Zero total miles",IF($L272="","Missing business miles",IF($L272&gt;$K272,"Business miles exceed total",IF($N272="","Missing reimbursement choice",IF(AND(OR($E272="Business",$E272="Mixed"),$H272=""),"Missing business purpose",IF(AND(OR($E272="Personal",$E272="Commute"),$L272&gt;0),"Review trip type",IF(AND($N272="Yes",$L272=0),"Review eligibility","OK"))))))))))))))</f>
        <v/>
      </c>
    </row>
    <row r="273">
      <c r="A273" s="20" t="n"/>
      <c r="B273" s="43" t="n"/>
      <c r="C273" s="22" t="n"/>
      <c r="D273" s="22" t="n"/>
      <c r="E273" s="22" t="n"/>
      <c r="F273" s="22" t="n"/>
      <c r="G273" s="22" t="n"/>
      <c r="H273" s="23" t="n"/>
      <c r="I273" s="44" t="n"/>
      <c r="J273" s="44" t="n"/>
      <c r="K273" s="45">
        <f>IF(OR($I273="",$J273=""),"",IFERROR($J273-$I273,""))</f>
        <v/>
      </c>
      <c r="L273" s="44" t="n"/>
      <c r="M273" s="45">
        <f>IF(OR($K273="",$L273=""),"",IFERROR(MAX(0,$K273-$L273),""))</f>
        <v/>
      </c>
      <c r="N273" s="22" t="n"/>
      <c r="O273" s="46">
        <f>IF($A273="","",IF($N273="Yes",IFERROR('Settings'!$B$4,0),0))</f>
        <v/>
      </c>
      <c r="P273" s="47">
        <f>IF(OR($A273="",$L273="",$O273=""),"",IFERROR(ROUND($L273*$O273,2),0))</f>
        <v/>
      </c>
      <c r="Q273" s="44" t="n"/>
      <c r="R273" s="48" t="n"/>
      <c r="S273" s="45">
        <f>IF(OR($K273="",$Q273=""),"",IFERROR($K273/$Q273,""))</f>
        <v/>
      </c>
      <c r="T273" s="29">
        <f>IF($A273="","",IF($B273="","Missing trip date",IF($C273="","Missing driver",IF($D273="","Missing vehicle",IF($E273="","Missing trip type",IF(OR($I273="",$J273=""),"Missing odometer",IF($K273&lt;0,"End odometer below start",IF($K273=0,"Zero total miles",IF($L273="","Missing business miles",IF($L273&gt;$K273,"Business miles exceed total",IF($N273="","Missing reimbursement choice",IF(AND(OR($E273="Business",$E273="Mixed"),$H273=""),"Missing business purpose",IF(AND(OR($E273="Personal",$E273="Commute"),$L273&gt;0),"Review trip type",IF(AND($N273="Yes",$L273=0),"Review eligibility","OK"))))))))))))))</f>
        <v/>
      </c>
    </row>
    <row r="274">
      <c r="A274" s="20" t="n"/>
      <c r="B274" s="43" t="n"/>
      <c r="C274" s="22" t="n"/>
      <c r="D274" s="22" t="n"/>
      <c r="E274" s="22" t="n"/>
      <c r="F274" s="22" t="n"/>
      <c r="G274" s="22" t="n"/>
      <c r="H274" s="23" t="n"/>
      <c r="I274" s="44" t="n"/>
      <c r="J274" s="44" t="n"/>
      <c r="K274" s="45">
        <f>IF(OR($I274="",$J274=""),"",IFERROR($J274-$I274,""))</f>
        <v/>
      </c>
      <c r="L274" s="44" t="n"/>
      <c r="M274" s="45">
        <f>IF(OR($K274="",$L274=""),"",IFERROR(MAX(0,$K274-$L274),""))</f>
        <v/>
      </c>
      <c r="N274" s="22" t="n"/>
      <c r="O274" s="46">
        <f>IF($A274="","",IF($N274="Yes",IFERROR('Settings'!$B$4,0),0))</f>
        <v/>
      </c>
      <c r="P274" s="47">
        <f>IF(OR($A274="",$L274="",$O274=""),"",IFERROR(ROUND($L274*$O274,2),0))</f>
        <v/>
      </c>
      <c r="Q274" s="44" t="n"/>
      <c r="R274" s="48" t="n"/>
      <c r="S274" s="45">
        <f>IF(OR($K274="",$Q274=""),"",IFERROR($K274/$Q274,""))</f>
        <v/>
      </c>
      <c r="T274" s="29">
        <f>IF($A274="","",IF($B274="","Missing trip date",IF($C274="","Missing driver",IF($D274="","Missing vehicle",IF($E274="","Missing trip type",IF(OR($I274="",$J274=""),"Missing odometer",IF($K274&lt;0,"End odometer below start",IF($K274=0,"Zero total miles",IF($L274="","Missing business miles",IF($L274&gt;$K274,"Business miles exceed total",IF($N274="","Missing reimbursement choice",IF(AND(OR($E274="Business",$E274="Mixed"),$H274=""),"Missing business purpose",IF(AND(OR($E274="Personal",$E274="Commute"),$L274&gt;0),"Review trip type",IF(AND($N274="Yes",$L274=0),"Review eligibility","OK"))))))))))))))</f>
        <v/>
      </c>
    </row>
    <row r="275">
      <c r="A275" s="20" t="n"/>
      <c r="B275" s="43" t="n"/>
      <c r="C275" s="22" t="n"/>
      <c r="D275" s="22" t="n"/>
      <c r="E275" s="22" t="n"/>
      <c r="F275" s="22" t="n"/>
      <c r="G275" s="22" t="n"/>
      <c r="H275" s="23" t="n"/>
      <c r="I275" s="44" t="n"/>
      <c r="J275" s="44" t="n"/>
      <c r="K275" s="45">
        <f>IF(OR($I275="",$J275=""),"",IFERROR($J275-$I275,""))</f>
        <v/>
      </c>
      <c r="L275" s="44" t="n"/>
      <c r="M275" s="45">
        <f>IF(OR($K275="",$L275=""),"",IFERROR(MAX(0,$K275-$L275),""))</f>
        <v/>
      </c>
      <c r="N275" s="22" t="n"/>
      <c r="O275" s="46">
        <f>IF($A275="","",IF($N275="Yes",IFERROR('Settings'!$B$4,0),0))</f>
        <v/>
      </c>
      <c r="P275" s="47">
        <f>IF(OR($A275="",$L275="",$O275=""),"",IFERROR(ROUND($L275*$O275,2),0))</f>
        <v/>
      </c>
      <c r="Q275" s="44" t="n"/>
      <c r="R275" s="48" t="n"/>
      <c r="S275" s="45">
        <f>IF(OR($K275="",$Q275=""),"",IFERROR($K275/$Q275,""))</f>
        <v/>
      </c>
      <c r="T275" s="29">
        <f>IF($A275="","",IF($B275="","Missing trip date",IF($C275="","Missing driver",IF($D275="","Missing vehicle",IF($E275="","Missing trip type",IF(OR($I275="",$J275=""),"Missing odometer",IF($K275&lt;0,"End odometer below start",IF($K275=0,"Zero total miles",IF($L275="","Missing business miles",IF($L275&gt;$K275,"Business miles exceed total",IF($N275="","Missing reimbursement choice",IF(AND(OR($E275="Business",$E275="Mixed"),$H275=""),"Missing business purpose",IF(AND(OR($E275="Personal",$E275="Commute"),$L275&gt;0),"Review trip type",IF(AND($N275="Yes",$L275=0),"Review eligibility","OK"))))))))))))))</f>
        <v/>
      </c>
    </row>
    <row r="276">
      <c r="A276" s="20" t="n"/>
      <c r="B276" s="43" t="n"/>
      <c r="C276" s="22" t="n"/>
      <c r="D276" s="22" t="n"/>
      <c r="E276" s="22" t="n"/>
      <c r="F276" s="22" t="n"/>
      <c r="G276" s="22" t="n"/>
      <c r="H276" s="23" t="n"/>
      <c r="I276" s="44" t="n"/>
      <c r="J276" s="44" t="n"/>
      <c r="K276" s="45">
        <f>IF(OR($I276="",$J276=""),"",IFERROR($J276-$I276,""))</f>
        <v/>
      </c>
      <c r="L276" s="44" t="n"/>
      <c r="M276" s="45">
        <f>IF(OR($K276="",$L276=""),"",IFERROR(MAX(0,$K276-$L276),""))</f>
        <v/>
      </c>
      <c r="N276" s="22" t="n"/>
      <c r="O276" s="46">
        <f>IF($A276="","",IF($N276="Yes",IFERROR('Settings'!$B$4,0),0))</f>
        <v/>
      </c>
      <c r="P276" s="47">
        <f>IF(OR($A276="",$L276="",$O276=""),"",IFERROR(ROUND($L276*$O276,2),0))</f>
        <v/>
      </c>
      <c r="Q276" s="44" t="n"/>
      <c r="R276" s="48" t="n"/>
      <c r="S276" s="45">
        <f>IF(OR($K276="",$Q276=""),"",IFERROR($K276/$Q276,""))</f>
        <v/>
      </c>
      <c r="T276" s="29">
        <f>IF($A276="","",IF($B276="","Missing trip date",IF($C276="","Missing driver",IF($D276="","Missing vehicle",IF($E276="","Missing trip type",IF(OR($I276="",$J276=""),"Missing odometer",IF($K276&lt;0,"End odometer below start",IF($K276=0,"Zero total miles",IF($L276="","Missing business miles",IF($L276&gt;$K276,"Business miles exceed total",IF($N276="","Missing reimbursement choice",IF(AND(OR($E276="Business",$E276="Mixed"),$H276=""),"Missing business purpose",IF(AND(OR($E276="Personal",$E276="Commute"),$L276&gt;0),"Review trip type",IF(AND($N276="Yes",$L276=0),"Review eligibility","OK"))))))))))))))</f>
        <v/>
      </c>
    </row>
    <row r="277">
      <c r="A277" s="20" t="n"/>
      <c r="B277" s="43" t="n"/>
      <c r="C277" s="22" t="n"/>
      <c r="D277" s="22" t="n"/>
      <c r="E277" s="22" t="n"/>
      <c r="F277" s="22" t="n"/>
      <c r="G277" s="22" t="n"/>
      <c r="H277" s="23" t="n"/>
      <c r="I277" s="44" t="n"/>
      <c r="J277" s="44" t="n"/>
      <c r="K277" s="45">
        <f>IF(OR($I277="",$J277=""),"",IFERROR($J277-$I277,""))</f>
        <v/>
      </c>
      <c r="L277" s="44" t="n"/>
      <c r="M277" s="45">
        <f>IF(OR($K277="",$L277=""),"",IFERROR(MAX(0,$K277-$L277),""))</f>
        <v/>
      </c>
      <c r="N277" s="22" t="n"/>
      <c r="O277" s="46">
        <f>IF($A277="","",IF($N277="Yes",IFERROR('Settings'!$B$4,0),0))</f>
        <v/>
      </c>
      <c r="P277" s="47">
        <f>IF(OR($A277="",$L277="",$O277=""),"",IFERROR(ROUND($L277*$O277,2),0))</f>
        <v/>
      </c>
      <c r="Q277" s="44" t="n"/>
      <c r="R277" s="48" t="n"/>
      <c r="S277" s="45">
        <f>IF(OR($K277="",$Q277=""),"",IFERROR($K277/$Q277,""))</f>
        <v/>
      </c>
      <c r="T277" s="29">
        <f>IF($A277="","",IF($B277="","Missing trip date",IF($C277="","Missing driver",IF($D277="","Missing vehicle",IF($E277="","Missing trip type",IF(OR($I277="",$J277=""),"Missing odometer",IF($K277&lt;0,"End odometer below start",IF($K277=0,"Zero total miles",IF($L277="","Missing business miles",IF($L277&gt;$K277,"Business miles exceed total",IF($N277="","Missing reimbursement choice",IF(AND(OR($E277="Business",$E277="Mixed"),$H277=""),"Missing business purpose",IF(AND(OR($E277="Personal",$E277="Commute"),$L277&gt;0),"Review trip type",IF(AND($N277="Yes",$L277=0),"Review eligibility","OK"))))))))))))))</f>
        <v/>
      </c>
    </row>
    <row r="278">
      <c r="A278" s="20" t="n"/>
      <c r="B278" s="43" t="n"/>
      <c r="C278" s="22" t="n"/>
      <c r="D278" s="22" t="n"/>
      <c r="E278" s="22" t="n"/>
      <c r="F278" s="22" t="n"/>
      <c r="G278" s="22" t="n"/>
      <c r="H278" s="23" t="n"/>
      <c r="I278" s="44" t="n"/>
      <c r="J278" s="44" t="n"/>
      <c r="K278" s="45">
        <f>IF(OR($I278="",$J278=""),"",IFERROR($J278-$I278,""))</f>
        <v/>
      </c>
      <c r="L278" s="44" t="n"/>
      <c r="M278" s="45">
        <f>IF(OR($K278="",$L278=""),"",IFERROR(MAX(0,$K278-$L278),""))</f>
        <v/>
      </c>
      <c r="N278" s="22" t="n"/>
      <c r="O278" s="46">
        <f>IF($A278="","",IF($N278="Yes",IFERROR('Settings'!$B$4,0),0))</f>
        <v/>
      </c>
      <c r="P278" s="47">
        <f>IF(OR($A278="",$L278="",$O278=""),"",IFERROR(ROUND($L278*$O278,2),0))</f>
        <v/>
      </c>
      <c r="Q278" s="44" t="n"/>
      <c r="R278" s="48" t="n"/>
      <c r="S278" s="45">
        <f>IF(OR($K278="",$Q278=""),"",IFERROR($K278/$Q278,""))</f>
        <v/>
      </c>
      <c r="T278" s="29">
        <f>IF($A278="","",IF($B278="","Missing trip date",IF($C278="","Missing driver",IF($D278="","Missing vehicle",IF($E278="","Missing trip type",IF(OR($I278="",$J278=""),"Missing odometer",IF($K278&lt;0,"End odometer below start",IF($K278=0,"Zero total miles",IF($L278="","Missing business miles",IF($L278&gt;$K278,"Business miles exceed total",IF($N278="","Missing reimbursement choice",IF(AND(OR($E278="Business",$E278="Mixed"),$H278=""),"Missing business purpose",IF(AND(OR($E278="Personal",$E278="Commute"),$L278&gt;0),"Review trip type",IF(AND($N278="Yes",$L278=0),"Review eligibility","OK"))))))))))))))</f>
        <v/>
      </c>
    </row>
    <row r="279">
      <c r="A279" s="20" t="n"/>
      <c r="B279" s="43" t="n"/>
      <c r="C279" s="22" t="n"/>
      <c r="D279" s="22" t="n"/>
      <c r="E279" s="22" t="n"/>
      <c r="F279" s="22" t="n"/>
      <c r="G279" s="22" t="n"/>
      <c r="H279" s="23" t="n"/>
      <c r="I279" s="44" t="n"/>
      <c r="J279" s="44" t="n"/>
      <c r="K279" s="45">
        <f>IF(OR($I279="",$J279=""),"",IFERROR($J279-$I279,""))</f>
        <v/>
      </c>
      <c r="L279" s="44" t="n"/>
      <c r="M279" s="45">
        <f>IF(OR($K279="",$L279=""),"",IFERROR(MAX(0,$K279-$L279),""))</f>
        <v/>
      </c>
      <c r="N279" s="22" t="n"/>
      <c r="O279" s="46">
        <f>IF($A279="","",IF($N279="Yes",IFERROR('Settings'!$B$4,0),0))</f>
        <v/>
      </c>
      <c r="P279" s="47">
        <f>IF(OR($A279="",$L279="",$O279=""),"",IFERROR(ROUND($L279*$O279,2),0))</f>
        <v/>
      </c>
      <c r="Q279" s="44" t="n"/>
      <c r="R279" s="48" t="n"/>
      <c r="S279" s="45">
        <f>IF(OR($K279="",$Q279=""),"",IFERROR($K279/$Q279,""))</f>
        <v/>
      </c>
      <c r="T279" s="29">
        <f>IF($A279="","",IF($B279="","Missing trip date",IF($C279="","Missing driver",IF($D279="","Missing vehicle",IF($E279="","Missing trip type",IF(OR($I279="",$J279=""),"Missing odometer",IF($K279&lt;0,"End odometer below start",IF($K279=0,"Zero total miles",IF($L279="","Missing business miles",IF($L279&gt;$K279,"Business miles exceed total",IF($N279="","Missing reimbursement choice",IF(AND(OR($E279="Business",$E279="Mixed"),$H279=""),"Missing business purpose",IF(AND(OR($E279="Personal",$E279="Commute"),$L279&gt;0),"Review trip type",IF(AND($N279="Yes",$L279=0),"Review eligibility","OK"))))))))))))))</f>
        <v/>
      </c>
    </row>
    <row r="280">
      <c r="A280" s="20" t="n"/>
      <c r="B280" s="43" t="n"/>
      <c r="C280" s="22" t="n"/>
      <c r="D280" s="22" t="n"/>
      <c r="E280" s="22" t="n"/>
      <c r="F280" s="22" t="n"/>
      <c r="G280" s="22" t="n"/>
      <c r="H280" s="23" t="n"/>
      <c r="I280" s="44" t="n"/>
      <c r="J280" s="44" t="n"/>
      <c r="K280" s="45">
        <f>IF(OR($I280="",$J280=""),"",IFERROR($J280-$I280,""))</f>
        <v/>
      </c>
      <c r="L280" s="44" t="n"/>
      <c r="M280" s="45">
        <f>IF(OR($K280="",$L280=""),"",IFERROR(MAX(0,$K280-$L280),""))</f>
        <v/>
      </c>
      <c r="N280" s="22" t="n"/>
      <c r="O280" s="46">
        <f>IF($A280="","",IF($N280="Yes",IFERROR('Settings'!$B$4,0),0))</f>
        <v/>
      </c>
      <c r="P280" s="47">
        <f>IF(OR($A280="",$L280="",$O280=""),"",IFERROR(ROUND($L280*$O280,2),0))</f>
        <v/>
      </c>
      <c r="Q280" s="44" t="n"/>
      <c r="R280" s="48" t="n"/>
      <c r="S280" s="45">
        <f>IF(OR($K280="",$Q280=""),"",IFERROR($K280/$Q280,""))</f>
        <v/>
      </c>
      <c r="T280" s="29">
        <f>IF($A280="","",IF($B280="","Missing trip date",IF($C280="","Missing driver",IF($D280="","Missing vehicle",IF($E280="","Missing trip type",IF(OR($I280="",$J280=""),"Missing odometer",IF($K280&lt;0,"End odometer below start",IF($K280=0,"Zero total miles",IF($L280="","Missing business miles",IF($L280&gt;$K280,"Business miles exceed total",IF($N280="","Missing reimbursement choice",IF(AND(OR($E280="Business",$E280="Mixed"),$H280=""),"Missing business purpose",IF(AND(OR($E280="Personal",$E280="Commute"),$L280&gt;0),"Review trip type",IF(AND($N280="Yes",$L280=0),"Review eligibility","OK"))))))))))))))</f>
        <v/>
      </c>
    </row>
    <row r="281">
      <c r="A281" s="20" t="n"/>
      <c r="B281" s="43" t="n"/>
      <c r="C281" s="22" t="n"/>
      <c r="D281" s="22" t="n"/>
      <c r="E281" s="22" t="n"/>
      <c r="F281" s="22" t="n"/>
      <c r="G281" s="22" t="n"/>
      <c r="H281" s="23" t="n"/>
      <c r="I281" s="44" t="n"/>
      <c r="J281" s="44" t="n"/>
      <c r="K281" s="45">
        <f>IF(OR($I281="",$J281=""),"",IFERROR($J281-$I281,""))</f>
        <v/>
      </c>
      <c r="L281" s="44" t="n"/>
      <c r="M281" s="45">
        <f>IF(OR($K281="",$L281=""),"",IFERROR(MAX(0,$K281-$L281),""))</f>
        <v/>
      </c>
      <c r="N281" s="22" t="n"/>
      <c r="O281" s="46">
        <f>IF($A281="","",IF($N281="Yes",IFERROR('Settings'!$B$4,0),0))</f>
        <v/>
      </c>
      <c r="P281" s="47">
        <f>IF(OR($A281="",$L281="",$O281=""),"",IFERROR(ROUND($L281*$O281,2),0))</f>
        <v/>
      </c>
      <c r="Q281" s="44" t="n"/>
      <c r="R281" s="48" t="n"/>
      <c r="S281" s="45">
        <f>IF(OR($K281="",$Q281=""),"",IFERROR($K281/$Q281,""))</f>
        <v/>
      </c>
      <c r="T281" s="29">
        <f>IF($A281="","",IF($B281="","Missing trip date",IF($C281="","Missing driver",IF($D281="","Missing vehicle",IF($E281="","Missing trip type",IF(OR($I281="",$J281=""),"Missing odometer",IF($K281&lt;0,"End odometer below start",IF($K281=0,"Zero total miles",IF($L281="","Missing business miles",IF($L281&gt;$K281,"Business miles exceed total",IF($N281="","Missing reimbursement choice",IF(AND(OR($E281="Business",$E281="Mixed"),$H281=""),"Missing business purpose",IF(AND(OR($E281="Personal",$E281="Commute"),$L281&gt;0),"Review trip type",IF(AND($N281="Yes",$L281=0),"Review eligibility","OK"))))))))))))))</f>
        <v/>
      </c>
    </row>
    <row r="282">
      <c r="A282" s="20" t="n"/>
      <c r="B282" s="43" t="n"/>
      <c r="C282" s="22" t="n"/>
      <c r="D282" s="22" t="n"/>
      <c r="E282" s="22" t="n"/>
      <c r="F282" s="22" t="n"/>
      <c r="G282" s="22" t="n"/>
      <c r="H282" s="23" t="n"/>
      <c r="I282" s="44" t="n"/>
      <c r="J282" s="44" t="n"/>
      <c r="K282" s="45">
        <f>IF(OR($I282="",$J282=""),"",IFERROR($J282-$I282,""))</f>
        <v/>
      </c>
      <c r="L282" s="44" t="n"/>
      <c r="M282" s="45">
        <f>IF(OR($K282="",$L282=""),"",IFERROR(MAX(0,$K282-$L282),""))</f>
        <v/>
      </c>
      <c r="N282" s="22" t="n"/>
      <c r="O282" s="46">
        <f>IF($A282="","",IF($N282="Yes",IFERROR('Settings'!$B$4,0),0))</f>
        <v/>
      </c>
      <c r="P282" s="47">
        <f>IF(OR($A282="",$L282="",$O282=""),"",IFERROR(ROUND($L282*$O282,2),0))</f>
        <v/>
      </c>
      <c r="Q282" s="44" t="n"/>
      <c r="R282" s="48" t="n"/>
      <c r="S282" s="45">
        <f>IF(OR($K282="",$Q282=""),"",IFERROR($K282/$Q282,""))</f>
        <v/>
      </c>
      <c r="T282" s="29">
        <f>IF($A282="","",IF($B282="","Missing trip date",IF($C282="","Missing driver",IF($D282="","Missing vehicle",IF($E282="","Missing trip type",IF(OR($I282="",$J282=""),"Missing odometer",IF($K282&lt;0,"End odometer below start",IF($K282=0,"Zero total miles",IF($L282="","Missing business miles",IF($L282&gt;$K282,"Business miles exceed total",IF($N282="","Missing reimbursement choice",IF(AND(OR($E282="Business",$E282="Mixed"),$H282=""),"Missing business purpose",IF(AND(OR($E282="Personal",$E282="Commute"),$L282&gt;0),"Review trip type",IF(AND($N282="Yes",$L282=0),"Review eligibility","OK"))))))))))))))</f>
        <v/>
      </c>
    </row>
    <row r="283">
      <c r="A283" s="20" t="n"/>
      <c r="B283" s="43" t="n"/>
      <c r="C283" s="22" t="n"/>
      <c r="D283" s="22" t="n"/>
      <c r="E283" s="22" t="n"/>
      <c r="F283" s="22" t="n"/>
      <c r="G283" s="22" t="n"/>
      <c r="H283" s="23" t="n"/>
      <c r="I283" s="44" t="n"/>
      <c r="J283" s="44" t="n"/>
      <c r="K283" s="45">
        <f>IF(OR($I283="",$J283=""),"",IFERROR($J283-$I283,""))</f>
        <v/>
      </c>
      <c r="L283" s="44" t="n"/>
      <c r="M283" s="45">
        <f>IF(OR($K283="",$L283=""),"",IFERROR(MAX(0,$K283-$L283),""))</f>
        <v/>
      </c>
      <c r="N283" s="22" t="n"/>
      <c r="O283" s="46">
        <f>IF($A283="","",IF($N283="Yes",IFERROR('Settings'!$B$4,0),0))</f>
        <v/>
      </c>
      <c r="P283" s="47">
        <f>IF(OR($A283="",$L283="",$O283=""),"",IFERROR(ROUND($L283*$O283,2),0))</f>
        <v/>
      </c>
      <c r="Q283" s="44" t="n"/>
      <c r="R283" s="48" t="n"/>
      <c r="S283" s="45">
        <f>IF(OR($K283="",$Q283=""),"",IFERROR($K283/$Q283,""))</f>
        <v/>
      </c>
      <c r="T283" s="29">
        <f>IF($A283="","",IF($B283="","Missing trip date",IF($C283="","Missing driver",IF($D283="","Missing vehicle",IF($E283="","Missing trip type",IF(OR($I283="",$J283=""),"Missing odometer",IF($K283&lt;0,"End odometer below start",IF($K283=0,"Zero total miles",IF($L283="","Missing business miles",IF($L283&gt;$K283,"Business miles exceed total",IF($N283="","Missing reimbursement choice",IF(AND(OR($E283="Business",$E283="Mixed"),$H283=""),"Missing business purpose",IF(AND(OR($E283="Personal",$E283="Commute"),$L283&gt;0),"Review trip type",IF(AND($N283="Yes",$L283=0),"Review eligibility","OK"))))))))))))))</f>
        <v/>
      </c>
    </row>
    <row r="284">
      <c r="A284" s="20" t="n"/>
      <c r="B284" s="43" t="n"/>
      <c r="C284" s="22" t="n"/>
      <c r="D284" s="22" t="n"/>
      <c r="E284" s="22" t="n"/>
      <c r="F284" s="22" t="n"/>
      <c r="G284" s="22" t="n"/>
      <c r="H284" s="23" t="n"/>
      <c r="I284" s="44" t="n"/>
      <c r="J284" s="44" t="n"/>
      <c r="K284" s="45">
        <f>IF(OR($I284="",$J284=""),"",IFERROR($J284-$I284,""))</f>
        <v/>
      </c>
      <c r="L284" s="44" t="n"/>
      <c r="M284" s="45">
        <f>IF(OR($K284="",$L284=""),"",IFERROR(MAX(0,$K284-$L284),""))</f>
        <v/>
      </c>
      <c r="N284" s="22" t="n"/>
      <c r="O284" s="46">
        <f>IF($A284="","",IF($N284="Yes",IFERROR('Settings'!$B$4,0),0))</f>
        <v/>
      </c>
      <c r="P284" s="47">
        <f>IF(OR($A284="",$L284="",$O284=""),"",IFERROR(ROUND($L284*$O284,2),0))</f>
        <v/>
      </c>
      <c r="Q284" s="44" t="n"/>
      <c r="R284" s="48" t="n"/>
      <c r="S284" s="45">
        <f>IF(OR($K284="",$Q284=""),"",IFERROR($K284/$Q284,""))</f>
        <v/>
      </c>
      <c r="T284" s="29">
        <f>IF($A284="","",IF($B284="","Missing trip date",IF($C284="","Missing driver",IF($D284="","Missing vehicle",IF($E284="","Missing trip type",IF(OR($I284="",$J284=""),"Missing odometer",IF($K284&lt;0,"End odometer below start",IF($K284=0,"Zero total miles",IF($L284="","Missing business miles",IF($L284&gt;$K284,"Business miles exceed total",IF($N284="","Missing reimbursement choice",IF(AND(OR($E284="Business",$E284="Mixed"),$H284=""),"Missing business purpose",IF(AND(OR($E284="Personal",$E284="Commute"),$L284&gt;0),"Review trip type",IF(AND($N284="Yes",$L284=0),"Review eligibility","OK"))))))))))))))</f>
        <v/>
      </c>
    </row>
    <row r="285">
      <c r="A285" s="20" t="n"/>
      <c r="B285" s="43" t="n"/>
      <c r="C285" s="22" t="n"/>
      <c r="D285" s="22" t="n"/>
      <c r="E285" s="22" t="n"/>
      <c r="F285" s="22" t="n"/>
      <c r="G285" s="22" t="n"/>
      <c r="H285" s="23" t="n"/>
      <c r="I285" s="44" t="n"/>
      <c r="J285" s="44" t="n"/>
      <c r="K285" s="45">
        <f>IF(OR($I285="",$J285=""),"",IFERROR($J285-$I285,""))</f>
        <v/>
      </c>
      <c r="L285" s="44" t="n"/>
      <c r="M285" s="45">
        <f>IF(OR($K285="",$L285=""),"",IFERROR(MAX(0,$K285-$L285),""))</f>
        <v/>
      </c>
      <c r="N285" s="22" t="n"/>
      <c r="O285" s="46">
        <f>IF($A285="","",IF($N285="Yes",IFERROR('Settings'!$B$4,0),0))</f>
        <v/>
      </c>
      <c r="P285" s="47">
        <f>IF(OR($A285="",$L285="",$O285=""),"",IFERROR(ROUND($L285*$O285,2),0))</f>
        <v/>
      </c>
      <c r="Q285" s="44" t="n"/>
      <c r="R285" s="48" t="n"/>
      <c r="S285" s="45">
        <f>IF(OR($K285="",$Q285=""),"",IFERROR($K285/$Q285,""))</f>
        <v/>
      </c>
      <c r="T285" s="29">
        <f>IF($A285="","",IF($B285="","Missing trip date",IF($C285="","Missing driver",IF($D285="","Missing vehicle",IF($E285="","Missing trip type",IF(OR($I285="",$J285=""),"Missing odometer",IF($K285&lt;0,"End odometer below start",IF($K285=0,"Zero total miles",IF($L285="","Missing business miles",IF($L285&gt;$K285,"Business miles exceed total",IF($N285="","Missing reimbursement choice",IF(AND(OR($E285="Business",$E285="Mixed"),$H285=""),"Missing business purpose",IF(AND(OR($E285="Personal",$E285="Commute"),$L285&gt;0),"Review trip type",IF(AND($N285="Yes",$L285=0),"Review eligibility","OK"))))))))))))))</f>
        <v/>
      </c>
    </row>
    <row r="286">
      <c r="A286" s="20" t="n"/>
      <c r="B286" s="43" t="n"/>
      <c r="C286" s="22" t="n"/>
      <c r="D286" s="22" t="n"/>
      <c r="E286" s="22" t="n"/>
      <c r="F286" s="22" t="n"/>
      <c r="G286" s="22" t="n"/>
      <c r="H286" s="23" t="n"/>
      <c r="I286" s="44" t="n"/>
      <c r="J286" s="44" t="n"/>
      <c r="K286" s="45">
        <f>IF(OR($I286="",$J286=""),"",IFERROR($J286-$I286,""))</f>
        <v/>
      </c>
      <c r="L286" s="44" t="n"/>
      <c r="M286" s="45">
        <f>IF(OR($K286="",$L286=""),"",IFERROR(MAX(0,$K286-$L286),""))</f>
        <v/>
      </c>
      <c r="N286" s="22" t="n"/>
      <c r="O286" s="46">
        <f>IF($A286="","",IF($N286="Yes",IFERROR('Settings'!$B$4,0),0))</f>
        <v/>
      </c>
      <c r="P286" s="47">
        <f>IF(OR($A286="",$L286="",$O286=""),"",IFERROR(ROUND($L286*$O286,2),0))</f>
        <v/>
      </c>
      <c r="Q286" s="44" t="n"/>
      <c r="R286" s="48" t="n"/>
      <c r="S286" s="45">
        <f>IF(OR($K286="",$Q286=""),"",IFERROR($K286/$Q286,""))</f>
        <v/>
      </c>
      <c r="T286" s="29">
        <f>IF($A286="","",IF($B286="","Missing trip date",IF($C286="","Missing driver",IF($D286="","Missing vehicle",IF($E286="","Missing trip type",IF(OR($I286="",$J286=""),"Missing odometer",IF($K286&lt;0,"End odometer below start",IF($K286=0,"Zero total miles",IF($L286="","Missing business miles",IF($L286&gt;$K286,"Business miles exceed total",IF($N286="","Missing reimbursement choice",IF(AND(OR($E286="Business",$E286="Mixed"),$H286=""),"Missing business purpose",IF(AND(OR($E286="Personal",$E286="Commute"),$L286&gt;0),"Review trip type",IF(AND($N286="Yes",$L286=0),"Review eligibility","OK"))))))))))))))</f>
        <v/>
      </c>
    </row>
    <row r="287">
      <c r="A287" s="20" t="n"/>
      <c r="B287" s="43" t="n"/>
      <c r="C287" s="22" t="n"/>
      <c r="D287" s="22" t="n"/>
      <c r="E287" s="22" t="n"/>
      <c r="F287" s="22" t="n"/>
      <c r="G287" s="22" t="n"/>
      <c r="H287" s="23" t="n"/>
      <c r="I287" s="44" t="n"/>
      <c r="J287" s="44" t="n"/>
      <c r="K287" s="45">
        <f>IF(OR($I287="",$J287=""),"",IFERROR($J287-$I287,""))</f>
        <v/>
      </c>
      <c r="L287" s="44" t="n"/>
      <c r="M287" s="45">
        <f>IF(OR($K287="",$L287=""),"",IFERROR(MAX(0,$K287-$L287),""))</f>
        <v/>
      </c>
      <c r="N287" s="22" t="n"/>
      <c r="O287" s="46">
        <f>IF($A287="","",IF($N287="Yes",IFERROR('Settings'!$B$4,0),0))</f>
        <v/>
      </c>
      <c r="P287" s="47">
        <f>IF(OR($A287="",$L287="",$O287=""),"",IFERROR(ROUND($L287*$O287,2),0))</f>
        <v/>
      </c>
      <c r="Q287" s="44" t="n"/>
      <c r="R287" s="48" t="n"/>
      <c r="S287" s="45">
        <f>IF(OR($K287="",$Q287=""),"",IFERROR($K287/$Q287,""))</f>
        <v/>
      </c>
      <c r="T287" s="29">
        <f>IF($A287="","",IF($B287="","Missing trip date",IF($C287="","Missing driver",IF($D287="","Missing vehicle",IF($E287="","Missing trip type",IF(OR($I287="",$J287=""),"Missing odometer",IF($K287&lt;0,"End odometer below start",IF($K287=0,"Zero total miles",IF($L287="","Missing business miles",IF($L287&gt;$K287,"Business miles exceed total",IF($N287="","Missing reimbursement choice",IF(AND(OR($E287="Business",$E287="Mixed"),$H287=""),"Missing business purpose",IF(AND(OR($E287="Personal",$E287="Commute"),$L287&gt;0),"Review trip type",IF(AND($N287="Yes",$L287=0),"Review eligibility","OK"))))))))))))))</f>
        <v/>
      </c>
    </row>
    <row r="288">
      <c r="A288" s="20" t="n"/>
      <c r="B288" s="43" t="n"/>
      <c r="C288" s="22" t="n"/>
      <c r="D288" s="22" t="n"/>
      <c r="E288" s="22" t="n"/>
      <c r="F288" s="22" t="n"/>
      <c r="G288" s="22" t="n"/>
      <c r="H288" s="23" t="n"/>
      <c r="I288" s="44" t="n"/>
      <c r="J288" s="44" t="n"/>
      <c r="K288" s="45">
        <f>IF(OR($I288="",$J288=""),"",IFERROR($J288-$I288,""))</f>
        <v/>
      </c>
      <c r="L288" s="44" t="n"/>
      <c r="M288" s="45">
        <f>IF(OR($K288="",$L288=""),"",IFERROR(MAX(0,$K288-$L288),""))</f>
        <v/>
      </c>
      <c r="N288" s="22" t="n"/>
      <c r="O288" s="46">
        <f>IF($A288="","",IF($N288="Yes",IFERROR('Settings'!$B$4,0),0))</f>
        <v/>
      </c>
      <c r="P288" s="47">
        <f>IF(OR($A288="",$L288="",$O288=""),"",IFERROR(ROUND($L288*$O288,2),0))</f>
        <v/>
      </c>
      <c r="Q288" s="44" t="n"/>
      <c r="R288" s="48" t="n"/>
      <c r="S288" s="45">
        <f>IF(OR($K288="",$Q288=""),"",IFERROR($K288/$Q288,""))</f>
        <v/>
      </c>
      <c r="T288" s="29">
        <f>IF($A288="","",IF($B288="","Missing trip date",IF($C288="","Missing driver",IF($D288="","Missing vehicle",IF($E288="","Missing trip type",IF(OR($I288="",$J288=""),"Missing odometer",IF($K288&lt;0,"End odometer below start",IF($K288=0,"Zero total miles",IF($L288="","Missing business miles",IF($L288&gt;$K288,"Business miles exceed total",IF($N288="","Missing reimbursement choice",IF(AND(OR($E288="Business",$E288="Mixed"),$H288=""),"Missing business purpose",IF(AND(OR($E288="Personal",$E288="Commute"),$L288&gt;0),"Review trip type",IF(AND($N288="Yes",$L288=0),"Review eligibility","OK"))))))))))))))</f>
        <v/>
      </c>
    </row>
    <row r="289">
      <c r="A289" s="20" t="n"/>
      <c r="B289" s="43" t="n"/>
      <c r="C289" s="22" t="n"/>
      <c r="D289" s="22" t="n"/>
      <c r="E289" s="22" t="n"/>
      <c r="F289" s="22" t="n"/>
      <c r="G289" s="22" t="n"/>
      <c r="H289" s="23" t="n"/>
      <c r="I289" s="44" t="n"/>
      <c r="J289" s="44" t="n"/>
      <c r="K289" s="45">
        <f>IF(OR($I289="",$J289=""),"",IFERROR($J289-$I289,""))</f>
        <v/>
      </c>
      <c r="L289" s="44" t="n"/>
      <c r="M289" s="45">
        <f>IF(OR($K289="",$L289=""),"",IFERROR(MAX(0,$K289-$L289),""))</f>
        <v/>
      </c>
      <c r="N289" s="22" t="n"/>
      <c r="O289" s="46">
        <f>IF($A289="","",IF($N289="Yes",IFERROR('Settings'!$B$4,0),0))</f>
        <v/>
      </c>
      <c r="P289" s="47">
        <f>IF(OR($A289="",$L289="",$O289=""),"",IFERROR(ROUND($L289*$O289,2),0))</f>
        <v/>
      </c>
      <c r="Q289" s="44" t="n"/>
      <c r="R289" s="48" t="n"/>
      <c r="S289" s="45">
        <f>IF(OR($K289="",$Q289=""),"",IFERROR($K289/$Q289,""))</f>
        <v/>
      </c>
      <c r="T289" s="29">
        <f>IF($A289="","",IF($B289="","Missing trip date",IF($C289="","Missing driver",IF($D289="","Missing vehicle",IF($E289="","Missing trip type",IF(OR($I289="",$J289=""),"Missing odometer",IF($K289&lt;0,"End odometer below start",IF($K289=0,"Zero total miles",IF($L289="","Missing business miles",IF($L289&gt;$K289,"Business miles exceed total",IF($N289="","Missing reimbursement choice",IF(AND(OR($E289="Business",$E289="Mixed"),$H289=""),"Missing business purpose",IF(AND(OR($E289="Personal",$E289="Commute"),$L289&gt;0),"Review trip type",IF(AND($N289="Yes",$L289=0),"Review eligibility","OK"))))))))))))))</f>
        <v/>
      </c>
    </row>
    <row r="290">
      <c r="A290" s="20" t="n"/>
      <c r="B290" s="43" t="n"/>
      <c r="C290" s="22" t="n"/>
      <c r="D290" s="22" t="n"/>
      <c r="E290" s="22" t="n"/>
      <c r="F290" s="22" t="n"/>
      <c r="G290" s="22" t="n"/>
      <c r="H290" s="23" t="n"/>
      <c r="I290" s="44" t="n"/>
      <c r="J290" s="44" t="n"/>
      <c r="K290" s="45">
        <f>IF(OR($I290="",$J290=""),"",IFERROR($J290-$I290,""))</f>
        <v/>
      </c>
      <c r="L290" s="44" t="n"/>
      <c r="M290" s="45">
        <f>IF(OR($K290="",$L290=""),"",IFERROR(MAX(0,$K290-$L290),""))</f>
        <v/>
      </c>
      <c r="N290" s="22" t="n"/>
      <c r="O290" s="46">
        <f>IF($A290="","",IF($N290="Yes",IFERROR('Settings'!$B$4,0),0))</f>
        <v/>
      </c>
      <c r="P290" s="47">
        <f>IF(OR($A290="",$L290="",$O290=""),"",IFERROR(ROUND($L290*$O290,2),0))</f>
        <v/>
      </c>
      <c r="Q290" s="44" t="n"/>
      <c r="R290" s="48" t="n"/>
      <c r="S290" s="45">
        <f>IF(OR($K290="",$Q290=""),"",IFERROR($K290/$Q290,""))</f>
        <v/>
      </c>
      <c r="T290" s="29">
        <f>IF($A290="","",IF($B290="","Missing trip date",IF($C290="","Missing driver",IF($D290="","Missing vehicle",IF($E290="","Missing trip type",IF(OR($I290="",$J290=""),"Missing odometer",IF($K290&lt;0,"End odometer below start",IF($K290=0,"Zero total miles",IF($L290="","Missing business miles",IF($L290&gt;$K290,"Business miles exceed total",IF($N290="","Missing reimbursement choice",IF(AND(OR($E290="Business",$E290="Mixed"),$H290=""),"Missing business purpose",IF(AND(OR($E290="Personal",$E290="Commute"),$L290&gt;0),"Review trip type",IF(AND($N290="Yes",$L290=0),"Review eligibility","OK"))))))))))))))</f>
        <v/>
      </c>
    </row>
    <row r="291">
      <c r="A291" s="20" t="n"/>
      <c r="B291" s="43" t="n"/>
      <c r="C291" s="22" t="n"/>
      <c r="D291" s="22" t="n"/>
      <c r="E291" s="22" t="n"/>
      <c r="F291" s="22" t="n"/>
      <c r="G291" s="22" t="n"/>
      <c r="H291" s="23" t="n"/>
      <c r="I291" s="44" t="n"/>
      <c r="J291" s="44" t="n"/>
      <c r="K291" s="45">
        <f>IF(OR($I291="",$J291=""),"",IFERROR($J291-$I291,""))</f>
        <v/>
      </c>
      <c r="L291" s="44" t="n"/>
      <c r="M291" s="45">
        <f>IF(OR($K291="",$L291=""),"",IFERROR(MAX(0,$K291-$L291),""))</f>
        <v/>
      </c>
      <c r="N291" s="22" t="n"/>
      <c r="O291" s="46">
        <f>IF($A291="","",IF($N291="Yes",IFERROR('Settings'!$B$4,0),0))</f>
        <v/>
      </c>
      <c r="P291" s="47">
        <f>IF(OR($A291="",$L291="",$O291=""),"",IFERROR(ROUND($L291*$O291,2),0))</f>
        <v/>
      </c>
      <c r="Q291" s="44" t="n"/>
      <c r="R291" s="48" t="n"/>
      <c r="S291" s="45">
        <f>IF(OR($K291="",$Q291=""),"",IFERROR($K291/$Q291,""))</f>
        <v/>
      </c>
      <c r="T291" s="29">
        <f>IF($A291="","",IF($B291="","Missing trip date",IF($C291="","Missing driver",IF($D291="","Missing vehicle",IF($E291="","Missing trip type",IF(OR($I291="",$J291=""),"Missing odometer",IF($K291&lt;0,"End odometer below start",IF($K291=0,"Zero total miles",IF($L291="","Missing business miles",IF($L291&gt;$K291,"Business miles exceed total",IF($N291="","Missing reimbursement choice",IF(AND(OR($E291="Business",$E291="Mixed"),$H291=""),"Missing business purpose",IF(AND(OR($E291="Personal",$E291="Commute"),$L291&gt;0),"Review trip type",IF(AND($N291="Yes",$L291=0),"Review eligibility","OK"))))))))))))))</f>
        <v/>
      </c>
    </row>
    <row r="292">
      <c r="A292" s="20" t="n"/>
      <c r="B292" s="43" t="n"/>
      <c r="C292" s="22" t="n"/>
      <c r="D292" s="22" t="n"/>
      <c r="E292" s="22" t="n"/>
      <c r="F292" s="22" t="n"/>
      <c r="G292" s="22" t="n"/>
      <c r="H292" s="23" t="n"/>
      <c r="I292" s="44" t="n"/>
      <c r="J292" s="44" t="n"/>
      <c r="K292" s="45">
        <f>IF(OR($I292="",$J292=""),"",IFERROR($J292-$I292,""))</f>
        <v/>
      </c>
      <c r="L292" s="44" t="n"/>
      <c r="M292" s="45">
        <f>IF(OR($K292="",$L292=""),"",IFERROR(MAX(0,$K292-$L292),""))</f>
        <v/>
      </c>
      <c r="N292" s="22" t="n"/>
      <c r="O292" s="46">
        <f>IF($A292="","",IF($N292="Yes",IFERROR('Settings'!$B$4,0),0))</f>
        <v/>
      </c>
      <c r="P292" s="47">
        <f>IF(OR($A292="",$L292="",$O292=""),"",IFERROR(ROUND($L292*$O292,2),0))</f>
        <v/>
      </c>
      <c r="Q292" s="44" t="n"/>
      <c r="R292" s="48" t="n"/>
      <c r="S292" s="45">
        <f>IF(OR($K292="",$Q292=""),"",IFERROR($K292/$Q292,""))</f>
        <v/>
      </c>
      <c r="T292" s="29">
        <f>IF($A292="","",IF($B292="","Missing trip date",IF($C292="","Missing driver",IF($D292="","Missing vehicle",IF($E292="","Missing trip type",IF(OR($I292="",$J292=""),"Missing odometer",IF($K292&lt;0,"End odometer below start",IF($K292=0,"Zero total miles",IF($L292="","Missing business miles",IF($L292&gt;$K292,"Business miles exceed total",IF($N292="","Missing reimbursement choice",IF(AND(OR($E292="Business",$E292="Mixed"),$H292=""),"Missing business purpose",IF(AND(OR($E292="Personal",$E292="Commute"),$L292&gt;0),"Review trip type",IF(AND($N292="Yes",$L292=0),"Review eligibility","OK"))))))))))))))</f>
        <v/>
      </c>
    </row>
    <row r="293">
      <c r="A293" s="20" t="n"/>
      <c r="B293" s="43" t="n"/>
      <c r="C293" s="22" t="n"/>
      <c r="D293" s="22" t="n"/>
      <c r="E293" s="22" t="n"/>
      <c r="F293" s="22" t="n"/>
      <c r="G293" s="22" t="n"/>
      <c r="H293" s="23" t="n"/>
      <c r="I293" s="44" t="n"/>
      <c r="J293" s="44" t="n"/>
      <c r="K293" s="45">
        <f>IF(OR($I293="",$J293=""),"",IFERROR($J293-$I293,""))</f>
        <v/>
      </c>
      <c r="L293" s="44" t="n"/>
      <c r="M293" s="45">
        <f>IF(OR($K293="",$L293=""),"",IFERROR(MAX(0,$K293-$L293),""))</f>
        <v/>
      </c>
      <c r="N293" s="22" t="n"/>
      <c r="O293" s="46">
        <f>IF($A293="","",IF($N293="Yes",IFERROR('Settings'!$B$4,0),0))</f>
        <v/>
      </c>
      <c r="P293" s="47">
        <f>IF(OR($A293="",$L293="",$O293=""),"",IFERROR(ROUND($L293*$O293,2),0))</f>
        <v/>
      </c>
      <c r="Q293" s="44" t="n"/>
      <c r="R293" s="48" t="n"/>
      <c r="S293" s="45">
        <f>IF(OR($K293="",$Q293=""),"",IFERROR($K293/$Q293,""))</f>
        <v/>
      </c>
      <c r="T293" s="29">
        <f>IF($A293="","",IF($B293="","Missing trip date",IF($C293="","Missing driver",IF($D293="","Missing vehicle",IF($E293="","Missing trip type",IF(OR($I293="",$J293=""),"Missing odometer",IF($K293&lt;0,"End odometer below start",IF($K293=0,"Zero total miles",IF($L293="","Missing business miles",IF($L293&gt;$K293,"Business miles exceed total",IF($N293="","Missing reimbursement choice",IF(AND(OR($E293="Business",$E293="Mixed"),$H293=""),"Missing business purpose",IF(AND(OR($E293="Personal",$E293="Commute"),$L293&gt;0),"Review trip type",IF(AND($N293="Yes",$L293=0),"Review eligibility","OK"))))))))))))))</f>
        <v/>
      </c>
    </row>
    <row r="294">
      <c r="A294" s="20" t="n"/>
      <c r="B294" s="43" t="n"/>
      <c r="C294" s="22" t="n"/>
      <c r="D294" s="22" t="n"/>
      <c r="E294" s="22" t="n"/>
      <c r="F294" s="22" t="n"/>
      <c r="G294" s="22" t="n"/>
      <c r="H294" s="23" t="n"/>
      <c r="I294" s="44" t="n"/>
      <c r="J294" s="44" t="n"/>
      <c r="K294" s="45">
        <f>IF(OR($I294="",$J294=""),"",IFERROR($J294-$I294,""))</f>
        <v/>
      </c>
      <c r="L294" s="44" t="n"/>
      <c r="M294" s="45">
        <f>IF(OR($K294="",$L294=""),"",IFERROR(MAX(0,$K294-$L294),""))</f>
        <v/>
      </c>
      <c r="N294" s="22" t="n"/>
      <c r="O294" s="46">
        <f>IF($A294="","",IF($N294="Yes",IFERROR('Settings'!$B$4,0),0))</f>
        <v/>
      </c>
      <c r="P294" s="47">
        <f>IF(OR($A294="",$L294="",$O294=""),"",IFERROR(ROUND($L294*$O294,2),0))</f>
        <v/>
      </c>
      <c r="Q294" s="44" t="n"/>
      <c r="R294" s="48" t="n"/>
      <c r="S294" s="45">
        <f>IF(OR($K294="",$Q294=""),"",IFERROR($K294/$Q294,""))</f>
        <v/>
      </c>
      <c r="T294" s="29">
        <f>IF($A294="","",IF($B294="","Missing trip date",IF($C294="","Missing driver",IF($D294="","Missing vehicle",IF($E294="","Missing trip type",IF(OR($I294="",$J294=""),"Missing odometer",IF($K294&lt;0,"End odometer below start",IF($K294=0,"Zero total miles",IF($L294="","Missing business miles",IF($L294&gt;$K294,"Business miles exceed total",IF($N294="","Missing reimbursement choice",IF(AND(OR($E294="Business",$E294="Mixed"),$H294=""),"Missing business purpose",IF(AND(OR($E294="Personal",$E294="Commute"),$L294&gt;0),"Review trip type",IF(AND($N294="Yes",$L294=0),"Review eligibility","OK"))))))))))))))</f>
        <v/>
      </c>
    </row>
    <row r="295">
      <c r="A295" s="20" t="n"/>
      <c r="B295" s="43" t="n"/>
      <c r="C295" s="22" t="n"/>
      <c r="D295" s="22" t="n"/>
      <c r="E295" s="22" t="n"/>
      <c r="F295" s="22" t="n"/>
      <c r="G295" s="22" t="n"/>
      <c r="H295" s="23" t="n"/>
      <c r="I295" s="44" t="n"/>
      <c r="J295" s="44" t="n"/>
      <c r="K295" s="45">
        <f>IF(OR($I295="",$J295=""),"",IFERROR($J295-$I295,""))</f>
        <v/>
      </c>
      <c r="L295" s="44" t="n"/>
      <c r="M295" s="45">
        <f>IF(OR($K295="",$L295=""),"",IFERROR(MAX(0,$K295-$L295),""))</f>
        <v/>
      </c>
      <c r="N295" s="22" t="n"/>
      <c r="O295" s="46">
        <f>IF($A295="","",IF($N295="Yes",IFERROR('Settings'!$B$4,0),0))</f>
        <v/>
      </c>
      <c r="P295" s="47">
        <f>IF(OR($A295="",$L295="",$O295=""),"",IFERROR(ROUND($L295*$O295,2),0))</f>
        <v/>
      </c>
      <c r="Q295" s="44" t="n"/>
      <c r="R295" s="48" t="n"/>
      <c r="S295" s="45">
        <f>IF(OR($K295="",$Q295=""),"",IFERROR($K295/$Q295,""))</f>
        <v/>
      </c>
      <c r="T295" s="29">
        <f>IF($A295="","",IF($B295="","Missing trip date",IF($C295="","Missing driver",IF($D295="","Missing vehicle",IF($E295="","Missing trip type",IF(OR($I295="",$J295=""),"Missing odometer",IF($K295&lt;0,"End odometer below start",IF($K295=0,"Zero total miles",IF($L295="","Missing business miles",IF($L295&gt;$K295,"Business miles exceed total",IF($N295="","Missing reimbursement choice",IF(AND(OR($E295="Business",$E295="Mixed"),$H295=""),"Missing business purpose",IF(AND(OR($E295="Personal",$E295="Commute"),$L295&gt;0),"Review trip type",IF(AND($N295="Yes",$L295=0),"Review eligibility","OK"))))))))))))))</f>
        <v/>
      </c>
    </row>
    <row r="296">
      <c r="A296" s="20" t="n"/>
      <c r="B296" s="43" t="n"/>
      <c r="C296" s="22" t="n"/>
      <c r="D296" s="22" t="n"/>
      <c r="E296" s="22" t="n"/>
      <c r="F296" s="22" t="n"/>
      <c r="G296" s="22" t="n"/>
      <c r="H296" s="23" t="n"/>
      <c r="I296" s="44" t="n"/>
      <c r="J296" s="44" t="n"/>
      <c r="K296" s="45">
        <f>IF(OR($I296="",$J296=""),"",IFERROR($J296-$I296,""))</f>
        <v/>
      </c>
      <c r="L296" s="44" t="n"/>
      <c r="M296" s="45">
        <f>IF(OR($K296="",$L296=""),"",IFERROR(MAX(0,$K296-$L296),""))</f>
        <v/>
      </c>
      <c r="N296" s="22" t="n"/>
      <c r="O296" s="46">
        <f>IF($A296="","",IF($N296="Yes",IFERROR('Settings'!$B$4,0),0))</f>
        <v/>
      </c>
      <c r="P296" s="47">
        <f>IF(OR($A296="",$L296="",$O296=""),"",IFERROR(ROUND($L296*$O296,2),0))</f>
        <v/>
      </c>
      <c r="Q296" s="44" t="n"/>
      <c r="R296" s="48" t="n"/>
      <c r="S296" s="45">
        <f>IF(OR($K296="",$Q296=""),"",IFERROR($K296/$Q296,""))</f>
        <v/>
      </c>
      <c r="T296" s="29">
        <f>IF($A296="","",IF($B296="","Missing trip date",IF($C296="","Missing driver",IF($D296="","Missing vehicle",IF($E296="","Missing trip type",IF(OR($I296="",$J296=""),"Missing odometer",IF($K296&lt;0,"End odometer below start",IF($K296=0,"Zero total miles",IF($L296="","Missing business miles",IF($L296&gt;$K296,"Business miles exceed total",IF($N296="","Missing reimbursement choice",IF(AND(OR($E296="Business",$E296="Mixed"),$H296=""),"Missing business purpose",IF(AND(OR($E296="Personal",$E296="Commute"),$L296&gt;0),"Review trip type",IF(AND($N296="Yes",$L296=0),"Review eligibility","OK"))))))))))))))</f>
        <v/>
      </c>
    </row>
    <row r="297">
      <c r="A297" s="20" t="n"/>
      <c r="B297" s="43" t="n"/>
      <c r="C297" s="22" t="n"/>
      <c r="D297" s="22" t="n"/>
      <c r="E297" s="22" t="n"/>
      <c r="F297" s="22" t="n"/>
      <c r="G297" s="22" t="n"/>
      <c r="H297" s="23" t="n"/>
      <c r="I297" s="44" t="n"/>
      <c r="J297" s="44" t="n"/>
      <c r="K297" s="45">
        <f>IF(OR($I297="",$J297=""),"",IFERROR($J297-$I297,""))</f>
        <v/>
      </c>
      <c r="L297" s="44" t="n"/>
      <c r="M297" s="45">
        <f>IF(OR($K297="",$L297=""),"",IFERROR(MAX(0,$K297-$L297),""))</f>
        <v/>
      </c>
      <c r="N297" s="22" t="n"/>
      <c r="O297" s="46">
        <f>IF($A297="","",IF($N297="Yes",IFERROR('Settings'!$B$4,0),0))</f>
        <v/>
      </c>
      <c r="P297" s="47">
        <f>IF(OR($A297="",$L297="",$O297=""),"",IFERROR(ROUND($L297*$O297,2),0))</f>
        <v/>
      </c>
      <c r="Q297" s="44" t="n"/>
      <c r="R297" s="48" t="n"/>
      <c r="S297" s="45">
        <f>IF(OR($K297="",$Q297=""),"",IFERROR($K297/$Q297,""))</f>
        <v/>
      </c>
      <c r="T297" s="29">
        <f>IF($A297="","",IF($B297="","Missing trip date",IF($C297="","Missing driver",IF($D297="","Missing vehicle",IF($E297="","Missing trip type",IF(OR($I297="",$J297=""),"Missing odometer",IF($K297&lt;0,"End odometer below start",IF($K297=0,"Zero total miles",IF($L297="","Missing business miles",IF($L297&gt;$K297,"Business miles exceed total",IF($N297="","Missing reimbursement choice",IF(AND(OR($E297="Business",$E297="Mixed"),$H297=""),"Missing business purpose",IF(AND(OR($E297="Personal",$E297="Commute"),$L297&gt;0),"Review trip type",IF(AND($N297="Yes",$L297=0),"Review eligibility","OK"))))))))))))))</f>
        <v/>
      </c>
    </row>
    <row r="298">
      <c r="A298" s="20" t="n"/>
      <c r="B298" s="43" t="n"/>
      <c r="C298" s="22" t="n"/>
      <c r="D298" s="22" t="n"/>
      <c r="E298" s="22" t="n"/>
      <c r="F298" s="22" t="n"/>
      <c r="G298" s="22" t="n"/>
      <c r="H298" s="23" t="n"/>
      <c r="I298" s="44" t="n"/>
      <c r="J298" s="44" t="n"/>
      <c r="K298" s="45">
        <f>IF(OR($I298="",$J298=""),"",IFERROR($J298-$I298,""))</f>
        <v/>
      </c>
      <c r="L298" s="44" t="n"/>
      <c r="M298" s="45">
        <f>IF(OR($K298="",$L298=""),"",IFERROR(MAX(0,$K298-$L298),""))</f>
        <v/>
      </c>
      <c r="N298" s="22" t="n"/>
      <c r="O298" s="46">
        <f>IF($A298="","",IF($N298="Yes",IFERROR('Settings'!$B$4,0),0))</f>
        <v/>
      </c>
      <c r="P298" s="47">
        <f>IF(OR($A298="",$L298="",$O298=""),"",IFERROR(ROUND($L298*$O298,2),0))</f>
        <v/>
      </c>
      <c r="Q298" s="44" t="n"/>
      <c r="R298" s="48" t="n"/>
      <c r="S298" s="45">
        <f>IF(OR($K298="",$Q298=""),"",IFERROR($K298/$Q298,""))</f>
        <v/>
      </c>
      <c r="T298" s="29">
        <f>IF($A298="","",IF($B298="","Missing trip date",IF($C298="","Missing driver",IF($D298="","Missing vehicle",IF($E298="","Missing trip type",IF(OR($I298="",$J298=""),"Missing odometer",IF($K298&lt;0,"End odometer below start",IF($K298=0,"Zero total miles",IF($L298="","Missing business miles",IF($L298&gt;$K298,"Business miles exceed total",IF($N298="","Missing reimbursement choice",IF(AND(OR($E298="Business",$E298="Mixed"),$H298=""),"Missing business purpose",IF(AND(OR($E298="Personal",$E298="Commute"),$L298&gt;0),"Review trip type",IF(AND($N298="Yes",$L298=0),"Review eligibility","OK"))))))))))))))</f>
        <v/>
      </c>
    </row>
    <row r="299">
      <c r="A299" s="20" t="n"/>
      <c r="B299" s="43" t="n"/>
      <c r="C299" s="22" t="n"/>
      <c r="D299" s="22" t="n"/>
      <c r="E299" s="22" t="n"/>
      <c r="F299" s="22" t="n"/>
      <c r="G299" s="22" t="n"/>
      <c r="H299" s="23" t="n"/>
      <c r="I299" s="44" t="n"/>
      <c r="J299" s="44" t="n"/>
      <c r="K299" s="45">
        <f>IF(OR($I299="",$J299=""),"",IFERROR($J299-$I299,""))</f>
        <v/>
      </c>
      <c r="L299" s="44" t="n"/>
      <c r="M299" s="45">
        <f>IF(OR($K299="",$L299=""),"",IFERROR(MAX(0,$K299-$L299),""))</f>
        <v/>
      </c>
      <c r="N299" s="22" t="n"/>
      <c r="O299" s="46">
        <f>IF($A299="","",IF($N299="Yes",IFERROR('Settings'!$B$4,0),0))</f>
        <v/>
      </c>
      <c r="P299" s="47">
        <f>IF(OR($A299="",$L299="",$O299=""),"",IFERROR(ROUND($L299*$O299,2),0))</f>
        <v/>
      </c>
      <c r="Q299" s="44" t="n"/>
      <c r="R299" s="48" t="n"/>
      <c r="S299" s="45">
        <f>IF(OR($K299="",$Q299=""),"",IFERROR($K299/$Q299,""))</f>
        <v/>
      </c>
      <c r="T299" s="29">
        <f>IF($A299="","",IF($B299="","Missing trip date",IF($C299="","Missing driver",IF($D299="","Missing vehicle",IF($E299="","Missing trip type",IF(OR($I299="",$J299=""),"Missing odometer",IF($K299&lt;0,"End odometer below start",IF($K299=0,"Zero total miles",IF($L299="","Missing business miles",IF($L299&gt;$K299,"Business miles exceed total",IF($N299="","Missing reimbursement choice",IF(AND(OR($E299="Business",$E299="Mixed"),$H299=""),"Missing business purpose",IF(AND(OR($E299="Personal",$E299="Commute"),$L299&gt;0),"Review trip type",IF(AND($N299="Yes",$L299=0),"Review eligibility","OK"))))))))))))))</f>
        <v/>
      </c>
    </row>
    <row r="300">
      <c r="A300" s="20" t="n"/>
      <c r="B300" s="43" t="n"/>
      <c r="C300" s="22" t="n"/>
      <c r="D300" s="22" t="n"/>
      <c r="E300" s="22" t="n"/>
      <c r="F300" s="22" t="n"/>
      <c r="G300" s="22" t="n"/>
      <c r="H300" s="23" t="n"/>
      <c r="I300" s="44" t="n"/>
      <c r="J300" s="44" t="n"/>
      <c r="K300" s="45">
        <f>IF(OR($I300="",$J300=""),"",IFERROR($J300-$I300,""))</f>
        <v/>
      </c>
      <c r="L300" s="44" t="n"/>
      <c r="M300" s="45">
        <f>IF(OR($K300="",$L300=""),"",IFERROR(MAX(0,$K300-$L300),""))</f>
        <v/>
      </c>
      <c r="N300" s="22" t="n"/>
      <c r="O300" s="46">
        <f>IF($A300="","",IF($N300="Yes",IFERROR('Settings'!$B$4,0),0))</f>
        <v/>
      </c>
      <c r="P300" s="47">
        <f>IF(OR($A300="",$L300="",$O300=""),"",IFERROR(ROUND($L300*$O300,2),0))</f>
        <v/>
      </c>
      <c r="Q300" s="44" t="n"/>
      <c r="R300" s="48" t="n"/>
      <c r="S300" s="45">
        <f>IF(OR($K300="",$Q300=""),"",IFERROR($K300/$Q300,""))</f>
        <v/>
      </c>
      <c r="T300" s="29">
        <f>IF($A300="","",IF($B300="","Missing trip date",IF($C300="","Missing driver",IF($D300="","Missing vehicle",IF($E300="","Missing trip type",IF(OR($I300="",$J300=""),"Missing odometer",IF($K300&lt;0,"End odometer below start",IF($K300=0,"Zero total miles",IF($L300="","Missing business miles",IF($L300&gt;$K300,"Business miles exceed total",IF($N300="","Missing reimbursement choice",IF(AND(OR($E300="Business",$E300="Mixed"),$H300=""),"Missing business purpose",IF(AND(OR($E300="Personal",$E300="Commute"),$L300&gt;0),"Review trip type",IF(AND($N300="Yes",$L300=0),"Review eligibility","OK"))))))))))))))</f>
        <v/>
      </c>
    </row>
    <row r="301">
      <c r="A301" s="20" t="n"/>
      <c r="B301" s="43" t="n"/>
      <c r="C301" s="22" t="n"/>
      <c r="D301" s="22" t="n"/>
      <c r="E301" s="22" t="n"/>
      <c r="F301" s="22" t="n"/>
      <c r="G301" s="22" t="n"/>
      <c r="H301" s="23" t="n"/>
      <c r="I301" s="44" t="n"/>
      <c r="J301" s="44" t="n"/>
      <c r="K301" s="45">
        <f>IF(OR($I301="",$J301=""),"",IFERROR($J301-$I301,""))</f>
        <v/>
      </c>
      <c r="L301" s="44" t="n"/>
      <c r="M301" s="45">
        <f>IF(OR($K301="",$L301=""),"",IFERROR(MAX(0,$K301-$L301),""))</f>
        <v/>
      </c>
      <c r="N301" s="22" t="n"/>
      <c r="O301" s="46">
        <f>IF($A301="","",IF($N301="Yes",IFERROR('Settings'!$B$4,0),0))</f>
        <v/>
      </c>
      <c r="P301" s="47">
        <f>IF(OR($A301="",$L301="",$O301=""),"",IFERROR(ROUND($L301*$O301,2),0))</f>
        <v/>
      </c>
      <c r="Q301" s="44" t="n"/>
      <c r="R301" s="48" t="n"/>
      <c r="S301" s="45">
        <f>IF(OR($K301="",$Q301=""),"",IFERROR($K301/$Q301,""))</f>
        <v/>
      </c>
      <c r="T301" s="29">
        <f>IF($A301="","",IF($B301="","Missing trip date",IF($C301="","Missing driver",IF($D301="","Missing vehicle",IF($E301="","Missing trip type",IF(OR($I301="",$J301=""),"Missing odometer",IF($K301&lt;0,"End odometer below start",IF($K301=0,"Zero total miles",IF($L301="","Missing business miles",IF($L301&gt;$K301,"Business miles exceed total",IF($N301="","Missing reimbursement choice",IF(AND(OR($E301="Business",$E301="Mixed"),$H301=""),"Missing business purpose",IF(AND(OR($E301="Personal",$E301="Commute"),$L301&gt;0),"Review trip type",IF(AND($N301="Yes",$L301=0),"Review eligibility","OK"))))))))))))))</f>
        <v/>
      </c>
    </row>
    <row r="302">
      <c r="A302" s="20" t="n"/>
      <c r="B302" s="43" t="n"/>
      <c r="C302" s="22" t="n"/>
      <c r="D302" s="22" t="n"/>
      <c r="E302" s="22" t="n"/>
      <c r="F302" s="22" t="n"/>
      <c r="G302" s="22" t="n"/>
      <c r="H302" s="23" t="n"/>
      <c r="I302" s="44" t="n"/>
      <c r="J302" s="44" t="n"/>
      <c r="K302" s="45">
        <f>IF(OR($I302="",$J302=""),"",IFERROR($J302-$I302,""))</f>
        <v/>
      </c>
      <c r="L302" s="44" t="n"/>
      <c r="M302" s="45">
        <f>IF(OR($K302="",$L302=""),"",IFERROR(MAX(0,$K302-$L302),""))</f>
        <v/>
      </c>
      <c r="N302" s="22" t="n"/>
      <c r="O302" s="46">
        <f>IF($A302="","",IF($N302="Yes",IFERROR('Settings'!$B$4,0),0))</f>
        <v/>
      </c>
      <c r="P302" s="47">
        <f>IF(OR($A302="",$L302="",$O302=""),"",IFERROR(ROUND($L302*$O302,2),0))</f>
        <v/>
      </c>
      <c r="Q302" s="44" t="n"/>
      <c r="R302" s="48" t="n"/>
      <c r="S302" s="45">
        <f>IF(OR($K302="",$Q302=""),"",IFERROR($K302/$Q302,""))</f>
        <v/>
      </c>
      <c r="T302" s="29">
        <f>IF($A302="","",IF($B302="","Missing trip date",IF($C302="","Missing driver",IF($D302="","Missing vehicle",IF($E302="","Missing trip type",IF(OR($I302="",$J302=""),"Missing odometer",IF($K302&lt;0,"End odometer below start",IF($K302=0,"Zero total miles",IF($L302="","Missing business miles",IF($L302&gt;$K302,"Business miles exceed total",IF($N302="","Missing reimbursement choice",IF(AND(OR($E302="Business",$E302="Mixed"),$H302=""),"Missing business purpose",IF(AND(OR($E302="Personal",$E302="Commute"),$L302&gt;0),"Review trip type",IF(AND($N302="Yes",$L302=0),"Review eligibility","OK"))))))))))))))</f>
        <v/>
      </c>
    </row>
    <row r="303">
      <c r="A303" s="20" t="n"/>
      <c r="B303" s="43" t="n"/>
      <c r="C303" s="22" t="n"/>
      <c r="D303" s="22" t="n"/>
      <c r="E303" s="22" t="n"/>
      <c r="F303" s="22" t="n"/>
      <c r="G303" s="22" t="n"/>
      <c r="H303" s="23" t="n"/>
      <c r="I303" s="44" t="n"/>
      <c r="J303" s="44" t="n"/>
      <c r="K303" s="45">
        <f>IF(OR($I303="",$J303=""),"",IFERROR($J303-$I303,""))</f>
        <v/>
      </c>
      <c r="L303" s="44" t="n"/>
      <c r="M303" s="45">
        <f>IF(OR($K303="",$L303=""),"",IFERROR(MAX(0,$K303-$L303),""))</f>
        <v/>
      </c>
      <c r="N303" s="22" t="n"/>
      <c r="O303" s="46">
        <f>IF($A303="","",IF($N303="Yes",IFERROR('Settings'!$B$4,0),0))</f>
        <v/>
      </c>
      <c r="P303" s="47">
        <f>IF(OR($A303="",$L303="",$O303=""),"",IFERROR(ROUND($L303*$O303,2),0))</f>
        <v/>
      </c>
      <c r="Q303" s="44" t="n"/>
      <c r="R303" s="48" t="n"/>
      <c r="S303" s="45">
        <f>IF(OR($K303="",$Q303=""),"",IFERROR($K303/$Q303,""))</f>
        <v/>
      </c>
      <c r="T303" s="29">
        <f>IF($A303="","",IF($B303="","Missing trip date",IF($C303="","Missing driver",IF($D303="","Missing vehicle",IF($E303="","Missing trip type",IF(OR($I303="",$J303=""),"Missing odometer",IF($K303&lt;0,"End odometer below start",IF($K303=0,"Zero total miles",IF($L303="","Missing business miles",IF($L303&gt;$K303,"Business miles exceed total",IF($N303="","Missing reimbursement choice",IF(AND(OR($E303="Business",$E303="Mixed"),$H303=""),"Missing business purpose",IF(AND(OR($E303="Personal",$E303="Commute"),$L303&gt;0),"Review trip type",IF(AND($N303="Yes",$L303=0),"Review eligibility","OK"))))))))))))))</f>
        <v/>
      </c>
    </row>
    <row r="304">
      <c r="A304" s="20" t="n"/>
      <c r="B304" s="43" t="n"/>
      <c r="C304" s="22" t="n"/>
      <c r="D304" s="22" t="n"/>
      <c r="E304" s="22" t="n"/>
      <c r="F304" s="22" t="n"/>
      <c r="G304" s="22" t="n"/>
      <c r="H304" s="23" t="n"/>
      <c r="I304" s="44" t="n"/>
      <c r="J304" s="44" t="n"/>
      <c r="K304" s="45">
        <f>IF(OR($I304="",$J304=""),"",IFERROR($J304-$I304,""))</f>
        <v/>
      </c>
      <c r="L304" s="44" t="n"/>
      <c r="M304" s="45">
        <f>IF(OR($K304="",$L304=""),"",IFERROR(MAX(0,$K304-$L304),""))</f>
        <v/>
      </c>
      <c r="N304" s="22" t="n"/>
      <c r="O304" s="46">
        <f>IF($A304="","",IF($N304="Yes",IFERROR('Settings'!$B$4,0),0))</f>
        <v/>
      </c>
      <c r="P304" s="47">
        <f>IF(OR($A304="",$L304="",$O304=""),"",IFERROR(ROUND($L304*$O304,2),0))</f>
        <v/>
      </c>
      <c r="Q304" s="44" t="n"/>
      <c r="R304" s="48" t="n"/>
      <c r="S304" s="45">
        <f>IF(OR($K304="",$Q304=""),"",IFERROR($K304/$Q304,""))</f>
        <v/>
      </c>
      <c r="T304" s="29">
        <f>IF($A304="","",IF($B304="","Missing trip date",IF($C304="","Missing driver",IF($D304="","Missing vehicle",IF($E304="","Missing trip type",IF(OR($I304="",$J304=""),"Missing odometer",IF($K304&lt;0,"End odometer below start",IF($K304=0,"Zero total miles",IF($L304="","Missing business miles",IF($L304&gt;$K304,"Business miles exceed total",IF($N304="","Missing reimbursement choice",IF(AND(OR($E304="Business",$E304="Mixed"),$H304=""),"Missing business purpose",IF(AND(OR($E304="Personal",$E304="Commute"),$L304&gt;0),"Review trip type",IF(AND($N304="Yes",$L304=0),"Review eligibility","OK"))))))))))))))</f>
        <v/>
      </c>
    </row>
    <row r="305">
      <c r="A305" s="20" t="n"/>
      <c r="B305" s="43" t="n"/>
      <c r="C305" s="22" t="n"/>
      <c r="D305" s="22" t="n"/>
      <c r="E305" s="22" t="n"/>
      <c r="F305" s="22" t="n"/>
      <c r="G305" s="22" t="n"/>
      <c r="H305" s="23" t="n"/>
      <c r="I305" s="44" t="n"/>
      <c r="J305" s="44" t="n"/>
      <c r="K305" s="45">
        <f>IF(OR($I305="",$J305=""),"",IFERROR($J305-$I305,""))</f>
        <v/>
      </c>
      <c r="L305" s="44" t="n"/>
      <c r="M305" s="45">
        <f>IF(OR($K305="",$L305=""),"",IFERROR(MAX(0,$K305-$L305),""))</f>
        <v/>
      </c>
      <c r="N305" s="22" t="n"/>
      <c r="O305" s="46">
        <f>IF($A305="","",IF($N305="Yes",IFERROR('Settings'!$B$4,0),0))</f>
        <v/>
      </c>
      <c r="P305" s="47">
        <f>IF(OR($A305="",$L305="",$O305=""),"",IFERROR(ROUND($L305*$O305,2),0))</f>
        <v/>
      </c>
      <c r="Q305" s="44" t="n"/>
      <c r="R305" s="48" t="n"/>
      <c r="S305" s="45">
        <f>IF(OR($K305="",$Q305=""),"",IFERROR($K305/$Q305,""))</f>
        <v/>
      </c>
      <c r="T305" s="29">
        <f>IF($A305="","",IF($B305="","Missing trip date",IF($C305="","Missing driver",IF($D305="","Missing vehicle",IF($E305="","Missing trip type",IF(OR($I305="",$J305=""),"Missing odometer",IF($K305&lt;0,"End odometer below start",IF($K305=0,"Zero total miles",IF($L305="","Missing business miles",IF($L305&gt;$K305,"Business miles exceed total",IF($N305="","Missing reimbursement choice",IF(AND(OR($E305="Business",$E305="Mixed"),$H305=""),"Missing business purpose",IF(AND(OR($E305="Personal",$E305="Commute"),$L305&gt;0),"Review trip type",IF(AND($N305="Yes",$L305=0),"Review eligibility","OK"))))))))))))))</f>
        <v/>
      </c>
    </row>
    <row r="306">
      <c r="A306" s="20" t="n"/>
      <c r="B306" s="43" t="n"/>
      <c r="C306" s="22" t="n"/>
      <c r="D306" s="22" t="n"/>
      <c r="E306" s="22" t="n"/>
      <c r="F306" s="22" t="n"/>
      <c r="G306" s="22" t="n"/>
      <c r="H306" s="23" t="n"/>
      <c r="I306" s="44" t="n"/>
      <c r="J306" s="44" t="n"/>
      <c r="K306" s="45">
        <f>IF(OR($I306="",$J306=""),"",IFERROR($J306-$I306,""))</f>
        <v/>
      </c>
      <c r="L306" s="44" t="n"/>
      <c r="M306" s="45">
        <f>IF(OR($K306="",$L306=""),"",IFERROR(MAX(0,$K306-$L306),""))</f>
        <v/>
      </c>
      <c r="N306" s="22" t="n"/>
      <c r="O306" s="46">
        <f>IF($A306="","",IF($N306="Yes",IFERROR('Settings'!$B$4,0),0))</f>
        <v/>
      </c>
      <c r="P306" s="47">
        <f>IF(OR($A306="",$L306="",$O306=""),"",IFERROR(ROUND($L306*$O306,2),0))</f>
        <v/>
      </c>
      <c r="Q306" s="44" t="n"/>
      <c r="R306" s="48" t="n"/>
      <c r="S306" s="45">
        <f>IF(OR($K306="",$Q306=""),"",IFERROR($K306/$Q306,""))</f>
        <v/>
      </c>
      <c r="T306" s="29">
        <f>IF($A306="","",IF($B306="","Missing trip date",IF($C306="","Missing driver",IF($D306="","Missing vehicle",IF($E306="","Missing trip type",IF(OR($I306="",$J306=""),"Missing odometer",IF($K306&lt;0,"End odometer below start",IF($K306=0,"Zero total miles",IF($L306="","Missing business miles",IF($L306&gt;$K306,"Business miles exceed total",IF($N306="","Missing reimbursement choice",IF(AND(OR($E306="Business",$E306="Mixed"),$H306=""),"Missing business purpose",IF(AND(OR($E306="Personal",$E306="Commute"),$L306&gt;0),"Review trip type",IF(AND($N306="Yes",$L306=0),"Review eligibility","OK"))))))))))))))</f>
        <v/>
      </c>
    </row>
    <row r="307">
      <c r="A307" s="20" t="n"/>
      <c r="B307" s="43" t="n"/>
      <c r="C307" s="22" t="n"/>
      <c r="D307" s="22" t="n"/>
      <c r="E307" s="22" t="n"/>
      <c r="F307" s="22" t="n"/>
      <c r="G307" s="22" t="n"/>
      <c r="H307" s="23" t="n"/>
      <c r="I307" s="44" t="n"/>
      <c r="J307" s="44" t="n"/>
      <c r="K307" s="45">
        <f>IF(OR($I307="",$J307=""),"",IFERROR($J307-$I307,""))</f>
        <v/>
      </c>
      <c r="L307" s="44" t="n"/>
      <c r="M307" s="45">
        <f>IF(OR($K307="",$L307=""),"",IFERROR(MAX(0,$K307-$L307),""))</f>
        <v/>
      </c>
      <c r="N307" s="22" t="n"/>
      <c r="O307" s="46">
        <f>IF($A307="","",IF($N307="Yes",IFERROR('Settings'!$B$4,0),0))</f>
        <v/>
      </c>
      <c r="P307" s="47">
        <f>IF(OR($A307="",$L307="",$O307=""),"",IFERROR(ROUND($L307*$O307,2),0))</f>
        <v/>
      </c>
      <c r="Q307" s="44" t="n"/>
      <c r="R307" s="48" t="n"/>
      <c r="S307" s="45">
        <f>IF(OR($K307="",$Q307=""),"",IFERROR($K307/$Q307,""))</f>
        <v/>
      </c>
      <c r="T307" s="29">
        <f>IF($A307="","",IF($B307="","Missing trip date",IF($C307="","Missing driver",IF($D307="","Missing vehicle",IF($E307="","Missing trip type",IF(OR($I307="",$J307=""),"Missing odometer",IF($K307&lt;0,"End odometer below start",IF($K307=0,"Zero total miles",IF($L307="","Missing business miles",IF($L307&gt;$K307,"Business miles exceed total",IF($N307="","Missing reimbursement choice",IF(AND(OR($E307="Business",$E307="Mixed"),$H307=""),"Missing business purpose",IF(AND(OR($E307="Personal",$E307="Commute"),$L307&gt;0),"Review trip type",IF(AND($N307="Yes",$L307=0),"Review eligibility","OK"))))))))))))))</f>
        <v/>
      </c>
    </row>
    <row r="308">
      <c r="A308" s="20" t="n"/>
      <c r="B308" s="43" t="n"/>
      <c r="C308" s="22" t="n"/>
      <c r="D308" s="22" t="n"/>
      <c r="E308" s="22" t="n"/>
      <c r="F308" s="22" t="n"/>
      <c r="G308" s="22" t="n"/>
      <c r="H308" s="23" t="n"/>
      <c r="I308" s="44" t="n"/>
      <c r="J308" s="44" t="n"/>
      <c r="K308" s="45">
        <f>IF(OR($I308="",$J308=""),"",IFERROR($J308-$I308,""))</f>
        <v/>
      </c>
      <c r="L308" s="44" t="n"/>
      <c r="M308" s="45">
        <f>IF(OR($K308="",$L308=""),"",IFERROR(MAX(0,$K308-$L308),""))</f>
        <v/>
      </c>
      <c r="N308" s="22" t="n"/>
      <c r="O308" s="46">
        <f>IF($A308="","",IF($N308="Yes",IFERROR('Settings'!$B$4,0),0))</f>
        <v/>
      </c>
      <c r="P308" s="47">
        <f>IF(OR($A308="",$L308="",$O308=""),"",IFERROR(ROUND($L308*$O308,2),0))</f>
        <v/>
      </c>
      <c r="Q308" s="44" t="n"/>
      <c r="R308" s="48" t="n"/>
      <c r="S308" s="45">
        <f>IF(OR($K308="",$Q308=""),"",IFERROR($K308/$Q308,""))</f>
        <v/>
      </c>
      <c r="T308" s="29">
        <f>IF($A308="","",IF($B308="","Missing trip date",IF($C308="","Missing driver",IF($D308="","Missing vehicle",IF($E308="","Missing trip type",IF(OR($I308="",$J308=""),"Missing odometer",IF($K308&lt;0,"End odometer below start",IF($K308=0,"Zero total miles",IF($L308="","Missing business miles",IF($L308&gt;$K308,"Business miles exceed total",IF($N308="","Missing reimbursement choice",IF(AND(OR($E308="Business",$E308="Mixed"),$H308=""),"Missing business purpose",IF(AND(OR($E308="Personal",$E308="Commute"),$L308&gt;0),"Review trip type",IF(AND($N308="Yes",$L308=0),"Review eligibility","OK"))))))))))))))</f>
        <v/>
      </c>
    </row>
    <row r="309">
      <c r="A309" s="20" t="n"/>
      <c r="B309" s="43" t="n"/>
      <c r="C309" s="22" t="n"/>
      <c r="D309" s="22" t="n"/>
      <c r="E309" s="22" t="n"/>
      <c r="F309" s="22" t="n"/>
      <c r="G309" s="22" t="n"/>
      <c r="H309" s="23" t="n"/>
      <c r="I309" s="44" t="n"/>
      <c r="J309" s="44" t="n"/>
      <c r="K309" s="45">
        <f>IF(OR($I309="",$J309=""),"",IFERROR($J309-$I309,""))</f>
        <v/>
      </c>
      <c r="L309" s="44" t="n"/>
      <c r="M309" s="45">
        <f>IF(OR($K309="",$L309=""),"",IFERROR(MAX(0,$K309-$L309),""))</f>
        <v/>
      </c>
      <c r="N309" s="22" t="n"/>
      <c r="O309" s="46">
        <f>IF($A309="","",IF($N309="Yes",IFERROR('Settings'!$B$4,0),0))</f>
        <v/>
      </c>
      <c r="P309" s="47">
        <f>IF(OR($A309="",$L309="",$O309=""),"",IFERROR(ROUND($L309*$O309,2),0))</f>
        <v/>
      </c>
      <c r="Q309" s="44" t="n"/>
      <c r="R309" s="48" t="n"/>
      <c r="S309" s="45">
        <f>IF(OR($K309="",$Q309=""),"",IFERROR($K309/$Q309,""))</f>
        <v/>
      </c>
      <c r="T309" s="29">
        <f>IF($A309="","",IF($B309="","Missing trip date",IF($C309="","Missing driver",IF($D309="","Missing vehicle",IF($E309="","Missing trip type",IF(OR($I309="",$J309=""),"Missing odometer",IF($K309&lt;0,"End odometer below start",IF($K309=0,"Zero total miles",IF($L309="","Missing business miles",IF($L309&gt;$K309,"Business miles exceed total",IF($N309="","Missing reimbursement choice",IF(AND(OR($E309="Business",$E309="Mixed"),$H309=""),"Missing business purpose",IF(AND(OR($E309="Personal",$E309="Commute"),$L309&gt;0),"Review trip type",IF(AND($N309="Yes",$L309=0),"Review eligibility","OK"))))))))))))))</f>
        <v/>
      </c>
    </row>
    <row r="310">
      <c r="A310" s="20" t="n"/>
      <c r="B310" s="43" t="n"/>
      <c r="C310" s="22" t="n"/>
      <c r="D310" s="22" t="n"/>
      <c r="E310" s="22" t="n"/>
      <c r="F310" s="22" t="n"/>
      <c r="G310" s="22" t="n"/>
      <c r="H310" s="23" t="n"/>
      <c r="I310" s="44" t="n"/>
      <c r="J310" s="44" t="n"/>
      <c r="K310" s="45">
        <f>IF(OR($I310="",$J310=""),"",IFERROR($J310-$I310,""))</f>
        <v/>
      </c>
      <c r="L310" s="44" t="n"/>
      <c r="M310" s="45">
        <f>IF(OR($K310="",$L310=""),"",IFERROR(MAX(0,$K310-$L310),""))</f>
        <v/>
      </c>
      <c r="N310" s="22" t="n"/>
      <c r="O310" s="46">
        <f>IF($A310="","",IF($N310="Yes",IFERROR('Settings'!$B$4,0),0))</f>
        <v/>
      </c>
      <c r="P310" s="47">
        <f>IF(OR($A310="",$L310="",$O310=""),"",IFERROR(ROUND($L310*$O310,2),0))</f>
        <v/>
      </c>
      <c r="Q310" s="44" t="n"/>
      <c r="R310" s="48" t="n"/>
      <c r="S310" s="45">
        <f>IF(OR($K310="",$Q310=""),"",IFERROR($K310/$Q310,""))</f>
        <v/>
      </c>
      <c r="T310" s="29">
        <f>IF($A310="","",IF($B310="","Missing trip date",IF($C310="","Missing driver",IF($D310="","Missing vehicle",IF($E310="","Missing trip type",IF(OR($I310="",$J310=""),"Missing odometer",IF($K310&lt;0,"End odometer below start",IF($K310=0,"Zero total miles",IF($L310="","Missing business miles",IF($L310&gt;$K310,"Business miles exceed total",IF($N310="","Missing reimbursement choice",IF(AND(OR($E310="Business",$E310="Mixed"),$H310=""),"Missing business purpose",IF(AND(OR($E310="Personal",$E310="Commute"),$L310&gt;0),"Review trip type",IF(AND($N310="Yes",$L310=0),"Review eligibility","OK"))))))))))))))</f>
        <v/>
      </c>
    </row>
    <row r="311">
      <c r="A311" s="20" t="n"/>
      <c r="B311" s="43" t="n"/>
      <c r="C311" s="22" t="n"/>
      <c r="D311" s="22" t="n"/>
      <c r="E311" s="22" t="n"/>
      <c r="F311" s="22" t="n"/>
      <c r="G311" s="22" t="n"/>
      <c r="H311" s="23" t="n"/>
      <c r="I311" s="44" t="n"/>
      <c r="J311" s="44" t="n"/>
      <c r="K311" s="45">
        <f>IF(OR($I311="",$J311=""),"",IFERROR($J311-$I311,""))</f>
        <v/>
      </c>
      <c r="L311" s="44" t="n"/>
      <c r="M311" s="45">
        <f>IF(OR($K311="",$L311=""),"",IFERROR(MAX(0,$K311-$L311),""))</f>
        <v/>
      </c>
      <c r="N311" s="22" t="n"/>
      <c r="O311" s="46">
        <f>IF($A311="","",IF($N311="Yes",IFERROR('Settings'!$B$4,0),0))</f>
        <v/>
      </c>
      <c r="P311" s="47">
        <f>IF(OR($A311="",$L311="",$O311=""),"",IFERROR(ROUND($L311*$O311,2),0))</f>
        <v/>
      </c>
      <c r="Q311" s="44" t="n"/>
      <c r="R311" s="48" t="n"/>
      <c r="S311" s="45">
        <f>IF(OR($K311="",$Q311=""),"",IFERROR($K311/$Q311,""))</f>
        <v/>
      </c>
      <c r="T311" s="29">
        <f>IF($A311="","",IF($B311="","Missing trip date",IF($C311="","Missing driver",IF($D311="","Missing vehicle",IF($E311="","Missing trip type",IF(OR($I311="",$J311=""),"Missing odometer",IF($K311&lt;0,"End odometer below start",IF($K311=0,"Zero total miles",IF($L311="","Missing business miles",IF($L311&gt;$K311,"Business miles exceed total",IF($N311="","Missing reimbursement choice",IF(AND(OR($E311="Business",$E311="Mixed"),$H311=""),"Missing business purpose",IF(AND(OR($E311="Personal",$E311="Commute"),$L311&gt;0),"Review trip type",IF(AND($N311="Yes",$L311=0),"Review eligibility","OK"))))))))))))))</f>
        <v/>
      </c>
    </row>
    <row r="312">
      <c r="A312" s="20" t="n"/>
      <c r="B312" s="43" t="n"/>
      <c r="C312" s="22" t="n"/>
      <c r="D312" s="22" t="n"/>
      <c r="E312" s="22" t="n"/>
      <c r="F312" s="22" t="n"/>
      <c r="G312" s="22" t="n"/>
      <c r="H312" s="23" t="n"/>
      <c r="I312" s="44" t="n"/>
      <c r="J312" s="44" t="n"/>
      <c r="K312" s="45">
        <f>IF(OR($I312="",$J312=""),"",IFERROR($J312-$I312,""))</f>
        <v/>
      </c>
      <c r="L312" s="44" t="n"/>
      <c r="M312" s="45">
        <f>IF(OR($K312="",$L312=""),"",IFERROR(MAX(0,$K312-$L312),""))</f>
        <v/>
      </c>
      <c r="N312" s="22" t="n"/>
      <c r="O312" s="46">
        <f>IF($A312="","",IF($N312="Yes",IFERROR('Settings'!$B$4,0),0))</f>
        <v/>
      </c>
      <c r="P312" s="47">
        <f>IF(OR($A312="",$L312="",$O312=""),"",IFERROR(ROUND($L312*$O312,2),0))</f>
        <v/>
      </c>
      <c r="Q312" s="44" t="n"/>
      <c r="R312" s="48" t="n"/>
      <c r="S312" s="45">
        <f>IF(OR($K312="",$Q312=""),"",IFERROR($K312/$Q312,""))</f>
        <v/>
      </c>
      <c r="T312" s="29">
        <f>IF($A312="","",IF($B312="","Missing trip date",IF($C312="","Missing driver",IF($D312="","Missing vehicle",IF($E312="","Missing trip type",IF(OR($I312="",$J312=""),"Missing odometer",IF($K312&lt;0,"End odometer below start",IF($K312=0,"Zero total miles",IF($L312="","Missing business miles",IF($L312&gt;$K312,"Business miles exceed total",IF($N312="","Missing reimbursement choice",IF(AND(OR($E312="Business",$E312="Mixed"),$H312=""),"Missing business purpose",IF(AND(OR($E312="Personal",$E312="Commute"),$L312&gt;0),"Review trip type",IF(AND($N312="Yes",$L312=0),"Review eligibility","OK"))))))))))))))</f>
        <v/>
      </c>
    </row>
    <row r="313">
      <c r="A313" s="20" t="n"/>
      <c r="B313" s="43" t="n"/>
      <c r="C313" s="22" t="n"/>
      <c r="D313" s="22" t="n"/>
      <c r="E313" s="22" t="n"/>
      <c r="F313" s="22" t="n"/>
      <c r="G313" s="22" t="n"/>
      <c r="H313" s="23" t="n"/>
      <c r="I313" s="44" t="n"/>
      <c r="J313" s="44" t="n"/>
      <c r="K313" s="45">
        <f>IF(OR($I313="",$J313=""),"",IFERROR($J313-$I313,""))</f>
        <v/>
      </c>
      <c r="L313" s="44" t="n"/>
      <c r="M313" s="45">
        <f>IF(OR($K313="",$L313=""),"",IFERROR(MAX(0,$K313-$L313),""))</f>
        <v/>
      </c>
      <c r="N313" s="22" t="n"/>
      <c r="O313" s="46">
        <f>IF($A313="","",IF($N313="Yes",IFERROR('Settings'!$B$4,0),0))</f>
        <v/>
      </c>
      <c r="P313" s="47">
        <f>IF(OR($A313="",$L313="",$O313=""),"",IFERROR(ROUND($L313*$O313,2),0))</f>
        <v/>
      </c>
      <c r="Q313" s="44" t="n"/>
      <c r="R313" s="48" t="n"/>
      <c r="S313" s="45">
        <f>IF(OR($K313="",$Q313=""),"",IFERROR($K313/$Q313,""))</f>
        <v/>
      </c>
      <c r="T313" s="29">
        <f>IF($A313="","",IF($B313="","Missing trip date",IF($C313="","Missing driver",IF($D313="","Missing vehicle",IF($E313="","Missing trip type",IF(OR($I313="",$J313=""),"Missing odometer",IF($K313&lt;0,"End odometer below start",IF($K313=0,"Zero total miles",IF($L313="","Missing business miles",IF($L313&gt;$K313,"Business miles exceed total",IF($N313="","Missing reimbursement choice",IF(AND(OR($E313="Business",$E313="Mixed"),$H313=""),"Missing business purpose",IF(AND(OR($E313="Personal",$E313="Commute"),$L313&gt;0),"Review trip type",IF(AND($N313="Yes",$L313=0),"Review eligibility","OK"))))))))))))))</f>
        <v/>
      </c>
    </row>
    <row r="314">
      <c r="A314" s="20" t="n"/>
      <c r="B314" s="43" t="n"/>
      <c r="C314" s="22" t="n"/>
      <c r="D314" s="22" t="n"/>
      <c r="E314" s="22" t="n"/>
      <c r="F314" s="22" t="n"/>
      <c r="G314" s="22" t="n"/>
      <c r="H314" s="23" t="n"/>
      <c r="I314" s="44" t="n"/>
      <c r="J314" s="44" t="n"/>
      <c r="K314" s="45">
        <f>IF(OR($I314="",$J314=""),"",IFERROR($J314-$I314,""))</f>
        <v/>
      </c>
      <c r="L314" s="44" t="n"/>
      <c r="M314" s="45">
        <f>IF(OR($K314="",$L314=""),"",IFERROR(MAX(0,$K314-$L314),""))</f>
        <v/>
      </c>
      <c r="N314" s="22" t="n"/>
      <c r="O314" s="46">
        <f>IF($A314="","",IF($N314="Yes",IFERROR('Settings'!$B$4,0),0))</f>
        <v/>
      </c>
      <c r="P314" s="47">
        <f>IF(OR($A314="",$L314="",$O314=""),"",IFERROR(ROUND($L314*$O314,2),0))</f>
        <v/>
      </c>
      <c r="Q314" s="44" t="n"/>
      <c r="R314" s="48" t="n"/>
      <c r="S314" s="45">
        <f>IF(OR($K314="",$Q314=""),"",IFERROR($K314/$Q314,""))</f>
        <v/>
      </c>
      <c r="T314" s="29">
        <f>IF($A314="","",IF($B314="","Missing trip date",IF($C314="","Missing driver",IF($D314="","Missing vehicle",IF($E314="","Missing trip type",IF(OR($I314="",$J314=""),"Missing odometer",IF($K314&lt;0,"End odometer below start",IF($K314=0,"Zero total miles",IF($L314="","Missing business miles",IF($L314&gt;$K314,"Business miles exceed total",IF($N314="","Missing reimbursement choice",IF(AND(OR($E314="Business",$E314="Mixed"),$H314=""),"Missing business purpose",IF(AND(OR($E314="Personal",$E314="Commute"),$L314&gt;0),"Review trip type",IF(AND($N314="Yes",$L314=0),"Review eligibility","OK"))))))))))))))</f>
        <v/>
      </c>
    </row>
    <row r="315">
      <c r="A315" s="20" t="n"/>
      <c r="B315" s="43" t="n"/>
      <c r="C315" s="22" t="n"/>
      <c r="D315" s="22" t="n"/>
      <c r="E315" s="22" t="n"/>
      <c r="F315" s="22" t="n"/>
      <c r="G315" s="22" t="n"/>
      <c r="H315" s="23" t="n"/>
      <c r="I315" s="44" t="n"/>
      <c r="J315" s="44" t="n"/>
      <c r="K315" s="45">
        <f>IF(OR($I315="",$J315=""),"",IFERROR($J315-$I315,""))</f>
        <v/>
      </c>
      <c r="L315" s="44" t="n"/>
      <c r="M315" s="45">
        <f>IF(OR($K315="",$L315=""),"",IFERROR(MAX(0,$K315-$L315),""))</f>
        <v/>
      </c>
      <c r="N315" s="22" t="n"/>
      <c r="O315" s="46">
        <f>IF($A315="","",IF($N315="Yes",IFERROR('Settings'!$B$4,0),0))</f>
        <v/>
      </c>
      <c r="P315" s="47">
        <f>IF(OR($A315="",$L315="",$O315=""),"",IFERROR(ROUND($L315*$O315,2),0))</f>
        <v/>
      </c>
      <c r="Q315" s="44" t="n"/>
      <c r="R315" s="48" t="n"/>
      <c r="S315" s="45">
        <f>IF(OR($K315="",$Q315=""),"",IFERROR($K315/$Q315,""))</f>
        <v/>
      </c>
      <c r="T315" s="29">
        <f>IF($A315="","",IF($B315="","Missing trip date",IF($C315="","Missing driver",IF($D315="","Missing vehicle",IF($E315="","Missing trip type",IF(OR($I315="",$J315=""),"Missing odometer",IF($K315&lt;0,"End odometer below start",IF($K315=0,"Zero total miles",IF($L315="","Missing business miles",IF($L315&gt;$K315,"Business miles exceed total",IF($N315="","Missing reimbursement choice",IF(AND(OR($E315="Business",$E315="Mixed"),$H315=""),"Missing business purpose",IF(AND(OR($E315="Personal",$E315="Commute"),$L315&gt;0),"Review trip type",IF(AND($N315="Yes",$L315=0),"Review eligibility","OK"))))))))))))))</f>
        <v/>
      </c>
    </row>
    <row r="316">
      <c r="A316" s="20" t="n"/>
      <c r="B316" s="43" t="n"/>
      <c r="C316" s="22" t="n"/>
      <c r="D316" s="22" t="n"/>
      <c r="E316" s="22" t="n"/>
      <c r="F316" s="22" t="n"/>
      <c r="G316" s="22" t="n"/>
      <c r="H316" s="23" t="n"/>
      <c r="I316" s="44" t="n"/>
      <c r="J316" s="44" t="n"/>
      <c r="K316" s="45">
        <f>IF(OR($I316="",$J316=""),"",IFERROR($J316-$I316,""))</f>
        <v/>
      </c>
      <c r="L316" s="44" t="n"/>
      <c r="M316" s="45">
        <f>IF(OR($K316="",$L316=""),"",IFERROR(MAX(0,$K316-$L316),""))</f>
        <v/>
      </c>
      <c r="N316" s="22" t="n"/>
      <c r="O316" s="46">
        <f>IF($A316="","",IF($N316="Yes",IFERROR('Settings'!$B$4,0),0))</f>
        <v/>
      </c>
      <c r="P316" s="47">
        <f>IF(OR($A316="",$L316="",$O316=""),"",IFERROR(ROUND($L316*$O316,2),0))</f>
        <v/>
      </c>
      <c r="Q316" s="44" t="n"/>
      <c r="R316" s="48" t="n"/>
      <c r="S316" s="45">
        <f>IF(OR($K316="",$Q316=""),"",IFERROR($K316/$Q316,""))</f>
        <v/>
      </c>
      <c r="T316" s="29">
        <f>IF($A316="","",IF($B316="","Missing trip date",IF($C316="","Missing driver",IF($D316="","Missing vehicle",IF($E316="","Missing trip type",IF(OR($I316="",$J316=""),"Missing odometer",IF($K316&lt;0,"End odometer below start",IF($K316=0,"Zero total miles",IF($L316="","Missing business miles",IF($L316&gt;$K316,"Business miles exceed total",IF($N316="","Missing reimbursement choice",IF(AND(OR($E316="Business",$E316="Mixed"),$H316=""),"Missing business purpose",IF(AND(OR($E316="Personal",$E316="Commute"),$L316&gt;0),"Review trip type",IF(AND($N316="Yes",$L316=0),"Review eligibility","OK"))))))))))))))</f>
        <v/>
      </c>
    </row>
    <row r="317">
      <c r="A317" s="20" t="n"/>
      <c r="B317" s="43" t="n"/>
      <c r="C317" s="22" t="n"/>
      <c r="D317" s="22" t="n"/>
      <c r="E317" s="22" t="n"/>
      <c r="F317" s="22" t="n"/>
      <c r="G317" s="22" t="n"/>
      <c r="H317" s="23" t="n"/>
      <c r="I317" s="44" t="n"/>
      <c r="J317" s="44" t="n"/>
      <c r="K317" s="45">
        <f>IF(OR($I317="",$J317=""),"",IFERROR($J317-$I317,""))</f>
        <v/>
      </c>
      <c r="L317" s="44" t="n"/>
      <c r="M317" s="45">
        <f>IF(OR($K317="",$L317=""),"",IFERROR(MAX(0,$K317-$L317),""))</f>
        <v/>
      </c>
      <c r="N317" s="22" t="n"/>
      <c r="O317" s="46">
        <f>IF($A317="","",IF($N317="Yes",IFERROR('Settings'!$B$4,0),0))</f>
        <v/>
      </c>
      <c r="P317" s="47">
        <f>IF(OR($A317="",$L317="",$O317=""),"",IFERROR(ROUND($L317*$O317,2),0))</f>
        <v/>
      </c>
      <c r="Q317" s="44" t="n"/>
      <c r="R317" s="48" t="n"/>
      <c r="S317" s="45">
        <f>IF(OR($K317="",$Q317=""),"",IFERROR($K317/$Q317,""))</f>
        <v/>
      </c>
      <c r="T317" s="29">
        <f>IF($A317="","",IF($B317="","Missing trip date",IF($C317="","Missing driver",IF($D317="","Missing vehicle",IF($E317="","Missing trip type",IF(OR($I317="",$J317=""),"Missing odometer",IF($K317&lt;0,"End odometer below start",IF($K317=0,"Zero total miles",IF($L317="","Missing business miles",IF($L317&gt;$K317,"Business miles exceed total",IF($N317="","Missing reimbursement choice",IF(AND(OR($E317="Business",$E317="Mixed"),$H317=""),"Missing business purpose",IF(AND(OR($E317="Personal",$E317="Commute"),$L317&gt;0),"Review trip type",IF(AND($N317="Yes",$L317=0),"Review eligibility","OK"))))))))))))))</f>
        <v/>
      </c>
    </row>
    <row r="318">
      <c r="A318" s="20" t="n"/>
      <c r="B318" s="43" t="n"/>
      <c r="C318" s="22" t="n"/>
      <c r="D318" s="22" t="n"/>
      <c r="E318" s="22" t="n"/>
      <c r="F318" s="22" t="n"/>
      <c r="G318" s="22" t="n"/>
      <c r="H318" s="23" t="n"/>
      <c r="I318" s="44" t="n"/>
      <c r="J318" s="44" t="n"/>
      <c r="K318" s="45">
        <f>IF(OR($I318="",$J318=""),"",IFERROR($J318-$I318,""))</f>
        <v/>
      </c>
      <c r="L318" s="44" t="n"/>
      <c r="M318" s="45">
        <f>IF(OR($K318="",$L318=""),"",IFERROR(MAX(0,$K318-$L318),""))</f>
        <v/>
      </c>
      <c r="N318" s="22" t="n"/>
      <c r="O318" s="46">
        <f>IF($A318="","",IF($N318="Yes",IFERROR('Settings'!$B$4,0),0))</f>
        <v/>
      </c>
      <c r="P318" s="47">
        <f>IF(OR($A318="",$L318="",$O318=""),"",IFERROR(ROUND($L318*$O318,2),0))</f>
        <v/>
      </c>
      <c r="Q318" s="44" t="n"/>
      <c r="R318" s="48" t="n"/>
      <c r="S318" s="45">
        <f>IF(OR($K318="",$Q318=""),"",IFERROR($K318/$Q318,""))</f>
        <v/>
      </c>
      <c r="T318" s="29">
        <f>IF($A318="","",IF($B318="","Missing trip date",IF($C318="","Missing driver",IF($D318="","Missing vehicle",IF($E318="","Missing trip type",IF(OR($I318="",$J318=""),"Missing odometer",IF($K318&lt;0,"End odometer below start",IF($K318=0,"Zero total miles",IF($L318="","Missing business miles",IF($L318&gt;$K318,"Business miles exceed total",IF($N318="","Missing reimbursement choice",IF(AND(OR($E318="Business",$E318="Mixed"),$H318=""),"Missing business purpose",IF(AND(OR($E318="Personal",$E318="Commute"),$L318&gt;0),"Review trip type",IF(AND($N318="Yes",$L318=0),"Review eligibility","OK"))))))))))))))</f>
        <v/>
      </c>
    </row>
    <row r="319">
      <c r="A319" s="20" t="n"/>
      <c r="B319" s="43" t="n"/>
      <c r="C319" s="22" t="n"/>
      <c r="D319" s="22" t="n"/>
      <c r="E319" s="22" t="n"/>
      <c r="F319" s="22" t="n"/>
      <c r="G319" s="22" t="n"/>
      <c r="H319" s="23" t="n"/>
      <c r="I319" s="44" t="n"/>
      <c r="J319" s="44" t="n"/>
      <c r="K319" s="45">
        <f>IF(OR($I319="",$J319=""),"",IFERROR($J319-$I319,""))</f>
        <v/>
      </c>
      <c r="L319" s="44" t="n"/>
      <c r="M319" s="45">
        <f>IF(OR($K319="",$L319=""),"",IFERROR(MAX(0,$K319-$L319),""))</f>
        <v/>
      </c>
      <c r="N319" s="22" t="n"/>
      <c r="O319" s="46">
        <f>IF($A319="","",IF($N319="Yes",IFERROR('Settings'!$B$4,0),0))</f>
        <v/>
      </c>
      <c r="P319" s="47">
        <f>IF(OR($A319="",$L319="",$O319=""),"",IFERROR(ROUND($L319*$O319,2),0))</f>
        <v/>
      </c>
      <c r="Q319" s="44" t="n"/>
      <c r="R319" s="48" t="n"/>
      <c r="S319" s="45">
        <f>IF(OR($K319="",$Q319=""),"",IFERROR($K319/$Q319,""))</f>
        <v/>
      </c>
      <c r="T319" s="29">
        <f>IF($A319="","",IF($B319="","Missing trip date",IF($C319="","Missing driver",IF($D319="","Missing vehicle",IF($E319="","Missing trip type",IF(OR($I319="",$J319=""),"Missing odometer",IF($K319&lt;0,"End odometer below start",IF($K319=0,"Zero total miles",IF($L319="","Missing business miles",IF($L319&gt;$K319,"Business miles exceed total",IF($N319="","Missing reimbursement choice",IF(AND(OR($E319="Business",$E319="Mixed"),$H319=""),"Missing business purpose",IF(AND(OR($E319="Personal",$E319="Commute"),$L319&gt;0),"Review trip type",IF(AND($N319="Yes",$L319=0),"Review eligibility","OK"))))))))))))))</f>
        <v/>
      </c>
    </row>
    <row r="320">
      <c r="A320" s="20" t="n"/>
      <c r="B320" s="43" t="n"/>
      <c r="C320" s="22" t="n"/>
      <c r="D320" s="22" t="n"/>
      <c r="E320" s="22" t="n"/>
      <c r="F320" s="22" t="n"/>
      <c r="G320" s="22" t="n"/>
      <c r="H320" s="23" t="n"/>
      <c r="I320" s="44" t="n"/>
      <c r="J320" s="44" t="n"/>
      <c r="K320" s="45">
        <f>IF(OR($I320="",$J320=""),"",IFERROR($J320-$I320,""))</f>
        <v/>
      </c>
      <c r="L320" s="44" t="n"/>
      <c r="M320" s="45">
        <f>IF(OR($K320="",$L320=""),"",IFERROR(MAX(0,$K320-$L320),""))</f>
        <v/>
      </c>
      <c r="N320" s="22" t="n"/>
      <c r="O320" s="46">
        <f>IF($A320="","",IF($N320="Yes",IFERROR('Settings'!$B$4,0),0))</f>
        <v/>
      </c>
      <c r="P320" s="47">
        <f>IF(OR($A320="",$L320="",$O320=""),"",IFERROR(ROUND($L320*$O320,2),0))</f>
        <v/>
      </c>
      <c r="Q320" s="44" t="n"/>
      <c r="R320" s="48" t="n"/>
      <c r="S320" s="45">
        <f>IF(OR($K320="",$Q320=""),"",IFERROR($K320/$Q320,""))</f>
        <v/>
      </c>
      <c r="T320" s="29">
        <f>IF($A320="","",IF($B320="","Missing trip date",IF($C320="","Missing driver",IF($D320="","Missing vehicle",IF($E320="","Missing trip type",IF(OR($I320="",$J320=""),"Missing odometer",IF($K320&lt;0,"End odometer below start",IF($K320=0,"Zero total miles",IF($L320="","Missing business miles",IF($L320&gt;$K320,"Business miles exceed total",IF($N320="","Missing reimbursement choice",IF(AND(OR($E320="Business",$E320="Mixed"),$H320=""),"Missing business purpose",IF(AND(OR($E320="Personal",$E320="Commute"),$L320&gt;0),"Review trip type",IF(AND($N320="Yes",$L320=0),"Review eligibility","OK"))))))))))))))</f>
        <v/>
      </c>
    </row>
    <row r="321">
      <c r="A321" s="20" t="n"/>
      <c r="B321" s="43" t="n"/>
      <c r="C321" s="22" t="n"/>
      <c r="D321" s="22" t="n"/>
      <c r="E321" s="22" t="n"/>
      <c r="F321" s="22" t="n"/>
      <c r="G321" s="22" t="n"/>
      <c r="H321" s="23" t="n"/>
      <c r="I321" s="44" t="n"/>
      <c r="J321" s="44" t="n"/>
      <c r="K321" s="45">
        <f>IF(OR($I321="",$J321=""),"",IFERROR($J321-$I321,""))</f>
        <v/>
      </c>
      <c r="L321" s="44" t="n"/>
      <c r="M321" s="45">
        <f>IF(OR($K321="",$L321=""),"",IFERROR(MAX(0,$K321-$L321),""))</f>
        <v/>
      </c>
      <c r="N321" s="22" t="n"/>
      <c r="O321" s="46">
        <f>IF($A321="","",IF($N321="Yes",IFERROR('Settings'!$B$4,0),0))</f>
        <v/>
      </c>
      <c r="P321" s="47">
        <f>IF(OR($A321="",$L321="",$O321=""),"",IFERROR(ROUND($L321*$O321,2),0))</f>
        <v/>
      </c>
      <c r="Q321" s="44" t="n"/>
      <c r="R321" s="48" t="n"/>
      <c r="S321" s="45">
        <f>IF(OR($K321="",$Q321=""),"",IFERROR($K321/$Q321,""))</f>
        <v/>
      </c>
      <c r="T321" s="29">
        <f>IF($A321="","",IF($B321="","Missing trip date",IF($C321="","Missing driver",IF($D321="","Missing vehicle",IF($E321="","Missing trip type",IF(OR($I321="",$J321=""),"Missing odometer",IF($K321&lt;0,"End odometer below start",IF($K321=0,"Zero total miles",IF($L321="","Missing business miles",IF($L321&gt;$K321,"Business miles exceed total",IF($N321="","Missing reimbursement choice",IF(AND(OR($E321="Business",$E321="Mixed"),$H321=""),"Missing business purpose",IF(AND(OR($E321="Personal",$E321="Commute"),$L321&gt;0),"Review trip type",IF(AND($N321="Yes",$L321=0),"Review eligibility","OK"))))))))))))))</f>
        <v/>
      </c>
    </row>
    <row r="322">
      <c r="A322" s="20" t="n"/>
      <c r="B322" s="43" t="n"/>
      <c r="C322" s="22" t="n"/>
      <c r="D322" s="22" t="n"/>
      <c r="E322" s="22" t="n"/>
      <c r="F322" s="22" t="n"/>
      <c r="G322" s="22" t="n"/>
      <c r="H322" s="23" t="n"/>
      <c r="I322" s="44" t="n"/>
      <c r="J322" s="44" t="n"/>
      <c r="K322" s="45">
        <f>IF(OR($I322="",$J322=""),"",IFERROR($J322-$I322,""))</f>
        <v/>
      </c>
      <c r="L322" s="44" t="n"/>
      <c r="M322" s="45">
        <f>IF(OR($K322="",$L322=""),"",IFERROR(MAX(0,$K322-$L322),""))</f>
        <v/>
      </c>
      <c r="N322" s="22" t="n"/>
      <c r="O322" s="46">
        <f>IF($A322="","",IF($N322="Yes",IFERROR('Settings'!$B$4,0),0))</f>
        <v/>
      </c>
      <c r="P322" s="47">
        <f>IF(OR($A322="",$L322="",$O322=""),"",IFERROR(ROUND($L322*$O322,2),0))</f>
        <v/>
      </c>
      <c r="Q322" s="44" t="n"/>
      <c r="R322" s="48" t="n"/>
      <c r="S322" s="45">
        <f>IF(OR($K322="",$Q322=""),"",IFERROR($K322/$Q322,""))</f>
        <v/>
      </c>
      <c r="T322" s="29">
        <f>IF($A322="","",IF($B322="","Missing trip date",IF($C322="","Missing driver",IF($D322="","Missing vehicle",IF($E322="","Missing trip type",IF(OR($I322="",$J322=""),"Missing odometer",IF($K322&lt;0,"End odometer below start",IF($K322=0,"Zero total miles",IF($L322="","Missing business miles",IF($L322&gt;$K322,"Business miles exceed total",IF($N322="","Missing reimbursement choice",IF(AND(OR($E322="Business",$E322="Mixed"),$H322=""),"Missing business purpose",IF(AND(OR($E322="Personal",$E322="Commute"),$L322&gt;0),"Review trip type",IF(AND($N322="Yes",$L322=0),"Review eligibility","OK"))))))))))))))</f>
        <v/>
      </c>
    </row>
    <row r="323">
      <c r="A323" s="20" t="n"/>
      <c r="B323" s="43" t="n"/>
      <c r="C323" s="22" t="n"/>
      <c r="D323" s="22" t="n"/>
      <c r="E323" s="22" t="n"/>
      <c r="F323" s="22" t="n"/>
      <c r="G323" s="22" t="n"/>
      <c r="H323" s="23" t="n"/>
      <c r="I323" s="44" t="n"/>
      <c r="J323" s="44" t="n"/>
      <c r="K323" s="45">
        <f>IF(OR($I323="",$J323=""),"",IFERROR($J323-$I323,""))</f>
        <v/>
      </c>
      <c r="L323" s="44" t="n"/>
      <c r="M323" s="45">
        <f>IF(OR($K323="",$L323=""),"",IFERROR(MAX(0,$K323-$L323),""))</f>
        <v/>
      </c>
      <c r="N323" s="22" t="n"/>
      <c r="O323" s="46">
        <f>IF($A323="","",IF($N323="Yes",IFERROR('Settings'!$B$4,0),0))</f>
        <v/>
      </c>
      <c r="P323" s="47">
        <f>IF(OR($A323="",$L323="",$O323=""),"",IFERROR(ROUND($L323*$O323,2),0))</f>
        <v/>
      </c>
      <c r="Q323" s="44" t="n"/>
      <c r="R323" s="48" t="n"/>
      <c r="S323" s="45">
        <f>IF(OR($K323="",$Q323=""),"",IFERROR($K323/$Q323,""))</f>
        <v/>
      </c>
      <c r="T323" s="29">
        <f>IF($A323="","",IF($B323="","Missing trip date",IF($C323="","Missing driver",IF($D323="","Missing vehicle",IF($E323="","Missing trip type",IF(OR($I323="",$J323=""),"Missing odometer",IF($K323&lt;0,"End odometer below start",IF($K323=0,"Zero total miles",IF($L323="","Missing business miles",IF($L323&gt;$K323,"Business miles exceed total",IF($N323="","Missing reimbursement choice",IF(AND(OR($E323="Business",$E323="Mixed"),$H323=""),"Missing business purpose",IF(AND(OR($E323="Personal",$E323="Commute"),$L323&gt;0),"Review trip type",IF(AND($N323="Yes",$L323=0),"Review eligibility","OK"))))))))))))))</f>
        <v/>
      </c>
    </row>
    <row r="324">
      <c r="A324" s="20" t="n"/>
      <c r="B324" s="43" t="n"/>
      <c r="C324" s="22" t="n"/>
      <c r="D324" s="22" t="n"/>
      <c r="E324" s="22" t="n"/>
      <c r="F324" s="22" t="n"/>
      <c r="G324" s="22" t="n"/>
      <c r="H324" s="23" t="n"/>
      <c r="I324" s="44" t="n"/>
      <c r="J324" s="44" t="n"/>
      <c r="K324" s="45">
        <f>IF(OR($I324="",$J324=""),"",IFERROR($J324-$I324,""))</f>
        <v/>
      </c>
      <c r="L324" s="44" t="n"/>
      <c r="M324" s="45">
        <f>IF(OR($K324="",$L324=""),"",IFERROR(MAX(0,$K324-$L324),""))</f>
        <v/>
      </c>
      <c r="N324" s="22" t="n"/>
      <c r="O324" s="46">
        <f>IF($A324="","",IF($N324="Yes",IFERROR('Settings'!$B$4,0),0))</f>
        <v/>
      </c>
      <c r="P324" s="47">
        <f>IF(OR($A324="",$L324="",$O324=""),"",IFERROR(ROUND($L324*$O324,2),0))</f>
        <v/>
      </c>
      <c r="Q324" s="44" t="n"/>
      <c r="R324" s="48" t="n"/>
      <c r="S324" s="45">
        <f>IF(OR($K324="",$Q324=""),"",IFERROR($K324/$Q324,""))</f>
        <v/>
      </c>
      <c r="T324" s="29">
        <f>IF($A324="","",IF($B324="","Missing trip date",IF($C324="","Missing driver",IF($D324="","Missing vehicle",IF($E324="","Missing trip type",IF(OR($I324="",$J324=""),"Missing odometer",IF($K324&lt;0,"End odometer below start",IF($K324=0,"Zero total miles",IF($L324="","Missing business miles",IF($L324&gt;$K324,"Business miles exceed total",IF($N324="","Missing reimbursement choice",IF(AND(OR($E324="Business",$E324="Mixed"),$H324=""),"Missing business purpose",IF(AND(OR($E324="Personal",$E324="Commute"),$L324&gt;0),"Review trip type",IF(AND($N324="Yes",$L324=0),"Review eligibility","OK"))))))))))))))</f>
        <v/>
      </c>
    </row>
    <row r="325">
      <c r="A325" s="20" t="n"/>
      <c r="B325" s="43" t="n"/>
      <c r="C325" s="22" t="n"/>
      <c r="D325" s="22" t="n"/>
      <c r="E325" s="22" t="n"/>
      <c r="F325" s="22" t="n"/>
      <c r="G325" s="22" t="n"/>
      <c r="H325" s="23" t="n"/>
      <c r="I325" s="44" t="n"/>
      <c r="J325" s="44" t="n"/>
      <c r="K325" s="45">
        <f>IF(OR($I325="",$J325=""),"",IFERROR($J325-$I325,""))</f>
        <v/>
      </c>
      <c r="L325" s="44" t="n"/>
      <c r="M325" s="45">
        <f>IF(OR($K325="",$L325=""),"",IFERROR(MAX(0,$K325-$L325),""))</f>
        <v/>
      </c>
      <c r="N325" s="22" t="n"/>
      <c r="O325" s="46">
        <f>IF($A325="","",IF($N325="Yes",IFERROR('Settings'!$B$4,0),0))</f>
        <v/>
      </c>
      <c r="P325" s="47">
        <f>IF(OR($A325="",$L325="",$O325=""),"",IFERROR(ROUND($L325*$O325,2),0))</f>
        <v/>
      </c>
      <c r="Q325" s="44" t="n"/>
      <c r="R325" s="48" t="n"/>
      <c r="S325" s="45">
        <f>IF(OR($K325="",$Q325=""),"",IFERROR($K325/$Q325,""))</f>
        <v/>
      </c>
      <c r="T325" s="29">
        <f>IF($A325="","",IF($B325="","Missing trip date",IF($C325="","Missing driver",IF($D325="","Missing vehicle",IF($E325="","Missing trip type",IF(OR($I325="",$J325=""),"Missing odometer",IF($K325&lt;0,"End odometer below start",IF($K325=0,"Zero total miles",IF($L325="","Missing business miles",IF($L325&gt;$K325,"Business miles exceed total",IF($N325="","Missing reimbursement choice",IF(AND(OR($E325="Business",$E325="Mixed"),$H325=""),"Missing business purpose",IF(AND(OR($E325="Personal",$E325="Commute"),$L325&gt;0),"Review trip type",IF(AND($N325="Yes",$L325=0),"Review eligibility","OK"))))))))))))))</f>
        <v/>
      </c>
    </row>
    <row r="326">
      <c r="A326" s="20" t="n"/>
      <c r="B326" s="43" t="n"/>
      <c r="C326" s="22" t="n"/>
      <c r="D326" s="22" t="n"/>
      <c r="E326" s="22" t="n"/>
      <c r="F326" s="22" t="n"/>
      <c r="G326" s="22" t="n"/>
      <c r="H326" s="23" t="n"/>
      <c r="I326" s="44" t="n"/>
      <c r="J326" s="44" t="n"/>
      <c r="K326" s="45">
        <f>IF(OR($I326="",$J326=""),"",IFERROR($J326-$I326,""))</f>
        <v/>
      </c>
      <c r="L326" s="44" t="n"/>
      <c r="M326" s="45">
        <f>IF(OR($K326="",$L326=""),"",IFERROR(MAX(0,$K326-$L326),""))</f>
        <v/>
      </c>
      <c r="N326" s="22" t="n"/>
      <c r="O326" s="46">
        <f>IF($A326="","",IF($N326="Yes",IFERROR('Settings'!$B$4,0),0))</f>
        <v/>
      </c>
      <c r="P326" s="47">
        <f>IF(OR($A326="",$L326="",$O326=""),"",IFERROR(ROUND($L326*$O326,2),0))</f>
        <v/>
      </c>
      <c r="Q326" s="44" t="n"/>
      <c r="R326" s="48" t="n"/>
      <c r="S326" s="45">
        <f>IF(OR($K326="",$Q326=""),"",IFERROR($K326/$Q326,""))</f>
        <v/>
      </c>
      <c r="T326" s="29">
        <f>IF($A326="","",IF($B326="","Missing trip date",IF($C326="","Missing driver",IF($D326="","Missing vehicle",IF($E326="","Missing trip type",IF(OR($I326="",$J326=""),"Missing odometer",IF($K326&lt;0,"End odometer below start",IF($K326=0,"Zero total miles",IF($L326="","Missing business miles",IF($L326&gt;$K326,"Business miles exceed total",IF($N326="","Missing reimbursement choice",IF(AND(OR($E326="Business",$E326="Mixed"),$H326=""),"Missing business purpose",IF(AND(OR($E326="Personal",$E326="Commute"),$L326&gt;0),"Review trip type",IF(AND($N326="Yes",$L326=0),"Review eligibility","OK"))))))))))))))</f>
        <v/>
      </c>
    </row>
    <row r="327">
      <c r="A327" s="20" t="n"/>
      <c r="B327" s="43" t="n"/>
      <c r="C327" s="22" t="n"/>
      <c r="D327" s="22" t="n"/>
      <c r="E327" s="22" t="n"/>
      <c r="F327" s="22" t="n"/>
      <c r="G327" s="22" t="n"/>
      <c r="H327" s="23" t="n"/>
      <c r="I327" s="44" t="n"/>
      <c r="J327" s="44" t="n"/>
      <c r="K327" s="45">
        <f>IF(OR($I327="",$J327=""),"",IFERROR($J327-$I327,""))</f>
        <v/>
      </c>
      <c r="L327" s="44" t="n"/>
      <c r="M327" s="45">
        <f>IF(OR($K327="",$L327=""),"",IFERROR(MAX(0,$K327-$L327),""))</f>
        <v/>
      </c>
      <c r="N327" s="22" t="n"/>
      <c r="O327" s="46">
        <f>IF($A327="","",IF($N327="Yes",IFERROR('Settings'!$B$4,0),0))</f>
        <v/>
      </c>
      <c r="P327" s="47">
        <f>IF(OR($A327="",$L327="",$O327=""),"",IFERROR(ROUND($L327*$O327,2),0))</f>
        <v/>
      </c>
      <c r="Q327" s="44" t="n"/>
      <c r="R327" s="48" t="n"/>
      <c r="S327" s="45">
        <f>IF(OR($K327="",$Q327=""),"",IFERROR($K327/$Q327,""))</f>
        <v/>
      </c>
      <c r="T327" s="29">
        <f>IF($A327="","",IF($B327="","Missing trip date",IF($C327="","Missing driver",IF($D327="","Missing vehicle",IF($E327="","Missing trip type",IF(OR($I327="",$J327=""),"Missing odometer",IF($K327&lt;0,"End odometer below start",IF($K327=0,"Zero total miles",IF($L327="","Missing business miles",IF($L327&gt;$K327,"Business miles exceed total",IF($N327="","Missing reimbursement choice",IF(AND(OR($E327="Business",$E327="Mixed"),$H327=""),"Missing business purpose",IF(AND(OR($E327="Personal",$E327="Commute"),$L327&gt;0),"Review trip type",IF(AND($N327="Yes",$L327=0),"Review eligibility","OK"))))))))))))))</f>
        <v/>
      </c>
    </row>
    <row r="328">
      <c r="A328" s="20" t="n"/>
      <c r="B328" s="43" t="n"/>
      <c r="C328" s="22" t="n"/>
      <c r="D328" s="22" t="n"/>
      <c r="E328" s="22" t="n"/>
      <c r="F328" s="22" t="n"/>
      <c r="G328" s="22" t="n"/>
      <c r="H328" s="23" t="n"/>
      <c r="I328" s="44" t="n"/>
      <c r="J328" s="44" t="n"/>
      <c r="K328" s="45">
        <f>IF(OR($I328="",$J328=""),"",IFERROR($J328-$I328,""))</f>
        <v/>
      </c>
      <c r="L328" s="44" t="n"/>
      <c r="M328" s="45">
        <f>IF(OR($K328="",$L328=""),"",IFERROR(MAX(0,$K328-$L328),""))</f>
        <v/>
      </c>
      <c r="N328" s="22" t="n"/>
      <c r="O328" s="46">
        <f>IF($A328="","",IF($N328="Yes",IFERROR('Settings'!$B$4,0),0))</f>
        <v/>
      </c>
      <c r="P328" s="47">
        <f>IF(OR($A328="",$L328="",$O328=""),"",IFERROR(ROUND($L328*$O328,2),0))</f>
        <v/>
      </c>
      <c r="Q328" s="44" t="n"/>
      <c r="R328" s="48" t="n"/>
      <c r="S328" s="45">
        <f>IF(OR($K328="",$Q328=""),"",IFERROR($K328/$Q328,""))</f>
        <v/>
      </c>
      <c r="T328" s="29">
        <f>IF($A328="","",IF($B328="","Missing trip date",IF($C328="","Missing driver",IF($D328="","Missing vehicle",IF($E328="","Missing trip type",IF(OR($I328="",$J328=""),"Missing odometer",IF($K328&lt;0,"End odometer below start",IF($K328=0,"Zero total miles",IF($L328="","Missing business miles",IF($L328&gt;$K328,"Business miles exceed total",IF($N328="","Missing reimbursement choice",IF(AND(OR($E328="Business",$E328="Mixed"),$H328=""),"Missing business purpose",IF(AND(OR($E328="Personal",$E328="Commute"),$L328&gt;0),"Review trip type",IF(AND($N328="Yes",$L328=0),"Review eligibility","OK"))))))))))))))</f>
        <v/>
      </c>
    </row>
    <row r="329">
      <c r="A329" s="20" t="n"/>
      <c r="B329" s="43" t="n"/>
      <c r="C329" s="22" t="n"/>
      <c r="D329" s="22" t="n"/>
      <c r="E329" s="22" t="n"/>
      <c r="F329" s="22" t="n"/>
      <c r="G329" s="22" t="n"/>
      <c r="H329" s="23" t="n"/>
      <c r="I329" s="44" t="n"/>
      <c r="J329" s="44" t="n"/>
      <c r="K329" s="45">
        <f>IF(OR($I329="",$J329=""),"",IFERROR($J329-$I329,""))</f>
        <v/>
      </c>
      <c r="L329" s="44" t="n"/>
      <c r="M329" s="45">
        <f>IF(OR($K329="",$L329=""),"",IFERROR(MAX(0,$K329-$L329),""))</f>
        <v/>
      </c>
      <c r="N329" s="22" t="n"/>
      <c r="O329" s="46">
        <f>IF($A329="","",IF($N329="Yes",IFERROR('Settings'!$B$4,0),0))</f>
        <v/>
      </c>
      <c r="P329" s="47">
        <f>IF(OR($A329="",$L329="",$O329=""),"",IFERROR(ROUND($L329*$O329,2),0))</f>
        <v/>
      </c>
      <c r="Q329" s="44" t="n"/>
      <c r="R329" s="48" t="n"/>
      <c r="S329" s="45">
        <f>IF(OR($K329="",$Q329=""),"",IFERROR($K329/$Q329,""))</f>
        <v/>
      </c>
      <c r="T329" s="29">
        <f>IF($A329="","",IF($B329="","Missing trip date",IF($C329="","Missing driver",IF($D329="","Missing vehicle",IF($E329="","Missing trip type",IF(OR($I329="",$J329=""),"Missing odometer",IF($K329&lt;0,"End odometer below start",IF($K329=0,"Zero total miles",IF($L329="","Missing business miles",IF($L329&gt;$K329,"Business miles exceed total",IF($N329="","Missing reimbursement choice",IF(AND(OR($E329="Business",$E329="Mixed"),$H329=""),"Missing business purpose",IF(AND(OR($E329="Personal",$E329="Commute"),$L329&gt;0),"Review trip type",IF(AND($N329="Yes",$L329=0),"Review eligibility","OK"))))))))))))))</f>
        <v/>
      </c>
    </row>
    <row r="330">
      <c r="A330" s="20" t="n"/>
      <c r="B330" s="43" t="n"/>
      <c r="C330" s="22" t="n"/>
      <c r="D330" s="22" t="n"/>
      <c r="E330" s="22" t="n"/>
      <c r="F330" s="22" t="n"/>
      <c r="G330" s="22" t="n"/>
      <c r="H330" s="23" t="n"/>
      <c r="I330" s="44" t="n"/>
      <c r="J330" s="44" t="n"/>
      <c r="K330" s="45">
        <f>IF(OR($I330="",$J330=""),"",IFERROR($J330-$I330,""))</f>
        <v/>
      </c>
      <c r="L330" s="44" t="n"/>
      <c r="M330" s="45">
        <f>IF(OR($K330="",$L330=""),"",IFERROR(MAX(0,$K330-$L330),""))</f>
        <v/>
      </c>
      <c r="N330" s="22" t="n"/>
      <c r="O330" s="46">
        <f>IF($A330="","",IF($N330="Yes",IFERROR('Settings'!$B$4,0),0))</f>
        <v/>
      </c>
      <c r="P330" s="47">
        <f>IF(OR($A330="",$L330="",$O330=""),"",IFERROR(ROUND($L330*$O330,2),0))</f>
        <v/>
      </c>
      <c r="Q330" s="44" t="n"/>
      <c r="R330" s="48" t="n"/>
      <c r="S330" s="45">
        <f>IF(OR($K330="",$Q330=""),"",IFERROR($K330/$Q330,""))</f>
        <v/>
      </c>
      <c r="T330" s="29">
        <f>IF($A330="","",IF($B330="","Missing trip date",IF($C330="","Missing driver",IF($D330="","Missing vehicle",IF($E330="","Missing trip type",IF(OR($I330="",$J330=""),"Missing odometer",IF($K330&lt;0,"End odometer below start",IF($K330=0,"Zero total miles",IF($L330="","Missing business miles",IF($L330&gt;$K330,"Business miles exceed total",IF($N330="","Missing reimbursement choice",IF(AND(OR($E330="Business",$E330="Mixed"),$H330=""),"Missing business purpose",IF(AND(OR($E330="Personal",$E330="Commute"),$L330&gt;0),"Review trip type",IF(AND($N330="Yes",$L330=0),"Review eligibility","OK"))))))))))))))</f>
        <v/>
      </c>
    </row>
    <row r="331">
      <c r="A331" s="20" t="n"/>
      <c r="B331" s="43" t="n"/>
      <c r="C331" s="22" t="n"/>
      <c r="D331" s="22" t="n"/>
      <c r="E331" s="22" t="n"/>
      <c r="F331" s="22" t="n"/>
      <c r="G331" s="22" t="n"/>
      <c r="H331" s="23" t="n"/>
      <c r="I331" s="44" t="n"/>
      <c r="J331" s="44" t="n"/>
      <c r="K331" s="45">
        <f>IF(OR($I331="",$J331=""),"",IFERROR($J331-$I331,""))</f>
        <v/>
      </c>
      <c r="L331" s="44" t="n"/>
      <c r="M331" s="45">
        <f>IF(OR($K331="",$L331=""),"",IFERROR(MAX(0,$K331-$L331),""))</f>
        <v/>
      </c>
      <c r="N331" s="22" t="n"/>
      <c r="O331" s="46">
        <f>IF($A331="","",IF($N331="Yes",IFERROR('Settings'!$B$4,0),0))</f>
        <v/>
      </c>
      <c r="P331" s="47">
        <f>IF(OR($A331="",$L331="",$O331=""),"",IFERROR(ROUND($L331*$O331,2),0))</f>
        <v/>
      </c>
      <c r="Q331" s="44" t="n"/>
      <c r="R331" s="48" t="n"/>
      <c r="S331" s="45">
        <f>IF(OR($K331="",$Q331=""),"",IFERROR($K331/$Q331,""))</f>
        <v/>
      </c>
      <c r="T331" s="29">
        <f>IF($A331="","",IF($B331="","Missing trip date",IF($C331="","Missing driver",IF($D331="","Missing vehicle",IF($E331="","Missing trip type",IF(OR($I331="",$J331=""),"Missing odometer",IF($K331&lt;0,"End odometer below start",IF($K331=0,"Zero total miles",IF($L331="","Missing business miles",IF($L331&gt;$K331,"Business miles exceed total",IF($N331="","Missing reimbursement choice",IF(AND(OR($E331="Business",$E331="Mixed"),$H331=""),"Missing business purpose",IF(AND(OR($E331="Personal",$E331="Commute"),$L331&gt;0),"Review trip type",IF(AND($N331="Yes",$L331=0),"Review eligibility","OK"))))))))))))))</f>
        <v/>
      </c>
    </row>
    <row r="332">
      <c r="A332" s="20" t="n"/>
      <c r="B332" s="43" t="n"/>
      <c r="C332" s="22" t="n"/>
      <c r="D332" s="22" t="n"/>
      <c r="E332" s="22" t="n"/>
      <c r="F332" s="22" t="n"/>
      <c r="G332" s="22" t="n"/>
      <c r="H332" s="23" t="n"/>
      <c r="I332" s="44" t="n"/>
      <c r="J332" s="44" t="n"/>
      <c r="K332" s="45">
        <f>IF(OR($I332="",$J332=""),"",IFERROR($J332-$I332,""))</f>
        <v/>
      </c>
      <c r="L332" s="44" t="n"/>
      <c r="M332" s="45">
        <f>IF(OR($K332="",$L332=""),"",IFERROR(MAX(0,$K332-$L332),""))</f>
        <v/>
      </c>
      <c r="N332" s="22" t="n"/>
      <c r="O332" s="46">
        <f>IF($A332="","",IF($N332="Yes",IFERROR('Settings'!$B$4,0),0))</f>
        <v/>
      </c>
      <c r="P332" s="47">
        <f>IF(OR($A332="",$L332="",$O332=""),"",IFERROR(ROUND($L332*$O332,2),0))</f>
        <v/>
      </c>
      <c r="Q332" s="44" t="n"/>
      <c r="R332" s="48" t="n"/>
      <c r="S332" s="45">
        <f>IF(OR($K332="",$Q332=""),"",IFERROR($K332/$Q332,""))</f>
        <v/>
      </c>
      <c r="T332" s="29">
        <f>IF($A332="","",IF($B332="","Missing trip date",IF($C332="","Missing driver",IF($D332="","Missing vehicle",IF($E332="","Missing trip type",IF(OR($I332="",$J332=""),"Missing odometer",IF($K332&lt;0,"End odometer below start",IF($K332=0,"Zero total miles",IF($L332="","Missing business miles",IF($L332&gt;$K332,"Business miles exceed total",IF($N332="","Missing reimbursement choice",IF(AND(OR($E332="Business",$E332="Mixed"),$H332=""),"Missing business purpose",IF(AND(OR($E332="Personal",$E332="Commute"),$L332&gt;0),"Review trip type",IF(AND($N332="Yes",$L332=0),"Review eligibility","OK"))))))))))))))</f>
        <v/>
      </c>
    </row>
    <row r="333">
      <c r="A333" s="20" t="n"/>
      <c r="B333" s="43" t="n"/>
      <c r="C333" s="22" t="n"/>
      <c r="D333" s="22" t="n"/>
      <c r="E333" s="22" t="n"/>
      <c r="F333" s="22" t="n"/>
      <c r="G333" s="22" t="n"/>
      <c r="H333" s="23" t="n"/>
      <c r="I333" s="44" t="n"/>
      <c r="J333" s="44" t="n"/>
      <c r="K333" s="45">
        <f>IF(OR($I333="",$J333=""),"",IFERROR($J333-$I333,""))</f>
        <v/>
      </c>
      <c r="L333" s="44" t="n"/>
      <c r="M333" s="45">
        <f>IF(OR($K333="",$L333=""),"",IFERROR(MAX(0,$K333-$L333),""))</f>
        <v/>
      </c>
      <c r="N333" s="22" t="n"/>
      <c r="O333" s="46">
        <f>IF($A333="","",IF($N333="Yes",IFERROR('Settings'!$B$4,0),0))</f>
        <v/>
      </c>
      <c r="P333" s="47">
        <f>IF(OR($A333="",$L333="",$O333=""),"",IFERROR(ROUND($L333*$O333,2),0))</f>
        <v/>
      </c>
      <c r="Q333" s="44" t="n"/>
      <c r="R333" s="48" t="n"/>
      <c r="S333" s="45">
        <f>IF(OR($K333="",$Q333=""),"",IFERROR($K333/$Q333,""))</f>
        <v/>
      </c>
      <c r="T333" s="29">
        <f>IF($A333="","",IF($B333="","Missing trip date",IF($C333="","Missing driver",IF($D333="","Missing vehicle",IF($E333="","Missing trip type",IF(OR($I333="",$J333=""),"Missing odometer",IF($K333&lt;0,"End odometer below start",IF($K333=0,"Zero total miles",IF($L333="","Missing business miles",IF($L333&gt;$K333,"Business miles exceed total",IF($N333="","Missing reimbursement choice",IF(AND(OR($E333="Business",$E333="Mixed"),$H333=""),"Missing business purpose",IF(AND(OR($E333="Personal",$E333="Commute"),$L333&gt;0),"Review trip type",IF(AND($N333="Yes",$L333=0),"Review eligibility","OK"))))))))))))))</f>
        <v/>
      </c>
    </row>
    <row r="334">
      <c r="A334" s="20" t="n"/>
      <c r="B334" s="43" t="n"/>
      <c r="C334" s="22" t="n"/>
      <c r="D334" s="22" t="n"/>
      <c r="E334" s="22" t="n"/>
      <c r="F334" s="22" t="n"/>
      <c r="G334" s="22" t="n"/>
      <c r="H334" s="23" t="n"/>
      <c r="I334" s="44" t="n"/>
      <c r="J334" s="44" t="n"/>
      <c r="K334" s="45">
        <f>IF(OR($I334="",$J334=""),"",IFERROR($J334-$I334,""))</f>
        <v/>
      </c>
      <c r="L334" s="44" t="n"/>
      <c r="M334" s="45">
        <f>IF(OR($K334="",$L334=""),"",IFERROR(MAX(0,$K334-$L334),""))</f>
        <v/>
      </c>
      <c r="N334" s="22" t="n"/>
      <c r="O334" s="46">
        <f>IF($A334="","",IF($N334="Yes",IFERROR('Settings'!$B$4,0),0))</f>
        <v/>
      </c>
      <c r="P334" s="47">
        <f>IF(OR($A334="",$L334="",$O334=""),"",IFERROR(ROUND($L334*$O334,2),0))</f>
        <v/>
      </c>
      <c r="Q334" s="44" t="n"/>
      <c r="R334" s="48" t="n"/>
      <c r="S334" s="45">
        <f>IF(OR($K334="",$Q334=""),"",IFERROR($K334/$Q334,""))</f>
        <v/>
      </c>
      <c r="T334" s="29">
        <f>IF($A334="","",IF($B334="","Missing trip date",IF($C334="","Missing driver",IF($D334="","Missing vehicle",IF($E334="","Missing trip type",IF(OR($I334="",$J334=""),"Missing odometer",IF($K334&lt;0,"End odometer below start",IF($K334=0,"Zero total miles",IF($L334="","Missing business miles",IF($L334&gt;$K334,"Business miles exceed total",IF($N334="","Missing reimbursement choice",IF(AND(OR($E334="Business",$E334="Mixed"),$H334=""),"Missing business purpose",IF(AND(OR($E334="Personal",$E334="Commute"),$L334&gt;0),"Review trip type",IF(AND($N334="Yes",$L334=0),"Review eligibility","OK"))))))))))))))</f>
        <v/>
      </c>
    </row>
    <row r="335">
      <c r="A335" s="20" t="n"/>
      <c r="B335" s="43" t="n"/>
      <c r="C335" s="22" t="n"/>
      <c r="D335" s="22" t="n"/>
      <c r="E335" s="22" t="n"/>
      <c r="F335" s="22" t="n"/>
      <c r="G335" s="22" t="n"/>
      <c r="H335" s="23" t="n"/>
      <c r="I335" s="44" t="n"/>
      <c r="J335" s="44" t="n"/>
      <c r="K335" s="45">
        <f>IF(OR($I335="",$J335=""),"",IFERROR($J335-$I335,""))</f>
        <v/>
      </c>
      <c r="L335" s="44" t="n"/>
      <c r="M335" s="45">
        <f>IF(OR($K335="",$L335=""),"",IFERROR(MAX(0,$K335-$L335),""))</f>
        <v/>
      </c>
      <c r="N335" s="22" t="n"/>
      <c r="O335" s="46">
        <f>IF($A335="","",IF($N335="Yes",IFERROR('Settings'!$B$4,0),0))</f>
        <v/>
      </c>
      <c r="P335" s="47">
        <f>IF(OR($A335="",$L335="",$O335=""),"",IFERROR(ROUND($L335*$O335,2),0))</f>
        <v/>
      </c>
      <c r="Q335" s="44" t="n"/>
      <c r="R335" s="48" t="n"/>
      <c r="S335" s="45">
        <f>IF(OR($K335="",$Q335=""),"",IFERROR($K335/$Q335,""))</f>
        <v/>
      </c>
      <c r="T335" s="29">
        <f>IF($A335="","",IF($B335="","Missing trip date",IF($C335="","Missing driver",IF($D335="","Missing vehicle",IF($E335="","Missing trip type",IF(OR($I335="",$J335=""),"Missing odometer",IF($K335&lt;0,"End odometer below start",IF($K335=0,"Zero total miles",IF($L335="","Missing business miles",IF($L335&gt;$K335,"Business miles exceed total",IF($N335="","Missing reimbursement choice",IF(AND(OR($E335="Business",$E335="Mixed"),$H335=""),"Missing business purpose",IF(AND(OR($E335="Personal",$E335="Commute"),$L335&gt;0),"Review trip type",IF(AND($N335="Yes",$L335=0),"Review eligibility","OK"))))))))))))))</f>
        <v/>
      </c>
    </row>
    <row r="336">
      <c r="A336" s="20" t="n"/>
      <c r="B336" s="43" t="n"/>
      <c r="C336" s="22" t="n"/>
      <c r="D336" s="22" t="n"/>
      <c r="E336" s="22" t="n"/>
      <c r="F336" s="22" t="n"/>
      <c r="G336" s="22" t="n"/>
      <c r="H336" s="23" t="n"/>
      <c r="I336" s="44" t="n"/>
      <c r="J336" s="44" t="n"/>
      <c r="K336" s="45">
        <f>IF(OR($I336="",$J336=""),"",IFERROR($J336-$I336,""))</f>
        <v/>
      </c>
      <c r="L336" s="44" t="n"/>
      <c r="M336" s="45">
        <f>IF(OR($K336="",$L336=""),"",IFERROR(MAX(0,$K336-$L336),""))</f>
        <v/>
      </c>
      <c r="N336" s="22" t="n"/>
      <c r="O336" s="46">
        <f>IF($A336="","",IF($N336="Yes",IFERROR('Settings'!$B$4,0),0))</f>
        <v/>
      </c>
      <c r="P336" s="47">
        <f>IF(OR($A336="",$L336="",$O336=""),"",IFERROR(ROUND($L336*$O336,2),0))</f>
        <v/>
      </c>
      <c r="Q336" s="44" t="n"/>
      <c r="R336" s="48" t="n"/>
      <c r="S336" s="45">
        <f>IF(OR($K336="",$Q336=""),"",IFERROR($K336/$Q336,""))</f>
        <v/>
      </c>
      <c r="T336" s="29">
        <f>IF($A336="","",IF($B336="","Missing trip date",IF($C336="","Missing driver",IF($D336="","Missing vehicle",IF($E336="","Missing trip type",IF(OR($I336="",$J336=""),"Missing odometer",IF($K336&lt;0,"End odometer below start",IF($K336=0,"Zero total miles",IF($L336="","Missing business miles",IF($L336&gt;$K336,"Business miles exceed total",IF($N336="","Missing reimbursement choice",IF(AND(OR($E336="Business",$E336="Mixed"),$H336=""),"Missing business purpose",IF(AND(OR($E336="Personal",$E336="Commute"),$L336&gt;0),"Review trip type",IF(AND($N336="Yes",$L336=0),"Review eligibility","OK"))))))))))))))</f>
        <v/>
      </c>
    </row>
    <row r="337">
      <c r="A337" s="20" t="n"/>
      <c r="B337" s="43" t="n"/>
      <c r="C337" s="22" t="n"/>
      <c r="D337" s="22" t="n"/>
      <c r="E337" s="22" t="n"/>
      <c r="F337" s="22" t="n"/>
      <c r="G337" s="22" t="n"/>
      <c r="H337" s="23" t="n"/>
      <c r="I337" s="44" t="n"/>
      <c r="J337" s="44" t="n"/>
      <c r="K337" s="45">
        <f>IF(OR($I337="",$J337=""),"",IFERROR($J337-$I337,""))</f>
        <v/>
      </c>
      <c r="L337" s="44" t="n"/>
      <c r="M337" s="45">
        <f>IF(OR($K337="",$L337=""),"",IFERROR(MAX(0,$K337-$L337),""))</f>
        <v/>
      </c>
      <c r="N337" s="22" t="n"/>
      <c r="O337" s="46">
        <f>IF($A337="","",IF($N337="Yes",IFERROR('Settings'!$B$4,0),0))</f>
        <v/>
      </c>
      <c r="P337" s="47">
        <f>IF(OR($A337="",$L337="",$O337=""),"",IFERROR(ROUND($L337*$O337,2),0))</f>
        <v/>
      </c>
      <c r="Q337" s="44" t="n"/>
      <c r="R337" s="48" t="n"/>
      <c r="S337" s="45">
        <f>IF(OR($K337="",$Q337=""),"",IFERROR($K337/$Q337,""))</f>
        <v/>
      </c>
      <c r="T337" s="29">
        <f>IF($A337="","",IF($B337="","Missing trip date",IF($C337="","Missing driver",IF($D337="","Missing vehicle",IF($E337="","Missing trip type",IF(OR($I337="",$J337=""),"Missing odometer",IF($K337&lt;0,"End odometer below start",IF($K337=0,"Zero total miles",IF($L337="","Missing business miles",IF($L337&gt;$K337,"Business miles exceed total",IF($N337="","Missing reimbursement choice",IF(AND(OR($E337="Business",$E337="Mixed"),$H337=""),"Missing business purpose",IF(AND(OR($E337="Personal",$E337="Commute"),$L337&gt;0),"Review trip type",IF(AND($N337="Yes",$L337=0),"Review eligibility","OK"))))))))))))))</f>
        <v/>
      </c>
    </row>
    <row r="338">
      <c r="A338" s="20" t="n"/>
      <c r="B338" s="43" t="n"/>
      <c r="C338" s="22" t="n"/>
      <c r="D338" s="22" t="n"/>
      <c r="E338" s="22" t="n"/>
      <c r="F338" s="22" t="n"/>
      <c r="G338" s="22" t="n"/>
      <c r="H338" s="23" t="n"/>
      <c r="I338" s="44" t="n"/>
      <c r="J338" s="44" t="n"/>
      <c r="K338" s="45">
        <f>IF(OR($I338="",$J338=""),"",IFERROR($J338-$I338,""))</f>
        <v/>
      </c>
      <c r="L338" s="44" t="n"/>
      <c r="M338" s="45">
        <f>IF(OR($K338="",$L338=""),"",IFERROR(MAX(0,$K338-$L338),""))</f>
        <v/>
      </c>
      <c r="N338" s="22" t="n"/>
      <c r="O338" s="46">
        <f>IF($A338="","",IF($N338="Yes",IFERROR('Settings'!$B$4,0),0))</f>
        <v/>
      </c>
      <c r="P338" s="47">
        <f>IF(OR($A338="",$L338="",$O338=""),"",IFERROR(ROUND($L338*$O338,2),0))</f>
        <v/>
      </c>
      <c r="Q338" s="44" t="n"/>
      <c r="R338" s="48" t="n"/>
      <c r="S338" s="45">
        <f>IF(OR($K338="",$Q338=""),"",IFERROR($K338/$Q338,""))</f>
        <v/>
      </c>
      <c r="T338" s="29">
        <f>IF($A338="","",IF($B338="","Missing trip date",IF($C338="","Missing driver",IF($D338="","Missing vehicle",IF($E338="","Missing trip type",IF(OR($I338="",$J338=""),"Missing odometer",IF($K338&lt;0,"End odometer below start",IF($K338=0,"Zero total miles",IF($L338="","Missing business miles",IF($L338&gt;$K338,"Business miles exceed total",IF($N338="","Missing reimbursement choice",IF(AND(OR($E338="Business",$E338="Mixed"),$H338=""),"Missing business purpose",IF(AND(OR($E338="Personal",$E338="Commute"),$L338&gt;0),"Review trip type",IF(AND($N338="Yes",$L338=0),"Review eligibility","OK"))))))))))))))</f>
        <v/>
      </c>
    </row>
    <row r="339">
      <c r="A339" s="20" t="n"/>
      <c r="B339" s="43" t="n"/>
      <c r="C339" s="22" t="n"/>
      <c r="D339" s="22" t="n"/>
      <c r="E339" s="22" t="n"/>
      <c r="F339" s="22" t="n"/>
      <c r="G339" s="22" t="n"/>
      <c r="H339" s="23" t="n"/>
      <c r="I339" s="44" t="n"/>
      <c r="J339" s="44" t="n"/>
      <c r="K339" s="45">
        <f>IF(OR($I339="",$J339=""),"",IFERROR($J339-$I339,""))</f>
        <v/>
      </c>
      <c r="L339" s="44" t="n"/>
      <c r="M339" s="45">
        <f>IF(OR($K339="",$L339=""),"",IFERROR(MAX(0,$K339-$L339),""))</f>
        <v/>
      </c>
      <c r="N339" s="22" t="n"/>
      <c r="O339" s="46">
        <f>IF($A339="","",IF($N339="Yes",IFERROR('Settings'!$B$4,0),0))</f>
        <v/>
      </c>
      <c r="P339" s="47">
        <f>IF(OR($A339="",$L339="",$O339=""),"",IFERROR(ROUND($L339*$O339,2),0))</f>
        <v/>
      </c>
      <c r="Q339" s="44" t="n"/>
      <c r="R339" s="48" t="n"/>
      <c r="S339" s="45">
        <f>IF(OR($K339="",$Q339=""),"",IFERROR($K339/$Q339,""))</f>
        <v/>
      </c>
      <c r="T339" s="29">
        <f>IF($A339="","",IF($B339="","Missing trip date",IF($C339="","Missing driver",IF($D339="","Missing vehicle",IF($E339="","Missing trip type",IF(OR($I339="",$J339=""),"Missing odometer",IF($K339&lt;0,"End odometer below start",IF($K339=0,"Zero total miles",IF($L339="","Missing business miles",IF($L339&gt;$K339,"Business miles exceed total",IF($N339="","Missing reimbursement choice",IF(AND(OR($E339="Business",$E339="Mixed"),$H339=""),"Missing business purpose",IF(AND(OR($E339="Personal",$E339="Commute"),$L339&gt;0),"Review trip type",IF(AND($N339="Yes",$L339=0),"Review eligibility","OK"))))))))))))))</f>
        <v/>
      </c>
    </row>
    <row r="340">
      <c r="A340" s="20" t="n"/>
      <c r="B340" s="43" t="n"/>
      <c r="C340" s="22" t="n"/>
      <c r="D340" s="22" t="n"/>
      <c r="E340" s="22" t="n"/>
      <c r="F340" s="22" t="n"/>
      <c r="G340" s="22" t="n"/>
      <c r="H340" s="23" t="n"/>
      <c r="I340" s="44" t="n"/>
      <c r="J340" s="44" t="n"/>
      <c r="K340" s="45">
        <f>IF(OR($I340="",$J340=""),"",IFERROR($J340-$I340,""))</f>
        <v/>
      </c>
      <c r="L340" s="44" t="n"/>
      <c r="M340" s="45">
        <f>IF(OR($K340="",$L340=""),"",IFERROR(MAX(0,$K340-$L340),""))</f>
        <v/>
      </c>
      <c r="N340" s="22" t="n"/>
      <c r="O340" s="46">
        <f>IF($A340="","",IF($N340="Yes",IFERROR('Settings'!$B$4,0),0))</f>
        <v/>
      </c>
      <c r="P340" s="47">
        <f>IF(OR($A340="",$L340="",$O340=""),"",IFERROR(ROUND($L340*$O340,2),0))</f>
        <v/>
      </c>
      <c r="Q340" s="44" t="n"/>
      <c r="R340" s="48" t="n"/>
      <c r="S340" s="45">
        <f>IF(OR($K340="",$Q340=""),"",IFERROR($K340/$Q340,""))</f>
        <v/>
      </c>
      <c r="T340" s="29">
        <f>IF($A340="","",IF($B340="","Missing trip date",IF($C340="","Missing driver",IF($D340="","Missing vehicle",IF($E340="","Missing trip type",IF(OR($I340="",$J340=""),"Missing odometer",IF($K340&lt;0,"End odometer below start",IF($K340=0,"Zero total miles",IF($L340="","Missing business miles",IF($L340&gt;$K340,"Business miles exceed total",IF($N340="","Missing reimbursement choice",IF(AND(OR($E340="Business",$E340="Mixed"),$H340=""),"Missing business purpose",IF(AND(OR($E340="Personal",$E340="Commute"),$L340&gt;0),"Review trip type",IF(AND($N340="Yes",$L340=0),"Review eligibility","OK"))))))))))))))</f>
        <v/>
      </c>
    </row>
    <row r="341">
      <c r="A341" s="20" t="n"/>
      <c r="B341" s="43" t="n"/>
      <c r="C341" s="22" t="n"/>
      <c r="D341" s="22" t="n"/>
      <c r="E341" s="22" t="n"/>
      <c r="F341" s="22" t="n"/>
      <c r="G341" s="22" t="n"/>
      <c r="H341" s="23" t="n"/>
      <c r="I341" s="44" t="n"/>
      <c r="J341" s="44" t="n"/>
      <c r="K341" s="45">
        <f>IF(OR($I341="",$J341=""),"",IFERROR($J341-$I341,""))</f>
        <v/>
      </c>
      <c r="L341" s="44" t="n"/>
      <c r="M341" s="45">
        <f>IF(OR($K341="",$L341=""),"",IFERROR(MAX(0,$K341-$L341),""))</f>
        <v/>
      </c>
      <c r="N341" s="22" t="n"/>
      <c r="O341" s="46">
        <f>IF($A341="","",IF($N341="Yes",IFERROR('Settings'!$B$4,0),0))</f>
        <v/>
      </c>
      <c r="P341" s="47">
        <f>IF(OR($A341="",$L341="",$O341=""),"",IFERROR(ROUND($L341*$O341,2),0))</f>
        <v/>
      </c>
      <c r="Q341" s="44" t="n"/>
      <c r="R341" s="48" t="n"/>
      <c r="S341" s="45">
        <f>IF(OR($K341="",$Q341=""),"",IFERROR($K341/$Q341,""))</f>
        <v/>
      </c>
      <c r="T341" s="29">
        <f>IF($A341="","",IF($B341="","Missing trip date",IF($C341="","Missing driver",IF($D341="","Missing vehicle",IF($E341="","Missing trip type",IF(OR($I341="",$J341=""),"Missing odometer",IF($K341&lt;0,"End odometer below start",IF($K341=0,"Zero total miles",IF($L341="","Missing business miles",IF($L341&gt;$K341,"Business miles exceed total",IF($N341="","Missing reimbursement choice",IF(AND(OR($E341="Business",$E341="Mixed"),$H341=""),"Missing business purpose",IF(AND(OR($E341="Personal",$E341="Commute"),$L341&gt;0),"Review trip type",IF(AND($N341="Yes",$L341=0),"Review eligibility","OK"))))))))))))))</f>
        <v/>
      </c>
    </row>
    <row r="342">
      <c r="A342" s="20" t="n"/>
      <c r="B342" s="43" t="n"/>
      <c r="C342" s="22" t="n"/>
      <c r="D342" s="22" t="n"/>
      <c r="E342" s="22" t="n"/>
      <c r="F342" s="22" t="n"/>
      <c r="G342" s="22" t="n"/>
      <c r="H342" s="23" t="n"/>
      <c r="I342" s="44" t="n"/>
      <c r="J342" s="44" t="n"/>
      <c r="K342" s="45">
        <f>IF(OR($I342="",$J342=""),"",IFERROR($J342-$I342,""))</f>
        <v/>
      </c>
      <c r="L342" s="44" t="n"/>
      <c r="M342" s="45">
        <f>IF(OR($K342="",$L342=""),"",IFERROR(MAX(0,$K342-$L342),""))</f>
        <v/>
      </c>
      <c r="N342" s="22" t="n"/>
      <c r="O342" s="46">
        <f>IF($A342="","",IF($N342="Yes",IFERROR('Settings'!$B$4,0),0))</f>
        <v/>
      </c>
      <c r="P342" s="47">
        <f>IF(OR($A342="",$L342="",$O342=""),"",IFERROR(ROUND($L342*$O342,2),0))</f>
        <v/>
      </c>
      <c r="Q342" s="44" t="n"/>
      <c r="R342" s="48" t="n"/>
      <c r="S342" s="45">
        <f>IF(OR($K342="",$Q342=""),"",IFERROR($K342/$Q342,""))</f>
        <v/>
      </c>
      <c r="T342" s="29">
        <f>IF($A342="","",IF($B342="","Missing trip date",IF($C342="","Missing driver",IF($D342="","Missing vehicle",IF($E342="","Missing trip type",IF(OR($I342="",$J342=""),"Missing odometer",IF($K342&lt;0,"End odometer below start",IF($K342=0,"Zero total miles",IF($L342="","Missing business miles",IF($L342&gt;$K342,"Business miles exceed total",IF($N342="","Missing reimbursement choice",IF(AND(OR($E342="Business",$E342="Mixed"),$H342=""),"Missing business purpose",IF(AND(OR($E342="Personal",$E342="Commute"),$L342&gt;0),"Review trip type",IF(AND($N342="Yes",$L342=0),"Review eligibility","OK"))))))))))))))</f>
        <v/>
      </c>
    </row>
    <row r="343">
      <c r="A343" s="20" t="n"/>
      <c r="B343" s="43" t="n"/>
      <c r="C343" s="22" t="n"/>
      <c r="D343" s="22" t="n"/>
      <c r="E343" s="22" t="n"/>
      <c r="F343" s="22" t="n"/>
      <c r="G343" s="22" t="n"/>
      <c r="H343" s="23" t="n"/>
      <c r="I343" s="44" t="n"/>
      <c r="J343" s="44" t="n"/>
      <c r="K343" s="45">
        <f>IF(OR($I343="",$J343=""),"",IFERROR($J343-$I343,""))</f>
        <v/>
      </c>
      <c r="L343" s="44" t="n"/>
      <c r="M343" s="45">
        <f>IF(OR($K343="",$L343=""),"",IFERROR(MAX(0,$K343-$L343),""))</f>
        <v/>
      </c>
      <c r="N343" s="22" t="n"/>
      <c r="O343" s="46">
        <f>IF($A343="","",IF($N343="Yes",IFERROR('Settings'!$B$4,0),0))</f>
        <v/>
      </c>
      <c r="P343" s="47">
        <f>IF(OR($A343="",$L343="",$O343=""),"",IFERROR(ROUND($L343*$O343,2),0))</f>
        <v/>
      </c>
      <c r="Q343" s="44" t="n"/>
      <c r="R343" s="48" t="n"/>
      <c r="S343" s="45">
        <f>IF(OR($K343="",$Q343=""),"",IFERROR($K343/$Q343,""))</f>
        <v/>
      </c>
      <c r="T343" s="29">
        <f>IF($A343="","",IF($B343="","Missing trip date",IF($C343="","Missing driver",IF($D343="","Missing vehicle",IF($E343="","Missing trip type",IF(OR($I343="",$J343=""),"Missing odometer",IF($K343&lt;0,"End odometer below start",IF($K343=0,"Zero total miles",IF($L343="","Missing business miles",IF($L343&gt;$K343,"Business miles exceed total",IF($N343="","Missing reimbursement choice",IF(AND(OR($E343="Business",$E343="Mixed"),$H343=""),"Missing business purpose",IF(AND(OR($E343="Personal",$E343="Commute"),$L343&gt;0),"Review trip type",IF(AND($N343="Yes",$L343=0),"Review eligibility","OK"))))))))))))))</f>
        <v/>
      </c>
    </row>
    <row r="344">
      <c r="A344" s="20" t="n"/>
      <c r="B344" s="43" t="n"/>
      <c r="C344" s="22" t="n"/>
      <c r="D344" s="22" t="n"/>
      <c r="E344" s="22" t="n"/>
      <c r="F344" s="22" t="n"/>
      <c r="G344" s="22" t="n"/>
      <c r="H344" s="23" t="n"/>
      <c r="I344" s="44" t="n"/>
      <c r="J344" s="44" t="n"/>
      <c r="K344" s="45">
        <f>IF(OR($I344="",$J344=""),"",IFERROR($J344-$I344,""))</f>
        <v/>
      </c>
      <c r="L344" s="44" t="n"/>
      <c r="M344" s="45">
        <f>IF(OR($K344="",$L344=""),"",IFERROR(MAX(0,$K344-$L344),""))</f>
        <v/>
      </c>
      <c r="N344" s="22" t="n"/>
      <c r="O344" s="46">
        <f>IF($A344="","",IF($N344="Yes",IFERROR('Settings'!$B$4,0),0))</f>
        <v/>
      </c>
      <c r="P344" s="47">
        <f>IF(OR($A344="",$L344="",$O344=""),"",IFERROR(ROUND($L344*$O344,2),0))</f>
        <v/>
      </c>
      <c r="Q344" s="44" t="n"/>
      <c r="R344" s="48" t="n"/>
      <c r="S344" s="45">
        <f>IF(OR($K344="",$Q344=""),"",IFERROR($K344/$Q344,""))</f>
        <v/>
      </c>
      <c r="T344" s="29">
        <f>IF($A344="","",IF($B344="","Missing trip date",IF($C344="","Missing driver",IF($D344="","Missing vehicle",IF($E344="","Missing trip type",IF(OR($I344="",$J344=""),"Missing odometer",IF($K344&lt;0,"End odometer below start",IF($K344=0,"Zero total miles",IF($L344="","Missing business miles",IF($L344&gt;$K344,"Business miles exceed total",IF($N344="","Missing reimbursement choice",IF(AND(OR($E344="Business",$E344="Mixed"),$H344=""),"Missing business purpose",IF(AND(OR($E344="Personal",$E344="Commute"),$L344&gt;0),"Review trip type",IF(AND($N344="Yes",$L344=0),"Review eligibility","OK"))))))))))))))</f>
        <v/>
      </c>
    </row>
    <row r="345">
      <c r="A345" s="20" t="n"/>
      <c r="B345" s="43" t="n"/>
      <c r="C345" s="22" t="n"/>
      <c r="D345" s="22" t="n"/>
      <c r="E345" s="22" t="n"/>
      <c r="F345" s="22" t="n"/>
      <c r="G345" s="22" t="n"/>
      <c r="H345" s="23" t="n"/>
      <c r="I345" s="44" t="n"/>
      <c r="J345" s="44" t="n"/>
      <c r="K345" s="45">
        <f>IF(OR($I345="",$J345=""),"",IFERROR($J345-$I345,""))</f>
        <v/>
      </c>
      <c r="L345" s="44" t="n"/>
      <c r="M345" s="45">
        <f>IF(OR($K345="",$L345=""),"",IFERROR(MAX(0,$K345-$L345),""))</f>
        <v/>
      </c>
      <c r="N345" s="22" t="n"/>
      <c r="O345" s="46">
        <f>IF($A345="","",IF($N345="Yes",IFERROR('Settings'!$B$4,0),0))</f>
        <v/>
      </c>
      <c r="P345" s="47">
        <f>IF(OR($A345="",$L345="",$O345=""),"",IFERROR(ROUND($L345*$O345,2),0))</f>
        <v/>
      </c>
      <c r="Q345" s="44" t="n"/>
      <c r="R345" s="48" t="n"/>
      <c r="S345" s="45">
        <f>IF(OR($K345="",$Q345=""),"",IFERROR($K345/$Q345,""))</f>
        <v/>
      </c>
      <c r="T345" s="29">
        <f>IF($A345="","",IF($B345="","Missing trip date",IF($C345="","Missing driver",IF($D345="","Missing vehicle",IF($E345="","Missing trip type",IF(OR($I345="",$J345=""),"Missing odometer",IF($K345&lt;0,"End odometer below start",IF($K345=0,"Zero total miles",IF($L345="","Missing business miles",IF($L345&gt;$K345,"Business miles exceed total",IF($N345="","Missing reimbursement choice",IF(AND(OR($E345="Business",$E345="Mixed"),$H345=""),"Missing business purpose",IF(AND(OR($E345="Personal",$E345="Commute"),$L345&gt;0),"Review trip type",IF(AND($N345="Yes",$L345=0),"Review eligibility","OK"))))))))))))))</f>
        <v/>
      </c>
    </row>
    <row r="346">
      <c r="A346" s="20" t="n"/>
      <c r="B346" s="43" t="n"/>
      <c r="C346" s="22" t="n"/>
      <c r="D346" s="22" t="n"/>
      <c r="E346" s="22" t="n"/>
      <c r="F346" s="22" t="n"/>
      <c r="G346" s="22" t="n"/>
      <c r="H346" s="23" t="n"/>
      <c r="I346" s="44" t="n"/>
      <c r="J346" s="44" t="n"/>
      <c r="K346" s="45">
        <f>IF(OR($I346="",$J346=""),"",IFERROR($J346-$I346,""))</f>
        <v/>
      </c>
      <c r="L346" s="44" t="n"/>
      <c r="M346" s="45">
        <f>IF(OR($K346="",$L346=""),"",IFERROR(MAX(0,$K346-$L346),""))</f>
        <v/>
      </c>
      <c r="N346" s="22" t="n"/>
      <c r="O346" s="46">
        <f>IF($A346="","",IF($N346="Yes",IFERROR('Settings'!$B$4,0),0))</f>
        <v/>
      </c>
      <c r="P346" s="47">
        <f>IF(OR($A346="",$L346="",$O346=""),"",IFERROR(ROUND($L346*$O346,2),0))</f>
        <v/>
      </c>
      <c r="Q346" s="44" t="n"/>
      <c r="R346" s="48" t="n"/>
      <c r="S346" s="45">
        <f>IF(OR($K346="",$Q346=""),"",IFERROR($K346/$Q346,""))</f>
        <v/>
      </c>
      <c r="T346" s="29">
        <f>IF($A346="","",IF($B346="","Missing trip date",IF($C346="","Missing driver",IF($D346="","Missing vehicle",IF($E346="","Missing trip type",IF(OR($I346="",$J346=""),"Missing odometer",IF($K346&lt;0,"End odometer below start",IF($K346=0,"Zero total miles",IF($L346="","Missing business miles",IF($L346&gt;$K346,"Business miles exceed total",IF($N346="","Missing reimbursement choice",IF(AND(OR($E346="Business",$E346="Mixed"),$H346=""),"Missing business purpose",IF(AND(OR($E346="Personal",$E346="Commute"),$L346&gt;0),"Review trip type",IF(AND($N346="Yes",$L346=0),"Review eligibility","OK"))))))))))))))</f>
        <v/>
      </c>
    </row>
    <row r="347">
      <c r="A347" s="20" t="n"/>
      <c r="B347" s="43" t="n"/>
      <c r="C347" s="22" t="n"/>
      <c r="D347" s="22" t="n"/>
      <c r="E347" s="22" t="n"/>
      <c r="F347" s="22" t="n"/>
      <c r="G347" s="22" t="n"/>
      <c r="H347" s="23" t="n"/>
      <c r="I347" s="44" t="n"/>
      <c r="J347" s="44" t="n"/>
      <c r="K347" s="45">
        <f>IF(OR($I347="",$J347=""),"",IFERROR($J347-$I347,""))</f>
        <v/>
      </c>
      <c r="L347" s="44" t="n"/>
      <c r="M347" s="45">
        <f>IF(OR($K347="",$L347=""),"",IFERROR(MAX(0,$K347-$L347),""))</f>
        <v/>
      </c>
      <c r="N347" s="22" t="n"/>
      <c r="O347" s="46">
        <f>IF($A347="","",IF($N347="Yes",IFERROR('Settings'!$B$4,0),0))</f>
        <v/>
      </c>
      <c r="P347" s="47">
        <f>IF(OR($A347="",$L347="",$O347=""),"",IFERROR(ROUND($L347*$O347,2),0))</f>
        <v/>
      </c>
      <c r="Q347" s="44" t="n"/>
      <c r="R347" s="48" t="n"/>
      <c r="S347" s="45">
        <f>IF(OR($K347="",$Q347=""),"",IFERROR($K347/$Q347,""))</f>
        <v/>
      </c>
      <c r="T347" s="29">
        <f>IF($A347="","",IF($B347="","Missing trip date",IF($C347="","Missing driver",IF($D347="","Missing vehicle",IF($E347="","Missing trip type",IF(OR($I347="",$J347=""),"Missing odometer",IF($K347&lt;0,"End odometer below start",IF($K347=0,"Zero total miles",IF($L347="","Missing business miles",IF($L347&gt;$K347,"Business miles exceed total",IF($N347="","Missing reimbursement choice",IF(AND(OR($E347="Business",$E347="Mixed"),$H347=""),"Missing business purpose",IF(AND(OR($E347="Personal",$E347="Commute"),$L347&gt;0),"Review trip type",IF(AND($N347="Yes",$L347=0),"Review eligibility","OK"))))))))))))))</f>
        <v/>
      </c>
    </row>
    <row r="348">
      <c r="A348" s="20" t="n"/>
      <c r="B348" s="43" t="n"/>
      <c r="C348" s="22" t="n"/>
      <c r="D348" s="22" t="n"/>
      <c r="E348" s="22" t="n"/>
      <c r="F348" s="22" t="n"/>
      <c r="G348" s="22" t="n"/>
      <c r="H348" s="23" t="n"/>
      <c r="I348" s="44" t="n"/>
      <c r="J348" s="44" t="n"/>
      <c r="K348" s="45">
        <f>IF(OR($I348="",$J348=""),"",IFERROR($J348-$I348,""))</f>
        <v/>
      </c>
      <c r="L348" s="44" t="n"/>
      <c r="M348" s="45">
        <f>IF(OR($K348="",$L348=""),"",IFERROR(MAX(0,$K348-$L348),""))</f>
        <v/>
      </c>
      <c r="N348" s="22" t="n"/>
      <c r="O348" s="46">
        <f>IF($A348="","",IF($N348="Yes",IFERROR('Settings'!$B$4,0),0))</f>
        <v/>
      </c>
      <c r="P348" s="47">
        <f>IF(OR($A348="",$L348="",$O348=""),"",IFERROR(ROUND($L348*$O348,2),0))</f>
        <v/>
      </c>
      <c r="Q348" s="44" t="n"/>
      <c r="R348" s="48" t="n"/>
      <c r="S348" s="45">
        <f>IF(OR($K348="",$Q348=""),"",IFERROR($K348/$Q348,""))</f>
        <v/>
      </c>
      <c r="T348" s="29">
        <f>IF($A348="","",IF($B348="","Missing trip date",IF($C348="","Missing driver",IF($D348="","Missing vehicle",IF($E348="","Missing trip type",IF(OR($I348="",$J348=""),"Missing odometer",IF($K348&lt;0,"End odometer below start",IF($K348=0,"Zero total miles",IF($L348="","Missing business miles",IF($L348&gt;$K348,"Business miles exceed total",IF($N348="","Missing reimbursement choice",IF(AND(OR($E348="Business",$E348="Mixed"),$H348=""),"Missing business purpose",IF(AND(OR($E348="Personal",$E348="Commute"),$L348&gt;0),"Review trip type",IF(AND($N348="Yes",$L348=0),"Review eligibility","OK"))))))))))))))</f>
        <v/>
      </c>
    </row>
    <row r="349">
      <c r="A349" s="20" t="n"/>
      <c r="B349" s="43" t="n"/>
      <c r="C349" s="22" t="n"/>
      <c r="D349" s="22" t="n"/>
      <c r="E349" s="22" t="n"/>
      <c r="F349" s="22" t="n"/>
      <c r="G349" s="22" t="n"/>
      <c r="H349" s="23" t="n"/>
      <c r="I349" s="44" t="n"/>
      <c r="J349" s="44" t="n"/>
      <c r="K349" s="45">
        <f>IF(OR($I349="",$J349=""),"",IFERROR($J349-$I349,""))</f>
        <v/>
      </c>
      <c r="L349" s="44" t="n"/>
      <c r="M349" s="45">
        <f>IF(OR($K349="",$L349=""),"",IFERROR(MAX(0,$K349-$L349),""))</f>
        <v/>
      </c>
      <c r="N349" s="22" t="n"/>
      <c r="O349" s="46">
        <f>IF($A349="","",IF($N349="Yes",IFERROR('Settings'!$B$4,0),0))</f>
        <v/>
      </c>
      <c r="P349" s="47">
        <f>IF(OR($A349="",$L349="",$O349=""),"",IFERROR(ROUND($L349*$O349,2),0))</f>
        <v/>
      </c>
      <c r="Q349" s="44" t="n"/>
      <c r="R349" s="48" t="n"/>
      <c r="S349" s="45">
        <f>IF(OR($K349="",$Q349=""),"",IFERROR($K349/$Q349,""))</f>
        <v/>
      </c>
      <c r="T349" s="29">
        <f>IF($A349="","",IF($B349="","Missing trip date",IF($C349="","Missing driver",IF($D349="","Missing vehicle",IF($E349="","Missing trip type",IF(OR($I349="",$J349=""),"Missing odometer",IF($K349&lt;0,"End odometer below start",IF($K349=0,"Zero total miles",IF($L349="","Missing business miles",IF($L349&gt;$K349,"Business miles exceed total",IF($N349="","Missing reimbursement choice",IF(AND(OR($E349="Business",$E349="Mixed"),$H349=""),"Missing business purpose",IF(AND(OR($E349="Personal",$E349="Commute"),$L349&gt;0),"Review trip type",IF(AND($N349="Yes",$L349=0),"Review eligibility","OK"))))))))))))))</f>
        <v/>
      </c>
    </row>
    <row r="350">
      <c r="A350" s="20" t="n"/>
      <c r="B350" s="43" t="n"/>
      <c r="C350" s="22" t="n"/>
      <c r="D350" s="22" t="n"/>
      <c r="E350" s="22" t="n"/>
      <c r="F350" s="22" t="n"/>
      <c r="G350" s="22" t="n"/>
      <c r="H350" s="23" t="n"/>
      <c r="I350" s="44" t="n"/>
      <c r="J350" s="44" t="n"/>
      <c r="K350" s="45">
        <f>IF(OR($I350="",$J350=""),"",IFERROR($J350-$I350,""))</f>
        <v/>
      </c>
      <c r="L350" s="44" t="n"/>
      <c r="M350" s="45">
        <f>IF(OR($K350="",$L350=""),"",IFERROR(MAX(0,$K350-$L350),""))</f>
        <v/>
      </c>
      <c r="N350" s="22" t="n"/>
      <c r="O350" s="46">
        <f>IF($A350="","",IF($N350="Yes",IFERROR('Settings'!$B$4,0),0))</f>
        <v/>
      </c>
      <c r="P350" s="47">
        <f>IF(OR($A350="",$L350="",$O350=""),"",IFERROR(ROUND($L350*$O350,2),0))</f>
        <v/>
      </c>
      <c r="Q350" s="44" t="n"/>
      <c r="R350" s="48" t="n"/>
      <c r="S350" s="45">
        <f>IF(OR($K350="",$Q350=""),"",IFERROR($K350/$Q350,""))</f>
        <v/>
      </c>
      <c r="T350" s="29">
        <f>IF($A350="","",IF($B350="","Missing trip date",IF($C350="","Missing driver",IF($D350="","Missing vehicle",IF($E350="","Missing trip type",IF(OR($I350="",$J350=""),"Missing odometer",IF($K350&lt;0,"End odometer below start",IF($K350=0,"Zero total miles",IF($L350="","Missing business miles",IF($L350&gt;$K350,"Business miles exceed total",IF($N350="","Missing reimbursement choice",IF(AND(OR($E350="Business",$E350="Mixed"),$H350=""),"Missing business purpose",IF(AND(OR($E350="Personal",$E350="Commute"),$L350&gt;0),"Review trip type",IF(AND($N350="Yes",$L350=0),"Review eligibility","OK"))))))))))))))</f>
        <v/>
      </c>
    </row>
    <row r="351">
      <c r="A351" s="20" t="n"/>
      <c r="B351" s="43" t="n"/>
      <c r="C351" s="22" t="n"/>
      <c r="D351" s="22" t="n"/>
      <c r="E351" s="22" t="n"/>
      <c r="F351" s="22" t="n"/>
      <c r="G351" s="22" t="n"/>
      <c r="H351" s="23" t="n"/>
      <c r="I351" s="44" t="n"/>
      <c r="J351" s="44" t="n"/>
      <c r="K351" s="45">
        <f>IF(OR($I351="",$J351=""),"",IFERROR($J351-$I351,""))</f>
        <v/>
      </c>
      <c r="L351" s="44" t="n"/>
      <c r="M351" s="45">
        <f>IF(OR($K351="",$L351=""),"",IFERROR(MAX(0,$K351-$L351),""))</f>
        <v/>
      </c>
      <c r="N351" s="22" t="n"/>
      <c r="O351" s="46">
        <f>IF($A351="","",IF($N351="Yes",IFERROR('Settings'!$B$4,0),0))</f>
        <v/>
      </c>
      <c r="P351" s="47">
        <f>IF(OR($A351="",$L351="",$O351=""),"",IFERROR(ROUND($L351*$O351,2),0))</f>
        <v/>
      </c>
      <c r="Q351" s="44" t="n"/>
      <c r="R351" s="48" t="n"/>
      <c r="S351" s="45">
        <f>IF(OR($K351="",$Q351=""),"",IFERROR($K351/$Q351,""))</f>
        <v/>
      </c>
      <c r="T351" s="29">
        <f>IF($A351="","",IF($B351="","Missing trip date",IF($C351="","Missing driver",IF($D351="","Missing vehicle",IF($E351="","Missing trip type",IF(OR($I351="",$J351=""),"Missing odometer",IF($K351&lt;0,"End odometer below start",IF($K351=0,"Zero total miles",IF($L351="","Missing business miles",IF($L351&gt;$K351,"Business miles exceed total",IF($N351="","Missing reimbursement choice",IF(AND(OR($E351="Business",$E351="Mixed"),$H351=""),"Missing business purpose",IF(AND(OR($E351="Personal",$E351="Commute"),$L351&gt;0),"Review trip type",IF(AND($N351="Yes",$L351=0),"Review eligibility","OK"))))))))))))))</f>
        <v/>
      </c>
    </row>
    <row r="352">
      <c r="A352" s="20" t="n"/>
      <c r="B352" s="43" t="n"/>
      <c r="C352" s="22" t="n"/>
      <c r="D352" s="22" t="n"/>
      <c r="E352" s="22" t="n"/>
      <c r="F352" s="22" t="n"/>
      <c r="G352" s="22" t="n"/>
      <c r="H352" s="23" t="n"/>
      <c r="I352" s="44" t="n"/>
      <c r="J352" s="44" t="n"/>
      <c r="K352" s="45">
        <f>IF(OR($I352="",$J352=""),"",IFERROR($J352-$I352,""))</f>
        <v/>
      </c>
      <c r="L352" s="44" t="n"/>
      <c r="M352" s="45">
        <f>IF(OR($K352="",$L352=""),"",IFERROR(MAX(0,$K352-$L352),""))</f>
        <v/>
      </c>
      <c r="N352" s="22" t="n"/>
      <c r="O352" s="46">
        <f>IF($A352="","",IF($N352="Yes",IFERROR('Settings'!$B$4,0),0))</f>
        <v/>
      </c>
      <c r="P352" s="47">
        <f>IF(OR($A352="",$L352="",$O352=""),"",IFERROR(ROUND($L352*$O352,2),0))</f>
        <v/>
      </c>
      <c r="Q352" s="44" t="n"/>
      <c r="R352" s="48" t="n"/>
      <c r="S352" s="45">
        <f>IF(OR($K352="",$Q352=""),"",IFERROR($K352/$Q352,""))</f>
        <v/>
      </c>
      <c r="T352" s="29">
        <f>IF($A352="","",IF($B352="","Missing trip date",IF($C352="","Missing driver",IF($D352="","Missing vehicle",IF($E352="","Missing trip type",IF(OR($I352="",$J352=""),"Missing odometer",IF($K352&lt;0,"End odometer below start",IF($K352=0,"Zero total miles",IF($L352="","Missing business miles",IF($L352&gt;$K352,"Business miles exceed total",IF($N352="","Missing reimbursement choice",IF(AND(OR($E352="Business",$E352="Mixed"),$H352=""),"Missing business purpose",IF(AND(OR($E352="Personal",$E352="Commute"),$L352&gt;0),"Review trip type",IF(AND($N352="Yes",$L352=0),"Review eligibility","OK"))))))))))))))</f>
        <v/>
      </c>
    </row>
    <row r="353">
      <c r="A353" s="20" t="n"/>
      <c r="B353" s="43" t="n"/>
      <c r="C353" s="22" t="n"/>
      <c r="D353" s="22" t="n"/>
      <c r="E353" s="22" t="n"/>
      <c r="F353" s="22" t="n"/>
      <c r="G353" s="22" t="n"/>
      <c r="H353" s="23" t="n"/>
      <c r="I353" s="44" t="n"/>
      <c r="J353" s="44" t="n"/>
      <c r="K353" s="45">
        <f>IF(OR($I353="",$J353=""),"",IFERROR($J353-$I353,""))</f>
        <v/>
      </c>
      <c r="L353" s="44" t="n"/>
      <c r="M353" s="45">
        <f>IF(OR($K353="",$L353=""),"",IFERROR(MAX(0,$K353-$L353),""))</f>
        <v/>
      </c>
      <c r="N353" s="22" t="n"/>
      <c r="O353" s="46">
        <f>IF($A353="","",IF($N353="Yes",IFERROR('Settings'!$B$4,0),0))</f>
        <v/>
      </c>
      <c r="P353" s="47">
        <f>IF(OR($A353="",$L353="",$O353=""),"",IFERROR(ROUND($L353*$O353,2),0))</f>
        <v/>
      </c>
      <c r="Q353" s="44" t="n"/>
      <c r="R353" s="48" t="n"/>
      <c r="S353" s="45">
        <f>IF(OR($K353="",$Q353=""),"",IFERROR($K353/$Q353,""))</f>
        <v/>
      </c>
      <c r="T353" s="29">
        <f>IF($A353="","",IF($B353="","Missing trip date",IF($C353="","Missing driver",IF($D353="","Missing vehicle",IF($E353="","Missing trip type",IF(OR($I353="",$J353=""),"Missing odometer",IF($K353&lt;0,"End odometer below start",IF($K353=0,"Zero total miles",IF($L353="","Missing business miles",IF($L353&gt;$K353,"Business miles exceed total",IF($N353="","Missing reimbursement choice",IF(AND(OR($E353="Business",$E353="Mixed"),$H353=""),"Missing business purpose",IF(AND(OR($E353="Personal",$E353="Commute"),$L353&gt;0),"Review trip type",IF(AND($N353="Yes",$L353=0),"Review eligibility","OK"))))))))))))))</f>
        <v/>
      </c>
    </row>
    <row r="354">
      <c r="A354" s="20" t="n"/>
      <c r="B354" s="43" t="n"/>
      <c r="C354" s="22" t="n"/>
      <c r="D354" s="22" t="n"/>
      <c r="E354" s="22" t="n"/>
      <c r="F354" s="22" t="n"/>
      <c r="G354" s="22" t="n"/>
      <c r="H354" s="23" t="n"/>
      <c r="I354" s="44" t="n"/>
      <c r="J354" s="44" t="n"/>
      <c r="K354" s="45">
        <f>IF(OR($I354="",$J354=""),"",IFERROR($J354-$I354,""))</f>
        <v/>
      </c>
      <c r="L354" s="44" t="n"/>
      <c r="M354" s="45">
        <f>IF(OR($K354="",$L354=""),"",IFERROR(MAX(0,$K354-$L354),""))</f>
        <v/>
      </c>
      <c r="N354" s="22" t="n"/>
      <c r="O354" s="46">
        <f>IF($A354="","",IF($N354="Yes",IFERROR('Settings'!$B$4,0),0))</f>
        <v/>
      </c>
      <c r="P354" s="47">
        <f>IF(OR($A354="",$L354="",$O354=""),"",IFERROR(ROUND($L354*$O354,2),0))</f>
        <v/>
      </c>
      <c r="Q354" s="44" t="n"/>
      <c r="R354" s="48" t="n"/>
      <c r="S354" s="45">
        <f>IF(OR($K354="",$Q354=""),"",IFERROR($K354/$Q354,""))</f>
        <v/>
      </c>
      <c r="T354" s="29">
        <f>IF($A354="","",IF($B354="","Missing trip date",IF($C354="","Missing driver",IF($D354="","Missing vehicle",IF($E354="","Missing trip type",IF(OR($I354="",$J354=""),"Missing odometer",IF($K354&lt;0,"End odometer below start",IF($K354=0,"Zero total miles",IF($L354="","Missing business miles",IF($L354&gt;$K354,"Business miles exceed total",IF($N354="","Missing reimbursement choice",IF(AND(OR($E354="Business",$E354="Mixed"),$H354=""),"Missing business purpose",IF(AND(OR($E354="Personal",$E354="Commute"),$L354&gt;0),"Review trip type",IF(AND($N354="Yes",$L354=0),"Review eligibility","OK"))))))))))))))</f>
        <v/>
      </c>
    </row>
    <row r="355">
      <c r="A355" s="20" t="n"/>
      <c r="B355" s="43" t="n"/>
      <c r="C355" s="22" t="n"/>
      <c r="D355" s="22" t="n"/>
      <c r="E355" s="22" t="n"/>
      <c r="F355" s="22" t="n"/>
      <c r="G355" s="22" t="n"/>
      <c r="H355" s="23" t="n"/>
      <c r="I355" s="44" t="n"/>
      <c r="J355" s="44" t="n"/>
      <c r="K355" s="45">
        <f>IF(OR($I355="",$J355=""),"",IFERROR($J355-$I355,""))</f>
        <v/>
      </c>
      <c r="L355" s="44" t="n"/>
      <c r="M355" s="45">
        <f>IF(OR($K355="",$L355=""),"",IFERROR(MAX(0,$K355-$L355),""))</f>
        <v/>
      </c>
      <c r="N355" s="22" t="n"/>
      <c r="O355" s="46">
        <f>IF($A355="","",IF($N355="Yes",IFERROR('Settings'!$B$4,0),0))</f>
        <v/>
      </c>
      <c r="P355" s="47">
        <f>IF(OR($A355="",$L355="",$O355=""),"",IFERROR(ROUND($L355*$O355,2),0))</f>
        <v/>
      </c>
      <c r="Q355" s="44" t="n"/>
      <c r="R355" s="48" t="n"/>
      <c r="S355" s="45">
        <f>IF(OR($K355="",$Q355=""),"",IFERROR($K355/$Q355,""))</f>
        <v/>
      </c>
      <c r="T355" s="29">
        <f>IF($A355="","",IF($B355="","Missing trip date",IF($C355="","Missing driver",IF($D355="","Missing vehicle",IF($E355="","Missing trip type",IF(OR($I355="",$J355=""),"Missing odometer",IF($K355&lt;0,"End odometer below start",IF($K355=0,"Zero total miles",IF($L355="","Missing business miles",IF($L355&gt;$K355,"Business miles exceed total",IF($N355="","Missing reimbursement choice",IF(AND(OR($E355="Business",$E355="Mixed"),$H355=""),"Missing business purpose",IF(AND(OR($E355="Personal",$E355="Commute"),$L355&gt;0),"Review trip type",IF(AND($N355="Yes",$L355=0),"Review eligibility","OK"))))))))))))))</f>
        <v/>
      </c>
    </row>
    <row r="356">
      <c r="A356" s="20" t="n"/>
      <c r="B356" s="43" t="n"/>
      <c r="C356" s="22" t="n"/>
      <c r="D356" s="22" t="n"/>
      <c r="E356" s="22" t="n"/>
      <c r="F356" s="22" t="n"/>
      <c r="G356" s="22" t="n"/>
      <c r="H356" s="23" t="n"/>
      <c r="I356" s="44" t="n"/>
      <c r="J356" s="44" t="n"/>
      <c r="K356" s="45">
        <f>IF(OR($I356="",$J356=""),"",IFERROR($J356-$I356,""))</f>
        <v/>
      </c>
      <c r="L356" s="44" t="n"/>
      <c r="M356" s="45">
        <f>IF(OR($K356="",$L356=""),"",IFERROR(MAX(0,$K356-$L356),""))</f>
        <v/>
      </c>
      <c r="N356" s="22" t="n"/>
      <c r="O356" s="46">
        <f>IF($A356="","",IF($N356="Yes",IFERROR('Settings'!$B$4,0),0))</f>
        <v/>
      </c>
      <c r="P356" s="47">
        <f>IF(OR($A356="",$L356="",$O356=""),"",IFERROR(ROUND($L356*$O356,2),0))</f>
        <v/>
      </c>
      <c r="Q356" s="44" t="n"/>
      <c r="R356" s="48" t="n"/>
      <c r="S356" s="45">
        <f>IF(OR($K356="",$Q356=""),"",IFERROR($K356/$Q356,""))</f>
        <v/>
      </c>
      <c r="T356" s="29">
        <f>IF($A356="","",IF($B356="","Missing trip date",IF($C356="","Missing driver",IF($D356="","Missing vehicle",IF($E356="","Missing trip type",IF(OR($I356="",$J356=""),"Missing odometer",IF($K356&lt;0,"End odometer below start",IF($K356=0,"Zero total miles",IF($L356="","Missing business miles",IF($L356&gt;$K356,"Business miles exceed total",IF($N356="","Missing reimbursement choice",IF(AND(OR($E356="Business",$E356="Mixed"),$H356=""),"Missing business purpose",IF(AND(OR($E356="Personal",$E356="Commute"),$L356&gt;0),"Review trip type",IF(AND($N356="Yes",$L356=0),"Review eligibility","OK"))))))))))))))</f>
        <v/>
      </c>
    </row>
    <row r="357">
      <c r="A357" s="20" t="n"/>
      <c r="B357" s="43" t="n"/>
      <c r="C357" s="22" t="n"/>
      <c r="D357" s="22" t="n"/>
      <c r="E357" s="22" t="n"/>
      <c r="F357" s="22" t="n"/>
      <c r="G357" s="22" t="n"/>
      <c r="H357" s="23" t="n"/>
      <c r="I357" s="44" t="n"/>
      <c r="J357" s="44" t="n"/>
      <c r="K357" s="45">
        <f>IF(OR($I357="",$J357=""),"",IFERROR($J357-$I357,""))</f>
        <v/>
      </c>
      <c r="L357" s="44" t="n"/>
      <c r="M357" s="45">
        <f>IF(OR($K357="",$L357=""),"",IFERROR(MAX(0,$K357-$L357),""))</f>
        <v/>
      </c>
      <c r="N357" s="22" t="n"/>
      <c r="O357" s="46">
        <f>IF($A357="","",IF($N357="Yes",IFERROR('Settings'!$B$4,0),0))</f>
        <v/>
      </c>
      <c r="P357" s="47">
        <f>IF(OR($A357="",$L357="",$O357=""),"",IFERROR(ROUND($L357*$O357,2),0))</f>
        <v/>
      </c>
      <c r="Q357" s="44" t="n"/>
      <c r="R357" s="48" t="n"/>
      <c r="S357" s="45">
        <f>IF(OR($K357="",$Q357=""),"",IFERROR($K357/$Q357,""))</f>
        <v/>
      </c>
      <c r="T357" s="29">
        <f>IF($A357="","",IF($B357="","Missing trip date",IF($C357="","Missing driver",IF($D357="","Missing vehicle",IF($E357="","Missing trip type",IF(OR($I357="",$J357=""),"Missing odometer",IF($K357&lt;0,"End odometer below start",IF($K357=0,"Zero total miles",IF($L357="","Missing business miles",IF($L357&gt;$K357,"Business miles exceed total",IF($N357="","Missing reimbursement choice",IF(AND(OR($E357="Business",$E357="Mixed"),$H357=""),"Missing business purpose",IF(AND(OR($E357="Personal",$E357="Commute"),$L357&gt;0),"Review trip type",IF(AND($N357="Yes",$L357=0),"Review eligibility","OK"))))))))))))))</f>
        <v/>
      </c>
    </row>
    <row r="358">
      <c r="A358" s="20" t="n"/>
      <c r="B358" s="43" t="n"/>
      <c r="C358" s="22" t="n"/>
      <c r="D358" s="22" t="n"/>
      <c r="E358" s="22" t="n"/>
      <c r="F358" s="22" t="n"/>
      <c r="G358" s="22" t="n"/>
      <c r="H358" s="23" t="n"/>
      <c r="I358" s="44" t="n"/>
      <c r="J358" s="44" t="n"/>
      <c r="K358" s="45">
        <f>IF(OR($I358="",$J358=""),"",IFERROR($J358-$I358,""))</f>
        <v/>
      </c>
      <c r="L358" s="44" t="n"/>
      <c r="M358" s="45">
        <f>IF(OR($K358="",$L358=""),"",IFERROR(MAX(0,$K358-$L358),""))</f>
        <v/>
      </c>
      <c r="N358" s="22" t="n"/>
      <c r="O358" s="46">
        <f>IF($A358="","",IF($N358="Yes",IFERROR('Settings'!$B$4,0),0))</f>
        <v/>
      </c>
      <c r="P358" s="47">
        <f>IF(OR($A358="",$L358="",$O358=""),"",IFERROR(ROUND($L358*$O358,2),0))</f>
        <v/>
      </c>
      <c r="Q358" s="44" t="n"/>
      <c r="R358" s="48" t="n"/>
      <c r="S358" s="45">
        <f>IF(OR($K358="",$Q358=""),"",IFERROR($K358/$Q358,""))</f>
        <v/>
      </c>
      <c r="T358" s="29">
        <f>IF($A358="","",IF($B358="","Missing trip date",IF($C358="","Missing driver",IF($D358="","Missing vehicle",IF($E358="","Missing trip type",IF(OR($I358="",$J358=""),"Missing odometer",IF($K358&lt;0,"End odometer below start",IF($K358=0,"Zero total miles",IF($L358="","Missing business miles",IF($L358&gt;$K358,"Business miles exceed total",IF($N358="","Missing reimbursement choice",IF(AND(OR($E358="Business",$E358="Mixed"),$H358=""),"Missing business purpose",IF(AND(OR($E358="Personal",$E358="Commute"),$L358&gt;0),"Review trip type",IF(AND($N358="Yes",$L358=0),"Review eligibility","OK"))))))))))))))</f>
        <v/>
      </c>
    </row>
    <row r="359">
      <c r="A359" s="20" t="n"/>
      <c r="B359" s="43" t="n"/>
      <c r="C359" s="22" t="n"/>
      <c r="D359" s="22" t="n"/>
      <c r="E359" s="22" t="n"/>
      <c r="F359" s="22" t="n"/>
      <c r="G359" s="22" t="n"/>
      <c r="H359" s="23" t="n"/>
      <c r="I359" s="44" t="n"/>
      <c r="J359" s="44" t="n"/>
      <c r="K359" s="45">
        <f>IF(OR($I359="",$J359=""),"",IFERROR($J359-$I359,""))</f>
        <v/>
      </c>
      <c r="L359" s="44" t="n"/>
      <c r="M359" s="45">
        <f>IF(OR($K359="",$L359=""),"",IFERROR(MAX(0,$K359-$L359),""))</f>
        <v/>
      </c>
      <c r="N359" s="22" t="n"/>
      <c r="O359" s="46">
        <f>IF($A359="","",IF($N359="Yes",IFERROR('Settings'!$B$4,0),0))</f>
        <v/>
      </c>
      <c r="P359" s="47">
        <f>IF(OR($A359="",$L359="",$O359=""),"",IFERROR(ROUND($L359*$O359,2),0))</f>
        <v/>
      </c>
      <c r="Q359" s="44" t="n"/>
      <c r="R359" s="48" t="n"/>
      <c r="S359" s="45">
        <f>IF(OR($K359="",$Q359=""),"",IFERROR($K359/$Q359,""))</f>
        <v/>
      </c>
      <c r="T359" s="29">
        <f>IF($A359="","",IF($B359="","Missing trip date",IF($C359="","Missing driver",IF($D359="","Missing vehicle",IF($E359="","Missing trip type",IF(OR($I359="",$J359=""),"Missing odometer",IF($K359&lt;0,"End odometer below start",IF($K359=0,"Zero total miles",IF($L359="","Missing business miles",IF($L359&gt;$K359,"Business miles exceed total",IF($N359="","Missing reimbursement choice",IF(AND(OR($E359="Business",$E359="Mixed"),$H359=""),"Missing business purpose",IF(AND(OR($E359="Personal",$E359="Commute"),$L359&gt;0),"Review trip type",IF(AND($N359="Yes",$L359=0),"Review eligibility","OK"))))))))))))))</f>
        <v/>
      </c>
    </row>
    <row r="360">
      <c r="A360" s="20" t="n"/>
      <c r="B360" s="43" t="n"/>
      <c r="C360" s="22" t="n"/>
      <c r="D360" s="22" t="n"/>
      <c r="E360" s="22" t="n"/>
      <c r="F360" s="22" t="n"/>
      <c r="G360" s="22" t="n"/>
      <c r="H360" s="23" t="n"/>
      <c r="I360" s="44" t="n"/>
      <c r="J360" s="44" t="n"/>
      <c r="K360" s="45">
        <f>IF(OR($I360="",$J360=""),"",IFERROR($J360-$I360,""))</f>
        <v/>
      </c>
      <c r="L360" s="44" t="n"/>
      <c r="M360" s="45">
        <f>IF(OR($K360="",$L360=""),"",IFERROR(MAX(0,$K360-$L360),""))</f>
        <v/>
      </c>
      <c r="N360" s="22" t="n"/>
      <c r="O360" s="46">
        <f>IF($A360="","",IF($N360="Yes",IFERROR('Settings'!$B$4,0),0))</f>
        <v/>
      </c>
      <c r="P360" s="47">
        <f>IF(OR($A360="",$L360="",$O360=""),"",IFERROR(ROUND($L360*$O360,2),0))</f>
        <v/>
      </c>
      <c r="Q360" s="44" t="n"/>
      <c r="R360" s="48" t="n"/>
      <c r="S360" s="45">
        <f>IF(OR($K360="",$Q360=""),"",IFERROR($K360/$Q360,""))</f>
        <v/>
      </c>
      <c r="T360" s="29">
        <f>IF($A360="","",IF($B360="","Missing trip date",IF($C360="","Missing driver",IF($D360="","Missing vehicle",IF($E360="","Missing trip type",IF(OR($I360="",$J360=""),"Missing odometer",IF($K360&lt;0,"End odometer below start",IF($K360=0,"Zero total miles",IF($L360="","Missing business miles",IF($L360&gt;$K360,"Business miles exceed total",IF($N360="","Missing reimbursement choice",IF(AND(OR($E360="Business",$E360="Mixed"),$H360=""),"Missing business purpose",IF(AND(OR($E360="Personal",$E360="Commute"),$L360&gt;0),"Review trip type",IF(AND($N360="Yes",$L360=0),"Review eligibility","OK"))))))))))))))</f>
        <v/>
      </c>
    </row>
    <row r="361">
      <c r="A361" s="20" t="n"/>
      <c r="B361" s="43" t="n"/>
      <c r="C361" s="22" t="n"/>
      <c r="D361" s="22" t="n"/>
      <c r="E361" s="22" t="n"/>
      <c r="F361" s="22" t="n"/>
      <c r="G361" s="22" t="n"/>
      <c r="H361" s="23" t="n"/>
      <c r="I361" s="44" t="n"/>
      <c r="J361" s="44" t="n"/>
      <c r="K361" s="45">
        <f>IF(OR($I361="",$J361=""),"",IFERROR($J361-$I361,""))</f>
        <v/>
      </c>
      <c r="L361" s="44" t="n"/>
      <c r="M361" s="45">
        <f>IF(OR($K361="",$L361=""),"",IFERROR(MAX(0,$K361-$L361),""))</f>
        <v/>
      </c>
      <c r="N361" s="22" t="n"/>
      <c r="O361" s="46">
        <f>IF($A361="","",IF($N361="Yes",IFERROR('Settings'!$B$4,0),0))</f>
        <v/>
      </c>
      <c r="P361" s="47">
        <f>IF(OR($A361="",$L361="",$O361=""),"",IFERROR(ROUND($L361*$O361,2),0))</f>
        <v/>
      </c>
      <c r="Q361" s="44" t="n"/>
      <c r="R361" s="48" t="n"/>
      <c r="S361" s="45">
        <f>IF(OR($K361="",$Q361=""),"",IFERROR($K361/$Q361,""))</f>
        <v/>
      </c>
      <c r="T361" s="29">
        <f>IF($A361="","",IF($B361="","Missing trip date",IF($C361="","Missing driver",IF($D361="","Missing vehicle",IF($E361="","Missing trip type",IF(OR($I361="",$J361=""),"Missing odometer",IF($K361&lt;0,"End odometer below start",IF($K361=0,"Zero total miles",IF($L361="","Missing business miles",IF($L361&gt;$K361,"Business miles exceed total",IF($N361="","Missing reimbursement choice",IF(AND(OR($E361="Business",$E361="Mixed"),$H361=""),"Missing business purpose",IF(AND(OR($E361="Personal",$E361="Commute"),$L361&gt;0),"Review trip type",IF(AND($N361="Yes",$L361=0),"Review eligibility","OK"))))))))))))))</f>
        <v/>
      </c>
    </row>
    <row r="362">
      <c r="A362" s="20" t="n"/>
      <c r="B362" s="43" t="n"/>
      <c r="C362" s="22" t="n"/>
      <c r="D362" s="22" t="n"/>
      <c r="E362" s="22" t="n"/>
      <c r="F362" s="22" t="n"/>
      <c r="G362" s="22" t="n"/>
      <c r="H362" s="23" t="n"/>
      <c r="I362" s="44" t="n"/>
      <c r="J362" s="44" t="n"/>
      <c r="K362" s="45">
        <f>IF(OR($I362="",$J362=""),"",IFERROR($J362-$I362,""))</f>
        <v/>
      </c>
      <c r="L362" s="44" t="n"/>
      <c r="M362" s="45">
        <f>IF(OR($K362="",$L362=""),"",IFERROR(MAX(0,$K362-$L362),""))</f>
        <v/>
      </c>
      <c r="N362" s="22" t="n"/>
      <c r="O362" s="46">
        <f>IF($A362="","",IF($N362="Yes",IFERROR('Settings'!$B$4,0),0))</f>
        <v/>
      </c>
      <c r="P362" s="47">
        <f>IF(OR($A362="",$L362="",$O362=""),"",IFERROR(ROUND($L362*$O362,2),0))</f>
        <v/>
      </c>
      <c r="Q362" s="44" t="n"/>
      <c r="R362" s="48" t="n"/>
      <c r="S362" s="45">
        <f>IF(OR($K362="",$Q362=""),"",IFERROR($K362/$Q362,""))</f>
        <v/>
      </c>
      <c r="T362" s="29">
        <f>IF($A362="","",IF($B362="","Missing trip date",IF($C362="","Missing driver",IF($D362="","Missing vehicle",IF($E362="","Missing trip type",IF(OR($I362="",$J362=""),"Missing odometer",IF($K362&lt;0,"End odometer below start",IF($K362=0,"Zero total miles",IF($L362="","Missing business miles",IF($L362&gt;$K362,"Business miles exceed total",IF($N362="","Missing reimbursement choice",IF(AND(OR($E362="Business",$E362="Mixed"),$H362=""),"Missing business purpose",IF(AND(OR($E362="Personal",$E362="Commute"),$L362&gt;0),"Review trip type",IF(AND($N362="Yes",$L362=0),"Review eligibility","OK"))))))))))))))</f>
        <v/>
      </c>
    </row>
    <row r="363">
      <c r="A363" s="20" t="n"/>
      <c r="B363" s="43" t="n"/>
      <c r="C363" s="22" t="n"/>
      <c r="D363" s="22" t="n"/>
      <c r="E363" s="22" t="n"/>
      <c r="F363" s="22" t="n"/>
      <c r="G363" s="22" t="n"/>
      <c r="H363" s="23" t="n"/>
      <c r="I363" s="44" t="n"/>
      <c r="J363" s="44" t="n"/>
      <c r="K363" s="45">
        <f>IF(OR($I363="",$J363=""),"",IFERROR($J363-$I363,""))</f>
        <v/>
      </c>
      <c r="L363" s="44" t="n"/>
      <c r="M363" s="45">
        <f>IF(OR($K363="",$L363=""),"",IFERROR(MAX(0,$K363-$L363),""))</f>
        <v/>
      </c>
      <c r="N363" s="22" t="n"/>
      <c r="O363" s="46">
        <f>IF($A363="","",IF($N363="Yes",IFERROR('Settings'!$B$4,0),0))</f>
        <v/>
      </c>
      <c r="P363" s="47">
        <f>IF(OR($A363="",$L363="",$O363=""),"",IFERROR(ROUND($L363*$O363,2),0))</f>
        <v/>
      </c>
      <c r="Q363" s="44" t="n"/>
      <c r="R363" s="48" t="n"/>
      <c r="S363" s="45">
        <f>IF(OR($K363="",$Q363=""),"",IFERROR($K363/$Q363,""))</f>
        <v/>
      </c>
      <c r="T363" s="29">
        <f>IF($A363="","",IF($B363="","Missing trip date",IF($C363="","Missing driver",IF($D363="","Missing vehicle",IF($E363="","Missing trip type",IF(OR($I363="",$J363=""),"Missing odometer",IF($K363&lt;0,"End odometer below start",IF($K363=0,"Zero total miles",IF($L363="","Missing business miles",IF($L363&gt;$K363,"Business miles exceed total",IF($N363="","Missing reimbursement choice",IF(AND(OR($E363="Business",$E363="Mixed"),$H363=""),"Missing business purpose",IF(AND(OR($E363="Personal",$E363="Commute"),$L363&gt;0),"Review trip type",IF(AND($N363="Yes",$L363=0),"Review eligibility","OK"))))))))))))))</f>
        <v/>
      </c>
    </row>
    <row r="364">
      <c r="A364" s="20" t="n"/>
      <c r="B364" s="43" t="n"/>
      <c r="C364" s="22" t="n"/>
      <c r="D364" s="22" t="n"/>
      <c r="E364" s="22" t="n"/>
      <c r="F364" s="22" t="n"/>
      <c r="G364" s="22" t="n"/>
      <c r="H364" s="23" t="n"/>
      <c r="I364" s="44" t="n"/>
      <c r="J364" s="44" t="n"/>
      <c r="K364" s="45">
        <f>IF(OR($I364="",$J364=""),"",IFERROR($J364-$I364,""))</f>
        <v/>
      </c>
      <c r="L364" s="44" t="n"/>
      <c r="M364" s="45">
        <f>IF(OR($K364="",$L364=""),"",IFERROR(MAX(0,$K364-$L364),""))</f>
        <v/>
      </c>
      <c r="N364" s="22" t="n"/>
      <c r="O364" s="46">
        <f>IF($A364="","",IF($N364="Yes",IFERROR('Settings'!$B$4,0),0))</f>
        <v/>
      </c>
      <c r="P364" s="47">
        <f>IF(OR($A364="",$L364="",$O364=""),"",IFERROR(ROUND($L364*$O364,2),0))</f>
        <v/>
      </c>
      <c r="Q364" s="44" t="n"/>
      <c r="R364" s="48" t="n"/>
      <c r="S364" s="45">
        <f>IF(OR($K364="",$Q364=""),"",IFERROR($K364/$Q364,""))</f>
        <v/>
      </c>
      <c r="T364" s="29">
        <f>IF($A364="","",IF($B364="","Missing trip date",IF($C364="","Missing driver",IF($D364="","Missing vehicle",IF($E364="","Missing trip type",IF(OR($I364="",$J364=""),"Missing odometer",IF($K364&lt;0,"End odometer below start",IF($K364=0,"Zero total miles",IF($L364="","Missing business miles",IF($L364&gt;$K364,"Business miles exceed total",IF($N364="","Missing reimbursement choice",IF(AND(OR($E364="Business",$E364="Mixed"),$H364=""),"Missing business purpose",IF(AND(OR($E364="Personal",$E364="Commute"),$L364&gt;0),"Review trip type",IF(AND($N364="Yes",$L364=0),"Review eligibility","OK"))))))))))))))</f>
        <v/>
      </c>
    </row>
    <row r="365">
      <c r="A365" s="20" t="n"/>
      <c r="B365" s="43" t="n"/>
      <c r="C365" s="22" t="n"/>
      <c r="D365" s="22" t="n"/>
      <c r="E365" s="22" t="n"/>
      <c r="F365" s="22" t="n"/>
      <c r="G365" s="22" t="n"/>
      <c r="H365" s="23" t="n"/>
      <c r="I365" s="44" t="n"/>
      <c r="J365" s="44" t="n"/>
      <c r="K365" s="45">
        <f>IF(OR($I365="",$J365=""),"",IFERROR($J365-$I365,""))</f>
        <v/>
      </c>
      <c r="L365" s="44" t="n"/>
      <c r="M365" s="45">
        <f>IF(OR($K365="",$L365=""),"",IFERROR(MAX(0,$K365-$L365),""))</f>
        <v/>
      </c>
      <c r="N365" s="22" t="n"/>
      <c r="O365" s="46">
        <f>IF($A365="","",IF($N365="Yes",IFERROR('Settings'!$B$4,0),0))</f>
        <v/>
      </c>
      <c r="P365" s="47">
        <f>IF(OR($A365="",$L365="",$O365=""),"",IFERROR(ROUND($L365*$O365,2),0))</f>
        <v/>
      </c>
      <c r="Q365" s="44" t="n"/>
      <c r="R365" s="48" t="n"/>
      <c r="S365" s="45">
        <f>IF(OR($K365="",$Q365=""),"",IFERROR($K365/$Q365,""))</f>
        <v/>
      </c>
      <c r="T365" s="29">
        <f>IF($A365="","",IF($B365="","Missing trip date",IF($C365="","Missing driver",IF($D365="","Missing vehicle",IF($E365="","Missing trip type",IF(OR($I365="",$J365=""),"Missing odometer",IF($K365&lt;0,"End odometer below start",IF($K365=0,"Zero total miles",IF($L365="","Missing business miles",IF($L365&gt;$K365,"Business miles exceed total",IF($N365="","Missing reimbursement choice",IF(AND(OR($E365="Business",$E365="Mixed"),$H365=""),"Missing business purpose",IF(AND(OR($E365="Personal",$E365="Commute"),$L365&gt;0),"Review trip type",IF(AND($N365="Yes",$L365=0),"Review eligibility","OK"))))))))))))))</f>
        <v/>
      </c>
    </row>
    <row r="366">
      <c r="A366" s="20" t="n"/>
      <c r="B366" s="43" t="n"/>
      <c r="C366" s="22" t="n"/>
      <c r="D366" s="22" t="n"/>
      <c r="E366" s="22" t="n"/>
      <c r="F366" s="22" t="n"/>
      <c r="G366" s="22" t="n"/>
      <c r="H366" s="23" t="n"/>
      <c r="I366" s="44" t="n"/>
      <c r="J366" s="44" t="n"/>
      <c r="K366" s="45">
        <f>IF(OR($I366="",$J366=""),"",IFERROR($J366-$I366,""))</f>
        <v/>
      </c>
      <c r="L366" s="44" t="n"/>
      <c r="M366" s="45">
        <f>IF(OR($K366="",$L366=""),"",IFERROR(MAX(0,$K366-$L366),""))</f>
        <v/>
      </c>
      <c r="N366" s="22" t="n"/>
      <c r="O366" s="46">
        <f>IF($A366="","",IF($N366="Yes",IFERROR('Settings'!$B$4,0),0))</f>
        <v/>
      </c>
      <c r="P366" s="47">
        <f>IF(OR($A366="",$L366="",$O366=""),"",IFERROR(ROUND($L366*$O366,2),0))</f>
        <v/>
      </c>
      <c r="Q366" s="44" t="n"/>
      <c r="R366" s="48" t="n"/>
      <c r="S366" s="45">
        <f>IF(OR($K366="",$Q366=""),"",IFERROR($K366/$Q366,""))</f>
        <v/>
      </c>
      <c r="T366" s="29">
        <f>IF($A366="","",IF($B366="","Missing trip date",IF($C366="","Missing driver",IF($D366="","Missing vehicle",IF($E366="","Missing trip type",IF(OR($I366="",$J366=""),"Missing odometer",IF($K366&lt;0,"End odometer below start",IF($K366=0,"Zero total miles",IF($L366="","Missing business miles",IF($L366&gt;$K366,"Business miles exceed total",IF($N366="","Missing reimbursement choice",IF(AND(OR($E366="Business",$E366="Mixed"),$H366=""),"Missing business purpose",IF(AND(OR($E366="Personal",$E366="Commute"),$L366&gt;0),"Review trip type",IF(AND($N366="Yes",$L366=0),"Review eligibility","OK"))))))))))))))</f>
        <v/>
      </c>
    </row>
    <row r="367">
      <c r="A367" s="20" t="n"/>
      <c r="B367" s="43" t="n"/>
      <c r="C367" s="22" t="n"/>
      <c r="D367" s="22" t="n"/>
      <c r="E367" s="22" t="n"/>
      <c r="F367" s="22" t="n"/>
      <c r="G367" s="22" t="n"/>
      <c r="H367" s="23" t="n"/>
      <c r="I367" s="44" t="n"/>
      <c r="J367" s="44" t="n"/>
      <c r="K367" s="45">
        <f>IF(OR($I367="",$J367=""),"",IFERROR($J367-$I367,""))</f>
        <v/>
      </c>
      <c r="L367" s="44" t="n"/>
      <c r="M367" s="45">
        <f>IF(OR($K367="",$L367=""),"",IFERROR(MAX(0,$K367-$L367),""))</f>
        <v/>
      </c>
      <c r="N367" s="22" t="n"/>
      <c r="O367" s="46">
        <f>IF($A367="","",IF($N367="Yes",IFERROR('Settings'!$B$4,0),0))</f>
        <v/>
      </c>
      <c r="P367" s="47">
        <f>IF(OR($A367="",$L367="",$O367=""),"",IFERROR(ROUND($L367*$O367,2),0))</f>
        <v/>
      </c>
      <c r="Q367" s="44" t="n"/>
      <c r="R367" s="48" t="n"/>
      <c r="S367" s="45">
        <f>IF(OR($K367="",$Q367=""),"",IFERROR($K367/$Q367,""))</f>
        <v/>
      </c>
      <c r="T367" s="29">
        <f>IF($A367="","",IF($B367="","Missing trip date",IF($C367="","Missing driver",IF($D367="","Missing vehicle",IF($E367="","Missing trip type",IF(OR($I367="",$J367=""),"Missing odometer",IF($K367&lt;0,"End odometer below start",IF($K367=0,"Zero total miles",IF($L367="","Missing business miles",IF($L367&gt;$K367,"Business miles exceed total",IF($N367="","Missing reimbursement choice",IF(AND(OR($E367="Business",$E367="Mixed"),$H367=""),"Missing business purpose",IF(AND(OR($E367="Personal",$E367="Commute"),$L367&gt;0),"Review trip type",IF(AND($N367="Yes",$L367=0),"Review eligibility","OK"))))))))))))))</f>
        <v/>
      </c>
    </row>
    <row r="368">
      <c r="A368" s="20" t="n"/>
      <c r="B368" s="43" t="n"/>
      <c r="C368" s="22" t="n"/>
      <c r="D368" s="22" t="n"/>
      <c r="E368" s="22" t="n"/>
      <c r="F368" s="22" t="n"/>
      <c r="G368" s="22" t="n"/>
      <c r="H368" s="23" t="n"/>
      <c r="I368" s="44" t="n"/>
      <c r="J368" s="44" t="n"/>
      <c r="K368" s="45">
        <f>IF(OR($I368="",$J368=""),"",IFERROR($J368-$I368,""))</f>
        <v/>
      </c>
      <c r="L368" s="44" t="n"/>
      <c r="M368" s="45">
        <f>IF(OR($K368="",$L368=""),"",IFERROR(MAX(0,$K368-$L368),""))</f>
        <v/>
      </c>
      <c r="N368" s="22" t="n"/>
      <c r="O368" s="46">
        <f>IF($A368="","",IF($N368="Yes",IFERROR('Settings'!$B$4,0),0))</f>
        <v/>
      </c>
      <c r="P368" s="47">
        <f>IF(OR($A368="",$L368="",$O368=""),"",IFERROR(ROUND($L368*$O368,2),0))</f>
        <v/>
      </c>
      <c r="Q368" s="44" t="n"/>
      <c r="R368" s="48" t="n"/>
      <c r="S368" s="45">
        <f>IF(OR($K368="",$Q368=""),"",IFERROR($K368/$Q368,""))</f>
        <v/>
      </c>
      <c r="T368" s="29">
        <f>IF($A368="","",IF($B368="","Missing trip date",IF($C368="","Missing driver",IF($D368="","Missing vehicle",IF($E368="","Missing trip type",IF(OR($I368="",$J368=""),"Missing odometer",IF($K368&lt;0,"End odometer below start",IF($K368=0,"Zero total miles",IF($L368="","Missing business miles",IF($L368&gt;$K368,"Business miles exceed total",IF($N368="","Missing reimbursement choice",IF(AND(OR($E368="Business",$E368="Mixed"),$H368=""),"Missing business purpose",IF(AND(OR($E368="Personal",$E368="Commute"),$L368&gt;0),"Review trip type",IF(AND($N368="Yes",$L368=0),"Review eligibility","OK"))))))))))))))</f>
        <v/>
      </c>
    </row>
    <row r="369">
      <c r="A369" s="20" t="n"/>
      <c r="B369" s="43" t="n"/>
      <c r="C369" s="22" t="n"/>
      <c r="D369" s="22" t="n"/>
      <c r="E369" s="22" t="n"/>
      <c r="F369" s="22" t="n"/>
      <c r="G369" s="22" t="n"/>
      <c r="H369" s="23" t="n"/>
      <c r="I369" s="44" t="n"/>
      <c r="J369" s="44" t="n"/>
      <c r="K369" s="45">
        <f>IF(OR($I369="",$J369=""),"",IFERROR($J369-$I369,""))</f>
        <v/>
      </c>
      <c r="L369" s="44" t="n"/>
      <c r="M369" s="45">
        <f>IF(OR($K369="",$L369=""),"",IFERROR(MAX(0,$K369-$L369),""))</f>
        <v/>
      </c>
      <c r="N369" s="22" t="n"/>
      <c r="O369" s="46">
        <f>IF($A369="","",IF($N369="Yes",IFERROR('Settings'!$B$4,0),0))</f>
        <v/>
      </c>
      <c r="P369" s="47">
        <f>IF(OR($A369="",$L369="",$O369=""),"",IFERROR(ROUND($L369*$O369,2),0))</f>
        <v/>
      </c>
      <c r="Q369" s="44" t="n"/>
      <c r="R369" s="48" t="n"/>
      <c r="S369" s="45">
        <f>IF(OR($K369="",$Q369=""),"",IFERROR($K369/$Q369,""))</f>
        <v/>
      </c>
      <c r="T369" s="29">
        <f>IF($A369="","",IF($B369="","Missing trip date",IF($C369="","Missing driver",IF($D369="","Missing vehicle",IF($E369="","Missing trip type",IF(OR($I369="",$J369=""),"Missing odometer",IF($K369&lt;0,"End odometer below start",IF($K369=0,"Zero total miles",IF($L369="","Missing business miles",IF($L369&gt;$K369,"Business miles exceed total",IF($N369="","Missing reimbursement choice",IF(AND(OR($E369="Business",$E369="Mixed"),$H369=""),"Missing business purpose",IF(AND(OR($E369="Personal",$E369="Commute"),$L369&gt;0),"Review trip type",IF(AND($N369="Yes",$L369=0),"Review eligibility","OK"))))))))))))))</f>
        <v/>
      </c>
    </row>
    <row r="370">
      <c r="A370" s="20" t="n"/>
      <c r="B370" s="43" t="n"/>
      <c r="C370" s="22" t="n"/>
      <c r="D370" s="22" t="n"/>
      <c r="E370" s="22" t="n"/>
      <c r="F370" s="22" t="n"/>
      <c r="G370" s="22" t="n"/>
      <c r="H370" s="23" t="n"/>
      <c r="I370" s="44" t="n"/>
      <c r="J370" s="44" t="n"/>
      <c r="K370" s="45">
        <f>IF(OR($I370="",$J370=""),"",IFERROR($J370-$I370,""))</f>
        <v/>
      </c>
      <c r="L370" s="44" t="n"/>
      <c r="M370" s="45">
        <f>IF(OR($K370="",$L370=""),"",IFERROR(MAX(0,$K370-$L370),""))</f>
        <v/>
      </c>
      <c r="N370" s="22" t="n"/>
      <c r="O370" s="46">
        <f>IF($A370="","",IF($N370="Yes",IFERROR('Settings'!$B$4,0),0))</f>
        <v/>
      </c>
      <c r="P370" s="47">
        <f>IF(OR($A370="",$L370="",$O370=""),"",IFERROR(ROUND($L370*$O370,2),0))</f>
        <v/>
      </c>
      <c r="Q370" s="44" t="n"/>
      <c r="R370" s="48" t="n"/>
      <c r="S370" s="45">
        <f>IF(OR($K370="",$Q370=""),"",IFERROR($K370/$Q370,""))</f>
        <v/>
      </c>
      <c r="T370" s="29">
        <f>IF($A370="","",IF($B370="","Missing trip date",IF($C370="","Missing driver",IF($D370="","Missing vehicle",IF($E370="","Missing trip type",IF(OR($I370="",$J370=""),"Missing odometer",IF($K370&lt;0,"End odometer below start",IF($K370=0,"Zero total miles",IF($L370="","Missing business miles",IF($L370&gt;$K370,"Business miles exceed total",IF($N370="","Missing reimbursement choice",IF(AND(OR($E370="Business",$E370="Mixed"),$H370=""),"Missing business purpose",IF(AND(OR($E370="Personal",$E370="Commute"),$L370&gt;0),"Review trip type",IF(AND($N370="Yes",$L370=0),"Review eligibility","OK"))))))))))))))</f>
        <v/>
      </c>
    </row>
    <row r="371">
      <c r="A371" s="20" t="n"/>
      <c r="B371" s="43" t="n"/>
      <c r="C371" s="22" t="n"/>
      <c r="D371" s="22" t="n"/>
      <c r="E371" s="22" t="n"/>
      <c r="F371" s="22" t="n"/>
      <c r="G371" s="22" t="n"/>
      <c r="H371" s="23" t="n"/>
      <c r="I371" s="44" t="n"/>
      <c r="J371" s="44" t="n"/>
      <c r="K371" s="45">
        <f>IF(OR($I371="",$J371=""),"",IFERROR($J371-$I371,""))</f>
        <v/>
      </c>
      <c r="L371" s="44" t="n"/>
      <c r="M371" s="45">
        <f>IF(OR($K371="",$L371=""),"",IFERROR(MAX(0,$K371-$L371),""))</f>
        <v/>
      </c>
      <c r="N371" s="22" t="n"/>
      <c r="O371" s="46">
        <f>IF($A371="","",IF($N371="Yes",IFERROR('Settings'!$B$4,0),0))</f>
        <v/>
      </c>
      <c r="P371" s="47">
        <f>IF(OR($A371="",$L371="",$O371=""),"",IFERROR(ROUND($L371*$O371,2),0))</f>
        <v/>
      </c>
      <c r="Q371" s="44" t="n"/>
      <c r="R371" s="48" t="n"/>
      <c r="S371" s="45">
        <f>IF(OR($K371="",$Q371=""),"",IFERROR($K371/$Q371,""))</f>
        <v/>
      </c>
      <c r="T371" s="29">
        <f>IF($A371="","",IF($B371="","Missing trip date",IF($C371="","Missing driver",IF($D371="","Missing vehicle",IF($E371="","Missing trip type",IF(OR($I371="",$J371=""),"Missing odometer",IF($K371&lt;0,"End odometer below start",IF($K371=0,"Zero total miles",IF($L371="","Missing business miles",IF($L371&gt;$K371,"Business miles exceed total",IF($N371="","Missing reimbursement choice",IF(AND(OR($E371="Business",$E371="Mixed"),$H371=""),"Missing business purpose",IF(AND(OR($E371="Personal",$E371="Commute"),$L371&gt;0),"Review trip type",IF(AND($N371="Yes",$L371=0),"Review eligibility","OK"))))))))))))))</f>
        <v/>
      </c>
    </row>
    <row r="372">
      <c r="A372" s="20" t="n"/>
      <c r="B372" s="43" t="n"/>
      <c r="C372" s="22" t="n"/>
      <c r="D372" s="22" t="n"/>
      <c r="E372" s="22" t="n"/>
      <c r="F372" s="22" t="n"/>
      <c r="G372" s="22" t="n"/>
      <c r="H372" s="23" t="n"/>
      <c r="I372" s="44" t="n"/>
      <c r="J372" s="44" t="n"/>
      <c r="K372" s="45">
        <f>IF(OR($I372="",$J372=""),"",IFERROR($J372-$I372,""))</f>
        <v/>
      </c>
      <c r="L372" s="44" t="n"/>
      <c r="M372" s="45">
        <f>IF(OR($K372="",$L372=""),"",IFERROR(MAX(0,$K372-$L372),""))</f>
        <v/>
      </c>
      <c r="N372" s="22" t="n"/>
      <c r="O372" s="46">
        <f>IF($A372="","",IF($N372="Yes",IFERROR('Settings'!$B$4,0),0))</f>
        <v/>
      </c>
      <c r="P372" s="47">
        <f>IF(OR($A372="",$L372="",$O372=""),"",IFERROR(ROUND($L372*$O372,2),0))</f>
        <v/>
      </c>
      <c r="Q372" s="44" t="n"/>
      <c r="R372" s="48" t="n"/>
      <c r="S372" s="45">
        <f>IF(OR($K372="",$Q372=""),"",IFERROR($K372/$Q372,""))</f>
        <v/>
      </c>
      <c r="T372" s="29">
        <f>IF($A372="","",IF($B372="","Missing trip date",IF($C372="","Missing driver",IF($D372="","Missing vehicle",IF($E372="","Missing trip type",IF(OR($I372="",$J372=""),"Missing odometer",IF($K372&lt;0,"End odometer below start",IF($K372=0,"Zero total miles",IF($L372="","Missing business miles",IF($L372&gt;$K372,"Business miles exceed total",IF($N372="","Missing reimbursement choice",IF(AND(OR($E372="Business",$E372="Mixed"),$H372=""),"Missing business purpose",IF(AND(OR($E372="Personal",$E372="Commute"),$L372&gt;0),"Review trip type",IF(AND($N372="Yes",$L372=0),"Review eligibility","OK"))))))))))))))</f>
        <v/>
      </c>
    </row>
    <row r="373">
      <c r="A373" s="20" t="n"/>
      <c r="B373" s="43" t="n"/>
      <c r="C373" s="22" t="n"/>
      <c r="D373" s="22" t="n"/>
      <c r="E373" s="22" t="n"/>
      <c r="F373" s="22" t="n"/>
      <c r="G373" s="22" t="n"/>
      <c r="H373" s="23" t="n"/>
      <c r="I373" s="44" t="n"/>
      <c r="J373" s="44" t="n"/>
      <c r="K373" s="45">
        <f>IF(OR($I373="",$J373=""),"",IFERROR($J373-$I373,""))</f>
        <v/>
      </c>
      <c r="L373" s="44" t="n"/>
      <c r="M373" s="45">
        <f>IF(OR($K373="",$L373=""),"",IFERROR(MAX(0,$K373-$L373),""))</f>
        <v/>
      </c>
      <c r="N373" s="22" t="n"/>
      <c r="O373" s="46">
        <f>IF($A373="","",IF($N373="Yes",IFERROR('Settings'!$B$4,0),0))</f>
        <v/>
      </c>
      <c r="P373" s="47">
        <f>IF(OR($A373="",$L373="",$O373=""),"",IFERROR(ROUND($L373*$O373,2),0))</f>
        <v/>
      </c>
      <c r="Q373" s="44" t="n"/>
      <c r="R373" s="48" t="n"/>
      <c r="S373" s="45">
        <f>IF(OR($K373="",$Q373=""),"",IFERROR($K373/$Q373,""))</f>
        <v/>
      </c>
      <c r="T373" s="29">
        <f>IF($A373="","",IF($B373="","Missing trip date",IF($C373="","Missing driver",IF($D373="","Missing vehicle",IF($E373="","Missing trip type",IF(OR($I373="",$J373=""),"Missing odometer",IF($K373&lt;0,"End odometer below start",IF($K373=0,"Zero total miles",IF($L373="","Missing business miles",IF($L373&gt;$K373,"Business miles exceed total",IF($N373="","Missing reimbursement choice",IF(AND(OR($E373="Business",$E373="Mixed"),$H373=""),"Missing business purpose",IF(AND(OR($E373="Personal",$E373="Commute"),$L373&gt;0),"Review trip type",IF(AND($N373="Yes",$L373=0),"Review eligibility","OK"))))))))))))))</f>
        <v/>
      </c>
    </row>
    <row r="374">
      <c r="A374" s="20" t="n"/>
      <c r="B374" s="43" t="n"/>
      <c r="C374" s="22" t="n"/>
      <c r="D374" s="22" t="n"/>
      <c r="E374" s="22" t="n"/>
      <c r="F374" s="22" t="n"/>
      <c r="G374" s="22" t="n"/>
      <c r="H374" s="23" t="n"/>
      <c r="I374" s="44" t="n"/>
      <c r="J374" s="44" t="n"/>
      <c r="K374" s="45">
        <f>IF(OR($I374="",$J374=""),"",IFERROR($J374-$I374,""))</f>
        <v/>
      </c>
      <c r="L374" s="44" t="n"/>
      <c r="M374" s="45">
        <f>IF(OR($K374="",$L374=""),"",IFERROR(MAX(0,$K374-$L374),""))</f>
        <v/>
      </c>
      <c r="N374" s="22" t="n"/>
      <c r="O374" s="46">
        <f>IF($A374="","",IF($N374="Yes",IFERROR('Settings'!$B$4,0),0))</f>
        <v/>
      </c>
      <c r="P374" s="47">
        <f>IF(OR($A374="",$L374="",$O374=""),"",IFERROR(ROUND($L374*$O374,2),0))</f>
        <v/>
      </c>
      <c r="Q374" s="44" t="n"/>
      <c r="R374" s="48" t="n"/>
      <c r="S374" s="45">
        <f>IF(OR($K374="",$Q374=""),"",IFERROR($K374/$Q374,""))</f>
        <v/>
      </c>
      <c r="T374" s="29">
        <f>IF($A374="","",IF($B374="","Missing trip date",IF($C374="","Missing driver",IF($D374="","Missing vehicle",IF($E374="","Missing trip type",IF(OR($I374="",$J374=""),"Missing odometer",IF($K374&lt;0,"End odometer below start",IF($K374=0,"Zero total miles",IF($L374="","Missing business miles",IF($L374&gt;$K374,"Business miles exceed total",IF($N374="","Missing reimbursement choice",IF(AND(OR($E374="Business",$E374="Mixed"),$H374=""),"Missing business purpose",IF(AND(OR($E374="Personal",$E374="Commute"),$L374&gt;0),"Review trip type",IF(AND($N374="Yes",$L374=0),"Review eligibility","OK"))))))))))))))</f>
        <v/>
      </c>
    </row>
    <row r="375">
      <c r="A375" s="20" t="n"/>
      <c r="B375" s="43" t="n"/>
      <c r="C375" s="22" t="n"/>
      <c r="D375" s="22" t="n"/>
      <c r="E375" s="22" t="n"/>
      <c r="F375" s="22" t="n"/>
      <c r="G375" s="22" t="n"/>
      <c r="H375" s="23" t="n"/>
      <c r="I375" s="44" t="n"/>
      <c r="J375" s="44" t="n"/>
      <c r="K375" s="45">
        <f>IF(OR($I375="",$J375=""),"",IFERROR($J375-$I375,""))</f>
        <v/>
      </c>
      <c r="L375" s="44" t="n"/>
      <c r="M375" s="45">
        <f>IF(OR($K375="",$L375=""),"",IFERROR(MAX(0,$K375-$L375),""))</f>
        <v/>
      </c>
      <c r="N375" s="22" t="n"/>
      <c r="O375" s="46">
        <f>IF($A375="","",IF($N375="Yes",IFERROR('Settings'!$B$4,0),0))</f>
        <v/>
      </c>
      <c r="P375" s="47">
        <f>IF(OR($A375="",$L375="",$O375=""),"",IFERROR(ROUND($L375*$O375,2),0))</f>
        <v/>
      </c>
      <c r="Q375" s="44" t="n"/>
      <c r="R375" s="48" t="n"/>
      <c r="S375" s="45">
        <f>IF(OR($K375="",$Q375=""),"",IFERROR($K375/$Q375,""))</f>
        <v/>
      </c>
      <c r="T375" s="29">
        <f>IF($A375="","",IF($B375="","Missing trip date",IF($C375="","Missing driver",IF($D375="","Missing vehicle",IF($E375="","Missing trip type",IF(OR($I375="",$J375=""),"Missing odometer",IF($K375&lt;0,"End odometer below start",IF($K375=0,"Zero total miles",IF($L375="","Missing business miles",IF($L375&gt;$K375,"Business miles exceed total",IF($N375="","Missing reimbursement choice",IF(AND(OR($E375="Business",$E375="Mixed"),$H375=""),"Missing business purpose",IF(AND(OR($E375="Personal",$E375="Commute"),$L375&gt;0),"Review trip type",IF(AND($N375="Yes",$L375=0),"Review eligibility","OK"))))))))))))))</f>
        <v/>
      </c>
    </row>
    <row r="376">
      <c r="A376" s="20" t="n"/>
      <c r="B376" s="43" t="n"/>
      <c r="C376" s="22" t="n"/>
      <c r="D376" s="22" t="n"/>
      <c r="E376" s="22" t="n"/>
      <c r="F376" s="22" t="n"/>
      <c r="G376" s="22" t="n"/>
      <c r="H376" s="23" t="n"/>
      <c r="I376" s="44" t="n"/>
      <c r="J376" s="44" t="n"/>
      <c r="K376" s="45">
        <f>IF(OR($I376="",$J376=""),"",IFERROR($J376-$I376,""))</f>
        <v/>
      </c>
      <c r="L376" s="44" t="n"/>
      <c r="M376" s="45">
        <f>IF(OR($K376="",$L376=""),"",IFERROR(MAX(0,$K376-$L376),""))</f>
        <v/>
      </c>
      <c r="N376" s="22" t="n"/>
      <c r="O376" s="46">
        <f>IF($A376="","",IF($N376="Yes",IFERROR('Settings'!$B$4,0),0))</f>
        <v/>
      </c>
      <c r="P376" s="47">
        <f>IF(OR($A376="",$L376="",$O376=""),"",IFERROR(ROUND($L376*$O376,2),0))</f>
        <v/>
      </c>
      <c r="Q376" s="44" t="n"/>
      <c r="R376" s="48" t="n"/>
      <c r="S376" s="45">
        <f>IF(OR($K376="",$Q376=""),"",IFERROR($K376/$Q376,""))</f>
        <v/>
      </c>
      <c r="T376" s="29">
        <f>IF($A376="","",IF($B376="","Missing trip date",IF($C376="","Missing driver",IF($D376="","Missing vehicle",IF($E376="","Missing trip type",IF(OR($I376="",$J376=""),"Missing odometer",IF($K376&lt;0,"End odometer below start",IF($K376=0,"Zero total miles",IF($L376="","Missing business miles",IF($L376&gt;$K376,"Business miles exceed total",IF($N376="","Missing reimbursement choice",IF(AND(OR($E376="Business",$E376="Mixed"),$H376=""),"Missing business purpose",IF(AND(OR($E376="Personal",$E376="Commute"),$L376&gt;0),"Review trip type",IF(AND($N376="Yes",$L376=0),"Review eligibility","OK"))))))))))))))</f>
        <v/>
      </c>
    </row>
    <row r="377">
      <c r="A377" s="20" t="n"/>
      <c r="B377" s="43" t="n"/>
      <c r="C377" s="22" t="n"/>
      <c r="D377" s="22" t="n"/>
      <c r="E377" s="22" t="n"/>
      <c r="F377" s="22" t="n"/>
      <c r="G377" s="22" t="n"/>
      <c r="H377" s="23" t="n"/>
      <c r="I377" s="44" t="n"/>
      <c r="J377" s="44" t="n"/>
      <c r="K377" s="45">
        <f>IF(OR($I377="",$J377=""),"",IFERROR($J377-$I377,""))</f>
        <v/>
      </c>
      <c r="L377" s="44" t="n"/>
      <c r="M377" s="45">
        <f>IF(OR($K377="",$L377=""),"",IFERROR(MAX(0,$K377-$L377),""))</f>
        <v/>
      </c>
      <c r="N377" s="22" t="n"/>
      <c r="O377" s="46">
        <f>IF($A377="","",IF($N377="Yes",IFERROR('Settings'!$B$4,0),0))</f>
        <v/>
      </c>
      <c r="P377" s="47">
        <f>IF(OR($A377="",$L377="",$O377=""),"",IFERROR(ROUND($L377*$O377,2),0))</f>
        <v/>
      </c>
      <c r="Q377" s="44" t="n"/>
      <c r="R377" s="48" t="n"/>
      <c r="S377" s="45">
        <f>IF(OR($K377="",$Q377=""),"",IFERROR($K377/$Q377,""))</f>
        <v/>
      </c>
      <c r="T377" s="29">
        <f>IF($A377="","",IF($B377="","Missing trip date",IF($C377="","Missing driver",IF($D377="","Missing vehicle",IF($E377="","Missing trip type",IF(OR($I377="",$J377=""),"Missing odometer",IF($K377&lt;0,"End odometer below start",IF($K377=0,"Zero total miles",IF($L377="","Missing business miles",IF($L377&gt;$K377,"Business miles exceed total",IF($N377="","Missing reimbursement choice",IF(AND(OR($E377="Business",$E377="Mixed"),$H377=""),"Missing business purpose",IF(AND(OR($E377="Personal",$E377="Commute"),$L377&gt;0),"Review trip type",IF(AND($N377="Yes",$L377=0),"Review eligibility","OK"))))))))))))))</f>
        <v/>
      </c>
    </row>
    <row r="378">
      <c r="A378" s="20" t="n"/>
      <c r="B378" s="43" t="n"/>
      <c r="C378" s="22" t="n"/>
      <c r="D378" s="22" t="n"/>
      <c r="E378" s="22" t="n"/>
      <c r="F378" s="22" t="n"/>
      <c r="G378" s="22" t="n"/>
      <c r="H378" s="23" t="n"/>
      <c r="I378" s="44" t="n"/>
      <c r="J378" s="44" t="n"/>
      <c r="K378" s="45">
        <f>IF(OR($I378="",$J378=""),"",IFERROR($J378-$I378,""))</f>
        <v/>
      </c>
      <c r="L378" s="44" t="n"/>
      <c r="M378" s="45">
        <f>IF(OR($K378="",$L378=""),"",IFERROR(MAX(0,$K378-$L378),""))</f>
        <v/>
      </c>
      <c r="N378" s="22" t="n"/>
      <c r="O378" s="46">
        <f>IF($A378="","",IF($N378="Yes",IFERROR('Settings'!$B$4,0),0))</f>
        <v/>
      </c>
      <c r="P378" s="47">
        <f>IF(OR($A378="",$L378="",$O378=""),"",IFERROR(ROUND($L378*$O378,2),0))</f>
        <v/>
      </c>
      <c r="Q378" s="44" t="n"/>
      <c r="R378" s="48" t="n"/>
      <c r="S378" s="45">
        <f>IF(OR($K378="",$Q378=""),"",IFERROR($K378/$Q378,""))</f>
        <v/>
      </c>
      <c r="T378" s="29">
        <f>IF($A378="","",IF($B378="","Missing trip date",IF($C378="","Missing driver",IF($D378="","Missing vehicle",IF($E378="","Missing trip type",IF(OR($I378="",$J378=""),"Missing odometer",IF($K378&lt;0,"End odometer below start",IF($K378=0,"Zero total miles",IF($L378="","Missing business miles",IF($L378&gt;$K378,"Business miles exceed total",IF($N378="","Missing reimbursement choice",IF(AND(OR($E378="Business",$E378="Mixed"),$H378=""),"Missing business purpose",IF(AND(OR($E378="Personal",$E378="Commute"),$L378&gt;0),"Review trip type",IF(AND($N378="Yes",$L378=0),"Review eligibility","OK"))))))))))))))</f>
        <v/>
      </c>
    </row>
    <row r="379">
      <c r="A379" s="20" t="n"/>
      <c r="B379" s="43" t="n"/>
      <c r="C379" s="22" t="n"/>
      <c r="D379" s="22" t="n"/>
      <c r="E379" s="22" t="n"/>
      <c r="F379" s="22" t="n"/>
      <c r="G379" s="22" t="n"/>
      <c r="H379" s="23" t="n"/>
      <c r="I379" s="44" t="n"/>
      <c r="J379" s="44" t="n"/>
      <c r="K379" s="45">
        <f>IF(OR($I379="",$J379=""),"",IFERROR($J379-$I379,""))</f>
        <v/>
      </c>
      <c r="L379" s="44" t="n"/>
      <c r="M379" s="45">
        <f>IF(OR($K379="",$L379=""),"",IFERROR(MAX(0,$K379-$L379),""))</f>
        <v/>
      </c>
      <c r="N379" s="22" t="n"/>
      <c r="O379" s="46">
        <f>IF($A379="","",IF($N379="Yes",IFERROR('Settings'!$B$4,0),0))</f>
        <v/>
      </c>
      <c r="P379" s="47">
        <f>IF(OR($A379="",$L379="",$O379=""),"",IFERROR(ROUND($L379*$O379,2),0))</f>
        <v/>
      </c>
      <c r="Q379" s="44" t="n"/>
      <c r="R379" s="48" t="n"/>
      <c r="S379" s="45">
        <f>IF(OR($K379="",$Q379=""),"",IFERROR($K379/$Q379,""))</f>
        <v/>
      </c>
      <c r="T379" s="29">
        <f>IF($A379="","",IF($B379="","Missing trip date",IF($C379="","Missing driver",IF($D379="","Missing vehicle",IF($E379="","Missing trip type",IF(OR($I379="",$J379=""),"Missing odometer",IF($K379&lt;0,"End odometer below start",IF($K379=0,"Zero total miles",IF($L379="","Missing business miles",IF($L379&gt;$K379,"Business miles exceed total",IF($N379="","Missing reimbursement choice",IF(AND(OR($E379="Business",$E379="Mixed"),$H379=""),"Missing business purpose",IF(AND(OR($E379="Personal",$E379="Commute"),$L379&gt;0),"Review trip type",IF(AND($N379="Yes",$L379=0),"Review eligibility","OK"))))))))))))))</f>
        <v/>
      </c>
    </row>
    <row r="380">
      <c r="A380" s="20" t="n"/>
      <c r="B380" s="43" t="n"/>
      <c r="C380" s="22" t="n"/>
      <c r="D380" s="22" t="n"/>
      <c r="E380" s="22" t="n"/>
      <c r="F380" s="22" t="n"/>
      <c r="G380" s="22" t="n"/>
      <c r="H380" s="23" t="n"/>
      <c r="I380" s="44" t="n"/>
      <c r="J380" s="44" t="n"/>
      <c r="K380" s="45">
        <f>IF(OR($I380="",$J380=""),"",IFERROR($J380-$I380,""))</f>
        <v/>
      </c>
      <c r="L380" s="44" t="n"/>
      <c r="M380" s="45">
        <f>IF(OR($K380="",$L380=""),"",IFERROR(MAX(0,$K380-$L380),""))</f>
        <v/>
      </c>
      <c r="N380" s="22" t="n"/>
      <c r="O380" s="46">
        <f>IF($A380="","",IF($N380="Yes",IFERROR('Settings'!$B$4,0),0))</f>
        <v/>
      </c>
      <c r="P380" s="47">
        <f>IF(OR($A380="",$L380="",$O380=""),"",IFERROR(ROUND($L380*$O380,2),0))</f>
        <v/>
      </c>
      <c r="Q380" s="44" t="n"/>
      <c r="R380" s="48" t="n"/>
      <c r="S380" s="45">
        <f>IF(OR($K380="",$Q380=""),"",IFERROR($K380/$Q380,""))</f>
        <v/>
      </c>
      <c r="T380" s="29">
        <f>IF($A380="","",IF($B380="","Missing trip date",IF($C380="","Missing driver",IF($D380="","Missing vehicle",IF($E380="","Missing trip type",IF(OR($I380="",$J380=""),"Missing odometer",IF($K380&lt;0,"End odometer below start",IF($K380=0,"Zero total miles",IF($L380="","Missing business miles",IF($L380&gt;$K380,"Business miles exceed total",IF($N380="","Missing reimbursement choice",IF(AND(OR($E380="Business",$E380="Mixed"),$H380=""),"Missing business purpose",IF(AND(OR($E380="Personal",$E380="Commute"),$L380&gt;0),"Review trip type",IF(AND($N380="Yes",$L380=0),"Review eligibility","OK"))))))))))))))</f>
        <v/>
      </c>
    </row>
    <row r="381">
      <c r="A381" s="20" t="n"/>
      <c r="B381" s="43" t="n"/>
      <c r="C381" s="22" t="n"/>
      <c r="D381" s="22" t="n"/>
      <c r="E381" s="22" t="n"/>
      <c r="F381" s="22" t="n"/>
      <c r="G381" s="22" t="n"/>
      <c r="H381" s="23" t="n"/>
      <c r="I381" s="44" t="n"/>
      <c r="J381" s="44" t="n"/>
      <c r="K381" s="45">
        <f>IF(OR($I381="",$J381=""),"",IFERROR($J381-$I381,""))</f>
        <v/>
      </c>
      <c r="L381" s="44" t="n"/>
      <c r="M381" s="45">
        <f>IF(OR($K381="",$L381=""),"",IFERROR(MAX(0,$K381-$L381),""))</f>
        <v/>
      </c>
      <c r="N381" s="22" t="n"/>
      <c r="O381" s="46">
        <f>IF($A381="","",IF($N381="Yes",IFERROR('Settings'!$B$4,0),0))</f>
        <v/>
      </c>
      <c r="P381" s="47">
        <f>IF(OR($A381="",$L381="",$O381=""),"",IFERROR(ROUND($L381*$O381,2),0))</f>
        <v/>
      </c>
      <c r="Q381" s="44" t="n"/>
      <c r="R381" s="48" t="n"/>
      <c r="S381" s="45">
        <f>IF(OR($K381="",$Q381=""),"",IFERROR($K381/$Q381,""))</f>
        <v/>
      </c>
      <c r="T381" s="29">
        <f>IF($A381="","",IF($B381="","Missing trip date",IF($C381="","Missing driver",IF($D381="","Missing vehicle",IF($E381="","Missing trip type",IF(OR($I381="",$J381=""),"Missing odometer",IF($K381&lt;0,"End odometer below start",IF($K381=0,"Zero total miles",IF($L381="","Missing business miles",IF($L381&gt;$K381,"Business miles exceed total",IF($N381="","Missing reimbursement choice",IF(AND(OR($E381="Business",$E381="Mixed"),$H381=""),"Missing business purpose",IF(AND(OR($E381="Personal",$E381="Commute"),$L381&gt;0),"Review trip type",IF(AND($N381="Yes",$L381=0),"Review eligibility","OK"))))))))))))))</f>
        <v/>
      </c>
    </row>
    <row r="382">
      <c r="A382" s="20" t="n"/>
      <c r="B382" s="43" t="n"/>
      <c r="C382" s="22" t="n"/>
      <c r="D382" s="22" t="n"/>
      <c r="E382" s="22" t="n"/>
      <c r="F382" s="22" t="n"/>
      <c r="G382" s="22" t="n"/>
      <c r="H382" s="23" t="n"/>
      <c r="I382" s="44" t="n"/>
      <c r="J382" s="44" t="n"/>
      <c r="K382" s="45">
        <f>IF(OR($I382="",$J382=""),"",IFERROR($J382-$I382,""))</f>
        <v/>
      </c>
      <c r="L382" s="44" t="n"/>
      <c r="M382" s="45">
        <f>IF(OR($K382="",$L382=""),"",IFERROR(MAX(0,$K382-$L382),""))</f>
        <v/>
      </c>
      <c r="N382" s="22" t="n"/>
      <c r="O382" s="46">
        <f>IF($A382="","",IF($N382="Yes",IFERROR('Settings'!$B$4,0),0))</f>
        <v/>
      </c>
      <c r="P382" s="47">
        <f>IF(OR($A382="",$L382="",$O382=""),"",IFERROR(ROUND($L382*$O382,2),0))</f>
        <v/>
      </c>
      <c r="Q382" s="44" t="n"/>
      <c r="R382" s="48" t="n"/>
      <c r="S382" s="45">
        <f>IF(OR($K382="",$Q382=""),"",IFERROR($K382/$Q382,""))</f>
        <v/>
      </c>
      <c r="T382" s="29">
        <f>IF($A382="","",IF($B382="","Missing trip date",IF($C382="","Missing driver",IF($D382="","Missing vehicle",IF($E382="","Missing trip type",IF(OR($I382="",$J382=""),"Missing odometer",IF($K382&lt;0,"End odometer below start",IF($K382=0,"Zero total miles",IF($L382="","Missing business miles",IF($L382&gt;$K382,"Business miles exceed total",IF($N382="","Missing reimbursement choice",IF(AND(OR($E382="Business",$E382="Mixed"),$H382=""),"Missing business purpose",IF(AND(OR($E382="Personal",$E382="Commute"),$L382&gt;0),"Review trip type",IF(AND($N382="Yes",$L382=0),"Review eligibility","OK"))))))))))))))</f>
        <v/>
      </c>
    </row>
    <row r="383">
      <c r="A383" s="20" t="n"/>
      <c r="B383" s="43" t="n"/>
      <c r="C383" s="22" t="n"/>
      <c r="D383" s="22" t="n"/>
      <c r="E383" s="22" t="n"/>
      <c r="F383" s="22" t="n"/>
      <c r="G383" s="22" t="n"/>
      <c r="H383" s="23" t="n"/>
      <c r="I383" s="44" t="n"/>
      <c r="J383" s="44" t="n"/>
      <c r="K383" s="45">
        <f>IF(OR($I383="",$J383=""),"",IFERROR($J383-$I383,""))</f>
        <v/>
      </c>
      <c r="L383" s="44" t="n"/>
      <c r="M383" s="45">
        <f>IF(OR($K383="",$L383=""),"",IFERROR(MAX(0,$K383-$L383),""))</f>
        <v/>
      </c>
      <c r="N383" s="22" t="n"/>
      <c r="O383" s="46">
        <f>IF($A383="","",IF($N383="Yes",IFERROR('Settings'!$B$4,0),0))</f>
        <v/>
      </c>
      <c r="P383" s="47">
        <f>IF(OR($A383="",$L383="",$O383=""),"",IFERROR(ROUND($L383*$O383,2),0))</f>
        <v/>
      </c>
      <c r="Q383" s="44" t="n"/>
      <c r="R383" s="48" t="n"/>
      <c r="S383" s="45">
        <f>IF(OR($K383="",$Q383=""),"",IFERROR($K383/$Q383,""))</f>
        <v/>
      </c>
      <c r="T383" s="29">
        <f>IF($A383="","",IF($B383="","Missing trip date",IF($C383="","Missing driver",IF($D383="","Missing vehicle",IF($E383="","Missing trip type",IF(OR($I383="",$J383=""),"Missing odometer",IF($K383&lt;0,"End odometer below start",IF($K383=0,"Zero total miles",IF($L383="","Missing business miles",IF($L383&gt;$K383,"Business miles exceed total",IF($N383="","Missing reimbursement choice",IF(AND(OR($E383="Business",$E383="Mixed"),$H383=""),"Missing business purpose",IF(AND(OR($E383="Personal",$E383="Commute"),$L383&gt;0),"Review trip type",IF(AND($N383="Yes",$L383=0),"Review eligibility","OK"))))))))))))))</f>
        <v/>
      </c>
    </row>
    <row r="384">
      <c r="A384" s="20" t="n"/>
      <c r="B384" s="43" t="n"/>
      <c r="C384" s="22" t="n"/>
      <c r="D384" s="22" t="n"/>
      <c r="E384" s="22" t="n"/>
      <c r="F384" s="22" t="n"/>
      <c r="G384" s="22" t="n"/>
      <c r="H384" s="23" t="n"/>
      <c r="I384" s="44" t="n"/>
      <c r="J384" s="44" t="n"/>
      <c r="K384" s="45">
        <f>IF(OR($I384="",$J384=""),"",IFERROR($J384-$I384,""))</f>
        <v/>
      </c>
      <c r="L384" s="44" t="n"/>
      <c r="M384" s="45">
        <f>IF(OR($K384="",$L384=""),"",IFERROR(MAX(0,$K384-$L384),""))</f>
        <v/>
      </c>
      <c r="N384" s="22" t="n"/>
      <c r="O384" s="46">
        <f>IF($A384="","",IF($N384="Yes",IFERROR('Settings'!$B$4,0),0))</f>
        <v/>
      </c>
      <c r="P384" s="47">
        <f>IF(OR($A384="",$L384="",$O384=""),"",IFERROR(ROUND($L384*$O384,2),0))</f>
        <v/>
      </c>
      <c r="Q384" s="44" t="n"/>
      <c r="R384" s="48" t="n"/>
      <c r="S384" s="45">
        <f>IF(OR($K384="",$Q384=""),"",IFERROR($K384/$Q384,""))</f>
        <v/>
      </c>
      <c r="T384" s="29">
        <f>IF($A384="","",IF($B384="","Missing trip date",IF($C384="","Missing driver",IF($D384="","Missing vehicle",IF($E384="","Missing trip type",IF(OR($I384="",$J384=""),"Missing odometer",IF($K384&lt;0,"End odometer below start",IF($K384=0,"Zero total miles",IF($L384="","Missing business miles",IF($L384&gt;$K384,"Business miles exceed total",IF($N384="","Missing reimbursement choice",IF(AND(OR($E384="Business",$E384="Mixed"),$H384=""),"Missing business purpose",IF(AND(OR($E384="Personal",$E384="Commute"),$L384&gt;0),"Review trip type",IF(AND($N384="Yes",$L384=0),"Review eligibility","OK"))))))))))))))</f>
        <v/>
      </c>
    </row>
    <row r="385">
      <c r="A385" s="20" t="n"/>
      <c r="B385" s="43" t="n"/>
      <c r="C385" s="22" t="n"/>
      <c r="D385" s="22" t="n"/>
      <c r="E385" s="22" t="n"/>
      <c r="F385" s="22" t="n"/>
      <c r="G385" s="22" t="n"/>
      <c r="H385" s="23" t="n"/>
      <c r="I385" s="44" t="n"/>
      <c r="J385" s="44" t="n"/>
      <c r="K385" s="45">
        <f>IF(OR($I385="",$J385=""),"",IFERROR($J385-$I385,""))</f>
        <v/>
      </c>
      <c r="L385" s="44" t="n"/>
      <c r="M385" s="45">
        <f>IF(OR($K385="",$L385=""),"",IFERROR(MAX(0,$K385-$L385),""))</f>
        <v/>
      </c>
      <c r="N385" s="22" t="n"/>
      <c r="O385" s="46">
        <f>IF($A385="","",IF($N385="Yes",IFERROR('Settings'!$B$4,0),0))</f>
        <v/>
      </c>
      <c r="P385" s="47">
        <f>IF(OR($A385="",$L385="",$O385=""),"",IFERROR(ROUND($L385*$O385,2),0))</f>
        <v/>
      </c>
      <c r="Q385" s="44" t="n"/>
      <c r="R385" s="48" t="n"/>
      <c r="S385" s="45">
        <f>IF(OR($K385="",$Q385=""),"",IFERROR($K385/$Q385,""))</f>
        <v/>
      </c>
      <c r="T385" s="29">
        <f>IF($A385="","",IF($B385="","Missing trip date",IF($C385="","Missing driver",IF($D385="","Missing vehicle",IF($E385="","Missing trip type",IF(OR($I385="",$J385=""),"Missing odometer",IF($K385&lt;0,"End odometer below start",IF($K385=0,"Zero total miles",IF($L385="","Missing business miles",IF($L385&gt;$K385,"Business miles exceed total",IF($N385="","Missing reimbursement choice",IF(AND(OR($E385="Business",$E385="Mixed"),$H385=""),"Missing business purpose",IF(AND(OR($E385="Personal",$E385="Commute"),$L385&gt;0),"Review trip type",IF(AND($N385="Yes",$L385=0),"Review eligibility","OK"))))))))))))))</f>
        <v/>
      </c>
    </row>
    <row r="386">
      <c r="A386" s="20" t="n"/>
      <c r="B386" s="43" t="n"/>
      <c r="C386" s="22" t="n"/>
      <c r="D386" s="22" t="n"/>
      <c r="E386" s="22" t="n"/>
      <c r="F386" s="22" t="n"/>
      <c r="G386" s="22" t="n"/>
      <c r="H386" s="23" t="n"/>
      <c r="I386" s="44" t="n"/>
      <c r="J386" s="44" t="n"/>
      <c r="K386" s="45">
        <f>IF(OR($I386="",$J386=""),"",IFERROR($J386-$I386,""))</f>
        <v/>
      </c>
      <c r="L386" s="44" t="n"/>
      <c r="M386" s="45">
        <f>IF(OR($K386="",$L386=""),"",IFERROR(MAX(0,$K386-$L386),""))</f>
        <v/>
      </c>
      <c r="N386" s="22" t="n"/>
      <c r="O386" s="46">
        <f>IF($A386="","",IF($N386="Yes",IFERROR('Settings'!$B$4,0),0))</f>
        <v/>
      </c>
      <c r="P386" s="47">
        <f>IF(OR($A386="",$L386="",$O386=""),"",IFERROR(ROUND($L386*$O386,2),0))</f>
        <v/>
      </c>
      <c r="Q386" s="44" t="n"/>
      <c r="R386" s="48" t="n"/>
      <c r="S386" s="45">
        <f>IF(OR($K386="",$Q386=""),"",IFERROR($K386/$Q386,""))</f>
        <v/>
      </c>
      <c r="T386" s="29">
        <f>IF($A386="","",IF($B386="","Missing trip date",IF($C386="","Missing driver",IF($D386="","Missing vehicle",IF($E386="","Missing trip type",IF(OR($I386="",$J386=""),"Missing odometer",IF($K386&lt;0,"End odometer below start",IF($K386=0,"Zero total miles",IF($L386="","Missing business miles",IF($L386&gt;$K386,"Business miles exceed total",IF($N386="","Missing reimbursement choice",IF(AND(OR($E386="Business",$E386="Mixed"),$H386=""),"Missing business purpose",IF(AND(OR($E386="Personal",$E386="Commute"),$L386&gt;0),"Review trip type",IF(AND($N386="Yes",$L386=0),"Review eligibility","OK"))))))))))))))</f>
        <v/>
      </c>
    </row>
    <row r="387">
      <c r="A387" s="20" t="n"/>
      <c r="B387" s="43" t="n"/>
      <c r="C387" s="22" t="n"/>
      <c r="D387" s="22" t="n"/>
      <c r="E387" s="22" t="n"/>
      <c r="F387" s="22" t="n"/>
      <c r="G387" s="22" t="n"/>
      <c r="H387" s="23" t="n"/>
      <c r="I387" s="44" t="n"/>
      <c r="J387" s="44" t="n"/>
      <c r="K387" s="45">
        <f>IF(OR($I387="",$J387=""),"",IFERROR($J387-$I387,""))</f>
        <v/>
      </c>
      <c r="L387" s="44" t="n"/>
      <c r="M387" s="45">
        <f>IF(OR($K387="",$L387=""),"",IFERROR(MAX(0,$K387-$L387),""))</f>
        <v/>
      </c>
      <c r="N387" s="22" t="n"/>
      <c r="O387" s="46">
        <f>IF($A387="","",IF($N387="Yes",IFERROR('Settings'!$B$4,0),0))</f>
        <v/>
      </c>
      <c r="P387" s="47">
        <f>IF(OR($A387="",$L387="",$O387=""),"",IFERROR(ROUND($L387*$O387,2),0))</f>
        <v/>
      </c>
      <c r="Q387" s="44" t="n"/>
      <c r="R387" s="48" t="n"/>
      <c r="S387" s="45">
        <f>IF(OR($K387="",$Q387=""),"",IFERROR($K387/$Q387,""))</f>
        <v/>
      </c>
      <c r="T387" s="29">
        <f>IF($A387="","",IF($B387="","Missing trip date",IF($C387="","Missing driver",IF($D387="","Missing vehicle",IF($E387="","Missing trip type",IF(OR($I387="",$J387=""),"Missing odometer",IF($K387&lt;0,"End odometer below start",IF($K387=0,"Zero total miles",IF($L387="","Missing business miles",IF($L387&gt;$K387,"Business miles exceed total",IF($N387="","Missing reimbursement choice",IF(AND(OR($E387="Business",$E387="Mixed"),$H387=""),"Missing business purpose",IF(AND(OR($E387="Personal",$E387="Commute"),$L387&gt;0),"Review trip type",IF(AND($N387="Yes",$L387=0),"Review eligibility","OK"))))))))))))))</f>
        <v/>
      </c>
    </row>
    <row r="388">
      <c r="A388" s="20" t="n"/>
      <c r="B388" s="43" t="n"/>
      <c r="C388" s="22" t="n"/>
      <c r="D388" s="22" t="n"/>
      <c r="E388" s="22" t="n"/>
      <c r="F388" s="22" t="n"/>
      <c r="G388" s="22" t="n"/>
      <c r="H388" s="23" t="n"/>
      <c r="I388" s="44" t="n"/>
      <c r="J388" s="44" t="n"/>
      <c r="K388" s="45">
        <f>IF(OR($I388="",$J388=""),"",IFERROR($J388-$I388,""))</f>
        <v/>
      </c>
      <c r="L388" s="44" t="n"/>
      <c r="M388" s="45">
        <f>IF(OR($K388="",$L388=""),"",IFERROR(MAX(0,$K388-$L388),""))</f>
        <v/>
      </c>
      <c r="N388" s="22" t="n"/>
      <c r="O388" s="46">
        <f>IF($A388="","",IF($N388="Yes",IFERROR('Settings'!$B$4,0),0))</f>
        <v/>
      </c>
      <c r="P388" s="47">
        <f>IF(OR($A388="",$L388="",$O388=""),"",IFERROR(ROUND($L388*$O388,2),0))</f>
        <v/>
      </c>
      <c r="Q388" s="44" t="n"/>
      <c r="R388" s="48" t="n"/>
      <c r="S388" s="45">
        <f>IF(OR($K388="",$Q388=""),"",IFERROR($K388/$Q388,""))</f>
        <v/>
      </c>
      <c r="T388" s="29">
        <f>IF($A388="","",IF($B388="","Missing trip date",IF($C388="","Missing driver",IF($D388="","Missing vehicle",IF($E388="","Missing trip type",IF(OR($I388="",$J388=""),"Missing odometer",IF($K388&lt;0,"End odometer below start",IF($K388=0,"Zero total miles",IF($L388="","Missing business miles",IF($L388&gt;$K388,"Business miles exceed total",IF($N388="","Missing reimbursement choice",IF(AND(OR($E388="Business",$E388="Mixed"),$H388=""),"Missing business purpose",IF(AND(OR($E388="Personal",$E388="Commute"),$L388&gt;0),"Review trip type",IF(AND($N388="Yes",$L388=0),"Review eligibility","OK"))))))))))))))</f>
        <v/>
      </c>
    </row>
    <row r="389">
      <c r="A389" s="20" t="n"/>
      <c r="B389" s="43" t="n"/>
      <c r="C389" s="22" t="n"/>
      <c r="D389" s="22" t="n"/>
      <c r="E389" s="22" t="n"/>
      <c r="F389" s="22" t="n"/>
      <c r="G389" s="22" t="n"/>
      <c r="H389" s="23" t="n"/>
      <c r="I389" s="44" t="n"/>
      <c r="J389" s="44" t="n"/>
      <c r="K389" s="45">
        <f>IF(OR($I389="",$J389=""),"",IFERROR($J389-$I389,""))</f>
        <v/>
      </c>
      <c r="L389" s="44" t="n"/>
      <c r="M389" s="45">
        <f>IF(OR($K389="",$L389=""),"",IFERROR(MAX(0,$K389-$L389),""))</f>
        <v/>
      </c>
      <c r="N389" s="22" t="n"/>
      <c r="O389" s="46">
        <f>IF($A389="","",IF($N389="Yes",IFERROR('Settings'!$B$4,0),0))</f>
        <v/>
      </c>
      <c r="P389" s="47">
        <f>IF(OR($A389="",$L389="",$O389=""),"",IFERROR(ROUND($L389*$O389,2),0))</f>
        <v/>
      </c>
      <c r="Q389" s="44" t="n"/>
      <c r="R389" s="48" t="n"/>
      <c r="S389" s="45">
        <f>IF(OR($K389="",$Q389=""),"",IFERROR($K389/$Q389,""))</f>
        <v/>
      </c>
      <c r="T389" s="29">
        <f>IF($A389="","",IF($B389="","Missing trip date",IF($C389="","Missing driver",IF($D389="","Missing vehicle",IF($E389="","Missing trip type",IF(OR($I389="",$J389=""),"Missing odometer",IF($K389&lt;0,"End odometer below start",IF($K389=0,"Zero total miles",IF($L389="","Missing business miles",IF($L389&gt;$K389,"Business miles exceed total",IF($N389="","Missing reimbursement choice",IF(AND(OR($E389="Business",$E389="Mixed"),$H389=""),"Missing business purpose",IF(AND(OR($E389="Personal",$E389="Commute"),$L389&gt;0),"Review trip type",IF(AND($N389="Yes",$L389=0),"Review eligibility","OK"))))))))))))))</f>
        <v/>
      </c>
    </row>
    <row r="390">
      <c r="A390" s="20" t="n"/>
      <c r="B390" s="43" t="n"/>
      <c r="C390" s="22" t="n"/>
      <c r="D390" s="22" t="n"/>
      <c r="E390" s="22" t="n"/>
      <c r="F390" s="22" t="n"/>
      <c r="G390" s="22" t="n"/>
      <c r="H390" s="23" t="n"/>
      <c r="I390" s="44" t="n"/>
      <c r="J390" s="44" t="n"/>
      <c r="K390" s="45">
        <f>IF(OR($I390="",$J390=""),"",IFERROR($J390-$I390,""))</f>
        <v/>
      </c>
      <c r="L390" s="44" t="n"/>
      <c r="M390" s="45">
        <f>IF(OR($K390="",$L390=""),"",IFERROR(MAX(0,$K390-$L390),""))</f>
        <v/>
      </c>
      <c r="N390" s="22" t="n"/>
      <c r="O390" s="46">
        <f>IF($A390="","",IF($N390="Yes",IFERROR('Settings'!$B$4,0),0))</f>
        <v/>
      </c>
      <c r="P390" s="47">
        <f>IF(OR($A390="",$L390="",$O390=""),"",IFERROR(ROUND($L390*$O390,2),0))</f>
        <v/>
      </c>
      <c r="Q390" s="44" t="n"/>
      <c r="R390" s="48" t="n"/>
      <c r="S390" s="45">
        <f>IF(OR($K390="",$Q390=""),"",IFERROR($K390/$Q390,""))</f>
        <v/>
      </c>
      <c r="T390" s="29">
        <f>IF($A390="","",IF($B390="","Missing trip date",IF($C390="","Missing driver",IF($D390="","Missing vehicle",IF($E390="","Missing trip type",IF(OR($I390="",$J390=""),"Missing odometer",IF($K390&lt;0,"End odometer below start",IF($K390=0,"Zero total miles",IF($L390="","Missing business miles",IF($L390&gt;$K390,"Business miles exceed total",IF($N390="","Missing reimbursement choice",IF(AND(OR($E390="Business",$E390="Mixed"),$H390=""),"Missing business purpose",IF(AND(OR($E390="Personal",$E390="Commute"),$L390&gt;0),"Review trip type",IF(AND($N390="Yes",$L390=0),"Review eligibility","OK"))))))))))))))</f>
        <v/>
      </c>
    </row>
    <row r="391">
      <c r="A391" s="20" t="n"/>
      <c r="B391" s="43" t="n"/>
      <c r="C391" s="22" t="n"/>
      <c r="D391" s="22" t="n"/>
      <c r="E391" s="22" t="n"/>
      <c r="F391" s="22" t="n"/>
      <c r="G391" s="22" t="n"/>
      <c r="H391" s="23" t="n"/>
      <c r="I391" s="44" t="n"/>
      <c r="J391" s="44" t="n"/>
      <c r="K391" s="45">
        <f>IF(OR($I391="",$J391=""),"",IFERROR($J391-$I391,""))</f>
        <v/>
      </c>
      <c r="L391" s="44" t="n"/>
      <c r="M391" s="45">
        <f>IF(OR($K391="",$L391=""),"",IFERROR(MAX(0,$K391-$L391),""))</f>
        <v/>
      </c>
      <c r="N391" s="22" t="n"/>
      <c r="O391" s="46">
        <f>IF($A391="","",IF($N391="Yes",IFERROR('Settings'!$B$4,0),0))</f>
        <v/>
      </c>
      <c r="P391" s="47">
        <f>IF(OR($A391="",$L391="",$O391=""),"",IFERROR(ROUND($L391*$O391,2),0))</f>
        <v/>
      </c>
      <c r="Q391" s="44" t="n"/>
      <c r="R391" s="48" t="n"/>
      <c r="S391" s="45">
        <f>IF(OR($K391="",$Q391=""),"",IFERROR($K391/$Q391,""))</f>
        <v/>
      </c>
      <c r="T391" s="29">
        <f>IF($A391="","",IF($B391="","Missing trip date",IF($C391="","Missing driver",IF($D391="","Missing vehicle",IF($E391="","Missing trip type",IF(OR($I391="",$J391=""),"Missing odometer",IF($K391&lt;0,"End odometer below start",IF($K391=0,"Zero total miles",IF($L391="","Missing business miles",IF($L391&gt;$K391,"Business miles exceed total",IF($N391="","Missing reimbursement choice",IF(AND(OR($E391="Business",$E391="Mixed"),$H391=""),"Missing business purpose",IF(AND(OR($E391="Personal",$E391="Commute"),$L391&gt;0),"Review trip type",IF(AND($N391="Yes",$L391=0),"Review eligibility","OK"))))))))))))))</f>
        <v/>
      </c>
    </row>
    <row r="392">
      <c r="A392" s="20" t="n"/>
      <c r="B392" s="43" t="n"/>
      <c r="C392" s="22" t="n"/>
      <c r="D392" s="22" t="n"/>
      <c r="E392" s="22" t="n"/>
      <c r="F392" s="22" t="n"/>
      <c r="G392" s="22" t="n"/>
      <c r="H392" s="23" t="n"/>
      <c r="I392" s="44" t="n"/>
      <c r="J392" s="44" t="n"/>
      <c r="K392" s="45">
        <f>IF(OR($I392="",$J392=""),"",IFERROR($J392-$I392,""))</f>
        <v/>
      </c>
      <c r="L392" s="44" t="n"/>
      <c r="M392" s="45">
        <f>IF(OR($K392="",$L392=""),"",IFERROR(MAX(0,$K392-$L392),""))</f>
        <v/>
      </c>
      <c r="N392" s="22" t="n"/>
      <c r="O392" s="46">
        <f>IF($A392="","",IF($N392="Yes",IFERROR('Settings'!$B$4,0),0))</f>
        <v/>
      </c>
      <c r="P392" s="47">
        <f>IF(OR($A392="",$L392="",$O392=""),"",IFERROR(ROUND($L392*$O392,2),0))</f>
        <v/>
      </c>
      <c r="Q392" s="44" t="n"/>
      <c r="R392" s="48" t="n"/>
      <c r="S392" s="45">
        <f>IF(OR($K392="",$Q392=""),"",IFERROR($K392/$Q392,""))</f>
        <v/>
      </c>
      <c r="T392" s="29">
        <f>IF($A392="","",IF($B392="","Missing trip date",IF($C392="","Missing driver",IF($D392="","Missing vehicle",IF($E392="","Missing trip type",IF(OR($I392="",$J392=""),"Missing odometer",IF($K392&lt;0,"End odometer below start",IF($K392=0,"Zero total miles",IF($L392="","Missing business miles",IF($L392&gt;$K392,"Business miles exceed total",IF($N392="","Missing reimbursement choice",IF(AND(OR($E392="Business",$E392="Mixed"),$H392=""),"Missing business purpose",IF(AND(OR($E392="Personal",$E392="Commute"),$L392&gt;0),"Review trip type",IF(AND($N392="Yes",$L392=0),"Review eligibility","OK"))))))))))))))</f>
        <v/>
      </c>
    </row>
    <row r="393">
      <c r="A393" s="20" t="n"/>
      <c r="B393" s="43" t="n"/>
      <c r="C393" s="22" t="n"/>
      <c r="D393" s="22" t="n"/>
      <c r="E393" s="22" t="n"/>
      <c r="F393" s="22" t="n"/>
      <c r="G393" s="22" t="n"/>
      <c r="H393" s="23" t="n"/>
      <c r="I393" s="44" t="n"/>
      <c r="J393" s="44" t="n"/>
      <c r="K393" s="45">
        <f>IF(OR($I393="",$J393=""),"",IFERROR($J393-$I393,""))</f>
        <v/>
      </c>
      <c r="L393" s="44" t="n"/>
      <c r="M393" s="45">
        <f>IF(OR($K393="",$L393=""),"",IFERROR(MAX(0,$K393-$L393),""))</f>
        <v/>
      </c>
      <c r="N393" s="22" t="n"/>
      <c r="O393" s="46">
        <f>IF($A393="","",IF($N393="Yes",IFERROR('Settings'!$B$4,0),0))</f>
        <v/>
      </c>
      <c r="P393" s="47">
        <f>IF(OR($A393="",$L393="",$O393=""),"",IFERROR(ROUND($L393*$O393,2),0))</f>
        <v/>
      </c>
      <c r="Q393" s="44" t="n"/>
      <c r="R393" s="48" t="n"/>
      <c r="S393" s="45">
        <f>IF(OR($K393="",$Q393=""),"",IFERROR($K393/$Q393,""))</f>
        <v/>
      </c>
      <c r="T393" s="29">
        <f>IF($A393="","",IF($B393="","Missing trip date",IF($C393="","Missing driver",IF($D393="","Missing vehicle",IF($E393="","Missing trip type",IF(OR($I393="",$J393=""),"Missing odometer",IF($K393&lt;0,"End odometer below start",IF($K393=0,"Zero total miles",IF($L393="","Missing business miles",IF($L393&gt;$K393,"Business miles exceed total",IF($N393="","Missing reimbursement choice",IF(AND(OR($E393="Business",$E393="Mixed"),$H393=""),"Missing business purpose",IF(AND(OR($E393="Personal",$E393="Commute"),$L393&gt;0),"Review trip type",IF(AND($N393="Yes",$L393=0),"Review eligibility","OK"))))))))))))))</f>
        <v/>
      </c>
    </row>
    <row r="394">
      <c r="A394" s="20" t="n"/>
      <c r="B394" s="43" t="n"/>
      <c r="C394" s="22" t="n"/>
      <c r="D394" s="22" t="n"/>
      <c r="E394" s="22" t="n"/>
      <c r="F394" s="22" t="n"/>
      <c r="G394" s="22" t="n"/>
      <c r="H394" s="23" t="n"/>
      <c r="I394" s="44" t="n"/>
      <c r="J394" s="44" t="n"/>
      <c r="K394" s="45">
        <f>IF(OR($I394="",$J394=""),"",IFERROR($J394-$I394,""))</f>
        <v/>
      </c>
      <c r="L394" s="44" t="n"/>
      <c r="M394" s="45">
        <f>IF(OR($K394="",$L394=""),"",IFERROR(MAX(0,$K394-$L394),""))</f>
        <v/>
      </c>
      <c r="N394" s="22" t="n"/>
      <c r="O394" s="46">
        <f>IF($A394="","",IF($N394="Yes",IFERROR('Settings'!$B$4,0),0))</f>
        <v/>
      </c>
      <c r="P394" s="47">
        <f>IF(OR($A394="",$L394="",$O394=""),"",IFERROR(ROUND($L394*$O394,2),0))</f>
        <v/>
      </c>
      <c r="Q394" s="44" t="n"/>
      <c r="R394" s="48" t="n"/>
      <c r="S394" s="45">
        <f>IF(OR($K394="",$Q394=""),"",IFERROR($K394/$Q394,""))</f>
        <v/>
      </c>
      <c r="T394" s="29">
        <f>IF($A394="","",IF($B394="","Missing trip date",IF($C394="","Missing driver",IF($D394="","Missing vehicle",IF($E394="","Missing trip type",IF(OR($I394="",$J394=""),"Missing odometer",IF($K394&lt;0,"End odometer below start",IF($K394=0,"Zero total miles",IF($L394="","Missing business miles",IF($L394&gt;$K394,"Business miles exceed total",IF($N394="","Missing reimbursement choice",IF(AND(OR($E394="Business",$E394="Mixed"),$H394=""),"Missing business purpose",IF(AND(OR($E394="Personal",$E394="Commute"),$L394&gt;0),"Review trip type",IF(AND($N394="Yes",$L394=0),"Review eligibility","OK"))))))))))))))</f>
        <v/>
      </c>
    </row>
    <row r="395">
      <c r="A395" s="20" t="n"/>
      <c r="B395" s="43" t="n"/>
      <c r="C395" s="22" t="n"/>
      <c r="D395" s="22" t="n"/>
      <c r="E395" s="22" t="n"/>
      <c r="F395" s="22" t="n"/>
      <c r="G395" s="22" t="n"/>
      <c r="H395" s="23" t="n"/>
      <c r="I395" s="44" t="n"/>
      <c r="J395" s="44" t="n"/>
      <c r="K395" s="45">
        <f>IF(OR($I395="",$J395=""),"",IFERROR($J395-$I395,""))</f>
        <v/>
      </c>
      <c r="L395" s="44" t="n"/>
      <c r="M395" s="45">
        <f>IF(OR($K395="",$L395=""),"",IFERROR(MAX(0,$K395-$L395),""))</f>
        <v/>
      </c>
      <c r="N395" s="22" t="n"/>
      <c r="O395" s="46">
        <f>IF($A395="","",IF($N395="Yes",IFERROR('Settings'!$B$4,0),0))</f>
        <v/>
      </c>
      <c r="P395" s="47">
        <f>IF(OR($A395="",$L395="",$O395=""),"",IFERROR(ROUND($L395*$O395,2),0))</f>
        <v/>
      </c>
      <c r="Q395" s="44" t="n"/>
      <c r="R395" s="48" t="n"/>
      <c r="S395" s="45">
        <f>IF(OR($K395="",$Q395=""),"",IFERROR($K395/$Q395,""))</f>
        <v/>
      </c>
      <c r="T395" s="29">
        <f>IF($A395="","",IF($B395="","Missing trip date",IF($C395="","Missing driver",IF($D395="","Missing vehicle",IF($E395="","Missing trip type",IF(OR($I395="",$J395=""),"Missing odometer",IF($K395&lt;0,"End odometer below start",IF($K395=0,"Zero total miles",IF($L395="","Missing business miles",IF($L395&gt;$K395,"Business miles exceed total",IF($N395="","Missing reimbursement choice",IF(AND(OR($E395="Business",$E395="Mixed"),$H395=""),"Missing business purpose",IF(AND(OR($E395="Personal",$E395="Commute"),$L395&gt;0),"Review trip type",IF(AND($N395="Yes",$L395=0),"Review eligibility","OK"))))))))))))))</f>
        <v/>
      </c>
    </row>
    <row r="396">
      <c r="A396" s="20" t="n"/>
      <c r="B396" s="43" t="n"/>
      <c r="C396" s="22" t="n"/>
      <c r="D396" s="22" t="n"/>
      <c r="E396" s="22" t="n"/>
      <c r="F396" s="22" t="n"/>
      <c r="G396" s="22" t="n"/>
      <c r="H396" s="23" t="n"/>
      <c r="I396" s="44" t="n"/>
      <c r="J396" s="44" t="n"/>
      <c r="K396" s="45">
        <f>IF(OR($I396="",$J396=""),"",IFERROR($J396-$I396,""))</f>
        <v/>
      </c>
      <c r="L396" s="44" t="n"/>
      <c r="M396" s="45">
        <f>IF(OR($K396="",$L396=""),"",IFERROR(MAX(0,$K396-$L396),""))</f>
        <v/>
      </c>
      <c r="N396" s="22" t="n"/>
      <c r="O396" s="46">
        <f>IF($A396="","",IF($N396="Yes",IFERROR('Settings'!$B$4,0),0))</f>
        <v/>
      </c>
      <c r="P396" s="47">
        <f>IF(OR($A396="",$L396="",$O396=""),"",IFERROR(ROUND($L396*$O396,2),0))</f>
        <v/>
      </c>
      <c r="Q396" s="44" t="n"/>
      <c r="R396" s="48" t="n"/>
      <c r="S396" s="45">
        <f>IF(OR($K396="",$Q396=""),"",IFERROR($K396/$Q396,""))</f>
        <v/>
      </c>
      <c r="T396" s="29">
        <f>IF($A396="","",IF($B396="","Missing trip date",IF($C396="","Missing driver",IF($D396="","Missing vehicle",IF($E396="","Missing trip type",IF(OR($I396="",$J396=""),"Missing odometer",IF($K396&lt;0,"End odometer below start",IF($K396=0,"Zero total miles",IF($L396="","Missing business miles",IF($L396&gt;$K396,"Business miles exceed total",IF($N396="","Missing reimbursement choice",IF(AND(OR($E396="Business",$E396="Mixed"),$H396=""),"Missing business purpose",IF(AND(OR($E396="Personal",$E396="Commute"),$L396&gt;0),"Review trip type",IF(AND($N396="Yes",$L396=0),"Review eligibility","OK"))))))))))))))</f>
        <v/>
      </c>
    </row>
    <row r="397">
      <c r="A397" s="20" t="n"/>
      <c r="B397" s="43" t="n"/>
      <c r="C397" s="22" t="n"/>
      <c r="D397" s="22" t="n"/>
      <c r="E397" s="22" t="n"/>
      <c r="F397" s="22" t="n"/>
      <c r="G397" s="22" t="n"/>
      <c r="H397" s="23" t="n"/>
      <c r="I397" s="44" t="n"/>
      <c r="J397" s="44" t="n"/>
      <c r="K397" s="45">
        <f>IF(OR($I397="",$J397=""),"",IFERROR($J397-$I397,""))</f>
        <v/>
      </c>
      <c r="L397" s="44" t="n"/>
      <c r="M397" s="45">
        <f>IF(OR($K397="",$L397=""),"",IFERROR(MAX(0,$K397-$L397),""))</f>
        <v/>
      </c>
      <c r="N397" s="22" t="n"/>
      <c r="O397" s="46">
        <f>IF($A397="","",IF($N397="Yes",IFERROR('Settings'!$B$4,0),0))</f>
        <v/>
      </c>
      <c r="P397" s="47">
        <f>IF(OR($A397="",$L397="",$O397=""),"",IFERROR(ROUND($L397*$O397,2),0))</f>
        <v/>
      </c>
      <c r="Q397" s="44" t="n"/>
      <c r="R397" s="48" t="n"/>
      <c r="S397" s="45">
        <f>IF(OR($K397="",$Q397=""),"",IFERROR($K397/$Q397,""))</f>
        <v/>
      </c>
      <c r="T397" s="29">
        <f>IF($A397="","",IF($B397="","Missing trip date",IF($C397="","Missing driver",IF($D397="","Missing vehicle",IF($E397="","Missing trip type",IF(OR($I397="",$J397=""),"Missing odometer",IF($K397&lt;0,"End odometer below start",IF($K397=0,"Zero total miles",IF($L397="","Missing business miles",IF($L397&gt;$K397,"Business miles exceed total",IF($N397="","Missing reimbursement choice",IF(AND(OR($E397="Business",$E397="Mixed"),$H397=""),"Missing business purpose",IF(AND(OR($E397="Personal",$E397="Commute"),$L397&gt;0),"Review trip type",IF(AND($N397="Yes",$L397=0),"Review eligibility","OK"))))))))))))))</f>
        <v/>
      </c>
    </row>
    <row r="398">
      <c r="A398" s="20" t="n"/>
      <c r="B398" s="43" t="n"/>
      <c r="C398" s="22" t="n"/>
      <c r="D398" s="22" t="n"/>
      <c r="E398" s="22" t="n"/>
      <c r="F398" s="22" t="n"/>
      <c r="G398" s="22" t="n"/>
      <c r="H398" s="23" t="n"/>
      <c r="I398" s="44" t="n"/>
      <c r="J398" s="44" t="n"/>
      <c r="K398" s="45">
        <f>IF(OR($I398="",$J398=""),"",IFERROR($J398-$I398,""))</f>
        <v/>
      </c>
      <c r="L398" s="44" t="n"/>
      <c r="M398" s="45">
        <f>IF(OR($K398="",$L398=""),"",IFERROR(MAX(0,$K398-$L398),""))</f>
        <v/>
      </c>
      <c r="N398" s="22" t="n"/>
      <c r="O398" s="46">
        <f>IF($A398="","",IF($N398="Yes",IFERROR('Settings'!$B$4,0),0))</f>
        <v/>
      </c>
      <c r="P398" s="47">
        <f>IF(OR($A398="",$L398="",$O398=""),"",IFERROR(ROUND($L398*$O398,2),0))</f>
        <v/>
      </c>
      <c r="Q398" s="44" t="n"/>
      <c r="R398" s="48" t="n"/>
      <c r="S398" s="45">
        <f>IF(OR($K398="",$Q398=""),"",IFERROR($K398/$Q398,""))</f>
        <v/>
      </c>
      <c r="T398" s="29">
        <f>IF($A398="","",IF($B398="","Missing trip date",IF($C398="","Missing driver",IF($D398="","Missing vehicle",IF($E398="","Missing trip type",IF(OR($I398="",$J398=""),"Missing odometer",IF($K398&lt;0,"End odometer below start",IF($K398=0,"Zero total miles",IF($L398="","Missing business miles",IF($L398&gt;$K398,"Business miles exceed total",IF($N398="","Missing reimbursement choice",IF(AND(OR($E398="Business",$E398="Mixed"),$H398=""),"Missing business purpose",IF(AND(OR($E398="Personal",$E398="Commute"),$L398&gt;0),"Review trip type",IF(AND($N398="Yes",$L398=0),"Review eligibility","OK"))))))))))))))</f>
        <v/>
      </c>
    </row>
    <row r="399">
      <c r="A399" s="20" t="n"/>
      <c r="B399" s="43" t="n"/>
      <c r="C399" s="22" t="n"/>
      <c r="D399" s="22" t="n"/>
      <c r="E399" s="22" t="n"/>
      <c r="F399" s="22" t="n"/>
      <c r="G399" s="22" t="n"/>
      <c r="H399" s="23" t="n"/>
      <c r="I399" s="44" t="n"/>
      <c r="J399" s="44" t="n"/>
      <c r="K399" s="45">
        <f>IF(OR($I399="",$J399=""),"",IFERROR($J399-$I399,""))</f>
        <v/>
      </c>
      <c r="L399" s="44" t="n"/>
      <c r="M399" s="45">
        <f>IF(OR($K399="",$L399=""),"",IFERROR(MAX(0,$K399-$L399),""))</f>
        <v/>
      </c>
      <c r="N399" s="22" t="n"/>
      <c r="O399" s="46">
        <f>IF($A399="","",IF($N399="Yes",IFERROR('Settings'!$B$4,0),0))</f>
        <v/>
      </c>
      <c r="P399" s="47">
        <f>IF(OR($A399="",$L399="",$O399=""),"",IFERROR(ROUND($L399*$O399,2),0))</f>
        <v/>
      </c>
      <c r="Q399" s="44" t="n"/>
      <c r="R399" s="48" t="n"/>
      <c r="S399" s="45">
        <f>IF(OR($K399="",$Q399=""),"",IFERROR($K399/$Q399,""))</f>
        <v/>
      </c>
      <c r="T399" s="29">
        <f>IF($A399="","",IF($B399="","Missing trip date",IF($C399="","Missing driver",IF($D399="","Missing vehicle",IF($E399="","Missing trip type",IF(OR($I399="",$J399=""),"Missing odometer",IF($K399&lt;0,"End odometer below start",IF($K399=0,"Zero total miles",IF($L399="","Missing business miles",IF($L399&gt;$K399,"Business miles exceed total",IF($N399="","Missing reimbursement choice",IF(AND(OR($E399="Business",$E399="Mixed"),$H399=""),"Missing business purpose",IF(AND(OR($E399="Personal",$E399="Commute"),$L399&gt;0),"Review trip type",IF(AND($N399="Yes",$L399=0),"Review eligibility","OK"))))))))))))))</f>
        <v/>
      </c>
    </row>
    <row r="400">
      <c r="A400" s="20" t="n"/>
      <c r="B400" s="43" t="n"/>
      <c r="C400" s="22" t="n"/>
      <c r="D400" s="22" t="n"/>
      <c r="E400" s="22" t="n"/>
      <c r="F400" s="22" t="n"/>
      <c r="G400" s="22" t="n"/>
      <c r="H400" s="23" t="n"/>
      <c r="I400" s="44" t="n"/>
      <c r="J400" s="44" t="n"/>
      <c r="K400" s="45">
        <f>IF(OR($I400="",$J400=""),"",IFERROR($J400-$I400,""))</f>
        <v/>
      </c>
      <c r="L400" s="44" t="n"/>
      <c r="M400" s="45">
        <f>IF(OR($K400="",$L400=""),"",IFERROR(MAX(0,$K400-$L400),""))</f>
        <v/>
      </c>
      <c r="N400" s="22" t="n"/>
      <c r="O400" s="46">
        <f>IF($A400="","",IF($N400="Yes",IFERROR('Settings'!$B$4,0),0))</f>
        <v/>
      </c>
      <c r="P400" s="47">
        <f>IF(OR($A400="",$L400="",$O400=""),"",IFERROR(ROUND($L400*$O400,2),0))</f>
        <v/>
      </c>
      <c r="Q400" s="44" t="n"/>
      <c r="R400" s="48" t="n"/>
      <c r="S400" s="45">
        <f>IF(OR($K400="",$Q400=""),"",IFERROR($K400/$Q400,""))</f>
        <v/>
      </c>
      <c r="T400" s="29">
        <f>IF($A400="","",IF($B400="","Missing trip date",IF($C400="","Missing driver",IF($D400="","Missing vehicle",IF($E400="","Missing trip type",IF(OR($I400="",$J400=""),"Missing odometer",IF($K400&lt;0,"End odometer below start",IF($K400=0,"Zero total miles",IF($L400="","Missing business miles",IF($L400&gt;$K400,"Business miles exceed total",IF($N400="","Missing reimbursement choice",IF(AND(OR($E400="Business",$E400="Mixed"),$H400=""),"Missing business purpose",IF(AND(OR($E400="Personal",$E400="Commute"),$L400&gt;0),"Review trip type",IF(AND($N400="Yes",$L400=0),"Review eligibility","OK"))))))))))))))</f>
        <v/>
      </c>
    </row>
    <row r="401">
      <c r="A401" s="20" t="n"/>
      <c r="B401" s="43" t="n"/>
      <c r="C401" s="22" t="n"/>
      <c r="D401" s="22" t="n"/>
      <c r="E401" s="22" t="n"/>
      <c r="F401" s="22" t="n"/>
      <c r="G401" s="22" t="n"/>
      <c r="H401" s="23" t="n"/>
      <c r="I401" s="44" t="n"/>
      <c r="J401" s="44" t="n"/>
      <c r="K401" s="45">
        <f>IF(OR($I401="",$J401=""),"",IFERROR($J401-$I401,""))</f>
        <v/>
      </c>
      <c r="L401" s="44" t="n"/>
      <c r="M401" s="45">
        <f>IF(OR($K401="",$L401=""),"",IFERROR(MAX(0,$K401-$L401),""))</f>
        <v/>
      </c>
      <c r="N401" s="22" t="n"/>
      <c r="O401" s="46">
        <f>IF($A401="","",IF($N401="Yes",IFERROR('Settings'!$B$4,0),0))</f>
        <v/>
      </c>
      <c r="P401" s="47">
        <f>IF(OR($A401="",$L401="",$O401=""),"",IFERROR(ROUND($L401*$O401,2),0))</f>
        <v/>
      </c>
      <c r="Q401" s="44" t="n"/>
      <c r="R401" s="48" t="n"/>
      <c r="S401" s="45">
        <f>IF(OR($K401="",$Q401=""),"",IFERROR($K401/$Q401,""))</f>
        <v/>
      </c>
      <c r="T401" s="29">
        <f>IF($A401="","",IF($B401="","Missing trip date",IF($C401="","Missing driver",IF($D401="","Missing vehicle",IF($E401="","Missing trip type",IF(OR($I401="",$J401=""),"Missing odometer",IF($K401&lt;0,"End odometer below start",IF($K401=0,"Zero total miles",IF($L401="","Missing business miles",IF($L401&gt;$K401,"Business miles exceed total",IF($N401="","Missing reimbursement choice",IF(AND(OR($E401="Business",$E401="Mixed"),$H401=""),"Missing business purpose",IF(AND(OR($E401="Personal",$E401="Commute"),$L401&gt;0),"Review trip type",IF(AND($N401="Yes",$L401=0),"Review eligibility","OK"))))))))))))))</f>
        <v/>
      </c>
    </row>
    <row r="402">
      <c r="A402" s="20" t="n"/>
      <c r="B402" s="43" t="n"/>
      <c r="C402" s="22" t="n"/>
      <c r="D402" s="22" t="n"/>
      <c r="E402" s="22" t="n"/>
      <c r="F402" s="22" t="n"/>
      <c r="G402" s="22" t="n"/>
      <c r="H402" s="23" t="n"/>
      <c r="I402" s="44" t="n"/>
      <c r="J402" s="44" t="n"/>
      <c r="K402" s="45">
        <f>IF(OR($I402="",$J402=""),"",IFERROR($J402-$I402,""))</f>
        <v/>
      </c>
      <c r="L402" s="44" t="n"/>
      <c r="M402" s="45">
        <f>IF(OR($K402="",$L402=""),"",IFERROR(MAX(0,$K402-$L402),""))</f>
        <v/>
      </c>
      <c r="N402" s="22" t="n"/>
      <c r="O402" s="46">
        <f>IF($A402="","",IF($N402="Yes",IFERROR('Settings'!$B$4,0),0))</f>
        <v/>
      </c>
      <c r="P402" s="47">
        <f>IF(OR($A402="",$L402="",$O402=""),"",IFERROR(ROUND($L402*$O402,2),0))</f>
        <v/>
      </c>
      <c r="Q402" s="44" t="n"/>
      <c r="R402" s="48" t="n"/>
      <c r="S402" s="45">
        <f>IF(OR($K402="",$Q402=""),"",IFERROR($K402/$Q402,""))</f>
        <v/>
      </c>
      <c r="T402" s="29">
        <f>IF($A402="","",IF($B402="","Missing trip date",IF($C402="","Missing driver",IF($D402="","Missing vehicle",IF($E402="","Missing trip type",IF(OR($I402="",$J402=""),"Missing odometer",IF($K402&lt;0,"End odometer below start",IF($K402=0,"Zero total miles",IF($L402="","Missing business miles",IF($L402&gt;$K402,"Business miles exceed total",IF($N402="","Missing reimbursement choice",IF(AND(OR($E402="Business",$E402="Mixed"),$H402=""),"Missing business purpose",IF(AND(OR($E402="Personal",$E402="Commute"),$L402&gt;0),"Review trip type",IF(AND($N402="Yes",$L402=0),"Review eligibility","OK"))))))))))))))</f>
        <v/>
      </c>
    </row>
    <row r="403">
      <c r="A403" s="20" t="n"/>
      <c r="B403" s="43" t="n"/>
      <c r="C403" s="22" t="n"/>
      <c r="D403" s="22" t="n"/>
      <c r="E403" s="22" t="n"/>
      <c r="F403" s="22" t="n"/>
      <c r="G403" s="22" t="n"/>
      <c r="H403" s="23" t="n"/>
      <c r="I403" s="44" t="n"/>
      <c r="J403" s="44" t="n"/>
      <c r="K403" s="45">
        <f>IF(OR($I403="",$J403=""),"",IFERROR($J403-$I403,""))</f>
        <v/>
      </c>
      <c r="L403" s="44" t="n"/>
      <c r="M403" s="45">
        <f>IF(OR($K403="",$L403=""),"",IFERROR(MAX(0,$K403-$L403),""))</f>
        <v/>
      </c>
      <c r="N403" s="22" t="n"/>
      <c r="O403" s="46">
        <f>IF($A403="","",IF($N403="Yes",IFERROR('Settings'!$B$4,0),0))</f>
        <v/>
      </c>
      <c r="P403" s="47">
        <f>IF(OR($A403="",$L403="",$O403=""),"",IFERROR(ROUND($L403*$O403,2),0))</f>
        <v/>
      </c>
      <c r="Q403" s="44" t="n"/>
      <c r="R403" s="48" t="n"/>
      <c r="S403" s="45">
        <f>IF(OR($K403="",$Q403=""),"",IFERROR($K403/$Q403,""))</f>
        <v/>
      </c>
      <c r="T403" s="29">
        <f>IF($A403="","",IF($B403="","Missing trip date",IF($C403="","Missing driver",IF($D403="","Missing vehicle",IF($E403="","Missing trip type",IF(OR($I403="",$J403=""),"Missing odometer",IF($K403&lt;0,"End odometer below start",IF($K403=0,"Zero total miles",IF($L403="","Missing business miles",IF($L403&gt;$K403,"Business miles exceed total",IF($N403="","Missing reimbursement choice",IF(AND(OR($E403="Business",$E403="Mixed"),$H403=""),"Missing business purpose",IF(AND(OR($E403="Personal",$E403="Commute"),$L403&gt;0),"Review trip type",IF(AND($N403="Yes",$L403=0),"Review eligibility","OK"))))))))))))))</f>
        <v/>
      </c>
    </row>
    <row r="404">
      <c r="A404" s="20" t="n"/>
      <c r="B404" s="43" t="n"/>
      <c r="C404" s="22" t="n"/>
      <c r="D404" s="22" t="n"/>
      <c r="E404" s="22" t="n"/>
      <c r="F404" s="22" t="n"/>
      <c r="G404" s="22" t="n"/>
      <c r="H404" s="23" t="n"/>
      <c r="I404" s="44" t="n"/>
      <c r="J404" s="44" t="n"/>
      <c r="K404" s="45">
        <f>IF(OR($I404="",$J404=""),"",IFERROR($J404-$I404,""))</f>
        <v/>
      </c>
      <c r="L404" s="44" t="n"/>
      <c r="M404" s="45">
        <f>IF(OR($K404="",$L404=""),"",IFERROR(MAX(0,$K404-$L404),""))</f>
        <v/>
      </c>
      <c r="N404" s="22" t="n"/>
      <c r="O404" s="46">
        <f>IF($A404="","",IF($N404="Yes",IFERROR('Settings'!$B$4,0),0))</f>
        <v/>
      </c>
      <c r="P404" s="47">
        <f>IF(OR($A404="",$L404="",$O404=""),"",IFERROR(ROUND($L404*$O404,2),0))</f>
        <v/>
      </c>
      <c r="Q404" s="44" t="n"/>
      <c r="R404" s="48" t="n"/>
      <c r="S404" s="45">
        <f>IF(OR($K404="",$Q404=""),"",IFERROR($K404/$Q404,""))</f>
        <v/>
      </c>
      <c r="T404" s="29">
        <f>IF($A404="","",IF($B404="","Missing trip date",IF($C404="","Missing driver",IF($D404="","Missing vehicle",IF($E404="","Missing trip type",IF(OR($I404="",$J404=""),"Missing odometer",IF($K404&lt;0,"End odometer below start",IF($K404=0,"Zero total miles",IF($L404="","Missing business miles",IF($L404&gt;$K404,"Business miles exceed total",IF($N404="","Missing reimbursement choice",IF(AND(OR($E404="Business",$E404="Mixed"),$H404=""),"Missing business purpose",IF(AND(OR($E404="Personal",$E404="Commute"),$L404&gt;0),"Review trip type",IF(AND($N404="Yes",$L404=0),"Review eligibility","OK"))))))))))))))</f>
        <v/>
      </c>
    </row>
    <row r="405">
      <c r="A405" s="20" t="n"/>
      <c r="B405" s="43" t="n"/>
      <c r="C405" s="22" t="n"/>
      <c r="D405" s="22" t="n"/>
      <c r="E405" s="22" t="n"/>
      <c r="F405" s="22" t="n"/>
      <c r="G405" s="22" t="n"/>
      <c r="H405" s="23" t="n"/>
      <c r="I405" s="44" t="n"/>
      <c r="J405" s="44" t="n"/>
      <c r="K405" s="45">
        <f>IF(OR($I405="",$J405=""),"",IFERROR($J405-$I405,""))</f>
        <v/>
      </c>
      <c r="L405" s="44" t="n"/>
      <c r="M405" s="45">
        <f>IF(OR($K405="",$L405=""),"",IFERROR(MAX(0,$K405-$L405),""))</f>
        <v/>
      </c>
      <c r="N405" s="22" t="n"/>
      <c r="O405" s="46">
        <f>IF($A405="","",IF($N405="Yes",IFERROR('Settings'!$B$4,0),0))</f>
        <v/>
      </c>
      <c r="P405" s="47">
        <f>IF(OR($A405="",$L405="",$O405=""),"",IFERROR(ROUND($L405*$O405,2),0))</f>
        <v/>
      </c>
      <c r="Q405" s="44" t="n"/>
      <c r="R405" s="48" t="n"/>
      <c r="S405" s="45">
        <f>IF(OR($K405="",$Q405=""),"",IFERROR($K405/$Q405,""))</f>
        <v/>
      </c>
      <c r="T405" s="29">
        <f>IF($A405="","",IF($B405="","Missing trip date",IF($C405="","Missing driver",IF($D405="","Missing vehicle",IF($E405="","Missing trip type",IF(OR($I405="",$J405=""),"Missing odometer",IF($K405&lt;0,"End odometer below start",IF($K405=0,"Zero total miles",IF($L405="","Missing business miles",IF($L405&gt;$K405,"Business miles exceed total",IF($N405="","Missing reimbursement choice",IF(AND(OR($E405="Business",$E405="Mixed"),$H405=""),"Missing business purpose",IF(AND(OR($E405="Personal",$E405="Commute"),$L405&gt;0),"Review trip type",IF(AND($N405="Yes",$L405=0),"Review eligibility","OK"))))))))))))))</f>
        <v/>
      </c>
    </row>
    <row r="406">
      <c r="A406" s="20" t="n"/>
      <c r="B406" s="43" t="n"/>
      <c r="C406" s="22" t="n"/>
      <c r="D406" s="22" t="n"/>
      <c r="E406" s="22" t="n"/>
      <c r="F406" s="22" t="n"/>
      <c r="G406" s="22" t="n"/>
      <c r="H406" s="23" t="n"/>
      <c r="I406" s="44" t="n"/>
      <c r="J406" s="44" t="n"/>
      <c r="K406" s="45">
        <f>IF(OR($I406="",$J406=""),"",IFERROR($J406-$I406,""))</f>
        <v/>
      </c>
      <c r="L406" s="44" t="n"/>
      <c r="M406" s="45">
        <f>IF(OR($K406="",$L406=""),"",IFERROR(MAX(0,$K406-$L406),""))</f>
        <v/>
      </c>
      <c r="N406" s="22" t="n"/>
      <c r="O406" s="46">
        <f>IF($A406="","",IF($N406="Yes",IFERROR('Settings'!$B$4,0),0))</f>
        <v/>
      </c>
      <c r="P406" s="47">
        <f>IF(OR($A406="",$L406="",$O406=""),"",IFERROR(ROUND($L406*$O406,2),0))</f>
        <v/>
      </c>
      <c r="Q406" s="44" t="n"/>
      <c r="R406" s="48" t="n"/>
      <c r="S406" s="45">
        <f>IF(OR($K406="",$Q406=""),"",IFERROR($K406/$Q406,""))</f>
        <v/>
      </c>
      <c r="T406" s="29">
        <f>IF($A406="","",IF($B406="","Missing trip date",IF($C406="","Missing driver",IF($D406="","Missing vehicle",IF($E406="","Missing trip type",IF(OR($I406="",$J406=""),"Missing odometer",IF($K406&lt;0,"End odometer below start",IF($K406=0,"Zero total miles",IF($L406="","Missing business miles",IF($L406&gt;$K406,"Business miles exceed total",IF($N406="","Missing reimbursement choice",IF(AND(OR($E406="Business",$E406="Mixed"),$H406=""),"Missing business purpose",IF(AND(OR($E406="Personal",$E406="Commute"),$L406&gt;0),"Review trip type",IF(AND($N406="Yes",$L406=0),"Review eligibility","OK"))))))))))))))</f>
        <v/>
      </c>
    </row>
    <row r="407">
      <c r="A407" s="20" t="n"/>
      <c r="B407" s="43" t="n"/>
      <c r="C407" s="22" t="n"/>
      <c r="D407" s="22" t="n"/>
      <c r="E407" s="22" t="n"/>
      <c r="F407" s="22" t="n"/>
      <c r="G407" s="22" t="n"/>
      <c r="H407" s="23" t="n"/>
      <c r="I407" s="44" t="n"/>
      <c r="J407" s="44" t="n"/>
      <c r="K407" s="45">
        <f>IF(OR($I407="",$J407=""),"",IFERROR($J407-$I407,""))</f>
        <v/>
      </c>
      <c r="L407" s="44" t="n"/>
      <c r="M407" s="45">
        <f>IF(OR($K407="",$L407=""),"",IFERROR(MAX(0,$K407-$L407),""))</f>
        <v/>
      </c>
      <c r="N407" s="22" t="n"/>
      <c r="O407" s="46">
        <f>IF($A407="","",IF($N407="Yes",IFERROR('Settings'!$B$4,0),0))</f>
        <v/>
      </c>
      <c r="P407" s="47">
        <f>IF(OR($A407="",$L407="",$O407=""),"",IFERROR(ROUND($L407*$O407,2),0))</f>
        <v/>
      </c>
      <c r="Q407" s="44" t="n"/>
      <c r="R407" s="48" t="n"/>
      <c r="S407" s="45">
        <f>IF(OR($K407="",$Q407=""),"",IFERROR($K407/$Q407,""))</f>
        <v/>
      </c>
      <c r="T407" s="29">
        <f>IF($A407="","",IF($B407="","Missing trip date",IF($C407="","Missing driver",IF($D407="","Missing vehicle",IF($E407="","Missing trip type",IF(OR($I407="",$J407=""),"Missing odometer",IF($K407&lt;0,"End odometer below start",IF($K407=0,"Zero total miles",IF($L407="","Missing business miles",IF($L407&gt;$K407,"Business miles exceed total",IF($N407="","Missing reimbursement choice",IF(AND(OR($E407="Business",$E407="Mixed"),$H407=""),"Missing business purpose",IF(AND(OR($E407="Personal",$E407="Commute"),$L407&gt;0),"Review trip type",IF(AND($N407="Yes",$L407=0),"Review eligibility","OK"))))))))))))))</f>
        <v/>
      </c>
    </row>
    <row r="408">
      <c r="A408" s="20" t="n"/>
      <c r="B408" s="43" t="n"/>
      <c r="C408" s="22" t="n"/>
      <c r="D408" s="22" t="n"/>
      <c r="E408" s="22" t="n"/>
      <c r="F408" s="22" t="n"/>
      <c r="G408" s="22" t="n"/>
      <c r="H408" s="23" t="n"/>
      <c r="I408" s="44" t="n"/>
      <c r="J408" s="44" t="n"/>
      <c r="K408" s="45">
        <f>IF(OR($I408="",$J408=""),"",IFERROR($J408-$I408,""))</f>
        <v/>
      </c>
      <c r="L408" s="44" t="n"/>
      <c r="M408" s="45">
        <f>IF(OR($K408="",$L408=""),"",IFERROR(MAX(0,$K408-$L408),""))</f>
        <v/>
      </c>
      <c r="N408" s="22" t="n"/>
      <c r="O408" s="46">
        <f>IF($A408="","",IF($N408="Yes",IFERROR('Settings'!$B$4,0),0))</f>
        <v/>
      </c>
      <c r="P408" s="47">
        <f>IF(OR($A408="",$L408="",$O408=""),"",IFERROR(ROUND($L408*$O408,2),0))</f>
        <v/>
      </c>
      <c r="Q408" s="44" t="n"/>
      <c r="R408" s="48" t="n"/>
      <c r="S408" s="45">
        <f>IF(OR($K408="",$Q408=""),"",IFERROR($K408/$Q408,""))</f>
        <v/>
      </c>
      <c r="T408" s="29">
        <f>IF($A408="","",IF($B408="","Missing trip date",IF($C408="","Missing driver",IF($D408="","Missing vehicle",IF($E408="","Missing trip type",IF(OR($I408="",$J408=""),"Missing odometer",IF($K408&lt;0,"End odometer below start",IF($K408=0,"Zero total miles",IF($L408="","Missing business miles",IF($L408&gt;$K408,"Business miles exceed total",IF($N408="","Missing reimbursement choice",IF(AND(OR($E408="Business",$E408="Mixed"),$H408=""),"Missing business purpose",IF(AND(OR($E408="Personal",$E408="Commute"),$L408&gt;0),"Review trip type",IF(AND($N408="Yes",$L408=0),"Review eligibility","OK"))))))))))))))</f>
        <v/>
      </c>
    </row>
    <row r="409">
      <c r="A409" s="20" t="n"/>
      <c r="B409" s="43" t="n"/>
      <c r="C409" s="22" t="n"/>
      <c r="D409" s="22" t="n"/>
      <c r="E409" s="22" t="n"/>
      <c r="F409" s="22" t="n"/>
      <c r="G409" s="22" t="n"/>
      <c r="H409" s="23" t="n"/>
      <c r="I409" s="44" t="n"/>
      <c r="J409" s="44" t="n"/>
      <c r="K409" s="45">
        <f>IF(OR($I409="",$J409=""),"",IFERROR($J409-$I409,""))</f>
        <v/>
      </c>
      <c r="L409" s="44" t="n"/>
      <c r="M409" s="45">
        <f>IF(OR($K409="",$L409=""),"",IFERROR(MAX(0,$K409-$L409),""))</f>
        <v/>
      </c>
      <c r="N409" s="22" t="n"/>
      <c r="O409" s="46">
        <f>IF($A409="","",IF($N409="Yes",IFERROR('Settings'!$B$4,0),0))</f>
        <v/>
      </c>
      <c r="P409" s="47">
        <f>IF(OR($A409="",$L409="",$O409=""),"",IFERROR(ROUND($L409*$O409,2),0))</f>
        <v/>
      </c>
      <c r="Q409" s="44" t="n"/>
      <c r="R409" s="48" t="n"/>
      <c r="S409" s="45">
        <f>IF(OR($K409="",$Q409=""),"",IFERROR($K409/$Q409,""))</f>
        <v/>
      </c>
      <c r="T409" s="29">
        <f>IF($A409="","",IF($B409="","Missing trip date",IF($C409="","Missing driver",IF($D409="","Missing vehicle",IF($E409="","Missing trip type",IF(OR($I409="",$J409=""),"Missing odometer",IF($K409&lt;0,"End odometer below start",IF($K409=0,"Zero total miles",IF($L409="","Missing business miles",IF($L409&gt;$K409,"Business miles exceed total",IF($N409="","Missing reimbursement choice",IF(AND(OR($E409="Business",$E409="Mixed"),$H409=""),"Missing business purpose",IF(AND(OR($E409="Personal",$E409="Commute"),$L409&gt;0),"Review trip type",IF(AND($N409="Yes",$L409=0),"Review eligibility","OK"))))))))))))))</f>
        <v/>
      </c>
    </row>
    <row r="410">
      <c r="A410" s="20" t="n"/>
      <c r="B410" s="43" t="n"/>
      <c r="C410" s="22" t="n"/>
      <c r="D410" s="22" t="n"/>
      <c r="E410" s="22" t="n"/>
      <c r="F410" s="22" t="n"/>
      <c r="G410" s="22" t="n"/>
      <c r="H410" s="23" t="n"/>
      <c r="I410" s="44" t="n"/>
      <c r="J410" s="44" t="n"/>
      <c r="K410" s="45">
        <f>IF(OR($I410="",$J410=""),"",IFERROR($J410-$I410,""))</f>
        <v/>
      </c>
      <c r="L410" s="44" t="n"/>
      <c r="M410" s="45">
        <f>IF(OR($K410="",$L410=""),"",IFERROR(MAX(0,$K410-$L410),""))</f>
        <v/>
      </c>
      <c r="N410" s="22" t="n"/>
      <c r="O410" s="46">
        <f>IF($A410="","",IF($N410="Yes",IFERROR('Settings'!$B$4,0),0))</f>
        <v/>
      </c>
      <c r="P410" s="47">
        <f>IF(OR($A410="",$L410="",$O410=""),"",IFERROR(ROUND($L410*$O410,2),0))</f>
        <v/>
      </c>
      <c r="Q410" s="44" t="n"/>
      <c r="R410" s="48" t="n"/>
      <c r="S410" s="45">
        <f>IF(OR($K410="",$Q410=""),"",IFERROR($K410/$Q410,""))</f>
        <v/>
      </c>
      <c r="T410" s="29">
        <f>IF($A410="","",IF($B410="","Missing trip date",IF($C410="","Missing driver",IF($D410="","Missing vehicle",IF($E410="","Missing trip type",IF(OR($I410="",$J410=""),"Missing odometer",IF($K410&lt;0,"End odometer below start",IF($K410=0,"Zero total miles",IF($L410="","Missing business miles",IF($L410&gt;$K410,"Business miles exceed total",IF($N410="","Missing reimbursement choice",IF(AND(OR($E410="Business",$E410="Mixed"),$H410=""),"Missing business purpose",IF(AND(OR($E410="Personal",$E410="Commute"),$L410&gt;0),"Review trip type",IF(AND($N410="Yes",$L410=0),"Review eligibility","OK"))))))))))))))</f>
        <v/>
      </c>
    </row>
    <row r="411">
      <c r="A411" s="20" t="n"/>
      <c r="B411" s="43" t="n"/>
      <c r="C411" s="22" t="n"/>
      <c r="D411" s="22" t="n"/>
      <c r="E411" s="22" t="n"/>
      <c r="F411" s="22" t="n"/>
      <c r="G411" s="22" t="n"/>
      <c r="H411" s="23" t="n"/>
      <c r="I411" s="44" t="n"/>
      <c r="J411" s="44" t="n"/>
      <c r="K411" s="45">
        <f>IF(OR($I411="",$J411=""),"",IFERROR($J411-$I411,""))</f>
        <v/>
      </c>
      <c r="L411" s="44" t="n"/>
      <c r="M411" s="45">
        <f>IF(OR($K411="",$L411=""),"",IFERROR(MAX(0,$K411-$L411),""))</f>
        <v/>
      </c>
      <c r="N411" s="22" t="n"/>
      <c r="O411" s="46">
        <f>IF($A411="","",IF($N411="Yes",IFERROR('Settings'!$B$4,0),0))</f>
        <v/>
      </c>
      <c r="P411" s="47">
        <f>IF(OR($A411="",$L411="",$O411=""),"",IFERROR(ROUND($L411*$O411,2),0))</f>
        <v/>
      </c>
      <c r="Q411" s="44" t="n"/>
      <c r="R411" s="48" t="n"/>
      <c r="S411" s="45">
        <f>IF(OR($K411="",$Q411=""),"",IFERROR($K411/$Q411,""))</f>
        <v/>
      </c>
      <c r="T411" s="29">
        <f>IF($A411="","",IF($B411="","Missing trip date",IF($C411="","Missing driver",IF($D411="","Missing vehicle",IF($E411="","Missing trip type",IF(OR($I411="",$J411=""),"Missing odometer",IF($K411&lt;0,"End odometer below start",IF($K411=0,"Zero total miles",IF($L411="","Missing business miles",IF($L411&gt;$K411,"Business miles exceed total",IF($N411="","Missing reimbursement choice",IF(AND(OR($E411="Business",$E411="Mixed"),$H411=""),"Missing business purpose",IF(AND(OR($E411="Personal",$E411="Commute"),$L411&gt;0),"Review trip type",IF(AND($N411="Yes",$L411=0),"Review eligibility","OK"))))))))))))))</f>
        <v/>
      </c>
    </row>
    <row r="412">
      <c r="A412" s="20" t="n"/>
      <c r="B412" s="43" t="n"/>
      <c r="C412" s="22" t="n"/>
      <c r="D412" s="22" t="n"/>
      <c r="E412" s="22" t="n"/>
      <c r="F412" s="22" t="n"/>
      <c r="G412" s="22" t="n"/>
      <c r="H412" s="23" t="n"/>
      <c r="I412" s="44" t="n"/>
      <c r="J412" s="44" t="n"/>
      <c r="K412" s="45">
        <f>IF(OR($I412="",$J412=""),"",IFERROR($J412-$I412,""))</f>
        <v/>
      </c>
      <c r="L412" s="44" t="n"/>
      <c r="M412" s="45">
        <f>IF(OR($K412="",$L412=""),"",IFERROR(MAX(0,$K412-$L412),""))</f>
        <v/>
      </c>
      <c r="N412" s="22" t="n"/>
      <c r="O412" s="46">
        <f>IF($A412="","",IF($N412="Yes",IFERROR('Settings'!$B$4,0),0))</f>
        <v/>
      </c>
      <c r="P412" s="47">
        <f>IF(OR($A412="",$L412="",$O412=""),"",IFERROR(ROUND($L412*$O412,2),0))</f>
        <v/>
      </c>
      <c r="Q412" s="44" t="n"/>
      <c r="R412" s="48" t="n"/>
      <c r="S412" s="45">
        <f>IF(OR($K412="",$Q412=""),"",IFERROR($K412/$Q412,""))</f>
        <v/>
      </c>
      <c r="T412" s="29">
        <f>IF($A412="","",IF($B412="","Missing trip date",IF($C412="","Missing driver",IF($D412="","Missing vehicle",IF($E412="","Missing trip type",IF(OR($I412="",$J412=""),"Missing odometer",IF($K412&lt;0,"End odometer below start",IF($K412=0,"Zero total miles",IF($L412="","Missing business miles",IF($L412&gt;$K412,"Business miles exceed total",IF($N412="","Missing reimbursement choice",IF(AND(OR($E412="Business",$E412="Mixed"),$H412=""),"Missing business purpose",IF(AND(OR($E412="Personal",$E412="Commute"),$L412&gt;0),"Review trip type",IF(AND($N412="Yes",$L412=0),"Review eligibility","OK"))))))))))))))</f>
        <v/>
      </c>
    </row>
    <row r="413">
      <c r="A413" s="20" t="n"/>
      <c r="B413" s="43" t="n"/>
      <c r="C413" s="22" t="n"/>
      <c r="D413" s="22" t="n"/>
      <c r="E413" s="22" t="n"/>
      <c r="F413" s="22" t="n"/>
      <c r="G413" s="22" t="n"/>
      <c r="H413" s="23" t="n"/>
      <c r="I413" s="44" t="n"/>
      <c r="J413" s="44" t="n"/>
      <c r="K413" s="45">
        <f>IF(OR($I413="",$J413=""),"",IFERROR($J413-$I413,""))</f>
        <v/>
      </c>
      <c r="L413" s="44" t="n"/>
      <c r="M413" s="45">
        <f>IF(OR($K413="",$L413=""),"",IFERROR(MAX(0,$K413-$L413),""))</f>
        <v/>
      </c>
      <c r="N413" s="22" t="n"/>
      <c r="O413" s="46">
        <f>IF($A413="","",IF($N413="Yes",IFERROR('Settings'!$B$4,0),0))</f>
        <v/>
      </c>
      <c r="P413" s="47">
        <f>IF(OR($A413="",$L413="",$O413=""),"",IFERROR(ROUND($L413*$O413,2),0))</f>
        <v/>
      </c>
      <c r="Q413" s="44" t="n"/>
      <c r="R413" s="48" t="n"/>
      <c r="S413" s="45">
        <f>IF(OR($K413="",$Q413=""),"",IFERROR($K413/$Q413,""))</f>
        <v/>
      </c>
      <c r="T413" s="29">
        <f>IF($A413="","",IF($B413="","Missing trip date",IF($C413="","Missing driver",IF($D413="","Missing vehicle",IF($E413="","Missing trip type",IF(OR($I413="",$J413=""),"Missing odometer",IF($K413&lt;0,"End odometer below start",IF($K413=0,"Zero total miles",IF($L413="","Missing business miles",IF($L413&gt;$K413,"Business miles exceed total",IF($N413="","Missing reimbursement choice",IF(AND(OR($E413="Business",$E413="Mixed"),$H413=""),"Missing business purpose",IF(AND(OR($E413="Personal",$E413="Commute"),$L413&gt;0),"Review trip type",IF(AND($N413="Yes",$L413=0),"Review eligibility","OK"))))))))))))))</f>
        <v/>
      </c>
    </row>
    <row r="414">
      <c r="A414" s="20" t="n"/>
      <c r="B414" s="43" t="n"/>
      <c r="C414" s="22" t="n"/>
      <c r="D414" s="22" t="n"/>
      <c r="E414" s="22" t="n"/>
      <c r="F414" s="22" t="n"/>
      <c r="G414" s="22" t="n"/>
      <c r="H414" s="23" t="n"/>
      <c r="I414" s="44" t="n"/>
      <c r="J414" s="44" t="n"/>
      <c r="K414" s="45">
        <f>IF(OR($I414="",$J414=""),"",IFERROR($J414-$I414,""))</f>
        <v/>
      </c>
      <c r="L414" s="44" t="n"/>
      <c r="M414" s="45">
        <f>IF(OR($K414="",$L414=""),"",IFERROR(MAX(0,$K414-$L414),""))</f>
        <v/>
      </c>
      <c r="N414" s="22" t="n"/>
      <c r="O414" s="46">
        <f>IF($A414="","",IF($N414="Yes",IFERROR('Settings'!$B$4,0),0))</f>
        <v/>
      </c>
      <c r="P414" s="47">
        <f>IF(OR($A414="",$L414="",$O414=""),"",IFERROR(ROUND($L414*$O414,2),0))</f>
        <v/>
      </c>
      <c r="Q414" s="44" t="n"/>
      <c r="R414" s="48" t="n"/>
      <c r="S414" s="45">
        <f>IF(OR($K414="",$Q414=""),"",IFERROR($K414/$Q414,""))</f>
        <v/>
      </c>
      <c r="T414" s="29">
        <f>IF($A414="","",IF($B414="","Missing trip date",IF($C414="","Missing driver",IF($D414="","Missing vehicle",IF($E414="","Missing trip type",IF(OR($I414="",$J414=""),"Missing odometer",IF($K414&lt;0,"End odometer below start",IF($K414=0,"Zero total miles",IF($L414="","Missing business miles",IF($L414&gt;$K414,"Business miles exceed total",IF($N414="","Missing reimbursement choice",IF(AND(OR($E414="Business",$E414="Mixed"),$H414=""),"Missing business purpose",IF(AND(OR($E414="Personal",$E414="Commute"),$L414&gt;0),"Review trip type",IF(AND($N414="Yes",$L414=0),"Review eligibility","OK"))))))))))))))</f>
        <v/>
      </c>
    </row>
    <row r="415">
      <c r="A415" s="20" t="n"/>
      <c r="B415" s="43" t="n"/>
      <c r="C415" s="22" t="n"/>
      <c r="D415" s="22" t="n"/>
      <c r="E415" s="22" t="n"/>
      <c r="F415" s="22" t="n"/>
      <c r="G415" s="22" t="n"/>
      <c r="H415" s="23" t="n"/>
      <c r="I415" s="44" t="n"/>
      <c r="J415" s="44" t="n"/>
      <c r="K415" s="45">
        <f>IF(OR($I415="",$J415=""),"",IFERROR($J415-$I415,""))</f>
        <v/>
      </c>
      <c r="L415" s="44" t="n"/>
      <c r="M415" s="45">
        <f>IF(OR($K415="",$L415=""),"",IFERROR(MAX(0,$K415-$L415),""))</f>
        <v/>
      </c>
      <c r="N415" s="22" t="n"/>
      <c r="O415" s="46">
        <f>IF($A415="","",IF($N415="Yes",IFERROR('Settings'!$B$4,0),0))</f>
        <v/>
      </c>
      <c r="P415" s="47">
        <f>IF(OR($A415="",$L415="",$O415=""),"",IFERROR(ROUND($L415*$O415,2),0))</f>
        <v/>
      </c>
      <c r="Q415" s="44" t="n"/>
      <c r="R415" s="48" t="n"/>
      <c r="S415" s="45">
        <f>IF(OR($K415="",$Q415=""),"",IFERROR($K415/$Q415,""))</f>
        <v/>
      </c>
      <c r="T415" s="29">
        <f>IF($A415="","",IF($B415="","Missing trip date",IF($C415="","Missing driver",IF($D415="","Missing vehicle",IF($E415="","Missing trip type",IF(OR($I415="",$J415=""),"Missing odometer",IF($K415&lt;0,"End odometer below start",IF($K415=0,"Zero total miles",IF($L415="","Missing business miles",IF($L415&gt;$K415,"Business miles exceed total",IF($N415="","Missing reimbursement choice",IF(AND(OR($E415="Business",$E415="Mixed"),$H415=""),"Missing business purpose",IF(AND(OR($E415="Personal",$E415="Commute"),$L415&gt;0),"Review trip type",IF(AND($N415="Yes",$L415=0),"Review eligibility","OK"))))))))))))))</f>
        <v/>
      </c>
    </row>
    <row r="416">
      <c r="A416" s="20" t="n"/>
      <c r="B416" s="43" t="n"/>
      <c r="C416" s="22" t="n"/>
      <c r="D416" s="22" t="n"/>
      <c r="E416" s="22" t="n"/>
      <c r="F416" s="22" t="n"/>
      <c r="G416" s="22" t="n"/>
      <c r="H416" s="23" t="n"/>
      <c r="I416" s="44" t="n"/>
      <c r="J416" s="44" t="n"/>
      <c r="K416" s="45">
        <f>IF(OR($I416="",$J416=""),"",IFERROR($J416-$I416,""))</f>
        <v/>
      </c>
      <c r="L416" s="44" t="n"/>
      <c r="M416" s="45">
        <f>IF(OR($K416="",$L416=""),"",IFERROR(MAX(0,$K416-$L416),""))</f>
        <v/>
      </c>
      <c r="N416" s="22" t="n"/>
      <c r="O416" s="46">
        <f>IF($A416="","",IF($N416="Yes",IFERROR('Settings'!$B$4,0),0))</f>
        <v/>
      </c>
      <c r="P416" s="47">
        <f>IF(OR($A416="",$L416="",$O416=""),"",IFERROR(ROUND($L416*$O416,2),0))</f>
        <v/>
      </c>
      <c r="Q416" s="44" t="n"/>
      <c r="R416" s="48" t="n"/>
      <c r="S416" s="45">
        <f>IF(OR($K416="",$Q416=""),"",IFERROR($K416/$Q416,""))</f>
        <v/>
      </c>
      <c r="T416" s="29">
        <f>IF($A416="","",IF($B416="","Missing trip date",IF($C416="","Missing driver",IF($D416="","Missing vehicle",IF($E416="","Missing trip type",IF(OR($I416="",$J416=""),"Missing odometer",IF($K416&lt;0,"End odometer below start",IF($K416=0,"Zero total miles",IF($L416="","Missing business miles",IF($L416&gt;$K416,"Business miles exceed total",IF($N416="","Missing reimbursement choice",IF(AND(OR($E416="Business",$E416="Mixed"),$H416=""),"Missing business purpose",IF(AND(OR($E416="Personal",$E416="Commute"),$L416&gt;0),"Review trip type",IF(AND($N416="Yes",$L416=0),"Review eligibility","OK"))))))))))))))</f>
        <v/>
      </c>
    </row>
    <row r="417">
      <c r="A417" s="20" t="n"/>
      <c r="B417" s="43" t="n"/>
      <c r="C417" s="22" t="n"/>
      <c r="D417" s="22" t="n"/>
      <c r="E417" s="22" t="n"/>
      <c r="F417" s="22" t="n"/>
      <c r="G417" s="22" t="n"/>
      <c r="H417" s="23" t="n"/>
      <c r="I417" s="44" t="n"/>
      <c r="J417" s="44" t="n"/>
      <c r="K417" s="45">
        <f>IF(OR($I417="",$J417=""),"",IFERROR($J417-$I417,""))</f>
        <v/>
      </c>
      <c r="L417" s="44" t="n"/>
      <c r="M417" s="45">
        <f>IF(OR($K417="",$L417=""),"",IFERROR(MAX(0,$K417-$L417),""))</f>
        <v/>
      </c>
      <c r="N417" s="22" t="n"/>
      <c r="O417" s="46">
        <f>IF($A417="","",IF($N417="Yes",IFERROR('Settings'!$B$4,0),0))</f>
        <v/>
      </c>
      <c r="P417" s="47">
        <f>IF(OR($A417="",$L417="",$O417=""),"",IFERROR(ROUND($L417*$O417,2),0))</f>
        <v/>
      </c>
      <c r="Q417" s="44" t="n"/>
      <c r="R417" s="48" t="n"/>
      <c r="S417" s="45">
        <f>IF(OR($K417="",$Q417=""),"",IFERROR($K417/$Q417,""))</f>
        <v/>
      </c>
      <c r="T417" s="29">
        <f>IF($A417="","",IF($B417="","Missing trip date",IF($C417="","Missing driver",IF($D417="","Missing vehicle",IF($E417="","Missing trip type",IF(OR($I417="",$J417=""),"Missing odometer",IF($K417&lt;0,"End odometer below start",IF($K417=0,"Zero total miles",IF($L417="","Missing business miles",IF($L417&gt;$K417,"Business miles exceed total",IF($N417="","Missing reimbursement choice",IF(AND(OR($E417="Business",$E417="Mixed"),$H417=""),"Missing business purpose",IF(AND(OR($E417="Personal",$E417="Commute"),$L417&gt;0),"Review trip type",IF(AND($N417="Yes",$L417=0),"Review eligibility","OK"))))))))))))))</f>
        <v/>
      </c>
    </row>
    <row r="418">
      <c r="A418" s="20" t="n"/>
      <c r="B418" s="43" t="n"/>
      <c r="C418" s="22" t="n"/>
      <c r="D418" s="22" t="n"/>
      <c r="E418" s="22" t="n"/>
      <c r="F418" s="22" t="n"/>
      <c r="G418" s="22" t="n"/>
      <c r="H418" s="23" t="n"/>
      <c r="I418" s="44" t="n"/>
      <c r="J418" s="44" t="n"/>
      <c r="K418" s="45">
        <f>IF(OR($I418="",$J418=""),"",IFERROR($J418-$I418,""))</f>
        <v/>
      </c>
      <c r="L418" s="44" t="n"/>
      <c r="M418" s="45">
        <f>IF(OR($K418="",$L418=""),"",IFERROR(MAX(0,$K418-$L418),""))</f>
        <v/>
      </c>
      <c r="N418" s="22" t="n"/>
      <c r="O418" s="46">
        <f>IF($A418="","",IF($N418="Yes",IFERROR('Settings'!$B$4,0),0))</f>
        <v/>
      </c>
      <c r="P418" s="47">
        <f>IF(OR($A418="",$L418="",$O418=""),"",IFERROR(ROUND($L418*$O418,2),0))</f>
        <v/>
      </c>
      <c r="Q418" s="44" t="n"/>
      <c r="R418" s="48" t="n"/>
      <c r="S418" s="45">
        <f>IF(OR($K418="",$Q418=""),"",IFERROR($K418/$Q418,""))</f>
        <v/>
      </c>
      <c r="T418" s="29">
        <f>IF($A418="","",IF($B418="","Missing trip date",IF($C418="","Missing driver",IF($D418="","Missing vehicle",IF($E418="","Missing trip type",IF(OR($I418="",$J418=""),"Missing odometer",IF($K418&lt;0,"End odometer below start",IF($K418=0,"Zero total miles",IF($L418="","Missing business miles",IF($L418&gt;$K418,"Business miles exceed total",IF($N418="","Missing reimbursement choice",IF(AND(OR($E418="Business",$E418="Mixed"),$H418=""),"Missing business purpose",IF(AND(OR($E418="Personal",$E418="Commute"),$L418&gt;0),"Review trip type",IF(AND($N418="Yes",$L418=0),"Review eligibility","OK"))))))))))))))</f>
        <v/>
      </c>
    </row>
    <row r="419">
      <c r="A419" s="20" t="n"/>
      <c r="B419" s="43" t="n"/>
      <c r="C419" s="22" t="n"/>
      <c r="D419" s="22" t="n"/>
      <c r="E419" s="22" t="n"/>
      <c r="F419" s="22" t="n"/>
      <c r="G419" s="22" t="n"/>
      <c r="H419" s="23" t="n"/>
      <c r="I419" s="44" t="n"/>
      <c r="J419" s="44" t="n"/>
      <c r="K419" s="45">
        <f>IF(OR($I419="",$J419=""),"",IFERROR($J419-$I419,""))</f>
        <v/>
      </c>
      <c r="L419" s="44" t="n"/>
      <c r="M419" s="45">
        <f>IF(OR($K419="",$L419=""),"",IFERROR(MAX(0,$K419-$L419),""))</f>
        <v/>
      </c>
      <c r="N419" s="22" t="n"/>
      <c r="O419" s="46">
        <f>IF($A419="","",IF($N419="Yes",IFERROR('Settings'!$B$4,0),0))</f>
        <v/>
      </c>
      <c r="P419" s="47">
        <f>IF(OR($A419="",$L419="",$O419=""),"",IFERROR(ROUND($L419*$O419,2),0))</f>
        <v/>
      </c>
      <c r="Q419" s="44" t="n"/>
      <c r="R419" s="48" t="n"/>
      <c r="S419" s="45">
        <f>IF(OR($K419="",$Q419=""),"",IFERROR($K419/$Q419,""))</f>
        <v/>
      </c>
      <c r="T419" s="29">
        <f>IF($A419="","",IF($B419="","Missing trip date",IF($C419="","Missing driver",IF($D419="","Missing vehicle",IF($E419="","Missing trip type",IF(OR($I419="",$J419=""),"Missing odometer",IF($K419&lt;0,"End odometer below start",IF($K419=0,"Zero total miles",IF($L419="","Missing business miles",IF($L419&gt;$K419,"Business miles exceed total",IF($N419="","Missing reimbursement choice",IF(AND(OR($E419="Business",$E419="Mixed"),$H419=""),"Missing business purpose",IF(AND(OR($E419="Personal",$E419="Commute"),$L419&gt;0),"Review trip type",IF(AND($N419="Yes",$L419=0),"Review eligibility","OK"))))))))))))))</f>
        <v/>
      </c>
    </row>
    <row r="420">
      <c r="A420" s="20" t="n"/>
      <c r="B420" s="43" t="n"/>
      <c r="C420" s="22" t="n"/>
      <c r="D420" s="22" t="n"/>
      <c r="E420" s="22" t="n"/>
      <c r="F420" s="22" t="n"/>
      <c r="G420" s="22" t="n"/>
      <c r="H420" s="23" t="n"/>
      <c r="I420" s="44" t="n"/>
      <c r="J420" s="44" t="n"/>
      <c r="K420" s="45">
        <f>IF(OR($I420="",$J420=""),"",IFERROR($J420-$I420,""))</f>
        <v/>
      </c>
      <c r="L420" s="44" t="n"/>
      <c r="M420" s="45">
        <f>IF(OR($K420="",$L420=""),"",IFERROR(MAX(0,$K420-$L420),""))</f>
        <v/>
      </c>
      <c r="N420" s="22" t="n"/>
      <c r="O420" s="46">
        <f>IF($A420="","",IF($N420="Yes",IFERROR('Settings'!$B$4,0),0))</f>
        <v/>
      </c>
      <c r="P420" s="47">
        <f>IF(OR($A420="",$L420="",$O420=""),"",IFERROR(ROUND($L420*$O420,2),0))</f>
        <v/>
      </c>
      <c r="Q420" s="44" t="n"/>
      <c r="R420" s="48" t="n"/>
      <c r="S420" s="45">
        <f>IF(OR($K420="",$Q420=""),"",IFERROR($K420/$Q420,""))</f>
        <v/>
      </c>
      <c r="T420" s="29">
        <f>IF($A420="","",IF($B420="","Missing trip date",IF($C420="","Missing driver",IF($D420="","Missing vehicle",IF($E420="","Missing trip type",IF(OR($I420="",$J420=""),"Missing odometer",IF($K420&lt;0,"End odometer below start",IF($K420=0,"Zero total miles",IF($L420="","Missing business miles",IF($L420&gt;$K420,"Business miles exceed total",IF($N420="","Missing reimbursement choice",IF(AND(OR($E420="Business",$E420="Mixed"),$H420=""),"Missing business purpose",IF(AND(OR($E420="Personal",$E420="Commute"),$L420&gt;0),"Review trip type",IF(AND($N420="Yes",$L420=0),"Review eligibility","OK"))))))))))))))</f>
        <v/>
      </c>
    </row>
    <row r="421">
      <c r="A421" s="20" t="n"/>
      <c r="B421" s="43" t="n"/>
      <c r="C421" s="22" t="n"/>
      <c r="D421" s="22" t="n"/>
      <c r="E421" s="22" t="n"/>
      <c r="F421" s="22" t="n"/>
      <c r="G421" s="22" t="n"/>
      <c r="H421" s="23" t="n"/>
      <c r="I421" s="44" t="n"/>
      <c r="J421" s="44" t="n"/>
      <c r="K421" s="45">
        <f>IF(OR($I421="",$J421=""),"",IFERROR($J421-$I421,""))</f>
        <v/>
      </c>
      <c r="L421" s="44" t="n"/>
      <c r="M421" s="45">
        <f>IF(OR($K421="",$L421=""),"",IFERROR(MAX(0,$K421-$L421),""))</f>
        <v/>
      </c>
      <c r="N421" s="22" t="n"/>
      <c r="O421" s="46">
        <f>IF($A421="","",IF($N421="Yes",IFERROR('Settings'!$B$4,0),0))</f>
        <v/>
      </c>
      <c r="P421" s="47">
        <f>IF(OR($A421="",$L421="",$O421=""),"",IFERROR(ROUND($L421*$O421,2),0))</f>
        <v/>
      </c>
      <c r="Q421" s="44" t="n"/>
      <c r="R421" s="48" t="n"/>
      <c r="S421" s="45">
        <f>IF(OR($K421="",$Q421=""),"",IFERROR($K421/$Q421,""))</f>
        <v/>
      </c>
      <c r="T421" s="29">
        <f>IF($A421="","",IF($B421="","Missing trip date",IF($C421="","Missing driver",IF($D421="","Missing vehicle",IF($E421="","Missing trip type",IF(OR($I421="",$J421=""),"Missing odometer",IF($K421&lt;0,"End odometer below start",IF($K421=0,"Zero total miles",IF($L421="","Missing business miles",IF($L421&gt;$K421,"Business miles exceed total",IF($N421="","Missing reimbursement choice",IF(AND(OR($E421="Business",$E421="Mixed"),$H421=""),"Missing business purpose",IF(AND(OR($E421="Personal",$E421="Commute"),$L421&gt;0),"Review trip type",IF(AND($N421="Yes",$L421=0),"Review eligibility","OK"))))))))))))))</f>
        <v/>
      </c>
    </row>
    <row r="422">
      <c r="A422" s="20" t="n"/>
      <c r="B422" s="43" t="n"/>
      <c r="C422" s="22" t="n"/>
      <c r="D422" s="22" t="n"/>
      <c r="E422" s="22" t="n"/>
      <c r="F422" s="22" t="n"/>
      <c r="G422" s="22" t="n"/>
      <c r="H422" s="23" t="n"/>
      <c r="I422" s="44" t="n"/>
      <c r="J422" s="44" t="n"/>
      <c r="K422" s="45">
        <f>IF(OR($I422="",$J422=""),"",IFERROR($J422-$I422,""))</f>
        <v/>
      </c>
      <c r="L422" s="44" t="n"/>
      <c r="M422" s="45">
        <f>IF(OR($K422="",$L422=""),"",IFERROR(MAX(0,$K422-$L422),""))</f>
        <v/>
      </c>
      <c r="N422" s="22" t="n"/>
      <c r="O422" s="46">
        <f>IF($A422="","",IF($N422="Yes",IFERROR('Settings'!$B$4,0),0))</f>
        <v/>
      </c>
      <c r="P422" s="47">
        <f>IF(OR($A422="",$L422="",$O422=""),"",IFERROR(ROUND($L422*$O422,2),0))</f>
        <v/>
      </c>
      <c r="Q422" s="44" t="n"/>
      <c r="R422" s="48" t="n"/>
      <c r="S422" s="45">
        <f>IF(OR($K422="",$Q422=""),"",IFERROR($K422/$Q422,""))</f>
        <v/>
      </c>
      <c r="T422" s="29">
        <f>IF($A422="","",IF($B422="","Missing trip date",IF($C422="","Missing driver",IF($D422="","Missing vehicle",IF($E422="","Missing trip type",IF(OR($I422="",$J422=""),"Missing odometer",IF($K422&lt;0,"End odometer below start",IF($K422=0,"Zero total miles",IF($L422="","Missing business miles",IF($L422&gt;$K422,"Business miles exceed total",IF($N422="","Missing reimbursement choice",IF(AND(OR($E422="Business",$E422="Mixed"),$H422=""),"Missing business purpose",IF(AND(OR($E422="Personal",$E422="Commute"),$L422&gt;0),"Review trip type",IF(AND($N422="Yes",$L422=0),"Review eligibility","OK"))))))))))))))</f>
        <v/>
      </c>
    </row>
    <row r="423">
      <c r="A423" s="20" t="n"/>
      <c r="B423" s="43" t="n"/>
      <c r="C423" s="22" t="n"/>
      <c r="D423" s="22" t="n"/>
      <c r="E423" s="22" t="n"/>
      <c r="F423" s="22" t="n"/>
      <c r="G423" s="22" t="n"/>
      <c r="H423" s="23" t="n"/>
      <c r="I423" s="44" t="n"/>
      <c r="J423" s="44" t="n"/>
      <c r="K423" s="45">
        <f>IF(OR($I423="",$J423=""),"",IFERROR($J423-$I423,""))</f>
        <v/>
      </c>
      <c r="L423" s="44" t="n"/>
      <c r="M423" s="45">
        <f>IF(OR($K423="",$L423=""),"",IFERROR(MAX(0,$K423-$L423),""))</f>
        <v/>
      </c>
      <c r="N423" s="22" t="n"/>
      <c r="O423" s="46">
        <f>IF($A423="","",IF($N423="Yes",IFERROR('Settings'!$B$4,0),0))</f>
        <v/>
      </c>
      <c r="P423" s="47">
        <f>IF(OR($A423="",$L423="",$O423=""),"",IFERROR(ROUND($L423*$O423,2),0))</f>
        <v/>
      </c>
      <c r="Q423" s="44" t="n"/>
      <c r="R423" s="48" t="n"/>
      <c r="S423" s="45">
        <f>IF(OR($K423="",$Q423=""),"",IFERROR($K423/$Q423,""))</f>
        <v/>
      </c>
      <c r="T423" s="29">
        <f>IF($A423="","",IF($B423="","Missing trip date",IF($C423="","Missing driver",IF($D423="","Missing vehicle",IF($E423="","Missing trip type",IF(OR($I423="",$J423=""),"Missing odometer",IF($K423&lt;0,"End odometer below start",IF($K423=0,"Zero total miles",IF($L423="","Missing business miles",IF($L423&gt;$K423,"Business miles exceed total",IF($N423="","Missing reimbursement choice",IF(AND(OR($E423="Business",$E423="Mixed"),$H423=""),"Missing business purpose",IF(AND(OR($E423="Personal",$E423="Commute"),$L423&gt;0),"Review trip type",IF(AND($N423="Yes",$L423=0),"Review eligibility","OK"))))))))))))))</f>
        <v/>
      </c>
    </row>
    <row r="424">
      <c r="A424" s="20" t="n"/>
      <c r="B424" s="43" t="n"/>
      <c r="C424" s="22" t="n"/>
      <c r="D424" s="22" t="n"/>
      <c r="E424" s="22" t="n"/>
      <c r="F424" s="22" t="n"/>
      <c r="G424" s="22" t="n"/>
      <c r="H424" s="23" t="n"/>
      <c r="I424" s="44" t="n"/>
      <c r="J424" s="44" t="n"/>
      <c r="K424" s="45">
        <f>IF(OR($I424="",$J424=""),"",IFERROR($J424-$I424,""))</f>
        <v/>
      </c>
      <c r="L424" s="44" t="n"/>
      <c r="M424" s="45">
        <f>IF(OR($K424="",$L424=""),"",IFERROR(MAX(0,$K424-$L424),""))</f>
        <v/>
      </c>
      <c r="N424" s="22" t="n"/>
      <c r="O424" s="46">
        <f>IF($A424="","",IF($N424="Yes",IFERROR('Settings'!$B$4,0),0))</f>
        <v/>
      </c>
      <c r="P424" s="47">
        <f>IF(OR($A424="",$L424="",$O424=""),"",IFERROR(ROUND($L424*$O424,2),0))</f>
        <v/>
      </c>
      <c r="Q424" s="44" t="n"/>
      <c r="R424" s="48" t="n"/>
      <c r="S424" s="45">
        <f>IF(OR($K424="",$Q424=""),"",IFERROR($K424/$Q424,""))</f>
        <v/>
      </c>
      <c r="T424" s="29">
        <f>IF($A424="","",IF($B424="","Missing trip date",IF($C424="","Missing driver",IF($D424="","Missing vehicle",IF($E424="","Missing trip type",IF(OR($I424="",$J424=""),"Missing odometer",IF($K424&lt;0,"End odometer below start",IF($K424=0,"Zero total miles",IF($L424="","Missing business miles",IF($L424&gt;$K424,"Business miles exceed total",IF($N424="","Missing reimbursement choice",IF(AND(OR($E424="Business",$E424="Mixed"),$H424=""),"Missing business purpose",IF(AND(OR($E424="Personal",$E424="Commute"),$L424&gt;0),"Review trip type",IF(AND($N424="Yes",$L424=0),"Review eligibility","OK"))))))))))))))</f>
        <v/>
      </c>
    </row>
    <row r="425">
      <c r="A425" s="20" t="n"/>
      <c r="B425" s="43" t="n"/>
      <c r="C425" s="22" t="n"/>
      <c r="D425" s="22" t="n"/>
      <c r="E425" s="22" t="n"/>
      <c r="F425" s="22" t="n"/>
      <c r="G425" s="22" t="n"/>
      <c r="H425" s="23" t="n"/>
      <c r="I425" s="44" t="n"/>
      <c r="J425" s="44" t="n"/>
      <c r="K425" s="45">
        <f>IF(OR($I425="",$J425=""),"",IFERROR($J425-$I425,""))</f>
        <v/>
      </c>
      <c r="L425" s="44" t="n"/>
      <c r="M425" s="45">
        <f>IF(OR($K425="",$L425=""),"",IFERROR(MAX(0,$K425-$L425),""))</f>
        <v/>
      </c>
      <c r="N425" s="22" t="n"/>
      <c r="O425" s="46">
        <f>IF($A425="","",IF($N425="Yes",IFERROR('Settings'!$B$4,0),0))</f>
        <v/>
      </c>
      <c r="P425" s="47">
        <f>IF(OR($A425="",$L425="",$O425=""),"",IFERROR(ROUND($L425*$O425,2),0))</f>
        <v/>
      </c>
      <c r="Q425" s="44" t="n"/>
      <c r="R425" s="48" t="n"/>
      <c r="S425" s="45">
        <f>IF(OR($K425="",$Q425=""),"",IFERROR($K425/$Q425,""))</f>
        <v/>
      </c>
      <c r="T425" s="29">
        <f>IF($A425="","",IF($B425="","Missing trip date",IF($C425="","Missing driver",IF($D425="","Missing vehicle",IF($E425="","Missing trip type",IF(OR($I425="",$J425=""),"Missing odometer",IF($K425&lt;0,"End odometer below start",IF($K425=0,"Zero total miles",IF($L425="","Missing business miles",IF($L425&gt;$K425,"Business miles exceed total",IF($N425="","Missing reimbursement choice",IF(AND(OR($E425="Business",$E425="Mixed"),$H425=""),"Missing business purpose",IF(AND(OR($E425="Personal",$E425="Commute"),$L425&gt;0),"Review trip type",IF(AND($N425="Yes",$L425=0),"Review eligibility","OK"))))))))))))))</f>
        <v/>
      </c>
    </row>
    <row r="426">
      <c r="A426" s="20" t="n"/>
      <c r="B426" s="43" t="n"/>
      <c r="C426" s="22" t="n"/>
      <c r="D426" s="22" t="n"/>
      <c r="E426" s="22" t="n"/>
      <c r="F426" s="22" t="n"/>
      <c r="G426" s="22" t="n"/>
      <c r="H426" s="23" t="n"/>
      <c r="I426" s="44" t="n"/>
      <c r="J426" s="44" t="n"/>
      <c r="K426" s="45">
        <f>IF(OR($I426="",$J426=""),"",IFERROR($J426-$I426,""))</f>
        <v/>
      </c>
      <c r="L426" s="44" t="n"/>
      <c r="M426" s="45">
        <f>IF(OR($K426="",$L426=""),"",IFERROR(MAX(0,$K426-$L426),""))</f>
        <v/>
      </c>
      <c r="N426" s="22" t="n"/>
      <c r="O426" s="46">
        <f>IF($A426="","",IF($N426="Yes",IFERROR('Settings'!$B$4,0),0))</f>
        <v/>
      </c>
      <c r="P426" s="47">
        <f>IF(OR($A426="",$L426="",$O426=""),"",IFERROR(ROUND($L426*$O426,2),0))</f>
        <v/>
      </c>
      <c r="Q426" s="44" t="n"/>
      <c r="R426" s="48" t="n"/>
      <c r="S426" s="45">
        <f>IF(OR($K426="",$Q426=""),"",IFERROR($K426/$Q426,""))</f>
        <v/>
      </c>
      <c r="T426" s="29">
        <f>IF($A426="","",IF($B426="","Missing trip date",IF($C426="","Missing driver",IF($D426="","Missing vehicle",IF($E426="","Missing trip type",IF(OR($I426="",$J426=""),"Missing odometer",IF($K426&lt;0,"End odometer below start",IF($K426=0,"Zero total miles",IF($L426="","Missing business miles",IF($L426&gt;$K426,"Business miles exceed total",IF($N426="","Missing reimbursement choice",IF(AND(OR($E426="Business",$E426="Mixed"),$H426=""),"Missing business purpose",IF(AND(OR($E426="Personal",$E426="Commute"),$L426&gt;0),"Review trip type",IF(AND($N426="Yes",$L426=0),"Review eligibility","OK"))))))))))))))</f>
        <v/>
      </c>
    </row>
    <row r="427">
      <c r="A427" s="20" t="n"/>
      <c r="B427" s="43" t="n"/>
      <c r="C427" s="22" t="n"/>
      <c r="D427" s="22" t="n"/>
      <c r="E427" s="22" t="n"/>
      <c r="F427" s="22" t="n"/>
      <c r="G427" s="22" t="n"/>
      <c r="H427" s="23" t="n"/>
      <c r="I427" s="44" t="n"/>
      <c r="J427" s="44" t="n"/>
      <c r="K427" s="45">
        <f>IF(OR($I427="",$J427=""),"",IFERROR($J427-$I427,""))</f>
        <v/>
      </c>
      <c r="L427" s="44" t="n"/>
      <c r="M427" s="45">
        <f>IF(OR($K427="",$L427=""),"",IFERROR(MAX(0,$K427-$L427),""))</f>
        <v/>
      </c>
      <c r="N427" s="22" t="n"/>
      <c r="O427" s="46">
        <f>IF($A427="","",IF($N427="Yes",IFERROR('Settings'!$B$4,0),0))</f>
        <v/>
      </c>
      <c r="P427" s="47">
        <f>IF(OR($A427="",$L427="",$O427=""),"",IFERROR(ROUND($L427*$O427,2),0))</f>
        <v/>
      </c>
      <c r="Q427" s="44" t="n"/>
      <c r="R427" s="48" t="n"/>
      <c r="S427" s="45">
        <f>IF(OR($K427="",$Q427=""),"",IFERROR($K427/$Q427,""))</f>
        <v/>
      </c>
      <c r="T427" s="29">
        <f>IF($A427="","",IF($B427="","Missing trip date",IF($C427="","Missing driver",IF($D427="","Missing vehicle",IF($E427="","Missing trip type",IF(OR($I427="",$J427=""),"Missing odometer",IF($K427&lt;0,"End odometer below start",IF($K427=0,"Zero total miles",IF($L427="","Missing business miles",IF($L427&gt;$K427,"Business miles exceed total",IF($N427="","Missing reimbursement choice",IF(AND(OR($E427="Business",$E427="Mixed"),$H427=""),"Missing business purpose",IF(AND(OR($E427="Personal",$E427="Commute"),$L427&gt;0),"Review trip type",IF(AND($N427="Yes",$L427=0),"Review eligibility","OK"))))))))))))))</f>
        <v/>
      </c>
    </row>
    <row r="428">
      <c r="A428" s="20" t="n"/>
      <c r="B428" s="43" t="n"/>
      <c r="C428" s="22" t="n"/>
      <c r="D428" s="22" t="n"/>
      <c r="E428" s="22" t="n"/>
      <c r="F428" s="22" t="n"/>
      <c r="G428" s="22" t="n"/>
      <c r="H428" s="23" t="n"/>
      <c r="I428" s="44" t="n"/>
      <c r="J428" s="44" t="n"/>
      <c r="K428" s="45">
        <f>IF(OR($I428="",$J428=""),"",IFERROR($J428-$I428,""))</f>
        <v/>
      </c>
      <c r="L428" s="44" t="n"/>
      <c r="M428" s="45">
        <f>IF(OR($K428="",$L428=""),"",IFERROR(MAX(0,$K428-$L428),""))</f>
        <v/>
      </c>
      <c r="N428" s="22" t="n"/>
      <c r="O428" s="46">
        <f>IF($A428="","",IF($N428="Yes",IFERROR('Settings'!$B$4,0),0))</f>
        <v/>
      </c>
      <c r="P428" s="47">
        <f>IF(OR($A428="",$L428="",$O428=""),"",IFERROR(ROUND($L428*$O428,2),0))</f>
        <v/>
      </c>
      <c r="Q428" s="44" t="n"/>
      <c r="R428" s="48" t="n"/>
      <c r="S428" s="45">
        <f>IF(OR($K428="",$Q428=""),"",IFERROR($K428/$Q428,""))</f>
        <v/>
      </c>
      <c r="T428" s="29">
        <f>IF($A428="","",IF($B428="","Missing trip date",IF($C428="","Missing driver",IF($D428="","Missing vehicle",IF($E428="","Missing trip type",IF(OR($I428="",$J428=""),"Missing odometer",IF($K428&lt;0,"End odometer below start",IF($K428=0,"Zero total miles",IF($L428="","Missing business miles",IF($L428&gt;$K428,"Business miles exceed total",IF($N428="","Missing reimbursement choice",IF(AND(OR($E428="Business",$E428="Mixed"),$H428=""),"Missing business purpose",IF(AND(OR($E428="Personal",$E428="Commute"),$L428&gt;0),"Review trip type",IF(AND($N428="Yes",$L428=0),"Review eligibility","OK"))))))))))))))</f>
        <v/>
      </c>
    </row>
    <row r="429">
      <c r="A429" s="20" t="n"/>
      <c r="B429" s="43" t="n"/>
      <c r="C429" s="22" t="n"/>
      <c r="D429" s="22" t="n"/>
      <c r="E429" s="22" t="n"/>
      <c r="F429" s="22" t="n"/>
      <c r="G429" s="22" t="n"/>
      <c r="H429" s="23" t="n"/>
      <c r="I429" s="44" t="n"/>
      <c r="J429" s="44" t="n"/>
      <c r="K429" s="45">
        <f>IF(OR($I429="",$J429=""),"",IFERROR($J429-$I429,""))</f>
        <v/>
      </c>
      <c r="L429" s="44" t="n"/>
      <c r="M429" s="45">
        <f>IF(OR($K429="",$L429=""),"",IFERROR(MAX(0,$K429-$L429),""))</f>
        <v/>
      </c>
      <c r="N429" s="22" t="n"/>
      <c r="O429" s="46">
        <f>IF($A429="","",IF($N429="Yes",IFERROR('Settings'!$B$4,0),0))</f>
        <v/>
      </c>
      <c r="P429" s="47">
        <f>IF(OR($A429="",$L429="",$O429=""),"",IFERROR(ROUND($L429*$O429,2),0))</f>
        <v/>
      </c>
      <c r="Q429" s="44" t="n"/>
      <c r="R429" s="48" t="n"/>
      <c r="S429" s="45">
        <f>IF(OR($K429="",$Q429=""),"",IFERROR($K429/$Q429,""))</f>
        <v/>
      </c>
      <c r="T429" s="29">
        <f>IF($A429="","",IF($B429="","Missing trip date",IF($C429="","Missing driver",IF($D429="","Missing vehicle",IF($E429="","Missing trip type",IF(OR($I429="",$J429=""),"Missing odometer",IF($K429&lt;0,"End odometer below start",IF($K429=0,"Zero total miles",IF($L429="","Missing business miles",IF($L429&gt;$K429,"Business miles exceed total",IF($N429="","Missing reimbursement choice",IF(AND(OR($E429="Business",$E429="Mixed"),$H429=""),"Missing business purpose",IF(AND(OR($E429="Personal",$E429="Commute"),$L429&gt;0),"Review trip type",IF(AND($N429="Yes",$L429=0),"Review eligibility","OK"))))))))))))))</f>
        <v/>
      </c>
    </row>
    <row r="430">
      <c r="A430" s="20" t="n"/>
      <c r="B430" s="43" t="n"/>
      <c r="C430" s="22" t="n"/>
      <c r="D430" s="22" t="n"/>
      <c r="E430" s="22" t="n"/>
      <c r="F430" s="22" t="n"/>
      <c r="G430" s="22" t="n"/>
      <c r="H430" s="23" t="n"/>
      <c r="I430" s="44" t="n"/>
      <c r="J430" s="44" t="n"/>
      <c r="K430" s="45">
        <f>IF(OR($I430="",$J430=""),"",IFERROR($J430-$I430,""))</f>
        <v/>
      </c>
      <c r="L430" s="44" t="n"/>
      <c r="M430" s="45">
        <f>IF(OR($K430="",$L430=""),"",IFERROR(MAX(0,$K430-$L430),""))</f>
        <v/>
      </c>
      <c r="N430" s="22" t="n"/>
      <c r="O430" s="46">
        <f>IF($A430="","",IF($N430="Yes",IFERROR('Settings'!$B$4,0),0))</f>
        <v/>
      </c>
      <c r="P430" s="47">
        <f>IF(OR($A430="",$L430="",$O430=""),"",IFERROR(ROUND($L430*$O430,2),0))</f>
        <v/>
      </c>
      <c r="Q430" s="44" t="n"/>
      <c r="R430" s="48" t="n"/>
      <c r="S430" s="45">
        <f>IF(OR($K430="",$Q430=""),"",IFERROR($K430/$Q430,""))</f>
        <v/>
      </c>
      <c r="T430" s="29">
        <f>IF($A430="","",IF($B430="","Missing trip date",IF($C430="","Missing driver",IF($D430="","Missing vehicle",IF($E430="","Missing trip type",IF(OR($I430="",$J430=""),"Missing odometer",IF($K430&lt;0,"End odometer below start",IF($K430=0,"Zero total miles",IF($L430="","Missing business miles",IF($L430&gt;$K430,"Business miles exceed total",IF($N430="","Missing reimbursement choice",IF(AND(OR($E430="Business",$E430="Mixed"),$H430=""),"Missing business purpose",IF(AND(OR($E430="Personal",$E430="Commute"),$L430&gt;0),"Review trip type",IF(AND($N430="Yes",$L430=0),"Review eligibility","OK"))))))))))))))</f>
        <v/>
      </c>
    </row>
    <row r="431">
      <c r="A431" s="20" t="n"/>
      <c r="B431" s="43" t="n"/>
      <c r="C431" s="22" t="n"/>
      <c r="D431" s="22" t="n"/>
      <c r="E431" s="22" t="n"/>
      <c r="F431" s="22" t="n"/>
      <c r="G431" s="22" t="n"/>
      <c r="H431" s="23" t="n"/>
      <c r="I431" s="44" t="n"/>
      <c r="J431" s="44" t="n"/>
      <c r="K431" s="45">
        <f>IF(OR($I431="",$J431=""),"",IFERROR($J431-$I431,""))</f>
        <v/>
      </c>
      <c r="L431" s="44" t="n"/>
      <c r="M431" s="45">
        <f>IF(OR($K431="",$L431=""),"",IFERROR(MAX(0,$K431-$L431),""))</f>
        <v/>
      </c>
      <c r="N431" s="22" t="n"/>
      <c r="O431" s="46">
        <f>IF($A431="","",IF($N431="Yes",IFERROR('Settings'!$B$4,0),0))</f>
        <v/>
      </c>
      <c r="P431" s="47">
        <f>IF(OR($A431="",$L431="",$O431=""),"",IFERROR(ROUND($L431*$O431,2),0))</f>
        <v/>
      </c>
      <c r="Q431" s="44" t="n"/>
      <c r="R431" s="48" t="n"/>
      <c r="S431" s="45">
        <f>IF(OR($K431="",$Q431=""),"",IFERROR($K431/$Q431,""))</f>
        <v/>
      </c>
      <c r="T431" s="29">
        <f>IF($A431="","",IF($B431="","Missing trip date",IF($C431="","Missing driver",IF($D431="","Missing vehicle",IF($E431="","Missing trip type",IF(OR($I431="",$J431=""),"Missing odometer",IF($K431&lt;0,"End odometer below start",IF($K431=0,"Zero total miles",IF($L431="","Missing business miles",IF($L431&gt;$K431,"Business miles exceed total",IF($N431="","Missing reimbursement choice",IF(AND(OR($E431="Business",$E431="Mixed"),$H431=""),"Missing business purpose",IF(AND(OR($E431="Personal",$E431="Commute"),$L431&gt;0),"Review trip type",IF(AND($N431="Yes",$L431=0),"Review eligibility","OK"))))))))))))))</f>
        <v/>
      </c>
    </row>
    <row r="432">
      <c r="A432" s="20" t="n"/>
      <c r="B432" s="43" t="n"/>
      <c r="C432" s="22" t="n"/>
      <c r="D432" s="22" t="n"/>
      <c r="E432" s="22" t="n"/>
      <c r="F432" s="22" t="n"/>
      <c r="G432" s="22" t="n"/>
      <c r="H432" s="23" t="n"/>
      <c r="I432" s="44" t="n"/>
      <c r="J432" s="44" t="n"/>
      <c r="K432" s="45">
        <f>IF(OR($I432="",$J432=""),"",IFERROR($J432-$I432,""))</f>
        <v/>
      </c>
      <c r="L432" s="44" t="n"/>
      <c r="M432" s="45">
        <f>IF(OR($K432="",$L432=""),"",IFERROR(MAX(0,$K432-$L432),""))</f>
        <v/>
      </c>
      <c r="N432" s="22" t="n"/>
      <c r="O432" s="46">
        <f>IF($A432="","",IF($N432="Yes",IFERROR('Settings'!$B$4,0),0))</f>
        <v/>
      </c>
      <c r="P432" s="47">
        <f>IF(OR($A432="",$L432="",$O432=""),"",IFERROR(ROUND($L432*$O432,2),0))</f>
        <v/>
      </c>
      <c r="Q432" s="44" t="n"/>
      <c r="R432" s="48" t="n"/>
      <c r="S432" s="45">
        <f>IF(OR($K432="",$Q432=""),"",IFERROR($K432/$Q432,""))</f>
        <v/>
      </c>
      <c r="T432" s="29">
        <f>IF($A432="","",IF($B432="","Missing trip date",IF($C432="","Missing driver",IF($D432="","Missing vehicle",IF($E432="","Missing trip type",IF(OR($I432="",$J432=""),"Missing odometer",IF($K432&lt;0,"End odometer below start",IF($K432=0,"Zero total miles",IF($L432="","Missing business miles",IF($L432&gt;$K432,"Business miles exceed total",IF($N432="","Missing reimbursement choice",IF(AND(OR($E432="Business",$E432="Mixed"),$H432=""),"Missing business purpose",IF(AND(OR($E432="Personal",$E432="Commute"),$L432&gt;0),"Review trip type",IF(AND($N432="Yes",$L432=0),"Review eligibility","OK"))))))))))))))</f>
        <v/>
      </c>
    </row>
    <row r="433">
      <c r="A433" s="20" t="n"/>
      <c r="B433" s="43" t="n"/>
      <c r="C433" s="22" t="n"/>
      <c r="D433" s="22" t="n"/>
      <c r="E433" s="22" t="n"/>
      <c r="F433" s="22" t="n"/>
      <c r="G433" s="22" t="n"/>
      <c r="H433" s="23" t="n"/>
      <c r="I433" s="44" t="n"/>
      <c r="J433" s="44" t="n"/>
      <c r="K433" s="45">
        <f>IF(OR($I433="",$J433=""),"",IFERROR($J433-$I433,""))</f>
        <v/>
      </c>
      <c r="L433" s="44" t="n"/>
      <c r="M433" s="45">
        <f>IF(OR($K433="",$L433=""),"",IFERROR(MAX(0,$K433-$L433),""))</f>
        <v/>
      </c>
      <c r="N433" s="22" t="n"/>
      <c r="O433" s="46">
        <f>IF($A433="","",IF($N433="Yes",IFERROR('Settings'!$B$4,0),0))</f>
        <v/>
      </c>
      <c r="P433" s="47">
        <f>IF(OR($A433="",$L433="",$O433=""),"",IFERROR(ROUND($L433*$O433,2),0))</f>
        <v/>
      </c>
      <c r="Q433" s="44" t="n"/>
      <c r="R433" s="48" t="n"/>
      <c r="S433" s="45">
        <f>IF(OR($K433="",$Q433=""),"",IFERROR($K433/$Q433,""))</f>
        <v/>
      </c>
      <c r="T433" s="29">
        <f>IF($A433="","",IF($B433="","Missing trip date",IF($C433="","Missing driver",IF($D433="","Missing vehicle",IF($E433="","Missing trip type",IF(OR($I433="",$J433=""),"Missing odometer",IF($K433&lt;0,"End odometer below start",IF($K433=0,"Zero total miles",IF($L433="","Missing business miles",IF($L433&gt;$K433,"Business miles exceed total",IF($N433="","Missing reimbursement choice",IF(AND(OR($E433="Business",$E433="Mixed"),$H433=""),"Missing business purpose",IF(AND(OR($E433="Personal",$E433="Commute"),$L433&gt;0),"Review trip type",IF(AND($N433="Yes",$L433=0),"Review eligibility","OK"))))))))))))))</f>
        <v/>
      </c>
    </row>
    <row r="434">
      <c r="A434" s="20" t="n"/>
      <c r="B434" s="43" t="n"/>
      <c r="C434" s="22" t="n"/>
      <c r="D434" s="22" t="n"/>
      <c r="E434" s="22" t="n"/>
      <c r="F434" s="22" t="n"/>
      <c r="G434" s="22" t="n"/>
      <c r="H434" s="23" t="n"/>
      <c r="I434" s="44" t="n"/>
      <c r="J434" s="44" t="n"/>
      <c r="K434" s="45">
        <f>IF(OR($I434="",$J434=""),"",IFERROR($J434-$I434,""))</f>
        <v/>
      </c>
      <c r="L434" s="44" t="n"/>
      <c r="M434" s="45">
        <f>IF(OR($K434="",$L434=""),"",IFERROR(MAX(0,$K434-$L434),""))</f>
        <v/>
      </c>
      <c r="N434" s="22" t="n"/>
      <c r="O434" s="46">
        <f>IF($A434="","",IF($N434="Yes",IFERROR('Settings'!$B$4,0),0))</f>
        <v/>
      </c>
      <c r="P434" s="47">
        <f>IF(OR($A434="",$L434="",$O434=""),"",IFERROR(ROUND($L434*$O434,2),0))</f>
        <v/>
      </c>
      <c r="Q434" s="44" t="n"/>
      <c r="R434" s="48" t="n"/>
      <c r="S434" s="45">
        <f>IF(OR($K434="",$Q434=""),"",IFERROR($K434/$Q434,""))</f>
        <v/>
      </c>
      <c r="T434" s="29">
        <f>IF($A434="","",IF($B434="","Missing trip date",IF($C434="","Missing driver",IF($D434="","Missing vehicle",IF($E434="","Missing trip type",IF(OR($I434="",$J434=""),"Missing odometer",IF($K434&lt;0,"End odometer below start",IF($K434=0,"Zero total miles",IF($L434="","Missing business miles",IF($L434&gt;$K434,"Business miles exceed total",IF($N434="","Missing reimbursement choice",IF(AND(OR($E434="Business",$E434="Mixed"),$H434=""),"Missing business purpose",IF(AND(OR($E434="Personal",$E434="Commute"),$L434&gt;0),"Review trip type",IF(AND($N434="Yes",$L434=0),"Review eligibility","OK"))))))))))))))</f>
        <v/>
      </c>
    </row>
    <row r="435">
      <c r="A435" s="20" t="n"/>
      <c r="B435" s="43" t="n"/>
      <c r="C435" s="22" t="n"/>
      <c r="D435" s="22" t="n"/>
      <c r="E435" s="22" t="n"/>
      <c r="F435" s="22" t="n"/>
      <c r="G435" s="22" t="n"/>
      <c r="H435" s="23" t="n"/>
      <c r="I435" s="44" t="n"/>
      <c r="J435" s="44" t="n"/>
      <c r="K435" s="45">
        <f>IF(OR($I435="",$J435=""),"",IFERROR($J435-$I435,""))</f>
        <v/>
      </c>
      <c r="L435" s="44" t="n"/>
      <c r="M435" s="45">
        <f>IF(OR($K435="",$L435=""),"",IFERROR(MAX(0,$K435-$L435),""))</f>
        <v/>
      </c>
      <c r="N435" s="22" t="n"/>
      <c r="O435" s="46">
        <f>IF($A435="","",IF($N435="Yes",IFERROR('Settings'!$B$4,0),0))</f>
        <v/>
      </c>
      <c r="P435" s="47">
        <f>IF(OR($A435="",$L435="",$O435=""),"",IFERROR(ROUND($L435*$O435,2),0))</f>
        <v/>
      </c>
      <c r="Q435" s="44" t="n"/>
      <c r="R435" s="48" t="n"/>
      <c r="S435" s="45">
        <f>IF(OR($K435="",$Q435=""),"",IFERROR($K435/$Q435,""))</f>
        <v/>
      </c>
      <c r="T435" s="29">
        <f>IF($A435="","",IF($B435="","Missing trip date",IF($C435="","Missing driver",IF($D435="","Missing vehicle",IF($E435="","Missing trip type",IF(OR($I435="",$J435=""),"Missing odometer",IF($K435&lt;0,"End odometer below start",IF($K435=0,"Zero total miles",IF($L435="","Missing business miles",IF($L435&gt;$K435,"Business miles exceed total",IF($N435="","Missing reimbursement choice",IF(AND(OR($E435="Business",$E435="Mixed"),$H435=""),"Missing business purpose",IF(AND(OR($E435="Personal",$E435="Commute"),$L435&gt;0),"Review trip type",IF(AND($N435="Yes",$L435=0),"Review eligibility","OK"))))))))))))))</f>
        <v/>
      </c>
    </row>
    <row r="436">
      <c r="A436" s="20" t="n"/>
      <c r="B436" s="43" t="n"/>
      <c r="C436" s="22" t="n"/>
      <c r="D436" s="22" t="n"/>
      <c r="E436" s="22" t="n"/>
      <c r="F436" s="22" t="n"/>
      <c r="G436" s="22" t="n"/>
      <c r="H436" s="23" t="n"/>
      <c r="I436" s="44" t="n"/>
      <c r="J436" s="44" t="n"/>
      <c r="K436" s="45">
        <f>IF(OR($I436="",$J436=""),"",IFERROR($J436-$I436,""))</f>
        <v/>
      </c>
      <c r="L436" s="44" t="n"/>
      <c r="M436" s="45">
        <f>IF(OR($K436="",$L436=""),"",IFERROR(MAX(0,$K436-$L436),""))</f>
        <v/>
      </c>
      <c r="N436" s="22" t="n"/>
      <c r="O436" s="46">
        <f>IF($A436="","",IF($N436="Yes",IFERROR('Settings'!$B$4,0),0))</f>
        <v/>
      </c>
      <c r="P436" s="47">
        <f>IF(OR($A436="",$L436="",$O436=""),"",IFERROR(ROUND($L436*$O436,2),0))</f>
        <v/>
      </c>
      <c r="Q436" s="44" t="n"/>
      <c r="R436" s="48" t="n"/>
      <c r="S436" s="45">
        <f>IF(OR($K436="",$Q436=""),"",IFERROR($K436/$Q436,""))</f>
        <v/>
      </c>
      <c r="T436" s="29">
        <f>IF($A436="","",IF($B436="","Missing trip date",IF($C436="","Missing driver",IF($D436="","Missing vehicle",IF($E436="","Missing trip type",IF(OR($I436="",$J436=""),"Missing odometer",IF($K436&lt;0,"End odometer below start",IF($K436=0,"Zero total miles",IF($L436="","Missing business miles",IF($L436&gt;$K436,"Business miles exceed total",IF($N436="","Missing reimbursement choice",IF(AND(OR($E436="Business",$E436="Mixed"),$H436=""),"Missing business purpose",IF(AND(OR($E436="Personal",$E436="Commute"),$L436&gt;0),"Review trip type",IF(AND($N436="Yes",$L436=0),"Review eligibility","OK"))))))))))))))</f>
        <v/>
      </c>
    </row>
    <row r="437">
      <c r="A437" s="20" t="n"/>
      <c r="B437" s="43" t="n"/>
      <c r="C437" s="22" t="n"/>
      <c r="D437" s="22" t="n"/>
      <c r="E437" s="22" t="n"/>
      <c r="F437" s="22" t="n"/>
      <c r="G437" s="22" t="n"/>
      <c r="H437" s="23" t="n"/>
      <c r="I437" s="44" t="n"/>
      <c r="J437" s="44" t="n"/>
      <c r="K437" s="45">
        <f>IF(OR($I437="",$J437=""),"",IFERROR($J437-$I437,""))</f>
        <v/>
      </c>
      <c r="L437" s="44" t="n"/>
      <c r="M437" s="45">
        <f>IF(OR($K437="",$L437=""),"",IFERROR(MAX(0,$K437-$L437),""))</f>
        <v/>
      </c>
      <c r="N437" s="22" t="n"/>
      <c r="O437" s="46">
        <f>IF($A437="","",IF($N437="Yes",IFERROR('Settings'!$B$4,0),0))</f>
        <v/>
      </c>
      <c r="P437" s="47">
        <f>IF(OR($A437="",$L437="",$O437=""),"",IFERROR(ROUND($L437*$O437,2),0))</f>
        <v/>
      </c>
      <c r="Q437" s="44" t="n"/>
      <c r="R437" s="48" t="n"/>
      <c r="S437" s="45">
        <f>IF(OR($K437="",$Q437=""),"",IFERROR($K437/$Q437,""))</f>
        <v/>
      </c>
      <c r="T437" s="29">
        <f>IF($A437="","",IF($B437="","Missing trip date",IF($C437="","Missing driver",IF($D437="","Missing vehicle",IF($E437="","Missing trip type",IF(OR($I437="",$J437=""),"Missing odometer",IF($K437&lt;0,"End odometer below start",IF($K437=0,"Zero total miles",IF($L437="","Missing business miles",IF($L437&gt;$K437,"Business miles exceed total",IF($N437="","Missing reimbursement choice",IF(AND(OR($E437="Business",$E437="Mixed"),$H437=""),"Missing business purpose",IF(AND(OR($E437="Personal",$E437="Commute"),$L437&gt;0),"Review trip type",IF(AND($N437="Yes",$L437=0),"Review eligibility","OK"))))))))))))))</f>
        <v/>
      </c>
    </row>
    <row r="438">
      <c r="A438" s="20" t="n"/>
      <c r="B438" s="43" t="n"/>
      <c r="C438" s="22" t="n"/>
      <c r="D438" s="22" t="n"/>
      <c r="E438" s="22" t="n"/>
      <c r="F438" s="22" t="n"/>
      <c r="G438" s="22" t="n"/>
      <c r="H438" s="23" t="n"/>
      <c r="I438" s="44" t="n"/>
      <c r="J438" s="44" t="n"/>
      <c r="K438" s="45">
        <f>IF(OR($I438="",$J438=""),"",IFERROR($J438-$I438,""))</f>
        <v/>
      </c>
      <c r="L438" s="44" t="n"/>
      <c r="M438" s="45">
        <f>IF(OR($K438="",$L438=""),"",IFERROR(MAX(0,$K438-$L438),""))</f>
        <v/>
      </c>
      <c r="N438" s="22" t="n"/>
      <c r="O438" s="46">
        <f>IF($A438="","",IF($N438="Yes",IFERROR('Settings'!$B$4,0),0))</f>
        <v/>
      </c>
      <c r="P438" s="47">
        <f>IF(OR($A438="",$L438="",$O438=""),"",IFERROR(ROUND($L438*$O438,2),0))</f>
        <v/>
      </c>
      <c r="Q438" s="44" t="n"/>
      <c r="R438" s="48" t="n"/>
      <c r="S438" s="45">
        <f>IF(OR($K438="",$Q438=""),"",IFERROR($K438/$Q438,""))</f>
        <v/>
      </c>
      <c r="T438" s="29">
        <f>IF($A438="","",IF($B438="","Missing trip date",IF($C438="","Missing driver",IF($D438="","Missing vehicle",IF($E438="","Missing trip type",IF(OR($I438="",$J438=""),"Missing odometer",IF($K438&lt;0,"End odometer below start",IF($K438=0,"Zero total miles",IF($L438="","Missing business miles",IF($L438&gt;$K438,"Business miles exceed total",IF($N438="","Missing reimbursement choice",IF(AND(OR($E438="Business",$E438="Mixed"),$H438=""),"Missing business purpose",IF(AND(OR($E438="Personal",$E438="Commute"),$L438&gt;0),"Review trip type",IF(AND($N438="Yes",$L438=0),"Review eligibility","OK"))))))))))))))</f>
        <v/>
      </c>
    </row>
    <row r="439">
      <c r="A439" s="20" t="n"/>
      <c r="B439" s="43" t="n"/>
      <c r="C439" s="22" t="n"/>
      <c r="D439" s="22" t="n"/>
      <c r="E439" s="22" t="n"/>
      <c r="F439" s="22" t="n"/>
      <c r="G439" s="22" t="n"/>
      <c r="H439" s="23" t="n"/>
      <c r="I439" s="44" t="n"/>
      <c r="J439" s="44" t="n"/>
      <c r="K439" s="45">
        <f>IF(OR($I439="",$J439=""),"",IFERROR($J439-$I439,""))</f>
        <v/>
      </c>
      <c r="L439" s="44" t="n"/>
      <c r="M439" s="45">
        <f>IF(OR($K439="",$L439=""),"",IFERROR(MAX(0,$K439-$L439),""))</f>
        <v/>
      </c>
      <c r="N439" s="22" t="n"/>
      <c r="O439" s="46">
        <f>IF($A439="","",IF($N439="Yes",IFERROR('Settings'!$B$4,0),0))</f>
        <v/>
      </c>
      <c r="P439" s="47">
        <f>IF(OR($A439="",$L439="",$O439=""),"",IFERROR(ROUND($L439*$O439,2),0))</f>
        <v/>
      </c>
      <c r="Q439" s="44" t="n"/>
      <c r="R439" s="48" t="n"/>
      <c r="S439" s="45">
        <f>IF(OR($K439="",$Q439=""),"",IFERROR($K439/$Q439,""))</f>
        <v/>
      </c>
      <c r="T439" s="29">
        <f>IF($A439="","",IF($B439="","Missing trip date",IF($C439="","Missing driver",IF($D439="","Missing vehicle",IF($E439="","Missing trip type",IF(OR($I439="",$J439=""),"Missing odometer",IF($K439&lt;0,"End odometer below start",IF($K439=0,"Zero total miles",IF($L439="","Missing business miles",IF($L439&gt;$K439,"Business miles exceed total",IF($N439="","Missing reimbursement choice",IF(AND(OR($E439="Business",$E439="Mixed"),$H439=""),"Missing business purpose",IF(AND(OR($E439="Personal",$E439="Commute"),$L439&gt;0),"Review trip type",IF(AND($N439="Yes",$L439=0),"Review eligibility","OK"))))))))))))))</f>
        <v/>
      </c>
    </row>
    <row r="440">
      <c r="A440" s="20" t="n"/>
      <c r="B440" s="43" t="n"/>
      <c r="C440" s="22" t="n"/>
      <c r="D440" s="22" t="n"/>
      <c r="E440" s="22" t="n"/>
      <c r="F440" s="22" t="n"/>
      <c r="G440" s="22" t="n"/>
      <c r="H440" s="23" t="n"/>
      <c r="I440" s="44" t="n"/>
      <c r="J440" s="44" t="n"/>
      <c r="K440" s="45">
        <f>IF(OR($I440="",$J440=""),"",IFERROR($J440-$I440,""))</f>
        <v/>
      </c>
      <c r="L440" s="44" t="n"/>
      <c r="M440" s="45">
        <f>IF(OR($K440="",$L440=""),"",IFERROR(MAX(0,$K440-$L440),""))</f>
        <v/>
      </c>
      <c r="N440" s="22" t="n"/>
      <c r="O440" s="46">
        <f>IF($A440="","",IF($N440="Yes",IFERROR('Settings'!$B$4,0),0))</f>
        <v/>
      </c>
      <c r="P440" s="47">
        <f>IF(OR($A440="",$L440="",$O440=""),"",IFERROR(ROUND($L440*$O440,2),0))</f>
        <v/>
      </c>
      <c r="Q440" s="44" t="n"/>
      <c r="R440" s="48" t="n"/>
      <c r="S440" s="45">
        <f>IF(OR($K440="",$Q440=""),"",IFERROR($K440/$Q440,""))</f>
        <v/>
      </c>
      <c r="T440" s="29">
        <f>IF($A440="","",IF($B440="","Missing trip date",IF($C440="","Missing driver",IF($D440="","Missing vehicle",IF($E440="","Missing trip type",IF(OR($I440="",$J440=""),"Missing odometer",IF($K440&lt;0,"End odometer below start",IF($K440=0,"Zero total miles",IF($L440="","Missing business miles",IF($L440&gt;$K440,"Business miles exceed total",IF($N440="","Missing reimbursement choice",IF(AND(OR($E440="Business",$E440="Mixed"),$H440=""),"Missing business purpose",IF(AND(OR($E440="Personal",$E440="Commute"),$L440&gt;0),"Review trip type",IF(AND($N440="Yes",$L440=0),"Review eligibility","OK"))))))))))))))</f>
        <v/>
      </c>
    </row>
    <row r="441">
      <c r="A441" s="20" t="n"/>
      <c r="B441" s="43" t="n"/>
      <c r="C441" s="22" t="n"/>
      <c r="D441" s="22" t="n"/>
      <c r="E441" s="22" t="n"/>
      <c r="F441" s="22" t="n"/>
      <c r="G441" s="22" t="n"/>
      <c r="H441" s="23" t="n"/>
      <c r="I441" s="44" t="n"/>
      <c r="J441" s="44" t="n"/>
      <c r="K441" s="45">
        <f>IF(OR($I441="",$J441=""),"",IFERROR($J441-$I441,""))</f>
        <v/>
      </c>
      <c r="L441" s="44" t="n"/>
      <c r="M441" s="45">
        <f>IF(OR($K441="",$L441=""),"",IFERROR(MAX(0,$K441-$L441),""))</f>
        <v/>
      </c>
      <c r="N441" s="22" t="n"/>
      <c r="O441" s="46">
        <f>IF($A441="","",IF($N441="Yes",IFERROR('Settings'!$B$4,0),0))</f>
        <v/>
      </c>
      <c r="P441" s="47">
        <f>IF(OR($A441="",$L441="",$O441=""),"",IFERROR(ROUND($L441*$O441,2),0))</f>
        <v/>
      </c>
      <c r="Q441" s="44" t="n"/>
      <c r="R441" s="48" t="n"/>
      <c r="S441" s="45">
        <f>IF(OR($K441="",$Q441=""),"",IFERROR($K441/$Q441,""))</f>
        <v/>
      </c>
      <c r="T441" s="29">
        <f>IF($A441="","",IF($B441="","Missing trip date",IF($C441="","Missing driver",IF($D441="","Missing vehicle",IF($E441="","Missing trip type",IF(OR($I441="",$J441=""),"Missing odometer",IF($K441&lt;0,"End odometer below start",IF($K441=0,"Zero total miles",IF($L441="","Missing business miles",IF($L441&gt;$K441,"Business miles exceed total",IF($N441="","Missing reimbursement choice",IF(AND(OR($E441="Business",$E441="Mixed"),$H441=""),"Missing business purpose",IF(AND(OR($E441="Personal",$E441="Commute"),$L441&gt;0),"Review trip type",IF(AND($N441="Yes",$L441=0),"Review eligibility","OK"))))))))))))))</f>
        <v/>
      </c>
    </row>
    <row r="442">
      <c r="A442" s="20" t="n"/>
      <c r="B442" s="43" t="n"/>
      <c r="C442" s="22" t="n"/>
      <c r="D442" s="22" t="n"/>
      <c r="E442" s="22" t="n"/>
      <c r="F442" s="22" t="n"/>
      <c r="G442" s="22" t="n"/>
      <c r="H442" s="23" t="n"/>
      <c r="I442" s="44" t="n"/>
      <c r="J442" s="44" t="n"/>
      <c r="K442" s="45">
        <f>IF(OR($I442="",$J442=""),"",IFERROR($J442-$I442,""))</f>
        <v/>
      </c>
      <c r="L442" s="44" t="n"/>
      <c r="M442" s="45">
        <f>IF(OR($K442="",$L442=""),"",IFERROR(MAX(0,$K442-$L442),""))</f>
        <v/>
      </c>
      <c r="N442" s="22" t="n"/>
      <c r="O442" s="46">
        <f>IF($A442="","",IF($N442="Yes",IFERROR('Settings'!$B$4,0),0))</f>
        <v/>
      </c>
      <c r="P442" s="47">
        <f>IF(OR($A442="",$L442="",$O442=""),"",IFERROR(ROUND($L442*$O442,2),0))</f>
        <v/>
      </c>
      <c r="Q442" s="44" t="n"/>
      <c r="R442" s="48" t="n"/>
      <c r="S442" s="45">
        <f>IF(OR($K442="",$Q442=""),"",IFERROR($K442/$Q442,""))</f>
        <v/>
      </c>
      <c r="T442" s="29">
        <f>IF($A442="","",IF($B442="","Missing trip date",IF($C442="","Missing driver",IF($D442="","Missing vehicle",IF($E442="","Missing trip type",IF(OR($I442="",$J442=""),"Missing odometer",IF($K442&lt;0,"End odometer below start",IF($K442=0,"Zero total miles",IF($L442="","Missing business miles",IF($L442&gt;$K442,"Business miles exceed total",IF($N442="","Missing reimbursement choice",IF(AND(OR($E442="Business",$E442="Mixed"),$H442=""),"Missing business purpose",IF(AND(OR($E442="Personal",$E442="Commute"),$L442&gt;0),"Review trip type",IF(AND($N442="Yes",$L442=0),"Review eligibility","OK"))))))))))))))</f>
        <v/>
      </c>
    </row>
    <row r="443">
      <c r="A443" s="20" t="n"/>
      <c r="B443" s="43" t="n"/>
      <c r="C443" s="22" t="n"/>
      <c r="D443" s="22" t="n"/>
      <c r="E443" s="22" t="n"/>
      <c r="F443" s="22" t="n"/>
      <c r="G443" s="22" t="n"/>
      <c r="H443" s="23" t="n"/>
      <c r="I443" s="44" t="n"/>
      <c r="J443" s="44" t="n"/>
      <c r="K443" s="45">
        <f>IF(OR($I443="",$J443=""),"",IFERROR($J443-$I443,""))</f>
        <v/>
      </c>
      <c r="L443" s="44" t="n"/>
      <c r="M443" s="45">
        <f>IF(OR($K443="",$L443=""),"",IFERROR(MAX(0,$K443-$L443),""))</f>
        <v/>
      </c>
      <c r="N443" s="22" t="n"/>
      <c r="O443" s="46">
        <f>IF($A443="","",IF($N443="Yes",IFERROR('Settings'!$B$4,0),0))</f>
        <v/>
      </c>
      <c r="P443" s="47">
        <f>IF(OR($A443="",$L443="",$O443=""),"",IFERROR(ROUND($L443*$O443,2),0))</f>
        <v/>
      </c>
      <c r="Q443" s="44" t="n"/>
      <c r="R443" s="48" t="n"/>
      <c r="S443" s="45">
        <f>IF(OR($K443="",$Q443=""),"",IFERROR($K443/$Q443,""))</f>
        <v/>
      </c>
      <c r="T443" s="29">
        <f>IF($A443="","",IF($B443="","Missing trip date",IF($C443="","Missing driver",IF($D443="","Missing vehicle",IF($E443="","Missing trip type",IF(OR($I443="",$J443=""),"Missing odometer",IF($K443&lt;0,"End odometer below start",IF($K443=0,"Zero total miles",IF($L443="","Missing business miles",IF($L443&gt;$K443,"Business miles exceed total",IF($N443="","Missing reimbursement choice",IF(AND(OR($E443="Business",$E443="Mixed"),$H443=""),"Missing business purpose",IF(AND(OR($E443="Personal",$E443="Commute"),$L443&gt;0),"Review trip type",IF(AND($N443="Yes",$L443=0),"Review eligibility","OK"))))))))))))))</f>
        <v/>
      </c>
    </row>
    <row r="444">
      <c r="A444" s="20" t="n"/>
      <c r="B444" s="43" t="n"/>
      <c r="C444" s="22" t="n"/>
      <c r="D444" s="22" t="n"/>
      <c r="E444" s="22" t="n"/>
      <c r="F444" s="22" t="n"/>
      <c r="G444" s="22" t="n"/>
      <c r="H444" s="23" t="n"/>
      <c r="I444" s="44" t="n"/>
      <c r="J444" s="44" t="n"/>
      <c r="K444" s="45">
        <f>IF(OR($I444="",$J444=""),"",IFERROR($J444-$I444,""))</f>
        <v/>
      </c>
      <c r="L444" s="44" t="n"/>
      <c r="M444" s="45">
        <f>IF(OR($K444="",$L444=""),"",IFERROR(MAX(0,$K444-$L444),""))</f>
        <v/>
      </c>
      <c r="N444" s="22" t="n"/>
      <c r="O444" s="46">
        <f>IF($A444="","",IF($N444="Yes",IFERROR('Settings'!$B$4,0),0))</f>
        <v/>
      </c>
      <c r="P444" s="47">
        <f>IF(OR($A444="",$L444="",$O444=""),"",IFERROR(ROUND($L444*$O444,2),0))</f>
        <v/>
      </c>
      <c r="Q444" s="44" t="n"/>
      <c r="R444" s="48" t="n"/>
      <c r="S444" s="45">
        <f>IF(OR($K444="",$Q444=""),"",IFERROR($K444/$Q444,""))</f>
        <v/>
      </c>
      <c r="T444" s="29">
        <f>IF($A444="","",IF($B444="","Missing trip date",IF($C444="","Missing driver",IF($D444="","Missing vehicle",IF($E444="","Missing trip type",IF(OR($I444="",$J444=""),"Missing odometer",IF($K444&lt;0,"End odometer below start",IF($K444=0,"Zero total miles",IF($L444="","Missing business miles",IF($L444&gt;$K444,"Business miles exceed total",IF($N444="","Missing reimbursement choice",IF(AND(OR($E444="Business",$E444="Mixed"),$H444=""),"Missing business purpose",IF(AND(OR($E444="Personal",$E444="Commute"),$L444&gt;0),"Review trip type",IF(AND($N444="Yes",$L444=0),"Review eligibility","OK"))))))))))))))</f>
        <v/>
      </c>
    </row>
    <row r="445">
      <c r="A445" s="20" t="n"/>
      <c r="B445" s="43" t="n"/>
      <c r="C445" s="22" t="n"/>
      <c r="D445" s="22" t="n"/>
      <c r="E445" s="22" t="n"/>
      <c r="F445" s="22" t="n"/>
      <c r="G445" s="22" t="n"/>
      <c r="H445" s="23" t="n"/>
      <c r="I445" s="44" t="n"/>
      <c r="J445" s="44" t="n"/>
      <c r="K445" s="45">
        <f>IF(OR($I445="",$J445=""),"",IFERROR($J445-$I445,""))</f>
        <v/>
      </c>
      <c r="L445" s="44" t="n"/>
      <c r="M445" s="45">
        <f>IF(OR($K445="",$L445=""),"",IFERROR(MAX(0,$K445-$L445),""))</f>
        <v/>
      </c>
      <c r="N445" s="22" t="n"/>
      <c r="O445" s="46">
        <f>IF($A445="","",IF($N445="Yes",IFERROR('Settings'!$B$4,0),0))</f>
        <v/>
      </c>
      <c r="P445" s="47">
        <f>IF(OR($A445="",$L445="",$O445=""),"",IFERROR(ROUND($L445*$O445,2),0))</f>
        <v/>
      </c>
      <c r="Q445" s="44" t="n"/>
      <c r="R445" s="48" t="n"/>
      <c r="S445" s="45">
        <f>IF(OR($K445="",$Q445=""),"",IFERROR($K445/$Q445,""))</f>
        <v/>
      </c>
      <c r="T445" s="29">
        <f>IF($A445="","",IF($B445="","Missing trip date",IF($C445="","Missing driver",IF($D445="","Missing vehicle",IF($E445="","Missing trip type",IF(OR($I445="",$J445=""),"Missing odometer",IF($K445&lt;0,"End odometer below start",IF($K445=0,"Zero total miles",IF($L445="","Missing business miles",IF($L445&gt;$K445,"Business miles exceed total",IF($N445="","Missing reimbursement choice",IF(AND(OR($E445="Business",$E445="Mixed"),$H445=""),"Missing business purpose",IF(AND(OR($E445="Personal",$E445="Commute"),$L445&gt;0),"Review trip type",IF(AND($N445="Yes",$L445=0),"Review eligibility","OK"))))))))))))))</f>
        <v/>
      </c>
    </row>
    <row r="446">
      <c r="A446" s="20" t="n"/>
      <c r="B446" s="43" t="n"/>
      <c r="C446" s="22" t="n"/>
      <c r="D446" s="22" t="n"/>
      <c r="E446" s="22" t="n"/>
      <c r="F446" s="22" t="n"/>
      <c r="G446" s="22" t="n"/>
      <c r="H446" s="23" t="n"/>
      <c r="I446" s="44" t="n"/>
      <c r="J446" s="44" t="n"/>
      <c r="K446" s="45">
        <f>IF(OR($I446="",$J446=""),"",IFERROR($J446-$I446,""))</f>
        <v/>
      </c>
      <c r="L446" s="44" t="n"/>
      <c r="M446" s="45">
        <f>IF(OR($K446="",$L446=""),"",IFERROR(MAX(0,$K446-$L446),""))</f>
        <v/>
      </c>
      <c r="N446" s="22" t="n"/>
      <c r="O446" s="46">
        <f>IF($A446="","",IF($N446="Yes",IFERROR('Settings'!$B$4,0),0))</f>
        <v/>
      </c>
      <c r="P446" s="47">
        <f>IF(OR($A446="",$L446="",$O446=""),"",IFERROR(ROUND($L446*$O446,2),0))</f>
        <v/>
      </c>
      <c r="Q446" s="44" t="n"/>
      <c r="R446" s="48" t="n"/>
      <c r="S446" s="45">
        <f>IF(OR($K446="",$Q446=""),"",IFERROR($K446/$Q446,""))</f>
        <v/>
      </c>
      <c r="T446" s="29">
        <f>IF($A446="","",IF($B446="","Missing trip date",IF($C446="","Missing driver",IF($D446="","Missing vehicle",IF($E446="","Missing trip type",IF(OR($I446="",$J446=""),"Missing odometer",IF($K446&lt;0,"End odometer below start",IF($K446=0,"Zero total miles",IF($L446="","Missing business miles",IF($L446&gt;$K446,"Business miles exceed total",IF($N446="","Missing reimbursement choice",IF(AND(OR($E446="Business",$E446="Mixed"),$H446=""),"Missing business purpose",IF(AND(OR($E446="Personal",$E446="Commute"),$L446&gt;0),"Review trip type",IF(AND($N446="Yes",$L446=0),"Review eligibility","OK"))))))))))))))</f>
        <v/>
      </c>
    </row>
    <row r="447">
      <c r="A447" s="20" t="n"/>
      <c r="B447" s="43" t="n"/>
      <c r="C447" s="22" t="n"/>
      <c r="D447" s="22" t="n"/>
      <c r="E447" s="22" t="n"/>
      <c r="F447" s="22" t="n"/>
      <c r="G447" s="22" t="n"/>
      <c r="H447" s="23" t="n"/>
      <c r="I447" s="44" t="n"/>
      <c r="J447" s="44" t="n"/>
      <c r="K447" s="45">
        <f>IF(OR($I447="",$J447=""),"",IFERROR($J447-$I447,""))</f>
        <v/>
      </c>
      <c r="L447" s="44" t="n"/>
      <c r="M447" s="45">
        <f>IF(OR($K447="",$L447=""),"",IFERROR(MAX(0,$K447-$L447),""))</f>
        <v/>
      </c>
      <c r="N447" s="22" t="n"/>
      <c r="O447" s="46">
        <f>IF($A447="","",IF($N447="Yes",IFERROR('Settings'!$B$4,0),0))</f>
        <v/>
      </c>
      <c r="P447" s="47">
        <f>IF(OR($A447="",$L447="",$O447=""),"",IFERROR(ROUND($L447*$O447,2),0))</f>
        <v/>
      </c>
      <c r="Q447" s="44" t="n"/>
      <c r="R447" s="48" t="n"/>
      <c r="S447" s="45">
        <f>IF(OR($K447="",$Q447=""),"",IFERROR($K447/$Q447,""))</f>
        <v/>
      </c>
      <c r="T447" s="29">
        <f>IF($A447="","",IF($B447="","Missing trip date",IF($C447="","Missing driver",IF($D447="","Missing vehicle",IF($E447="","Missing trip type",IF(OR($I447="",$J447=""),"Missing odometer",IF($K447&lt;0,"End odometer below start",IF($K447=0,"Zero total miles",IF($L447="","Missing business miles",IF($L447&gt;$K447,"Business miles exceed total",IF($N447="","Missing reimbursement choice",IF(AND(OR($E447="Business",$E447="Mixed"),$H447=""),"Missing business purpose",IF(AND(OR($E447="Personal",$E447="Commute"),$L447&gt;0),"Review trip type",IF(AND($N447="Yes",$L447=0),"Review eligibility","OK"))))))))))))))</f>
        <v/>
      </c>
    </row>
    <row r="448">
      <c r="A448" s="20" t="n"/>
      <c r="B448" s="43" t="n"/>
      <c r="C448" s="22" t="n"/>
      <c r="D448" s="22" t="n"/>
      <c r="E448" s="22" t="n"/>
      <c r="F448" s="22" t="n"/>
      <c r="G448" s="22" t="n"/>
      <c r="H448" s="23" t="n"/>
      <c r="I448" s="44" t="n"/>
      <c r="J448" s="44" t="n"/>
      <c r="K448" s="45">
        <f>IF(OR($I448="",$J448=""),"",IFERROR($J448-$I448,""))</f>
        <v/>
      </c>
      <c r="L448" s="44" t="n"/>
      <c r="M448" s="45">
        <f>IF(OR($K448="",$L448=""),"",IFERROR(MAX(0,$K448-$L448),""))</f>
        <v/>
      </c>
      <c r="N448" s="22" t="n"/>
      <c r="O448" s="46">
        <f>IF($A448="","",IF($N448="Yes",IFERROR('Settings'!$B$4,0),0))</f>
        <v/>
      </c>
      <c r="P448" s="47">
        <f>IF(OR($A448="",$L448="",$O448=""),"",IFERROR(ROUND($L448*$O448,2),0))</f>
        <v/>
      </c>
      <c r="Q448" s="44" t="n"/>
      <c r="R448" s="48" t="n"/>
      <c r="S448" s="45">
        <f>IF(OR($K448="",$Q448=""),"",IFERROR($K448/$Q448,""))</f>
        <v/>
      </c>
      <c r="T448" s="29">
        <f>IF($A448="","",IF($B448="","Missing trip date",IF($C448="","Missing driver",IF($D448="","Missing vehicle",IF($E448="","Missing trip type",IF(OR($I448="",$J448=""),"Missing odometer",IF($K448&lt;0,"End odometer below start",IF($K448=0,"Zero total miles",IF($L448="","Missing business miles",IF($L448&gt;$K448,"Business miles exceed total",IF($N448="","Missing reimbursement choice",IF(AND(OR($E448="Business",$E448="Mixed"),$H448=""),"Missing business purpose",IF(AND(OR($E448="Personal",$E448="Commute"),$L448&gt;0),"Review trip type",IF(AND($N448="Yes",$L448=0),"Review eligibility","OK"))))))))))))))</f>
        <v/>
      </c>
    </row>
    <row r="449">
      <c r="A449" s="20" t="n"/>
      <c r="B449" s="43" t="n"/>
      <c r="C449" s="22" t="n"/>
      <c r="D449" s="22" t="n"/>
      <c r="E449" s="22" t="n"/>
      <c r="F449" s="22" t="n"/>
      <c r="G449" s="22" t="n"/>
      <c r="H449" s="23" t="n"/>
      <c r="I449" s="44" t="n"/>
      <c r="J449" s="44" t="n"/>
      <c r="K449" s="45">
        <f>IF(OR($I449="",$J449=""),"",IFERROR($J449-$I449,""))</f>
        <v/>
      </c>
      <c r="L449" s="44" t="n"/>
      <c r="M449" s="45">
        <f>IF(OR($K449="",$L449=""),"",IFERROR(MAX(0,$K449-$L449),""))</f>
        <v/>
      </c>
      <c r="N449" s="22" t="n"/>
      <c r="O449" s="46">
        <f>IF($A449="","",IF($N449="Yes",IFERROR('Settings'!$B$4,0),0))</f>
        <v/>
      </c>
      <c r="P449" s="47">
        <f>IF(OR($A449="",$L449="",$O449=""),"",IFERROR(ROUND($L449*$O449,2),0))</f>
        <v/>
      </c>
      <c r="Q449" s="44" t="n"/>
      <c r="R449" s="48" t="n"/>
      <c r="S449" s="45">
        <f>IF(OR($K449="",$Q449=""),"",IFERROR($K449/$Q449,""))</f>
        <v/>
      </c>
      <c r="T449" s="29">
        <f>IF($A449="","",IF($B449="","Missing trip date",IF($C449="","Missing driver",IF($D449="","Missing vehicle",IF($E449="","Missing trip type",IF(OR($I449="",$J449=""),"Missing odometer",IF($K449&lt;0,"End odometer below start",IF($K449=0,"Zero total miles",IF($L449="","Missing business miles",IF($L449&gt;$K449,"Business miles exceed total",IF($N449="","Missing reimbursement choice",IF(AND(OR($E449="Business",$E449="Mixed"),$H449=""),"Missing business purpose",IF(AND(OR($E449="Personal",$E449="Commute"),$L449&gt;0),"Review trip type",IF(AND($N449="Yes",$L449=0),"Review eligibility","OK"))))))))))))))</f>
        <v/>
      </c>
    </row>
    <row r="450">
      <c r="A450" s="20" t="n"/>
      <c r="B450" s="43" t="n"/>
      <c r="C450" s="22" t="n"/>
      <c r="D450" s="22" t="n"/>
      <c r="E450" s="22" t="n"/>
      <c r="F450" s="22" t="n"/>
      <c r="G450" s="22" t="n"/>
      <c r="H450" s="23" t="n"/>
      <c r="I450" s="44" t="n"/>
      <c r="J450" s="44" t="n"/>
      <c r="K450" s="45">
        <f>IF(OR($I450="",$J450=""),"",IFERROR($J450-$I450,""))</f>
        <v/>
      </c>
      <c r="L450" s="44" t="n"/>
      <c r="M450" s="45">
        <f>IF(OR($K450="",$L450=""),"",IFERROR(MAX(0,$K450-$L450),""))</f>
        <v/>
      </c>
      <c r="N450" s="22" t="n"/>
      <c r="O450" s="46">
        <f>IF($A450="","",IF($N450="Yes",IFERROR('Settings'!$B$4,0),0))</f>
        <v/>
      </c>
      <c r="P450" s="47">
        <f>IF(OR($A450="",$L450="",$O450=""),"",IFERROR(ROUND($L450*$O450,2),0))</f>
        <v/>
      </c>
      <c r="Q450" s="44" t="n"/>
      <c r="R450" s="48" t="n"/>
      <c r="S450" s="45">
        <f>IF(OR($K450="",$Q450=""),"",IFERROR($K450/$Q450,""))</f>
        <v/>
      </c>
      <c r="T450" s="29">
        <f>IF($A450="","",IF($B450="","Missing trip date",IF($C450="","Missing driver",IF($D450="","Missing vehicle",IF($E450="","Missing trip type",IF(OR($I450="",$J450=""),"Missing odometer",IF($K450&lt;0,"End odometer below start",IF($K450=0,"Zero total miles",IF($L450="","Missing business miles",IF($L450&gt;$K450,"Business miles exceed total",IF($N450="","Missing reimbursement choice",IF(AND(OR($E450="Business",$E450="Mixed"),$H450=""),"Missing business purpose",IF(AND(OR($E450="Personal",$E450="Commute"),$L450&gt;0),"Review trip type",IF(AND($N450="Yes",$L450=0),"Review eligibility","OK"))))))))))))))</f>
        <v/>
      </c>
    </row>
    <row r="451">
      <c r="A451" s="20" t="n"/>
      <c r="B451" s="43" t="n"/>
      <c r="C451" s="22" t="n"/>
      <c r="D451" s="22" t="n"/>
      <c r="E451" s="22" t="n"/>
      <c r="F451" s="22" t="n"/>
      <c r="G451" s="22" t="n"/>
      <c r="H451" s="23" t="n"/>
      <c r="I451" s="44" t="n"/>
      <c r="J451" s="44" t="n"/>
      <c r="K451" s="45">
        <f>IF(OR($I451="",$J451=""),"",IFERROR($J451-$I451,""))</f>
        <v/>
      </c>
      <c r="L451" s="44" t="n"/>
      <c r="M451" s="45">
        <f>IF(OR($K451="",$L451=""),"",IFERROR(MAX(0,$K451-$L451),""))</f>
        <v/>
      </c>
      <c r="N451" s="22" t="n"/>
      <c r="O451" s="46">
        <f>IF($A451="","",IF($N451="Yes",IFERROR('Settings'!$B$4,0),0))</f>
        <v/>
      </c>
      <c r="P451" s="47">
        <f>IF(OR($A451="",$L451="",$O451=""),"",IFERROR(ROUND($L451*$O451,2),0))</f>
        <v/>
      </c>
      <c r="Q451" s="44" t="n"/>
      <c r="R451" s="48" t="n"/>
      <c r="S451" s="45">
        <f>IF(OR($K451="",$Q451=""),"",IFERROR($K451/$Q451,""))</f>
        <v/>
      </c>
      <c r="T451" s="29">
        <f>IF($A451="","",IF($B451="","Missing trip date",IF($C451="","Missing driver",IF($D451="","Missing vehicle",IF($E451="","Missing trip type",IF(OR($I451="",$J451=""),"Missing odometer",IF($K451&lt;0,"End odometer below start",IF($K451=0,"Zero total miles",IF($L451="","Missing business miles",IF($L451&gt;$K451,"Business miles exceed total",IF($N451="","Missing reimbursement choice",IF(AND(OR($E451="Business",$E451="Mixed"),$H451=""),"Missing business purpose",IF(AND(OR($E451="Personal",$E451="Commute"),$L451&gt;0),"Review trip type",IF(AND($N451="Yes",$L451=0),"Review eligibility","OK"))))))))))))))</f>
        <v/>
      </c>
    </row>
    <row r="452">
      <c r="A452" s="20" t="n"/>
      <c r="B452" s="43" t="n"/>
      <c r="C452" s="22" t="n"/>
      <c r="D452" s="22" t="n"/>
      <c r="E452" s="22" t="n"/>
      <c r="F452" s="22" t="n"/>
      <c r="G452" s="22" t="n"/>
      <c r="H452" s="23" t="n"/>
      <c r="I452" s="44" t="n"/>
      <c r="J452" s="44" t="n"/>
      <c r="K452" s="45">
        <f>IF(OR($I452="",$J452=""),"",IFERROR($J452-$I452,""))</f>
        <v/>
      </c>
      <c r="L452" s="44" t="n"/>
      <c r="M452" s="45">
        <f>IF(OR($K452="",$L452=""),"",IFERROR(MAX(0,$K452-$L452),""))</f>
        <v/>
      </c>
      <c r="N452" s="22" t="n"/>
      <c r="O452" s="46">
        <f>IF($A452="","",IF($N452="Yes",IFERROR('Settings'!$B$4,0),0))</f>
        <v/>
      </c>
      <c r="P452" s="47">
        <f>IF(OR($A452="",$L452="",$O452=""),"",IFERROR(ROUND($L452*$O452,2),0))</f>
        <v/>
      </c>
      <c r="Q452" s="44" t="n"/>
      <c r="R452" s="48" t="n"/>
      <c r="S452" s="45">
        <f>IF(OR($K452="",$Q452=""),"",IFERROR($K452/$Q452,""))</f>
        <v/>
      </c>
      <c r="T452" s="29">
        <f>IF($A452="","",IF($B452="","Missing trip date",IF($C452="","Missing driver",IF($D452="","Missing vehicle",IF($E452="","Missing trip type",IF(OR($I452="",$J452=""),"Missing odometer",IF($K452&lt;0,"End odometer below start",IF($K452=0,"Zero total miles",IF($L452="","Missing business miles",IF($L452&gt;$K452,"Business miles exceed total",IF($N452="","Missing reimbursement choice",IF(AND(OR($E452="Business",$E452="Mixed"),$H452=""),"Missing business purpose",IF(AND(OR($E452="Personal",$E452="Commute"),$L452&gt;0),"Review trip type",IF(AND($N452="Yes",$L452=0),"Review eligibility","OK"))))))))))))))</f>
        <v/>
      </c>
    </row>
    <row r="453">
      <c r="A453" s="20" t="n"/>
      <c r="B453" s="43" t="n"/>
      <c r="C453" s="22" t="n"/>
      <c r="D453" s="22" t="n"/>
      <c r="E453" s="22" t="n"/>
      <c r="F453" s="22" t="n"/>
      <c r="G453" s="22" t="n"/>
      <c r="H453" s="23" t="n"/>
      <c r="I453" s="44" t="n"/>
      <c r="J453" s="44" t="n"/>
      <c r="K453" s="45">
        <f>IF(OR($I453="",$J453=""),"",IFERROR($J453-$I453,""))</f>
        <v/>
      </c>
      <c r="L453" s="44" t="n"/>
      <c r="M453" s="45">
        <f>IF(OR($K453="",$L453=""),"",IFERROR(MAX(0,$K453-$L453),""))</f>
        <v/>
      </c>
      <c r="N453" s="22" t="n"/>
      <c r="O453" s="46">
        <f>IF($A453="","",IF($N453="Yes",IFERROR('Settings'!$B$4,0),0))</f>
        <v/>
      </c>
      <c r="P453" s="47">
        <f>IF(OR($A453="",$L453="",$O453=""),"",IFERROR(ROUND($L453*$O453,2),0))</f>
        <v/>
      </c>
      <c r="Q453" s="44" t="n"/>
      <c r="R453" s="48" t="n"/>
      <c r="S453" s="45">
        <f>IF(OR($K453="",$Q453=""),"",IFERROR($K453/$Q453,""))</f>
        <v/>
      </c>
      <c r="T453" s="29">
        <f>IF($A453="","",IF($B453="","Missing trip date",IF($C453="","Missing driver",IF($D453="","Missing vehicle",IF($E453="","Missing trip type",IF(OR($I453="",$J453=""),"Missing odometer",IF($K453&lt;0,"End odometer below start",IF($K453=0,"Zero total miles",IF($L453="","Missing business miles",IF($L453&gt;$K453,"Business miles exceed total",IF($N453="","Missing reimbursement choice",IF(AND(OR($E453="Business",$E453="Mixed"),$H453=""),"Missing business purpose",IF(AND(OR($E453="Personal",$E453="Commute"),$L453&gt;0),"Review trip type",IF(AND($N453="Yes",$L453=0),"Review eligibility","OK"))))))))))))))</f>
        <v/>
      </c>
    </row>
    <row r="454">
      <c r="A454" s="20" t="n"/>
      <c r="B454" s="43" t="n"/>
      <c r="C454" s="22" t="n"/>
      <c r="D454" s="22" t="n"/>
      <c r="E454" s="22" t="n"/>
      <c r="F454" s="22" t="n"/>
      <c r="G454" s="22" t="n"/>
      <c r="H454" s="23" t="n"/>
      <c r="I454" s="44" t="n"/>
      <c r="J454" s="44" t="n"/>
      <c r="K454" s="45">
        <f>IF(OR($I454="",$J454=""),"",IFERROR($J454-$I454,""))</f>
        <v/>
      </c>
      <c r="L454" s="44" t="n"/>
      <c r="M454" s="45">
        <f>IF(OR($K454="",$L454=""),"",IFERROR(MAX(0,$K454-$L454),""))</f>
        <v/>
      </c>
      <c r="N454" s="22" t="n"/>
      <c r="O454" s="46">
        <f>IF($A454="","",IF($N454="Yes",IFERROR('Settings'!$B$4,0),0))</f>
        <v/>
      </c>
      <c r="P454" s="47">
        <f>IF(OR($A454="",$L454="",$O454=""),"",IFERROR(ROUND($L454*$O454,2),0))</f>
        <v/>
      </c>
      <c r="Q454" s="44" t="n"/>
      <c r="R454" s="48" t="n"/>
      <c r="S454" s="45">
        <f>IF(OR($K454="",$Q454=""),"",IFERROR($K454/$Q454,""))</f>
        <v/>
      </c>
      <c r="T454" s="29">
        <f>IF($A454="","",IF($B454="","Missing trip date",IF($C454="","Missing driver",IF($D454="","Missing vehicle",IF($E454="","Missing trip type",IF(OR($I454="",$J454=""),"Missing odometer",IF($K454&lt;0,"End odometer below start",IF($K454=0,"Zero total miles",IF($L454="","Missing business miles",IF($L454&gt;$K454,"Business miles exceed total",IF($N454="","Missing reimbursement choice",IF(AND(OR($E454="Business",$E454="Mixed"),$H454=""),"Missing business purpose",IF(AND(OR($E454="Personal",$E454="Commute"),$L454&gt;0),"Review trip type",IF(AND($N454="Yes",$L454=0),"Review eligibility","OK"))))))))))))))</f>
        <v/>
      </c>
    </row>
    <row r="455">
      <c r="A455" s="20" t="n"/>
      <c r="B455" s="43" t="n"/>
      <c r="C455" s="22" t="n"/>
      <c r="D455" s="22" t="n"/>
      <c r="E455" s="22" t="n"/>
      <c r="F455" s="22" t="n"/>
      <c r="G455" s="22" t="n"/>
      <c r="H455" s="23" t="n"/>
      <c r="I455" s="44" t="n"/>
      <c r="J455" s="44" t="n"/>
      <c r="K455" s="45">
        <f>IF(OR($I455="",$J455=""),"",IFERROR($J455-$I455,""))</f>
        <v/>
      </c>
      <c r="L455" s="44" t="n"/>
      <c r="M455" s="45">
        <f>IF(OR($K455="",$L455=""),"",IFERROR(MAX(0,$K455-$L455),""))</f>
        <v/>
      </c>
      <c r="N455" s="22" t="n"/>
      <c r="O455" s="46">
        <f>IF($A455="","",IF($N455="Yes",IFERROR('Settings'!$B$4,0),0))</f>
        <v/>
      </c>
      <c r="P455" s="47">
        <f>IF(OR($A455="",$L455="",$O455=""),"",IFERROR(ROUND($L455*$O455,2),0))</f>
        <v/>
      </c>
      <c r="Q455" s="44" t="n"/>
      <c r="R455" s="48" t="n"/>
      <c r="S455" s="45">
        <f>IF(OR($K455="",$Q455=""),"",IFERROR($K455/$Q455,""))</f>
        <v/>
      </c>
      <c r="T455" s="29">
        <f>IF($A455="","",IF($B455="","Missing trip date",IF($C455="","Missing driver",IF($D455="","Missing vehicle",IF($E455="","Missing trip type",IF(OR($I455="",$J455=""),"Missing odometer",IF($K455&lt;0,"End odometer below start",IF($K455=0,"Zero total miles",IF($L455="","Missing business miles",IF($L455&gt;$K455,"Business miles exceed total",IF($N455="","Missing reimbursement choice",IF(AND(OR($E455="Business",$E455="Mixed"),$H455=""),"Missing business purpose",IF(AND(OR($E455="Personal",$E455="Commute"),$L455&gt;0),"Review trip type",IF(AND($N455="Yes",$L455=0),"Review eligibility","OK"))))))))))))))</f>
        <v/>
      </c>
    </row>
    <row r="456">
      <c r="A456" s="20" t="n"/>
      <c r="B456" s="43" t="n"/>
      <c r="C456" s="22" t="n"/>
      <c r="D456" s="22" t="n"/>
      <c r="E456" s="22" t="n"/>
      <c r="F456" s="22" t="n"/>
      <c r="G456" s="22" t="n"/>
      <c r="H456" s="23" t="n"/>
      <c r="I456" s="44" t="n"/>
      <c r="J456" s="44" t="n"/>
      <c r="K456" s="45">
        <f>IF(OR($I456="",$J456=""),"",IFERROR($J456-$I456,""))</f>
        <v/>
      </c>
      <c r="L456" s="44" t="n"/>
      <c r="M456" s="45">
        <f>IF(OR($K456="",$L456=""),"",IFERROR(MAX(0,$K456-$L456),""))</f>
        <v/>
      </c>
      <c r="N456" s="22" t="n"/>
      <c r="O456" s="46">
        <f>IF($A456="","",IF($N456="Yes",IFERROR('Settings'!$B$4,0),0))</f>
        <v/>
      </c>
      <c r="P456" s="47">
        <f>IF(OR($A456="",$L456="",$O456=""),"",IFERROR(ROUND($L456*$O456,2),0))</f>
        <v/>
      </c>
      <c r="Q456" s="44" t="n"/>
      <c r="R456" s="48" t="n"/>
      <c r="S456" s="45">
        <f>IF(OR($K456="",$Q456=""),"",IFERROR($K456/$Q456,""))</f>
        <v/>
      </c>
      <c r="T456" s="29">
        <f>IF($A456="","",IF($B456="","Missing trip date",IF($C456="","Missing driver",IF($D456="","Missing vehicle",IF($E456="","Missing trip type",IF(OR($I456="",$J456=""),"Missing odometer",IF($K456&lt;0,"End odometer below start",IF($K456=0,"Zero total miles",IF($L456="","Missing business miles",IF($L456&gt;$K456,"Business miles exceed total",IF($N456="","Missing reimbursement choice",IF(AND(OR($E456="Business",$E456="Mixed"),$H456=""),"Missing business purpose",IF(AND(OR($E456="Personal",$E456="Commute"),$L456&gt;0),"Review trip type",IF(AND($N456="Yes",$L456=0),"Review eligibility","OK"))))))))))))))</f>
        <v/>
      </c>
    </row>
    <row r="457">
      <c r="A457" s="20" t="n"/>
      <c r="B457" s="43" t="n"/>
      <c r="C457" s="22" t="n"/>
      <c r="D457" s="22" t="n"/>
      <c r="E457" s="22" t="n"/>
      <c r="F457" s="22" t="n"/>
      <c r="G457" s="22" t="n"/>
      <c r="H457" s="23" t="n"/>
      <c r="I457" s="44" t="n"/>
      <c r="J457" s="44" t="n"/>
      <c r="K457" s="45">
        <f>IF(OR($I457="",$J457=""),"",IFERROR($J457-$I457,""))</f>
        <v/>
      </c>
      <c r="L457" s="44" t="n"/>
      <c r="M457" s="45">
        <f>IF(OR($K457="",$L457=""),"",IFERROR(MAX(0,$K457-$L457),""))</f>
        <v/>
      </c>
      <c r="N457" s="22" t="n"/>
      <c r="O457" s="46">
        <f>IF($A457="","",IF($N457="Yes",IFERROR('Settings'!$B$4,0),0))</f>
        <v/>
      </c>
      <c r="P457" s="47">
        <f>IF(OR($A457="",$L457="",$O457=""),"",IFERROR(ROUND($L457*$O457,2),0))</f>
        <v/>
      </c>
      <c r="Q457" s="44" t="n"/>
      <c r="R457" s="48" t="n"/>
      <c r="S457" s="45">
        <f>IF(OR($K457="",$Q457=""),"",IFERROR($K457/$Q457,""))</f>
        <v/>
      </c>
      <c r="T457" s="29">
        <f>IF($A457="","",IF($B457="","Missing trip date",IF($C457="","Missing driver",IF($D457="","Missing vehicle",IF($E457="","Missing trip type",IF(OR($I457="",$J457=""),"Missing odometer",IF($K457&lt;0,"End odometer below start",IF($K457=0,"Zero total miles",IF($L457="","Missing business miles",IF($L457&gt;$K457,"Business miles exceed total",IF($N457="","Missing reimbursement choice",IF(AND(OR($E457="Business",$E457="Mixed"),$H457=""),"Missing business purpose",IF(AND(OR($E457="Personal",$E457="Commute"),$L457&gt;0),"Review trip type",IF(AND($N457="Yes",$L457=0),"Review eligibility","OK"))))))))))))))</f>
        <v/>
      </c>
    </row>
    <row r="458">
      <c r="A458" s="20" t="n"/>
      <c r="B458" s="43" t="n"/>
      <c r="C458" s="22" t="n"/>
      <c r="D458" s="22" t="n"/>
      <c r="E458" s="22" t="n"/>
      <c r="F458" s="22" t="n"/>
      <c r="G458" s="22" t="n"/>
      <c r="H458" s="23" t="n"/>
      <c r="I458" s="44" t="n"/>
      <c r="J458" s="44" t="n"/>
      <c r="K458" s="45">
        <f>IF(OR($I458="",$J458=""),"",IFERROR($J458-$I458,""))</f>
        <v/>
      </c>
      <c r="L458" s="44" t="n"/>
      <c r="M458" s="45">
        <f>IF(OR($K458="",$L458=""),"",IFERROR(MAX(0,$K458-$L458),""))</f>
        <v/>
      </c>
      <c r="N458" s="22" t="n"/>
      <c r="O458" s="46">
        <f>IF($A458="","",IF($N458="Yes",IFERROR('Settings'!$B$4,0),0))</f>
        <v/>
      </c>
      <c r="P458" s="47">
        <f>IF(OR($A458="",$L458="",$O458=""),"",IFERROR(ROUND($L458*$O458,2),0))</f>
        <v/>
      </c>
      <c r="Q458" s="44" t="n"/>
      <c r="R458" s="48" t="n"/>
      <c r="S458" s="45">
        <f>IF(OR($K458="",$Q458=""),"",IFERROR($K458/$Q458,""))</f>
        <v/>
      </c>
      <c r="T458" s="29">
        <f>IF($A458="","",IF($B458="","Missing trip date",IF($C458="","Missing driver",IF($D458="","Missing vehicle",IF($E458="","Missing trip type",IF(OR($I458="",$J458=""),"Missing odometer",IF($K458&lt;0,"End odometer below start",IF($K458=0,"Zero total miles",IF($L458="","Missing business miles",IF($L458&gt;$K458,"Business miles exceed total",IF($N458="","Missing reimbursement choice",IF(AND(OR($E458="Business",$E458="Mixed"),$H458=""),"Missing business purpose",IF(AND(OR($E458="Personal",$E458="Commute"),$L458&gt;0),"Review trip type",IF(AND($N458="Yes",$L458=0),"Review eligibility","OK"))))))))))))))</f>
        <v/>
      </c>
    </row>
    <row r="459">
      <c r="A459" s="20" t="n"/>
      <c r="B459" s="43" t="n"/>
      <c r="C459" s="22" t="n"/>
      <c r="D459" s="22" t="n"/>
      <c r="E459" s="22" t="n"/>
      <c r="F459" s="22" t="n"/>
      <c r="G459" s="22" t="n"/>
      <c r="H459" s="23" t="n"/>
      <c r="I459" s="44" t="n"/>
      <c r="J459" s="44" t="n"/>
      <c r="K459" s="45">
        <f>IF(OR($I459="",$J459=""),"",IFERROR($J459-$I459,""))</f>
        <v/>
      </c>
      <c r="L459" s="44" t="n"/>
      <c r="M459" s="45">
        <f>IF(OR($K459="",$L459=""),"",IFERROR(MAX(0,$K459-$L459),""))</f>
        <v/>
      </c>
      <c r="N459" s="22" t="n"/>
      <c r="O459" s="46">
        <f>IF($A459="","",IF($N459="Yes",IFERROR('Settings'!$B$4,0),0))</f>
        <v/>
      </c>
      <c r="P459" s="47">
        <f>IF(OR($A459="",$L459="",$O459=""),"",IFERROR(ROUND($L459*$O459,2),0))</f>
        <v/>
      </c>
      <c r="Q459" s="44" t="n"/>
      <c r="R459" s="48" t="n"/>
      <c r="S459" s="45">
        <f>IF(OR($K459="",$Q459=""),"",IFERROR($K459/$Q459,""))</f>
        <v/>
      </c>
      <c r="T459" s="29">
        <f>IF($A459="","",IF($B459="","Missing trip date",IF($C459="","Missing driver",IF($D459="","Missing vehicle",IF($E459="","Missing trip type",IF(OR($I459="",$J459=""),"Missing odometer",IF($K459&lt;0,"End odometer below start",IF($K459=0,"Zero total miles",IF($L459="","Missing business miles",IF($L459&gt;$K459,"Business miles exceed total",IF($N459="","Missing reimbursement choice",IF(AND(OR($E459="Business",$E459="Mixed"),$H459=""),"Missing business purpose",IF(AND(OR($E459="Personal",$E459="Commute"),$L459&gt;0),"Review trip type",IF(AND($N459="Yes",$L459=0),"Review eligibility","OK"))))))))))))))</f>
        <v/>
      </c>
    </row>
    <row r="460">
      <c r="A460" s="20" t="n"/>
      <c r="B460" s="43" t="n"/>
      <c r="C460" s="22" t="n"/>
      <c r="D460" s="22" t="n"/>
      <c r="E460" s="22" t="n"/>
      <c r="F460" s="22" t="n"/>
      <c r="G460" s="22" t="n"/>
      <c r="H460" s="23" t="n"/>
      <c r="I460" s="44" t="n"/>
      <c r="J460" s="44" t="n"/>
      <c r="K460" s="45">
        <f>IF(OR($I460="",$J460=""),"",IFERROR($J460-$I460,""))</f>
        <v/>
      </c>
      <c r="L460" s="44" t="n"/>
      <c r="M460" s="45">
        <f>IF(OR($K460="",$L460=""),"",IFERROR(MAX(0,$K460-$L460),""))</f>
        <v/>
      </c>
      <c r="N460" s="22" t="n"/>
      <c r="O460" s="46">
        <f>IF($A460="","",IF($N460="Yes",IFERROR('Settings'!$B$4,0),0))</f>
        <v/>
      </c>
      <c r="P460" s="47">
        <f>IF(OR($A460="",$L460="",$O460=""),"",IFERROR(ROUND($L460*$O460,2),0))</f>
        <v/>
      </c>
      <c r="Q460" s="44" t="n"/>
      <c r="R460" s="48" t="n"/>
      <c r="S460" s="45">
        <f>IF(OR($K460="",$Q460=""),"",IFERROR($K460/$Q460,""))</f>
        <v/>
      </c>
      <c r="T460" s="29">
        <f>IF($A460="","",IF($B460="","Missing trip date",IF($C460="","Missing driver",IF($D460="","Missing vehicle",IF($E460="","Missing trip type",IF(OR($I460="",$J460=""),"Missing odometer",IF($K460&lt;0,"End odometer below start",IF($K460=0,"Zero total miles",IF($L460="","Missing business miles",IF($L460&gt;$K460,"Business miles exceed total",IF($N460="","Missing reimbursement choice",IF(AND(OR($E460="Business",$E460="Mixed"),$H460=""),"Missing business purpose",IF(AND(OR($E460="Personal",$E460="Commute"),$L460&gt;0),"Review trip type",IF(AND($N460="Yes",$L460=0),"Review eligibility","OK"))))))))))))))</f>
        <v/>
      </c>
    </row>
    <row r="461">
      <c r="A461" s="20" t="n"/>
      <c r="B461" s="43" t="n"/>
      <c r="C461" s="22" t="n"/>
      <c r="D461" s="22" t="n"/>
      <c r="E461" s="22" t="n"/>
      <c r="F461" s="22" t="n"/>
      <c r="G461" s="22" t="n"/>
      <c r="H461" s="23" t="n"/>
      <c r="I461" s="44" t="n"/>
      <c r="J461" s="44" t="n"/>
      <c r="K461" s="45">
        <f>IF(OR($I461="",$J461=""),"",IFERROR($J461-$I461,""))</f>
        <v/>
      </c>
      <c r="L461" s="44" t="n"/>
      <c r="M461" s="45">
        <f>IF(OR($K461="",$L461=""),"",IFERROR(MAX(0,$K461-$L461),""))</f>
        <v/>
      </c>
      <c r="N461" s="22" t="n"/>
      <c r="O461" s="46">
        <f>IF($A461="","",IF($N461="Yes",IFERROR('Settings'!$B$4,0),0))</f>
        <v/>
      </c>
      <c r="P461" s="47">
        <f>IF(OR($A461="",$L461="",$O461=""),"",IFERROR(ROUND($L461*$O461,2),0))</f>
        <v/>
      </c>
      <c r="Q461" s="44" t="n"/>
      <c r="R461" s="48" t="n"/>
      <c r="S461" s="45">
        <f>IF(OR($K461="",$Q461=""),"",IFERROR($K461/$Q461,""))</f>
        <v/>
      </c>
      <c r="T461" s="29">
        <f>IF($A461="","",IF($B461="","Missing trip date",IF($C461="","Missing driver",IF($D461="","Missing vehicle",IF($E461="","Missing trip type",IF(OR($I461="",$J461=""),"Missing odometer",IF($K461&lt;0,"End odometer below start",IF($K461=0,"Zero total miles",IF($L461="","Missing business miles",IF($L461&gt;$K461,"Business miles exceed total",IF($N461="","Missing reimbursement choice",IF(AND(OR($E461="Business",$E461="Mixed"),$H461=""),"Missing business purpose",IF(AND(OR($E461="Personal",$E461="Commute"),$L461&gt;0),"Review trip type",IF(AND($N461="Yes",$L461=0),"Review eligibility","OK"))))))))))))))</f>
        <v/>
      </c>
    </row>
    <row r="462">
      <c r="A462" s="20" t="n"/>
      <c r="B462" s="43" t="n"/>
      <c r="C462" s="22" t="n"/>
      <c r="D462" s="22" t="n"/>
      <c r="E462" s="22" t="n"/>
      <c r="F462" s="22" t="n"/>
      <c r="G462" s="22" t="n"/>
      <c r="H462" s="23" t="n"/>
      <c r="I462" s="44" t="n"/>
      <c r="J462" s="44" t="n"/>
      <c r="K462" s="45">
        <f>IF(OR($I462="",$J462=""),"",IFERROR($J462-$I462,""))</f>
        <v/>
      </c>
      <c r="L462" s="44" t="n"/>
      <c r="M462" s="45">
        <f>IF(OR($K462="",$L462=""),"",IFERROR(MAX(0,$K462-$L462),""))</f>
        <v/>
      </c>
      <c r="N462" s="22" t="n"/>
      <c r="O462" s="46">
        <f>IF($A462="","",IF($N462="Yes",IFERROR('Settings'!$B$4,0),0))</f>
        <v/>
      </c>
      <c r="P462" s="47">
        <f>IF(OR($A462="",$L462="",$O462=""),"",IFERROR(ROUND($L462*$O462,2),0))</f>
        <v/>
      </c>
      <c r="Q462" s="44" t="n"/>
      <c r="R462" s="48" t="n"/>
      <c r="S462" s="45">
        <f>IF(OR($K462="",$Q462=""),"",IFERROR($K462/$Q462,""))</f>
        <v/>
      </c>
      <c r="T462" s="29">
        <f>IF($A462="","",IF($B462="","Missing trip date",IF($C462="","Missing driver",IF($D462="","Missing vehicle",IF($E462="","Missing trip type",IF(OR($I462="",$J462=""),"Missing odometer",IF($K462&lt;0,"End odometer below start",IF($K462=0,"Zero total miles",IF($L462="","Missing business miles",IF($L462&gt;$K462,"Business miles exceed total",IF($N462="","Missing reimbursement choice",IF(AND(OR($E462="Business",$E462="Mixed"),$H462=""),"Missing business purpose",IF(AND(OR($E462="Personal",$E462="Commute"),$L462&gt;0),"Review trip type",IF(AND($N462="Yes",$L462=0),"Review eligibility","OK"))))))))))))))</f>
        <v/>
      </c>
    </row>
    <row r="463">
      <c r="A463" s="20" t="n"/>
      <c r="B463" s="43" t="n"/>
      <c r="C463" s="22" t="n"/>
      <c r="D463" s="22" t="n"/>
      <c r="E463" s="22" t="n"/>
      <c r="F463" s="22" t="n"/>
      <c r="G463" s="22" t="n"/>
      <c r="H463" s="23" t="n"/>
      <c r="I463" s="44" t="n"/>
      <c r="J463" s="44" t="n"/>
      <c r="K463" s="45">
        <f>IF(OR($I463="",$J463=""),"",IFERROR($J463-$I463,""))</f>
        <v/>
      </c>
      <c r="L463" s="44" t="n"/>
      <c r="M463" s="45">
        <f>IF(OR($K463="",$L463=""),"",IFERROR(MAX(0,$K463-$L463),""))</f>
        <v/>
      </c>
      <c r="N463" s="22" t="n"/>
      <c r="O463" s="46">
        <f>IF($A463="","",IF($N463="Yes",IFERROR('Settings'!$B$4,0),0))</f>
        <v/>
      </c>
      <c r="P463" s="47">
        <f>IF(OR($A463="",$L463="",$O463=""),"",IFERROR(ROUND($L463*$O463,2),0))</f>
        <v/>
      </c>
      <c r="Q463" s="44" t="n"/>
      <c r="R463" s="48" t="n"/>
      <c r="S463" s="45">
        <f>IF(OR($K463="",$Q463=""),"",IFERROR($K463/$Q463,""))</f>
        <v/>
      </c>
      <c r="T463" s="29">
        <f>IF($A463="","",IF($B463="","Missing trip date",IF($C463="","Missing driver",IF($D463="","Missing vehicle",IF($E463="","Missing trip type",IF(OR($I463="",$J463=""),"Missing odometer",IF($K463&lt;0,"End odometer below start",IF($K463=0,"Zero total miles",IF($L463="","Missing business miles",IF($L463&gt;$K463,"Business miles exceed total",IF($N463="","Missing reimbursement choice",IF(AND(OR($E463="Business",$E463="Mixed"),$H463=""),"Missing business purpose",IF(AND(OR($E463="Personal",$E463="Commute"),$L463&gt;0),"Review trip type",IF(AND($N463="Yes",$L463=0),"Review eligibility","OK"))))))))))))))</f>
        <v/>
      </c>
    </row>
    <row r="464">
      <c r="A464" s="20" t="n"/>
      <c r="B464" s="43" t="n"/>
      <c r="C464" s="22" t="n"/>
      <c r="D464" s="22" t="n"/>
      <c r="E464" s="22" t="n"/>
      <c r="F464" s="22" t="n"/>
      <c r="G464" s="22" t="n"/>
      <c r="H464" s="23" t="n"/>
      <c r="I464" s="44" t="n"/>
      <c r="J464" s="44" t="n"/>
      <c r="K464" s="45">
        <f>IF(OR($I464="",$J464=""),"",IFERROR($J464-$I464,""))</f>
        <v/>
      </c>
      <c r="L464" s="44" t="n"/>
      <c r="M464" s="45">
        <f>IF(OR($K464="",$L464=""),"",IFERROR(MAX(0,$K464-$L464),""))</f>
        <v/>
      </c>
      <c r="N464" s="22" t="n"/>
      <c r="O464" s="46">
        <f>IF($A464="","",IF($N464="Yes",IFERROR('Settings'!$B$4,0),0))</f>
        <v/>
      </c>
      <c r="P464" s="47">
        <f>IF(OR($A464="",$L464="",$O464=""),"",IFERROR(ROUND($L464*$O464,2),0))</f>
        <v/>
      </c>
      <c r="Q464" s="44" t="n"/>
      <c r="R464" s="48" t="n"/>
      <c r="S464" s="45">
        <f>IF(OR($K464="",$Q464=""),"",IFERROR($K464/$Q464,""))</f>
        <v/>
      </c>
      <c r="T464" s="29">
        <f>IF($A464="","",IF($B464="","Missing trip date",IF($C464="","Missing driver",IF($D464="","Missing vehicle",IF($E464="","Missing trip type",IF(OR($I464="",$J464=""),"Missing odometer",IF($K464&lt;0,"End odometer below start",IF($K464=0,"Zero total miles",IF($L464="","Missing business miles",IF($L464&gt;$K464,"Business miles exceed total",IF($N464="","Missing reimbursement choice",IF(AND(OR($E464="Business",$E464="Mixed"),$H464=""),"Missing business purpose",IF(AND(OR($E464="Personal",$E464="Commute"),$L464&gt;0),"Review trip type",IF(AND($N464="Yes",$L464=0),"Review eligibility","OK"))))))))))))))</f>
        <v/>
      </c>
    </row>
    <row r="465">
      <c r="A465" s="20" t="n"/>
      <c r="B465" s="43" t="n"/>
      <c r="C465" s="22" t="n"/>
      <c r="D465" s="22" t="n"/>
      <c r="E465" s="22" t="n"/>
      <c r="F465" s="22" t="n"/>
      <c r="G465" s="22" t="n"/>
      <c r="H465" s="23" t="n"/>
      <c r="I465" s="44" t="n"/>
      <c r="J465" s="44" t="n"/>
      <c r="K465" s="45">
        <f>IF(OR($I465="",$J465=""),"",IFERROR($J465-$I465,""))</f>
        <v/>
      </c>
      <c r="L465" s="44" t="n"/>
      <c r="M465" s="45">
        <f>IF(OR($K465="",$L465=""),"",IFERROR(MAX(0,$K465-$L465),""))</f>
        <v/>
      </c>
      <c r="N465" s="22" t="n"/>
      <c r="O465" s="46">
        <f>IF($A465="","",IF($N465="Yes",IFERROR('Settings'!$B$4,0),0))</f>
        <v/>
      </c>
      <c r="P465" s="47">
        <f>IF(OR($A465="",$L465="",$O465=""),"",IFERROR(ROUND($L465*$O465,2),0))</f>
        <v/>
      </c>
      <c r="Q465" s="44" t="n"/>
      <c r="R465" s="48" t="n"/>
      <c r="S465" s="45">
        <f>IF(OR($K465="",$Q465=""),"",IFERROR($K465/$Q465,""))</f>
        <v/>
      </c>
      <c r="T465" s="29">
        <f>IF($A465="","",IF($B465="","Missing trip date",IF($C465="","Missing driver",IF($D465="","Missing vehicle",IF($E465="","Missing trip type",IF(OR($I465="",$J465=""),"Missing odometer",IF($K465&lt;0,"End odometer below start",IF($K465=0,"Zero total miles",IF($L465="","Missing business miles",IF($L465&gt;$K465,"Business miles exceed total",IF($N465="","Missing reimbursement choice",IF(AND(OR($E465="Business",$E465="Mixed"),$H465=""),"Missing business purpose",IF(AND(OR($E465="Personal",$E465="Commute"),$L465&gt;0),"Review trip type",IF(AND($N465="Yes",$L465=0),"Review eligibility","OK"))))))))))))))</f>
        <v/>
      </c>
    </row>
    <row r="466">
      <c r="A466" s="20" t="n"/>
      <c r="B466" s="43" t="n"/>
      <c r="C466" s="22" t="n"/>
      <c r="D466" s="22" t="n"/>
      <c r="E466" s="22" t="n"/>
      <c r="F466" s="22" t="n"/>
      <c r="G466" s="22" t="n"/>
      <c r="H466" s="23" t="n"/>
      <c r="I466" s="44" t="n"/>
      <c r="J466" s="44" t="n"/>
      <c r="K466" s="45">
        <f>IF(OR($I466="",$J466=""),"",IFERROR($J466-$I466,""))</f>
        <v/>
      </c>
      <c r="L466" s="44" t="n"/>
      <c r="M466" s="45">
        <f>IF(OR($K466="",$L466=""),"",IFERROR(MAX(0,$K466-$L466),""))</f>
        <v/>
      </c>
      <c r="N466" s="22" t="n"/>
      <c r="O466" s="46">
        <f>IF($A466="","",IF($N466="Yes",IFERROR('Settings'!$B$4,0),0))</f>
        <v/>
      </c>
      <c r="P466" s="47">
        <f>IF(OR($A466="",$L466="",$O466=""),"",IFERROR(ROUND($L466*$O466,2),0))</f>
        <v/>
      </c>
      <c r="Q466" s="44" t="n"/>
      <c r="R466" s="48" t="n"/>
      <c r="S466" s="45">
        <f>IF(OR($K466="",$Q466=""),"",IFERROR($K466/$Q466,""))</f>
        <v/>
      </c>
      <c r="T466" s="29">
        <f>IF($A466="","",IF($B466="","Missing trip date",IF($C466="","Missing driver",IF($D466="","Missing vehicle",IF($E466="","Missing trip type",IF(OR($I466="",$J466=""),"Missing odometer",IF($K466&lt;0,"End odometer below start",IF($K466=0,"Zero total miles",IF($L466="","Missing business miles",IF($L466&gt;$K466,"Business miles exceed total",IF($N466="","Missing reimbursement choice",IF(AND(OR($E466="Business",$E466="Mixed"),$H466=""),"Missing business purpose",IF(AND(OR($E466="Personal",$E466="Commute"),$L466&gt;0),"Review trip type",IF(AND($N466="Yes",$L466=0),"Review eligibility","OK"))))))))))))))</f>
        <v/>
      </c>
    </row>
    <row r="467">
      <c r="A467" s="20" t="n"/>
      <c r="B467" s="43" t="n"/>
      <c r="C467" s="22" t="n"/>
      <c r="D467" s="22" t="n"/>
      <c r="E467" s="22" t="n"/>
      <c r="F467" s="22" t="n"/>
      <c r="G467" s="22" t="n"/>
      <c r="H467" s="23" t="n"/>
      <c r="I467" s="44" t="n"/>
      <c r="J467" s="44" t="n"/>
      <c r="K467" s="45">
        <f>IF(OR($I467="",$J467=""),"",IFERROR($J467-$I467,""))</f>
        <v/>
      </c>
      <c r="L467" s="44" t="n"/>
      <c r="M467" s="45">
        <f>IF(OR($K467="",$L467=""),"",IFERROR(MAX(0,$K467-$L467),""))</f>
        <v/>
      </c>
      <c r="N467" s="22" t="n"/>
      <c r="O467" s="46">
        <f>IF($A467="","",IF($N467="Yes",IFERROR('Settings'!$B$4,0),0))</f>
        <v/>
      </c>
      <c r="P467" s="47">
        <f>IF(OR($A467="",$L467="",$O467=""),"",IFERROR(ROUND($L467*$O467,2),0))</f>
        <v/>
      </c>
      <c r="Q467" s="44" t="n"/>
      <c r="R467" s="48" t="n"/>
      <c r="S467" s="45">
        <f>IF(OR($K467="",$Q467=""),"",IFERROR($K467/$Q467,""))</f>
        <v/>
      </c>
      <c r="T467" s="29">
        <f>IF($A467="","",IF($B467="","Missing trip date",IF($C467="","Missing driver",IF($D467="","Missing vehicle",IF($E467="","Missing trip type",IF(OR($I467="",$J467=""),"Missing odometer",IF($K467&lt;0,"End odometer below start",IF($K467=0,"Zero total miles",IF($L467="","Missing business miles",IF($L467&gt;$K467,"Business miles exceed total",IF($N467="","Missing reimbursement choice",IF(AND(OR($E467="Business",$E467="Mixed"),$H467=""),"Missing business purpose",IF(AND(OR($E467="Personal",$E467="Commute"),$L467&gt;0),"Review trip type",IF(AND($N467="Yes",$L467=0),"Review eligibility","OK"))))))))))))))</f>
        <v/>
      </c>
    </row>
    <row r="468">
      <c r="A468" s="20" t="n"/>
      <c r="B468" s="43" t="n"/>
      <c r="C468" s="22" t="n"/>
      <c r="D468" s="22" t="n"/>
      <c r="E468" s="22" t="n"/>
      <c r="F468" s="22" t="n"/>
      <c r="G468" s="22" t="n"/>
      <c r="H468" s="23" t="n"/>
      <c r="I468" s="44" t="n"/>
      <c r="J468" s="44" t="n"/>
      <c r="K468" s="45">
        <f>IF(OR($I468="",$J468=""),"",IFERROR($J468-$I468,""))</f>
        <v/>
      </c>
      <c r="L468" s="44" t="n"/>
      <c r="M468" s="45">
        <f>IF(OR($K468="",$L468=""),"",IFERROR(MAX(0,$K468-$L468),""))</f>
        <v/>
      </c>
      <c r="N468" s="22" t="n"/>
      <c r="O468" s="46">
        <f>IF($A468="","",IF($N468="Yes",IFERROR('Settings'!$B$4,0),0))</f>
        <v/>
      </c>
      <c r="P468" s="47">
        <f>IF(OR($A468="",$L468="",$O468=""),"",IFERROR(ROUND($L468*$O468,2),0))</f>
        <v/>
      </c>
      <c r="Q468" s="44" t="n"/>
      <c r="R468" s="48" t="n"/>
      <c r="S468" s="45">
        <f>IF(OR($K468="",$Q468=""),"",IFERROR($K468/$Q468,""))</f>
        <v/>
      </c>
      <c r="T468" s="29">
        <f>IF($A468="","",IF($B468="","Missing trip date",IF($C468="","Missing driver",IF($D468="","Missing vehicle",IF($E468="","Missing trip type",IF(OR($I468="",$J468=""),"Missing odometer",IF($K468&lt;0,"End odometer below start",IF($K468=0,"Zero total miles",IF($L468="","Missing business miles",IF($L468&gt;$K468,"Business miles exceed total",IF($N468="","Missing reimbursement choice",IF(AND(OR($E468="Business",$E468="Mixed"),$H468=""),"Missing business purpose",IF(AND(OR($E468="Personal",$E468="Commute"),$L468&gt;0),"Review trip type",IF(AND($N468="Yes",$L468=0),"Review eligibility","OK"))))))))))))))</f>
        <v/>
      </c>
    </row>
    <row r="469">
      <c r="A469" s="20" t="n"/>
      <c r="B469" s="43" t="n"/>
      <c r="C469" s="22" t="n"/>
      <c r="D469" s="22" t="n"/>
      <c r="E469" s="22" t="n"/>
      <c r="F469" s="22" t="n"/>
      <c r="G469" s="22" t="n"/>
      <c r="H469" s="23" t="n"/>
      <c r="I469" s="44" t="n"/>
      <c r="J469" s="44" t="n"/>
      <c r="K469" s="45">
        <f>IF(OR($I469="",$J469=""),"",IFERROR($J469-$I469,""))</f>
        <v/>
      </c>
      <c r="L469" s="44" t="n"/>
      <c r="M469" s="45">
        <f>IF(OR($K469="",$L469=""),"",IFERROR(MAX(0,$K469-$L469),""))</f>
        <v/>
      </c>
      <c r="N469" s="22" t="n"/>
      <c r="O469" s="46">
        <f>IF($A469="","",IF($N469="Yes",IFERROR('Settings'!$B$4,0),0))</f>
        <v/>
      </c>
      <c r="P469" s="47">
        <f>IF(OR($A469="",$L469="",$O469=""),"",IFERROR(ROUND($L469*$O469,2),0))</f>
        <v/>
      </c>
      <c r="Q469" s="44" t="n"/>
      <c r="R469" s="48" t="n"/>
      <c r="S469" s="45">
        <f>IF(OR($K469="",$Q469=""),"",IFERROR($K469/$Q469,""))</f>
        <v/>
      </c>
      <c r="T469" s="29">
        <f>IF($A469="","",IF($B469="","Missing trip date",IF($C469="","Missing driver",IF($D469="","Missing vehicle",IF($E469="","Missing trip type",IF(OR($I469="",$J469=""),"Missing odometer",IF($K469&lt;0,"End odometer below start",IF($K469=0,"Zero total miles",IF($L469="","Missing business miles",IF($L469&gt;$K469,"Business miles exceed total",IF($N469="","Missing reimbursement choice",IF(AND(OR($E469="Business",$E469="Mixed"),$H469=""),"Missing business purpose",IF(AND(OR($E469="Personal",$E469="Commute"),$L469&gt;0),"Review trip type",IF(AND($N469="Yes",$L469=0),"Review eligibility","OK"))))))))))))))</f>
        <v/>
      </c>
    </row>
    <row r="470">
      <c r="A470" s="20" t="n"/>
      <c r="B470" s="43" t="n"/>
      <c r="C470" s="22" t="n"/>
      <c r="D470" s="22" t="n"/>
      <c r="E470" s="22" t="n"/>
      <c r="F470" s="22" t="n"/>
      <c r="G470" s="22" t="n"/>
      <c r="H470" s="23" t="n"/>
      <c r="I470" s="44" t="n"/>
      <c r="J470" s="44" t="n"/>
      <c r="K470" s="45">
        <f>IF(OR($I470="",$J470=""),"",IFERROR($J470-$I470,""))</f>
        <v/>
      </c>
      <c r="L470" s="44" t="n"/>
      <c r="M470" s="45">
        <f>IF(OR($K470="",$L470=""),"",IFERROR(MAX(0,$K470-$L470),""))</f>
        <v/>
      </c>
      <c r="N470" s="22" t="n"/>
      <c r="O470" s="46">
        <f>IF($A470="","",IF($N470="Yes",IFERROR('Settings'!$B$4,0),0))</f>
        <v/>
      </c>
      <c r="P470" s="47">
        <f>IF(OR($A470="",$L470="",$O470=""),"",IFERROR(ROUND($L470*$O470,2),0))</f>
        <v/>
      </c>
      <c r="Q470" s="44" t="n"/>
      <c r="R470" s="48" t="n"/>
      <c r="S470" s="45">
        <f>IF(OR($K470="",$Q470=""),"",IFERROR($K470/$Q470,""))</f>
        <v/>
      </c>
      <c r="T470" s="29">
        <f>IF($A470="","",IF($B470="","Missing trip date",IF($C470="","Missing driver",IF($D470="","Missing vehicle",IF($E470="","Missing trip type",IF(OR($I470="",$J470=""),"Missing odometer",IF($K470&lt;0,"End odometer below start",IF($K470=0,"Zero total miles",IF($L470="","Missing business miles",IF($L470&gt;$K470,"Business miles exceed total",IF($N470="","Missing reimbursement choice",IF(AND(OR($E470="Business",$E470="Mixed"),$H470=""),"Missing business purpose",IF(AND(OR($E470="Personal",$E470="Commute"),$L470&gt;0),"Review trip type",IF(AND($N470="Yes",$L470=0),"Review eligibility","OK"))))))))))))))</f>
        <v/>
      </c>
    </row>
    <row r="471">
      <c r="A471" s="20" t="n"/>
      <c r="B471" s="43" t="n"/>
      <c r="C471" s="22" t="n"/>
      <c r="D471" s="22" t="n"/>
      <c r="E471" s="22" t="n"/>
      <c r="F471" s="22" t="n"/>
      <c r="G471" s="22" t="n"/>
      <c r="H471" s="23" t="n"/>
      <c r="I471" s="44" t="n"/>
      <c r="J471" s="44" t="n"/>
      <c r="K471" s="45">
        <f>IF(OR($I471="",$J471=""),"",IFERROR($J471-$I471,""))</f>
        <v/>
      </c>
      <c r="L471" s="44" t="n"/>
      <c r="M471" s="45">
        <f>IF(OR($K471="",$L471=""),"",IFERROR(MAX(0,$K471-$L471),""))</f>
        <v/>
      </c>
      <c r="N471" s="22" t="n"/>
      <c r="O471" s="46">
        <f>IF($A471="","",IF($N471="Yes",IFERROR('Settings'!$B$4,0),0))</f>
        <v/>
      </c>
      <c r="P471" s="47">
        <f>IF(OR($A471="",$L471="",$O471=""),"",IFERROR(ROUND($L471*$O471,2),0))</f>
        <v/>
      </c>
      <c r="Q471" s="44" t="n"/>
      <c r="R471" s="48" t="n"/>
      <c r="S471" s="45">
        <f>IF(OR($K471="",$Q471=""),"",IFERROR($K471/$Q471,""))</f>
        <v/>
      </c>
      <c r="T471" s="29">
        <f>IF($A471="","",IF($B471="","Missing trip date",IF($C471="","Missing driver",IF($D471="","Missing vehicle",IF($E471="","Missing trip type",IF(OR($I471="",$J471=""),"Missing odometer",IF($K471&lt;0,"End odometer below start",IF($K471=0,"Zero total miles",IF($L471="","Missing business miles",IF($L471&gt;$K471,"Business miles exceed total",IF($N471="","Missing reimbursement choice",IF(AND(OR($E471="Business",$E471="Mixed"),$H471=""),"Missing business purpose",IF(AND(OR($E471="Personal",$E471="Commute"),$L471&gt;0),"Review trip type",IF(AND($N471="Yes",$L471=0),"Review eligibility","OK"))))))))))))))</f>
        <v/>
      </c>
    </row>
    <row r="472">
      <c r="A472" s="20" t="n"/>
      <c r="B472" s="43" t="n"/>
      <c r="C472" s="22" t="n"/>
      <c r="D472" s="22" t="n"/>
      <c r="E472" s="22" t="n"/>
      <c r="F472" s="22" t="n"/>
      <c r="G472" s="22" t="n"/>
      <c r="H472" s="23" t="n"/>
      <c r="I472" s="44" t="n"/>
      <c r="J472" s="44" t="n"/>
      <c r="K472" s="45">
        <f>IF(OR($I472="",$J472=""),"",IFERROR($J472-$I472,""))</f>
        <v/>
      </c>
      <c r="L472" s="44" t="n"/>
      <c r="M472" s="45">
        <f>IF(OR($K472="",$L472=""),"",IFERROR(MAX(0,$K472-$L472),""))</f>
        <v/>
      </c>
      <c r="N472" s="22" t="n"/>
      <c r="O472" s="46">
        <f>IF($A472="","",IF($N472="Yes",IFERROR('Settings'!$B$4,0),0))</f>
        <v/>
      </c>
      <c r="P472" s="47">
        <f>IF(OR($A472="",$L472="",$O472=""),"",IFERROR(ROUND($L472*$O472,2),0))</f>
        <v/>
      </c>
      <c r="Q472" s="44" t="n"/>
      <c r="R472" s="48" t="n"/>
      <c r="S472" s="45">
        <f>IF(OR($K472="",$Q472=""),"",IFERROR($K472/$Q472,""))</f>
        <v/>
      </c>
      <c r="T472" s="29">
        <f>IF($A472="","",IF($B472="","Missing trip date",IF($C472="","Missing driver",IF($D472="","Missing vehicle",IF($E472="","Missing trip type",IF(OR($I472="",$J472=""),"Missing odometer",IF($K472&lt;0,"End odometer below start",IF($K472=0,"Zero total miles",IF($L472="","Missing business miles",IF($L472&gt;$K472,"Business miles exceed total",IF($N472="","Missing reimbursement choice",IF(AND(OR($E472="Business",$E472="Mixed"),$H472=""),"Missing business purpose",IF(AND(OR($E472="Personal",$E472="Commute"),$L472&gt;0),"Review trip type",IF(AND($N472="Yes",$L472=0),"Review eligibility","OK"))))))))))))))</f>
        <v/>
      </c>
    </row>
    <row r="473">
      <c r="A473" s="20" t="n"/>
      <c r="B473" s="43" t="n"/>
      <c r="C473" s="22" t="n"/>
      <c r="D473" s="22" t="n"/>
      <c r="E473" s="22" t="n"/>
      <c r="F473" s="22" t="n"/>
      <c r="G473" s="22" t="n"/>
      <c r="H473" s="23" t="n"/>
      <c r="I473" s="44" t="n"/>
      <c r="J473" s="44" t="n"/>
      <c r="K473" s="45">
        <f>IF(OR($I473="",$J473=""),"",IFERROR($J473-$I473,""))</f>
        <v/>
      </c>
      <c r="L473" s="44" t="n"/>
      <c r="M473" s="45">
        <f>IF(OR($K473="",$L473=""),"",IFERROR(MAX(0,$K473-$L473),""))</f>
        <v/>
      </c>
      <c r="N473" s="22" t="n"/>
      <c r="O473" s="46">
        <f>IF($A473="","",IF($N473="Yes",IFERROR('Settings'!$B$4,0),0))</f>
        <v/>
      </c>
      <c r="P473" s="47">
        <f>IF(OR($A473="",$L473="",$O473=""),"",IFERROR(ROUND($L473*$O473,2),0))</f>
        <v/>
      </c>
      <c r="Q473" s="44" t="n"/>
      <c r="R473" s="48" t="n"/>
      <c r="S473" s="45">
        <f>IF(OR($K473="",$Q473=""),"",IFERROR($K473/$Q473,""))</f>
        <v/>
      </c>
      <c r="T473" s="29">
        <f>IF($A473="","",IF($B473="","Missing trip date",IF($C473="","Missing driver",IF($D473="","Missing vehicle",IF($E473="","Missing trip type",IF(OR($I473="",$J473=""),"Missing odometer",IF($K473&lt;0,"End odometer below start",IF($K473=0,"Zero total miles",IF($L473="","Missing business miles",IF($L473&gt;$K473,"Business miles exceed total",IF($N473="","Missing reimbursement choice",IF(AND(OR($E473="Business",$E473="Mixed"),$H473=""),"Missing business purpose",IF(AND(OR($E473="Personal",$E473="Commute"),$L473&gt;0),"Review trip type",IF(AND($N473="Yes",$L473=0),"Review eligibility","OK"))))))))))))))</f>
        <v/>
      </c>
    </row>
    <row r="474">
      <c r="A474" s="20" t="n"/>
      <c r="B474" s="43" t="n"/>
      <c r="C474" s="22" t="n"/>
      <c r="D474" s="22" t="n"/>
      <c r="E474" s="22" t="n"/>
      <c r="F474" s="22" t="n"/>
      <c r="G474" s="22" t="n"/>
      <c r="H474" s="23" t="n"/>
      <c r="I474" s="44" t="n"/>
      <c r="J474" s="44" t="n"/>
      <c r="K474" s="45">
        <f>IF(OR($I474="",$J474=""),"",IFERROR($J474-$I474,""))</f>
        <v/>
      </c>
      <c r="L474" s="44" t="n"/>
      <c r="M474" s="45">
        <f>IF(OR($K474="",$L474=""),"",IFERROR(MAX(0,$K474-$L474),""))</f>
        <v/>
      </c>
      <c r="N474" s="22" t="n"/>
      <c r="O474" s="46">
        <f>IF($A474="","",IF($N474="Yes",IFERROR('Settings'!$B$4,0),0))</f>
        <v/>
      </c>
      <c r="P474" s="47">
        <f>IF(OR($A474="",$L474="",$O474=""),"",IFERROR(ROUND($L474*$O474,2),0))</f>
        <v/>
      </c>
      <c r="Q474" s="44" t="n"/>
      <c r="R474" s="48" t="n"/>
      <c r="S474" s="45">
        <f>IF(OR($K474="",$Q474=""),"",IFERROR($K474/$Q474,""))</f>
        <v/>
      </c>
      <c r="T474" s="29">
        <f>IF($A474="","",IF($B474="","Missing trip date",IF($C474="","Missing driver",IF($D474="","Missing vehicle",IF($E474="","Missing trip type",IF(OR($I474="",$J474=""),"Missing odometer",IF($K474&lt;0,"End odometer below start",IF($K474=0,"Zero total miles",IF($L474="","Missing business miles",IF($L474&gt;$K474,"Business miles exceed total",IF($N474="","Missing reimbursement choice",IF(AND(OR($E474="Business",$E474="Mixed"),$H474=""),"Missing business purpose",IF(AND(OR($E474="Personal",$E474="Commute"),$L474&gt;0),"Review trip type",IF(AND($N474="Yes",$L474=0),"Review eligibility","OK"))))))))))))))</f>
        <v/>
      </c>
    </row>
    <row r="475">
      <c r="A475" s="20" t="n"/>
      <c r="B475" s="43" t="n"/>
      <c r="C475" s="22" t="n"/>
      <c r="D475" s="22" t="n"/>
      <c r="E475" s="22" t="n"/>
      <c r="F475" s="22" t="n"/>
      <c r="G475" s="22" t="n"/>
      <c r="H475" s="23" t="n"/>
      <c r="I475" s="44" t="n"/>
      <c r="J475" s="44" t="n"/>
      <c r="K475" s="45">
        <f>IF(OR($I475="",$J475=""),"",IFERROR($J475-$I475,""))</f>
        <v/>
      </c>
      <c r="L475" s="44" t="n"/>
      <c r="M475" s="45">
        <f>IF(OR($K475="",$L475=""),"",IFERROR(MAX(0,$K475-$L475),""))</f>
        <v/>
      </c>
      <c r="N475" s="22" t="n"/>
      <c r="O475" s="46">
        <f>IF($A475="","",IF($N475="Yes",IFERROR('Settings'!$B$4,0),0))</f>
        <v/>
      </c>
      <c r="P475" s="47">
        <f>IF(OR($A475="",$L475="",$O475=""),"",IFERROR(ROUND($L475*$O475,2),0))</f>
        <v/>
      </c>
      <c r="Q475" s="44" t="n"/>
      <c r="R475" s="48" t="n"/>
      <c r="S475" s="45">
        <f>IF(OR($K475="",$Q475=""),"",IFERROR($K475/$Q475,""))</f>
        <v/>
      </c>
      <c r="T475" s="29">
        <f>IF($A475="","",IF($B475="","Missing trip date",IF($C475="","Missing driver",IF($D475="","Missing vehicle",IF($E475="","Missing trip type",IF(OR($I475="",$J475=""),"Missing odometer",IF($K475&lt;0,"End odometer below start",IF($K475=0,"Zero total miles",IF($L475="","Missing business miles",IF($L475&gt;$K475,"Business miles exceed total",IF($N475="","Missing reimbursement choice",IF(AND(OR($E475="Business",$E475="Mixed"),$H475=""),"Missing business purpose",IF(AND(OR($E475="Personal",$E475="Commute"),$L475&gt;0),"Review trip type",IF(AND($N475="Yes",$L475=0),"Review eligibility","OK"))))))))))))))</f>
        <v/>
      </c>
    </row>
    <row r="476">
      <c r="A476" s="20" t="n"/>
      <c r="B476" s="43" t="n"/>
      <c r="C476" s="22" t="n"/>
      <c r="D476" s="22" t="n"/>
      <c r="E476" s="22" t="n"/>
      <c r="F476" s="22" t="n"/>
      <c r="G476" s="22" t="n"/>
      <c r="H476" s="23" t="n"/>
      <c r="I476" s="44" t="n"/>
      <c r="J476" s="44" t="n"/>
      <c r="K476" s="45">
        <f>IF(OR($I476="",$J476=""),"",IFERROR($J476-$I476,""))</f>
        <v/>
      </c>
      <c r="L476" s="44" t="n"/>
      <c r="M476" s="45">
        <f>IF(OR($K476="",$L476=""),"",IFERROR(MAX(0,$K476-$L476),""))</f>
        <v/>
      </c>
      <c r="N476" s="22" t="n"/>
      <c r="O476" s="46">
        <f>IF($A476="","",IF($N476="Yes",IFERROR('Settings'!$B$4,0),0))</f>
        <v/>
      </c>
      <c r="P476" s="47">
        <f>IF(OR($A476="",$L476="",$O476=""),"",IFERROR(ROUND($L476*$O476,2),0))</f>
        <v/>
      </c>
      <c r="Q476" s="44" t="n"/>
      <c r="R476" s="48" t="n"/>
      <c r="S476" s="45">
        <f>IF(OR($K476="",$Q476=""),"",IFERROR($K476/$Q476,""))</f>
        <v/>
      </c>
      <c r="T476" s="29">
        <f>IF($A476="","",IF($B476="","Missing trip date",IF($C476="","Missing driver",IF($D476="","Missing vehicle",IF($E476="","Missing trip type",IF(OR($I476="",$J476=""),"Missing odometer",IF($K476&lt;0,"End odometer below start",IF($K476=0,"Zero total miles",IF($L476="","Missing business miles",IF($L476&gt;$K476,"Business miles exceed total",IF($N476="","Missing reimbursement choice",IF(AND(OR($E476="Business",$E476="Mixed"),$H476=""),"Missing business purpose",IF(AND(OR($E476="Personal",$E476="Commute"),$L476&gt;0),"Review trip type",IF(AND($N476="Yes",$L476=0),"Review eligibility","OK"))))))))))))))</f>
        <v/>
      </c>
    </row>
    <row r="477">
      <c r="A477" s="20" t="n"/>
      <c r="B477" s="43" t="n"/>
      <c r="C477" s="22" t="n"/>
      <c r="D477" s="22" t="n"/>
      <c r="E477" s="22" t="n"/>
      <c r="F477" s="22" t="n"/>
      <c r="G477" s="22" t="n"/>
      <c r="H477" s="23" t="n"/>
      <c r="I477" s="44" t="n"/>
      <c r="J477" s="44" t="n"/>
      <c r="K477" s="45">
        <f>IF(OR($I477="",$J477=""),"",IFERROR($J477-$I477,""))</f>
        <v/>
      </c>
      <c r="L477" s="44" t="n"/>
      <c r="M477" s="45">
        <f>IF(OR($K477="",$L477=""),"",IFERROR(MAX(0,$K477-$L477),""))</f>
        <v/>
      </c>
      <c r="N477" s="22" t="n"/>
      <c r="O477" s="46">
        <f>IF($A477="","",IF($N477="Yes",IFERROR('Settings'!$B$4,0),0))</f>
        <v/>
      </c>
      <c r="P477" s="47">
        <f>IF(OR($A477="",$L477="",$O477=""),"",IFERROR(ROUND($L477*$O477,2),0))</f>
        <v/>
      </c>
      <c r="Q477" s="44" t="n"/>
      <c r="R477" s="48" t="n"/>
      <c r="S477" s="45">
        <f>IF(OR($K477="",$Q477=""),"",IFERROR($K477/$Q477,""))</f>
        <v/>
      </c>
      <c r="T477" s="29">
        <f>IF($A477="","",IF($B477="","Missing trip date",IF($C477="","Missing driver",IF($D477="","Missing vehicle",IF($E477="","Missing trip type",IF(OR($I477="",$J477=""),"Missing odometer",IF($K477&lt;0,"End odometer below start",IF($K477=0,"Zero total miles",IF($L477="","Missing business miles",IF($L477&gt;$K477,"Business miles exceed total",IF($N477="","Missing reimbursement choice",IF(AND(OR($E477="Business",$E477="Mixed"),$H477=""),"Missing business purpose",IF(AND(OR($E477="Personal",$E477="Commute"),$L477&gt;0),"Review trip type",IF(AND($N477="Yes",$L477=0),"Review eligibility","OK"))))))))))))))</f>
        <v/>
      </c>
    </row>
    <row r="478">
      <c r="A478" s="20" t="n"/>
      <c r="B478" s="43" t="n"/>
      <c r="C478" s="22" t="n"/>
      <c r="D478" s="22" t="n"/>
      <c r="E478" s="22" t="n"/>
      <c r="F478" s="22" t="n"/>
      <c r="G478" s="22" t="n"/>
      <c r="H478" s="23" t="n"/>
      <c r="I478" s="44" t="n"/>
      <c r="J478" s="44" t="n"/>
      <c r="K478" s="45">
        <f>IF(OR($I478="",$J478=""),"",IFERROR($J478-$I478,""))</f>
        <v/>
      </c>
      <c r="L478" s="44" t="n"/>
      <c r="M478" s="45">
        <f>IF(OR($K478="",$L478=""),"",IFERROR(MAX(0,$K478-$L478),""))</f>
        <v/>
      </c>
      <c r="N478" s="22" t="n"/>
      <c r="O478" s="46">
        <f>IF($A478="","",IF($N478="Yes",IFERROR('Settings'!$B$4,0),0))</f>
        <v/>
      </c>
      <c r="P478" s="47">
        <f>IF(OR($A478="",$L478="",$O478=""),"",IFERROR(ROUND($L478*$O478,2),0))</f>
        <v/>
      </c>
      <c r="Q478" s="44" t="n"/>
      <c r="R478" s="48" t="n"/>
      <c r="S478" s="45">
        <f>IF(OR($K478="",$Q478=""),"",IFERROR($K478/$Q478,""))</f>
        <v/>
      </c>
      <c r="T478" s="29">
        <f>IF($A478="","",IF($B478="","Missing trip date",IF($C478="","Missing driver",IF($D478="","Missing vehicle",IF($E478="","Missing trip type",IF(OR($I478="",$J478=""),"Missing odometer",IF($K478&lt;0,"End odometer below start",IF($K478=0,"Zero total miles",IF($L478="","Missing business miles",IF($L478&gt;$K478,"Business miles exceed total",IF($N478="","Missing reimbursement choice",IF(AND(OR($E478="Business",$E478="Mixed"),$H478=""),"Missing business purpose",IF(AND(OR($E478="Personal",$E478="Commute"),$L478&gt;0),"Review trip type",IF(AND($N478="Yes",$L478=0),"Review eligibility","OK"))))))))))))))</f>
        <v/>
      </c>
    </row>
    <row r="479">
      <c r="A479" s="20" t="n"/>
      <c r="B479" s="43" t="n"/>
      <c r="C479" s="22" t="n"/>
      <c r="D479" s="22" t="n"/>
      <c r="E479" s="22" t="n"/>
      <c r="F479" s="22" t="n"/>
      <c r="G479" s="22" t="n"/>
      <c r="H479" s="23" t="n"/>
      <c r="I479" s="44" t="n"/>
      <c r="J479" s="44" t="n"/>
      <c r="K479" s="45">
        <f>IF(OR($I479="",$J479=""),"",IFERROR($J479-$I479,""))</f>
        <v/>
      </c>
      <c r="L479" s="44" t="n"/>
      <c r="M479" s="45">
        <f>IF(OR($K479="",$L479=""),"",IFERROR(MAX(0,$K479-$L479),""))</f>
        <v/>
      </c>
      <c r="N479" s="22" t="n"/>
      <c r="O479" s="46">
        <f>IF($A479="","",IF($N479="Yes",IFERROR('Settings'!$B$4,0),0))</f>
        <v/>
      </c>
      <c r="P479" s="47">
        <f>IF(OR($A479="",$L479="",$O479=""),"",IFERROR(ROUND($L479*$O479,2),0))</f>
        <v/>
      </c>
      <c r="Q479" s="44" t="n"/>
      <c r="R479" s="48" t="n"/>
      <c r="S479" s="45">
        <f>IF(OR($K479="",$Q479=""),"",IFERROR($K479/$Q479,""))</f>
        <v/>
      </c>
      <c r="T479" s="29">
        <f>IF($A479="","",IF($B479="","Missing trip date",IF($C479="","Missing driver",IF($D479="","Missing vehicle",IF($E479="","Missing trip type",IF(OR($I479="",$J479=""),"Missing odometer",IF($K479&lt;0,"End odometer below start",IF($K479=0,"Zero total miles",IF($L479="","Missing business miles",IF($L479&gt;$K479,"Business miles exceed total",IF($N479="","Missing reimbursement choice",IF(AND(OR($E479="Business",$E479="Mixed"),$H479=""),"Missing business purpose",IF(AND(OR($E479="Personal",$E479="Commute"),$L479&gt;0),"Review trip type",IF(AND($N479="Yes",$L479=0),"Review eligibility","OK"))))))))))))))</f>
        <v/>
      </c>
    </row>
    <row r="480">
      <c r="A480" s="20" t="n"/>
      <c r="B480" s="43" t="n"/>
      <c r="C480" s="22" t="n"/>
      <c r="D480" s="22" t="n"/>
      <c r="E480" s="22" t="n"/>
      <c r="F480" s="22" t="n"/>
      <c r="G480" s="22" t="n"/>
      <c r="H480" s="23" t="n"/>
      <c r="I480" s="44" t="n"/>
      <c r="J480" s="44" t="n"/>
      <c r="K480" s="45">
        <f>IF(OR($I480="",$J480=""),"",IFERROR($J480-$I480,""))</f>
        <v/>
      </c>
      <c r="L480" s="44" t="n"/>
      <c r="M480" s="45">
        <f>IF(OR($K480="",$L480=""),"",IFERROR(MAX(0,$K480-$L480),""))</f>
        <v/>
      </c>
      <c r="N480" s="22" t="n"/>
      <c r="O480" s="46">
        <f>IF($A480="","",IF($N480="Yes",IFERROR('Settings'!$B$4,0),0))</f>
        <v/>
      </c>
      <c r="P480" s="47">
        <f>IF(OR($A480="",$L480="",$O480=""),"",IFERROR(ROUND($L480*$O480,2),0))</f>
        <v/>
      </c>
      <c r="Q480" s="44" t="n"/>
      <c r="R480" s="48" t="n"/>
      <c r="S480" s="45">
        <f>IF(OR($K480="",$Q480=""),"",IFERROR($K480/$Q480,""))</f>
        <v/>
      </c>
      <c r="T480" s="29">
        <f>IF($A480="","",IF($B480="","Missing trip date",IF($C480="","Missing driver",IF($D480="","Missing vehicle",IF($E480="","Missing trip type",IF(OR($I480="",$J480=""),"Missing odometer",IF($K480&lt;0,"End odometer below start",IF($K480=0,"Zero total miles",IF($L480="","Missing business miles",IF($L480&gt;$K480,"Business miles exceed total",IF($N480="","Missing reimbursement choice",IF(AND(OR($E480="Business",$E480="Mixed"),$H480=""),"Missing business purpose",IF(AND(OR($E480="Personal",$E480="Commute"),$L480&gt;0),"Review trip type",IF(AND($N480="Yes",$L480=0),"Review eligibility","OK"))))))))))))))</f>
        <v/>
      </c>
    </row>
    <row r="481">
      <c r="A481" s="20" t="n"/>
      <c r="B481" s="43" t="n"/>
      <c r="C481" s="22" t="n"/>
      <c r="D481" s="22" t="n"/>
      <c r="E481" s="22" t="n"/>
      <c r="F481" s="22" t="n"/>
      <c r="G481" s="22" t="n"/>
      <c r="H481" s="23" t="n"/>
      <c r="I481" s="44" t="n"/>
      <c r="J481" s="44" t="n"/>
      <c r="K481" s="45">
        <f>IF(OR($I481="",$J481=""),"",IFERROR($J481-$I481,""))</f>
        <v/>
      </c>
      <c r="L481" s="44" t="n"/>
      <c r="M481" s="45">
        <f>IF(OR($K481="",$L481=""),"",IFERROR(MAX(0,$K481-$L481),""))</f>
        <v/>
      </c>
      <c r="N481" s="22" t="n"/>
      <c r="O481" s="46">
        <f>IF($A481="","",IF($N481="Yes",IFERROR('Settings'!$B$4,0),0))</f>
        <v/>
      </c>
      <c r="P481" s="47">
        <f>IF(OR($A481="",$L481="",$O481=""),"",IFERROR(ROUND($L481*$O481,2),0))</f>
        <v/>
      </c>
      <c r="Q481" s="44" t="n"/>
      <c r="R481" s="48" t="n"/>
      <c r="S481" s="45">
        <f>IF(OR($K481="",$Q481=""),"",IFERROR($K481/$Q481,""))</f>
        <v/>
      </c>
      <c r="T481" s="29">
        <f>IF($A481="","",IF($B481="","Missing trip date",IF($C481="","Missing driver",IF($D481="","Missing vehicle",IF($E481="","Missing trip type",IF(OR($I481="",$J481=""),"Missing odometer",IF($K481&lt;0,"End odometer below start",IF($K481=0,"Zero total miles",IF($L481="","Missing business miles",IF($L481&gt;$K481,"Business miles exceed total",IF($N481="","Missing reimbursement choice",IF(AND(OR($E481="Business",$E481="Mixed"),$H481=""),"Missing business purpose",IF(AND(OR($E481="Personal",$E481="Commute"),$L481&gt;0),"Review trip type",IF(AND($N481="Yes",$L481=0),"Review eligibility","OK"))))))))))))))</f>
        <v/>
      </c>
    </row>
    <row r="482">
      <c r="A482" s="20" t="n"/>
      <c r="B482" s="43" t="n"/>
      <c r="C482" s="22" t="n"/>
      <c r="D482" s="22" t="n"/>
      <c r="E482" s="22" t="n"/>
      <c r="F482" s="22" t="n"/>
      <c r="G482" s="22" t="n"/>
      <c r="H482" s="23" t="n"/>
      <c r="I482" s="44" t="n"/>
      <c r="J482" s="44" t="n"/>
      <c r="K482" s="45">
        <f>IF(OR($I482="",$J482=""),"",IFERROR($J482-$I482,""))</f>
        <v/>
      </c>
      <c r="L482" s="44" t="n"/>
      <c r="M482" s="45">
        <f>IF(OR($K482="",$L482=""),"",IFERROR(MAX(0,$K482-$L482),""))</f>
        <v/>
      </c>
      <c r="N482" s="22" t="n"/>
      <c r="O482" s="46">
        <f>IF($A482="","",IF($N482="Yes",IFERROR('Settings'!$B$4,0),0))</f>
        <v/>
      </c>
      <c r="P482" s="47">
        <f>IF(OR($A482="",$L482="",$O482=""),"",IFERROR(ROUND($L482*$O482,2),0))</f>
        <v/>
      </c>
      <c r="Q482" s="44" t="n"/>
      <c r="R482" s="48" t="n"/>
      <c r="S482" s="45">
        <f>IF(OR($K482="",$Q482=""),"",IFERROR($K482/$Q482,""))</f>
        <v/>
      </c>
      <c r="T482" s="29">
        <f>IF($A482="","",IF($B482="","Missing trip date",IF($C482="","Missing driver",IF($D482="","Missing vehicle",IF($E482="","Missing trip type",IF(OR($I482="",$J482=""),"Missing odometer",IF($K482&lt;0,"End odometer below start",IF($K482=0,"Zero total miles",IF($L482="","Missing business miles",IF($L482&gt;$K482,"Business miles exceed total",IF($N482="","Missing reimbursement choice",IF(AND(OR($E482="Business",$E482="Mixed"),$H482=""),"Missing business purpose",IF(AND(OR($E482="Personal",$E482="Commute"),$L482&gt;0),"Review trip type",IF(AND($N482="Yes",$L482=0),"Review eligibility","OK"))))))))))))))</f>
        <v/>
      </c>
    </row>
    <row r="483">
      <c r="A483" s="20" t="n"/>
      <c r="B483" s="43" t="n"/>
      <c r="C483" s="22" t="n"/>
      <c r="D483" s="22" t="n"/>
      <c r="E483" s="22" t="n"/>
      <c r="F483" s="22" t="n"/>
      <c r="G483" s="22" t="n"/>
      <c r="H483" s="23" t="n"/>
      <c r="I483" s="44" t="n"/>
      <c r="J483" s="44" t="n"/>
      <c r="K483" s="45">
        <f>IF(OR($I483="",$J483=""),"",IFERROR($J483-$I483,""))</f>
        <v/>
      </c>
      <c r="L483" s="44" t="n"/>
      <c r="M483" s="45">
        <f>IF(OR($K483="",$L483=""),"",IFERROR(MAX(0,$K483-$L483),""))</f>
        <v/>
      </c>
      <c r="N483" s="22" t="n"/>
      <c r="O483" s="46">
        <f>IF($A483="","",IF($N483="Yes",IFERROR('Settings'!$B$4,0),0))</f>
        <v/>
      </c>
      <c r="P483" s="47">
        <f>IF(OR($A483="",$L483="",$O483=""),"",IFERROR(ROUND($L483*$O483,2),0))</f>
        <v/>
      </c>
      <c r="Q483" s="44" t="n"/>
      <c r="R483" s="48" t="n"/>
      <c r="S483" s="45">
        <f>IF(OR($K483="",$Q483=""),"",IFERROR($K483/$Q483,""))</f>
        <v/>
      </c>
      <c r="T483" s="29">
        <f>IF($A483="","",IF($B483="","Missing trip date",IF($C483="","Missing driver",IF($D483="","Missing vehicle",IF($E483="","Missing trip type",IF(OR($I483="",$J483=""),"Missing odometer",IF($K483&lt;0,"End odometer below start",IF($K483=0,"Zero total miles",IF($L483="","Missing business miles",IF($L483&gt;$K483,"Business miles exceed total",IF($N483="","Missing reimbursement choice",IF(AND(OR($E483="Business",$E483="Mixed"),$H483=""),"Missing business purpose",IF(AND(OR($E483="Personal",$E483="Commute"),$L483&gt;0),"Review trip type",IF(AND($N483="Yes",$L483=0),"Review eligibility","OK"))))))))))))))</f>
        <v/>
      </c>
    </row>
    <row r="484">
      <c r="A484" s="20" t="n"/>
      <c r="B484" s="43" t="n"/>
      <c r="C484" s="22" t="n"/>
      <c r="D484" s="22" t="n"/>
      <c r="E484" s="22" t="n"/>
      <c r="F484" s="22" t="n"/>
      <c r="G484" s="22" t="n"/>
      <c r="H484" s="23" t="n"/>
      <c r="I484" s="44" t="n"/>
      <c r="J484" s="44" t="n"/>
      <c r="K484" s="45">
        <f>IF(OR($I484="",$J484=""),"",IFERROR($J484-$I484,""))</f>
        <v/>
      </c>
      <c r="L484" s="44" t="n"/>
      <c r="M484" s="45">
        <f>IF(OR($K484="",$L484=""),"",IFERROR(MAX(0,$K484-$L484),""))</f>
        <v/>
      </c>
      <c r="N484" s="22" t="n"/>
      <c r="O484" s="46">
        <f>IF($A484="","",IF($N484="Yes",IFERROR('Settings'!$B$4,0),0))</f>
        <v/>
      </c>
      <c r="P484" s="47">
        <f>IF(OR($A484="",$L484="",$O484=""),"",IFERROR(ROUND($L484*$O484,2),0))</f>
        <v/>
      </c>
      <c r="Q484" s="44" t="n"/>
      <c r="R484" s="48" t="n"/>
      <c r="S484" s="45">
        <f>IF(OR($K484="",$Q484=""),"",IFERROR($K484/$Q484,""))</f>
        <v/>
      </c>
      <c r="T484" s="29">
        <f>IF($A484="","",IF($B484="","Missing trip date",IF($C484="","Missing driver",IF($D484="","Missing vehicle",IF($E484="","Missing trip type",IF(OR($I484="",$J484=""),"Missing odometer",IF($K484&lt;0,"End odometer below start",IF($K484=0,"Zero total miles",IF($L484="","Missing business miles",IF($L484&gt;$K484,"Business miles exceed total",IF($N484="","Missing reimbursement choice",IF(AND(OR($E484="Business",$E484="Mixed"),$H484=""),"Missing business purpose",IF(AND(OR($E484="Personal",$E484="Commute"),$L484&gt;0),"Review trip type",IF(AND($N484="Yes",$L484=0),"Review eligibility","OK"))))))))))))))</f>
        <v/>
      </c>
    </row>
    <row r="485">
      <c r="A485" s="20" t="n"/>
      <c r="B485" s="43" t="n"/>
      <c r="C485" s="22" t="n"/>
      <c r="D485" s="22" t="n"/>
      <c r="E485" s="22" t="n"/>
      <c r="F485" s="22" t="n"/>
      <c r="G485" s="22" t="n"/>
      <c r="H485" s="23" t="n"/>
      <c r="I485" s="44" t="n"/>
      <c r="J485" s="44" t="n"/>
      <c r="K485" s="45">
        <f>IF(OR($I485="",$J485=""),"",IFERROR($J485-$I485,""))</f>
        <v/>
      </c>
      <c r="L485" s="44" t="n"/>
      <c r="M485" s="45">
        <f>IF(OR($K485="",$L485=""),"",IFERROR(MAX(0,$K485-$L485),""))</f>
        <v/>
      </c>
      <c r="N485" s="22" t="n"/>
      <c r="O485" s="46">
        <f>IF($A485="","",IF($N485="Yes",IFERROR('Settings'!$B$4,0),0))</f>
        <v/>
      </c>
      <c r="P485" s="47">
        <f>IF(OR($A485="",$L485="",$O485=""),"",IFERROR(ROUND($L485*$O485,2),0))</f>
        <v/>
      </c>
      <c r="Q485" s="44" t="n"/>
      <c r="R485" s="48" t="n"/>
      <c r="S485" s="45">
        <f>IF(OR($K485="",$Q485=""),"",IFERROR($K485/$Q485,""))</f>
        <v/>
      </c>
      <c r="T485" s="29">
        <f>IF($A485="","",IF($B485="","Missing trip date",IF($C485="","Missing driver",IF($D485="","Missing vehicle",IF($E485="","Missing trip type",IF(OR($I485="",$J485=""),"Missing odometer",IF($K485&lt;0,"End odometer below start",IF($K485=0,"Zero total miles",IF($L485="","Missing business miles",IF($L485&gt;$K485,"Business miles exceed total",IF($N485="","Missing reimbursement choice",IF(AND(OR($E485="Business",$E485="Mixed"),$H485=""),"Missing business purpose",IF(AND(OR($E485="Personal",$E485="Commute"),$L485&gt;0),"Review trip type",IF(AND($N485="Yes",$L485=0),"Review eligibility","OK"))))))))))))))</f>
        <v/>
      </c>
    </row>
    <row r="486">
      <c r="A486" s="20" t="n"/>
      <c r="B486" s="43" t="n"/>
      <c r="C486" s="22" t="n"/>
      <c r="D486" s="22" t="n"/>
      <c r="E486" s="22" t="n"/>
      <c r="F486" s="22" t="n"/>
      <c r="G486" s="22" t="n"/>
      <c r="H486" s="23" t="n"/>
      <c r="I486" s="44" t="n"/>
      <c r="J486" s="44" t="n"/>
      <c r="K486" s="45">
        <f>IF(OR($I486="",$J486=""),"",IFERROR($J486-$I486,""))</f>
        <v/>
      </c>
      <c r="L486" s="44" t="n"/>
      <c r="M486" s="45">
        <f>IF(OR($K486="",$L486=""),"",IFERROR(MAX(0,$K486-$L486),""))</f>
        <v/>
      </c>
      <c r="N486" s="22" t="n"/>
      <c r="O486" s="46">
        <f>IF($A486="","",IF($N486="Yes",IFERROR('Settings'!$B$4,0),0))</f>
        <v/>
      </c>
      <c r="P486" s="47">
        <f>IF(OR($A486="",$L486="",$O486=""),"",IFERROR(ROUND($L486*$O486,2),0))</f>
        <v/>
      </c>
      <c r="Q486" s="44" t="n"/>
      <c r="R486" s="48" t="n"/>
      <c r="S486" s="45">
        <f>IF(OR($K486="",$Q486=""),"",IFERROR($K486/$Q486,""))</f>
        <v/>
      </c>
      <c r="T486" s="29">
        <f>IF($A486="","",IF($B486="","Missing trip date",IF($C486="","Missing driver",IF($D486="","Missing vehicle",IF($E486="","Missing trip type",IF(OR($I486="",$J486=""),"Missing odometer",IF($K486&lt;0,"End odometer below start",IF($K486=0,"Zero total miles",IF($L486="","Missing business miles",IF($L486&gt;$K486,"Business miles exceed total",IF($N486="","Missing reimbursement choice",IF(AND(OR($E486="Business",$E486="Mixed"),$H486=""),"Missing business purpose",IF(AND(OR($E486="Personal",$E486="Commute"),$L486&gt;0),"Review trip type",IF(AND($N486="Yes",$L486=0),"Review eligibility","OK"))))))))))))))</f>
        <v/>
      </c>
    </row>
    <row r="487">
      <c r="A487" s="20" t="n"/>
      <c r="B487" s="43" t="n"/>
      <c r="C487" s="22" t="n"/>
      <c r="D487" s="22" t="n"/>
      <c r="E487" s="22" t="n"/>
      <c r="F487" s="22" t="n"/>
      <c r="G487" s="22" t="n"/>
      <c r="H487" s="23" t="n"/>
      <c r="I487" s="44" t="n"/>
      <c r="J487" s="44" t="n"/>
      <c r="K487" s="45">
        <f>IF(OR($I487="",$J487=""),"",IFERROR($J487-$I487,""))</f>
        <v/>
      </c>
      <c r="L487" s="44" t="n"/>
      <c r="M487" s="45">
        <f>IF(OR($K487="",$L487=""),"",IFERROR(MAX(0,$K487-$L487),""))</f>
        <v/>
      </c>
      <c r="N487" s="22" t="n"/>
      <c r="O487" s="46">
        <f>IF($A487="","",IF($N487="Yes",IFERROR('Settings'!$B$4,0),0))</f>
        <v/>
      </c>
      <c r="P487" s="47">
        <f>IF(OR($A487="",$L487="",$O487=""),"",IFERROR(ROUND($L487*$O487,2),0))</f>
        <v/>
      </c>
      <c r="Q487" s="44" t="n"/>
      <c r="R487" s="48" t="n"/>
      <c r="S487" s="45">
        <f>IF(OR($K487="",$Q487=""),"",IFERROR($K487/$Q487,""))</f>
        <v/>
      </c>
      <c r="T487" s="29">
        <f>IF($A487="","",IF($B487="","Missing trip date",IF($C487="","Missing driver",IF($D487="","Missing vehicle",IF($E487="","Missing trip type",IF(OR($I487="",$J487=""),"Missing odometer",IF($K487&lt;0,"End odometer below start",IF($K487=0,"Zero total miles",IF($L487="","Missing business miles",IF($L487&gt;$K487,"Business miles exceed total",IF($N487="","Missing reimbursement choice",IF(AND(OR($E487="Business",$E487="Mixed"),$H487=""),"Missing business purpose",IF(AND(OR($E487="Personal",$E487="Commute"),$L487&gt;0),"Review trip type",IF(AND($N487="Yes",$L487=0),"Review eligibility","OK"))))))))))))))</f>
        <v/>
      </c>
    </row>
    <row r="488">
      <c r="A488" s="20" t="n"/>
      <c r="B488" s="43" t="n"/>
      <c r="C488" s="22" t="n"/>
      <c r="D488" s="22" t="n"/>
      <c r="E488" s="22" t="n"/>
      <c r="F488" s="22" t="n"/>
      <c r="G488" s="22" t="n"/>
      <c r="H488" s="23" t="n"/>
      <c r="I488" s="44" t="n"/>
      <c r="J488" s="44" t="n"/>
      <c r="K488" s="45">
        <f>IF(OR($I488="",$J488=""),"",IFERROR($J488-$I488,""))</f>
        <v/>
      </c>
      <c r="L488" s="44" t="n"/>
      <c r="M488" s="45">
        <f>IF(OR($K488="",$L488=""),"",IFERROR(MAX(0,$K488-$L488),""))</f>
        <v/>
      </c>
      <c r="N488" s="22" t="n"/>
      <c r="O488" s="46">
        <f>IF($A488="","",IF($N488="Yes",IFERROR('Settings'!$B$4,0),0))</f>
        <v/>
      </c>
      <c r="P488" s="47">
        <f>IF(OR($A488="",$L488="",$O488=""),"",IFERROR(ROUND($L488*$O488,2),0))</f>
        <v/>
      </c>
      <c r="Q488" s="44" t="n"/>
      <c r="R488" s="48" t="n"/>
      <c r="S488" s="45">
        <f>IF(OR($K488="",$Q488=""),"",IFERROR($K488/$Q488,""))</f>
        <v/>
      </c>
      <c r="T488" s="29">
        <f>IF($A488="","",IF($B488="","Missing trip date",IF($C488="","Missing driver",IF($D488="","Missing vehicle",IF($E488="","Missing trip type",IF(OR($I488="",$J488=""),"Missing odometer",IF($K488&lt;0,"End odometer below start",IF($K488=0,"Zero total miles",IF($L488="","Missing business miles",IF($L488&gt;$K488,"Business miles exceed total",IF($N488="","Missing reimbursement choice",IF(AND(OR($E488="Business",$E488="Mixed"),$H488=""),"Missing business purpose",IF(AND(OR($E488="Personal",$E488="Commute"),$L488&gt;0),"Review trip type",IF(AND($N488="Yes",$L488=0),"Review eligibility","OK"))))))))))))))</f>
        <v/>
      </c>
    </row>
    <row r="489">
      <c r="A489" s="20" t="n"/>
      <c r="B489" s="43" t="n"/>
      <c r="C489" s="22" t="n"/>
      <c r="D489" s="22" t="n"/>
      <c r="E489" s="22" t="n"/>
      <c r="F489" s="22" t="n"/>
      <c r="G489" s="22" t="n"/>
      <c r="H489" s="23" t="n"/>
      <c r="I489" s="44" t="n"/>
      <c r="J489" s="44" t="n"/>
      <c r="K489" s="45">
        <f>IF(OR($I489="",$J489=""),"",IFERROR($J489-$I489,""))</f>
        <v/>
      </c>
      <c r="L489" s="44" t="n"/>
      <c r="M489" s="45">
        <f>IF(OR($K489="",$L489=""),"",IFERROR(MAX(0,$K489-$L489),""))</f>
        <v/>
      </c>
      <c r="N489" s="22" t="n"/>
      <c r="O489" s="46">
        <f>IF($A489="","",IF($N489="Yes",IFERROR('Settings'!$B$4,0),0))</f>
        <v/>
      </c>
      <c r="P489" s="47">
        <f>IF(OR($A489="",$L489="",$O489=""),"",IFERROR(ROUND($L489*$O489,2),0))</f>
        <v/>
      </c>
      <c r="Q489" s="44" t="n"/>
      <c r="R489" s="48" t="n"/>
      <c r="S489" s="45">
        <f>IF(OR($K489="",$Q489=""),"",IFERROR($K489/$Q489,""))</f>
        <v/>
      </c>
      <c r="T489" s="29">
        <f>IF($A489="","",IF($B489="","Missing trip date",IF($C489="","Missing driver",IF($D489="","Missing vehicle",IF($E489="","Missing trip type",IF(OR($I489="",$J489=""),"Missing odometer",IF($K489&lt;0,"End odometer below start",IF($K489=0,"Zero total miles",IF($L489="","Missing business miles",IF($L489&gt;$K489,"Business miles exceed total",IF($N489="","Missing reimbursement choice",IF(AND(OR($E489="Business",$E489="Mixed"),$H489=""),"Missing business purpose",IF(AND(OR($E489="Personal",$E489="Commute"),$L489&gt;0),"Review trip type",IF(AND($N489="Yes",$L489=0),"Review eligibility","OK"))))))))))))))</f>
        <v/>
      </c>
    </row>
    <row r="490">
      <c r="A490" s="20" t="n"/>
      <c r="B490" s="43" t="n"/>
      <c r="C490" s="22" t="n"/>
      <c r="D490" s="22" t="n"/>
      <c r="E490" s="22" t="n"/>
      <c r="F490" s="22" t="n"/>
      <c r="G490" s="22" t="n"/>
      <c r="H490" s="23" t="n"/>
      <c r="I490" s="44" t="n"/>
      <c r="J490" s="44" t="n"/>
      <c r="K490" s="45">
        <f>IF(OR($I490="",$J490=""),"",IFERROR($J490-$I490,""))</f>
        <v/>
      </c>
      <c r="L490" s="44" t="n"/>
      <c r="M490" s="45">
        <f>IF(OR($K490="",$L490=""),"",IFERROR(MAX(0,$K490-$L490),""))</f>
        <v/>
      </c>
      <c r="N490" s="22" t="n"/>
      <c r="O490" s="46">
        <f>IF($A490="","",IF($N490="Yes",IFERROR('Settings'!$B$4,0),0))</f>
        <v/>
      </c>
      <c r="P490" s="47">
        <f>IF(OR($A490="",$L490="",$O490=""),"",IFERROR(ROUND($L490*$O490,2),0))</f>
        <v/>
      </c>
      <c r="Q490" s="44" t="n"/>
      <c r="R490" s="48" t="n"/>
      <c r="S490" s="45">
        <f>IF(OR($K490="",$Q490=""),"",IFERROR($K490/$Q490,""))</f>
        <v/>
      </c>
      <c r="T490" s="29">
        <f>IF($A490="","",IF($B490="","Missing trip date",IF($C490="","Missing driver",IF($D490="","Missing vehicle",IF($E490="","Missing trip type",IF(OR($I490="",$J490=""),"Missing odometer",IF($K490&lt;0,"End odometer below start",IF($K490=0,"Zero total miles",IF($L490="","Missing business miles",IF($L490&gt;$K490,"Business miles exceed total",IF($N490="","Missing reimbursement choice",IF(AND(OR($E490="Business",$E490="Mixed"),$H490=""),"Missing business purpose",IF(AND(OR($E490="Personal",$E490="Commute"),$L490&gt;0),"Review trip type",IF(AND($N490="Yes",$L490=0),"Review eligibility","OK"))))))))))))))</f>
        <v/>
      </c>
    </row>
    <row r="491">
      <c r="A491" s="20" t="n"/>
      <c r="B491" s="43" t="n"/>
      <c r="C491" s="22" t="n"/>
      <c r="D491" s="22" t="n"/>
      <c r="E491" s="22" t="n"/>
      <c r="F491" s="22" t="n"/>
      <c r="G491" s="22" t="n"/>
      <c r="H491" s="23" t="n"/>
      <c r="I491" s="44" t="n"/>
      <c r="J491" s="44" t="n"/>
      <c r="K491" s="45">
        <f>IF(OR($I491="",$J491=""),"",IFERROR($J491-$I491,""))</f>
        <v/>
      </c>
      <c r="L491" s="44" t="n"/>
      <c r="M491" s="45">
        <f>IF(OR($K491="",$L491=""),"",IFERROR(MAX(0,$K491-$L491),""))</f>
        <v/>
      </c>
      <c r="N491" s="22" t="n"/>
      <c r="O491" s="46">
        <f>IF($A491="","",IF($N491="Yes",IFERROR('Settings'!$B$4,0),0))</f>
        <v/>
      </c>
      <c r="P491" s="47">
        <f>IF(OR($A491="",$L491="",$O491=""),"",IFERROR(ROUND($L491*$O491,2),0))</f>
        <v/>
      </c>
      <c r="Q491" s="44" t="n"/>
      <c r="R491" s="48" t="n"/>
      <c r="S491" s="45">
        <f>IF(OR($K491="",$Q491=""),"",IFERROR($K491/$Q491,""))</f>
        <v/>
      </c>
      <c r="T491" s="29">
        <f>IF($A491="","",IF($B491="","Missing trip date",IF($C491="","Missing driver",IF($D491="","Missing vehicle",IF($E491="","Missing trip type",IF(OR($I491="",$J491=""),"Missing odometer",IF($K491&lt;0,"End odometer below start",IF($K491=0,"Zero total miles",IF($L491="","Missing business miles",IF($L491&gt;$K491,"Business miles exceed total",IF($N491="","Missing reimbursement choice",IF(AND(OR($E491="Business",$E491="Mixed"),$H491=""),"Missing business purpose",IF(AND(OR($E491="Personal",$E491="Commute"),$L491&gt;0),"Review trip type",IF(AND($N491="Yes",$L491=0),"Review eligibility","OK"))))))))))))))</f>
        <v/>
      </c>
    </row>
    <row r="492">
      <c r="A492" s="20" t="n"/>
      <c r="B492" s="43" t="n"/>
      <c r="C492" s="22" t="n"/>
      <c r="D492" s="22" t="n"/>
      <c r="E492" s="22" t="n"/>
      <c r="F492" s="22" t="n"/>
      <c r="G492" s="22" t="n"/>
      <c r="H492" s="23" t="n"/>
      <c r="I492" s="44" t="n"/>
      <c r="J492" s="44" t="n"/>
      <c r="K492" s="45">
        <f>IF(OR($I492="",$J492=""),"",IFERROR($J492-$I492,""))</f>
        <v/>
      </c>
      <c r="L492" s="44" t="n"/>
      <c r="M492" s="45">
        <f>IF(OR($K492="",$L492=""),"",IFERROR(MAX(0,$K492-$L492),""))</f>
        <v/>
      </c>
      <c r="N492" s="22" t="n"/>
      <c r="O492" s="46">
        <f>IF($A492="","",IF($N492="Yes",IFERROR('Settings'!$B$4,0),0))</f>
        <v/>
      </c>
      <c r="P492" s="47">
        <f>IF(OR($A492="",$L492="",$O492=""),"",IFERROR(ROUND($L492*$O492,2),0))</f>
        <v/>
      </c>
      <c r="Q492" s="44" t="n"/>
      <c r="R492" s="48" t="n"/>
      <c r="S492" s="45">
        <f>IF(OR($K492="",$Q492=""),"",IFERROR($K492/$Q492,""))</f>
        <v/>
      </c>
      <c r="T492" s="29">
        <f>IF($A492="","",IF($B492="","Missing trip date",IF($C492="","Missing driver",IF($D492="","Missing vehicle",IF($E492="","Missing trip type",IF(OR($I492="",$J492=""),"Missing odometer",IF($K492&lt;0,"End odometer below start",IF($K492=0,"Zero total miles",IF($L492="","Missing business miles",IF($L492&gt;$K492,"Business miles exceed total",IF($N492="","Missing reimbursement choice",IF(AND(OR($E492="Business",$E492="Mixed"),$H492=""),"Missing business purpose",IF(AND(OR($E492="Personal",$E492="Commute"),$L492&gt;0),"Review trip type",IF(AND($N492="Yes",$L492=0),"Review eligibility","OK"))))))))))))))</f>
        <v/>
      </c>
    </row>
    <row r="493">
      <c r="A493" s="20" t="n"/>
      <c r="B493" s="43" t="n"/>
      <c r="C493" s="22" t="n"/>
      <c r="D493" s="22" t="n"/>
      <c r="E493" s="22" t="n"/>
      <c r="F493" s="22" t="n"/>
      <c r="G493" s="22" t="n"/>
      <c r="H493" s="23" t="n"/>
      <c r="I493" s="44" t="n"/>
      <c r="J493" s="44" t="n"/>
      <c r="K493" s="45">
        <f>IF(OR($I493="",$J493=""),"",IFERROR($J493-$I493,""))</f>
        <v/>
      </c>
      <c r="L493" s="44" t="n"/>
      <c r="M493" s="45">
        <f>IF(OR($K493="",$L493=""),"",IFERROR(MAX(0,$K493-$L493),""))</f>
        <v/>
      </c>
      <c r="N493" s="22" t="n"/>
      <c r="O493" s="46">
        <f>IF($A493="","",IF($N493="Yes",IFERROR('Settings'!$B$4,0),0))</f>
        <v/>
      </c>
      <c r="P493" s="47">
        <f>IF(OR($A493="",$L493="",$O493=""),"",IFERROR(ROUND($L493*$O493,2),0))</f>
        <v/>
      </c>
      <c r="Q493" s="44" t="n"/>
      <c r="R493" s="48" t="n"/>
      <c r="S493" s="45">
        <f>IF(OR($K493="",$Q493=""),"",IFERROR($K493/$Q493,""))</f>
        <v/>
      </c>
      <c r="T493" s="29">
        <f>IF($A493="","",IF($B493="","Missing trip date",IF($C493="","Missing driver",IF($D493="","Missing vehicle",IF($E493="","Missing trip type",IF(OR($I493="",$J493=""),"Missing odometer",IF($K493&lt;0,"End odometer below start",IF($K493=0,"Zero total miles",IF($L493="","Missing business miles",IF($L493&gt;$K493,"Business miles exceed total",IF($N493="","Missing reimbursement choice",IF(AND(OR($E493="Business",$E493="Mixed"),$H493=""),"Missing business purpose",IF(AND(OR($E493="Personal",$E493="Commute"),$L493&gt;0),"Review trip type",IF(AND($N493="Yes",$L493=0),"Review eligibility","OK"))))))))))))))</f>
        <v/>
      </c>
    </row>
    <row r="494">
      <c r="A494" s="20" t="n"/>
      <c r="B494" s="43" t="n"/>
      <c r="C494" s="22" t="n"/>
      <c r="D494" s="22" t="n"/>
      <c r="E494" s="22" t="n"/>
      <c r="F494" s="22" t="n"/>
      <c r="G494" s="22" t="n"/>
      <c r="H494" s="23" t="n"/>
      <c r="I494" s="44" t="n"/>
      <c r="J494" s="44" t="n"/>
      <c r="K494" s="45">
        <f>IF(OR($I494="",$J494=""),"",IFERROR($J494-$I494,""))</f>
        <v/>
      </c>
      <c r="L494" s="44" t="n"/>
      <c r="M494" s="45">
        <f>IF(OR($K494="",$L494=""),"",IFERROR(MAX(0,$K494-$L494),""))</f>
        <v/>
      </c>
      <c r="N494" s="22" t="n"/>
      <c r="O494" s="46">
        <f>IF($A494="","",IF($N494="Yes",IFERROR('Settings'!$B$4,0),0))</f>
        <v/>
      </c>
      <c r="P494" s="47">
        <f>IF(OR($A494="",$L494="",$O494=""),"",IFERROR(ROUND($L494*$O494,2),0))</f>
        <v/>
      </c>
      <c r="Q494" s="44" t="n"/>
      <c r="R494" s="48" t="n"/>
      <c r="S494" s="45">
        <f>IF(OR($K494="",$Q494=""),"",IFERROR($K494/$Q494,""))</f>
        <v/>
      </c>
      <c r="T494" s="29">
        <f>IF($A494="","",IF($B494="","Missing trip date",IF($C494="","Missing driver",IF($D494="","Missing vehicle",IF($E494="","Missing trip type",IF(OR($I494="",$J494=""),"Missing odometer",IF($K494&lt;0,"End odometer below start",IF($K494=0,"Zero total miles",IF($L494="","Missing business miles",IF($L494&gt;$K494,"Business miles exceed total",IF($N494="","Missing reimbursement choice",IF(AND(OR($E494="Business",$E494="Mixed"),$H494=""),"Missing business purpose",IF(AND(OR($E494="Personal",$E494="Commute"),$L494&gt;0),"Review trip type",IF(AND($N494="Yes",$L494=0),"Review eligibility","OK"))))))))))))))</f>
        <v/>
      </c>
    </row>
    <row r="495">
      <c r="A495" s="20" t="n"/>
      <c r="B495" s="43" t="n"/>
      <c r="C495" s="22" t="n"/>
      <c r="D495" s="22" t="n"/>
      <c r="E495" s="22" t="n"/>
      <c r="F495" s="22" t="n"/>
      <c r="G495" s="22" t="n"/>
      <c r="H495" s="23" t="n"/>
      <c r="I495" s="44" t="n"/>
      <c r="J495" s="44" t="n"/>
      <c r="K495" s="45">
        <f>IF(OR($I495="",$J495=""),"",IFERROR($J495-$I495,""))</f>
        <v/>
      </c>
      <c r="L495" s="44" t="n"/>
      <c r="M495" s="45">
        <f>IF(OR($K495="",$L495=""),"",IFERROR(MAX(0,$K495-$L495),""))</f>
        <v/>
      </c>
      <c r="N495" s="22" t="n"/>
      <c r="O495" s="46">
        <f>IF($A495="","",IF($N495="Yes",IFERROR('Settings'!$B$4,0),0))</f>
        <v/>
      </c>
      <c r="P495" s="47">
        <f>IF(OR($A495="",$L495="",$O495=""),"",IFERROR(ROUND($L495*$O495,2),0))</f>
        <v/>
      </c>
      <c r="Q495" s="44" t="n"/>
      <c r="R495" s="48" t="n"/>
      <c r="S495" s="45">
        <f>IF(OR($K495="",$Q495=""),"",IFERROR($K495/$Q495,""))</f>
        <v/>
      </c>
      <c r="T495" s="29">
        <f>IF($A495="","",IF($B495="","Missing trip date",IF($C495="","Missing driver",IF($D495="","Missing vehicle",IF($E495="","Missing trip type",IF(OR($I495="",$J495=""),"Missing odometer",IF($K495&lt;0,"End odometer below start",IF($K495=0,"Zero total miles",IF($L495="","Missing business miles",IF($L495&gt;$K495,"Business miles exceed total",IF($N495="","Missing reimbursement choice",IF(AND(OR($E495="Business",$E495="Mixed"),$H495=""),"Missing business purpose",IF(AND(OR($E495="Personal",$E495="Commute"),$L495&gt;0),"Review trip type",IF(AND($N495="Yes",$L495=0),"Review eligibility","OK"))))))))))))))</f>
        <v/>
      </c>
    </row>
    <row r="496">
      <c r="A496" s="20" t="n"/>
      <c r="B496" s="43" t="n"/>
      <c r="C496" s="22" t="n"/>
      <c r="D496" s="22" t="n"/>
      <c r="E496" s="22" t="n"/>
      <c r="F496" s="22" t="n"/>
      <c r="G496" s="22" t="n"/>
      <c r="H496" s="23" t="n"/>
      <c r="I496" s="44" t="n"/>
      <c r="J496" s="44" t="n"/>
      <c r="K496" s="45">
        <f>IF(OR($I496="",$J496=""),"",IFERROR($J496-$I496,""))</f>
        <v/>
      </c>
      <c r="L496" s="44" t="n"/>
      <c r="M496" s="45">
        <f>IF(OR($K496="",$L496=""),"",IFERROR(MAX(0,$K496-$L496),""))</f>
        <v/>
      </c>
      <c r="N496" s="22" t="n"/>
      <c r="O496" s="46">
        <f>IF($A496="","",IF($N496="Yes",IFERROR('Settings'!$B$4,0),0))</f>
        <v/>
      </c>
      <c r="P496" s="47">
        <f>IF(OR($A496="",$L496="",$O496=""),"",IFERROR(ROUND($L496*$O496,2),0))</f>
        <v/>
      </c>
      <c r="Q496" s="44" t="n"/>
      <c r="R496" s="48" t="n"/>
      <c r="S496" s="45">
        <f>IF(OR($K496="",$Q496=""),"",IFERROR($K496/$Q496,""))</f>
        <v/>
      </c>
      <c r="T496" s="29">
        <f>IF($A496="","",IF($B496="","Missing trip date",IF($C496="","Missing driver",IF($D496="","Missing vehicle",IF($E496="","Missing trip type",IF(OR($I496="",$J496=""),"Missing odometer",IF($K496&lt;0,"End odometer below start",IF($K496=0,"Zero total miles",IF($L496="","Missing business miles",IF($L496&gt;$K496,"Business miles exceed total",IF($N496="","Missing reimbursement choice",IF(AND(OR($E496="Business",$E496="Mixed"),$H496=""),"Missing business purpose",IF(AND(OR($E496="Personal",$E496="Commute"),$L496&gt;0),"Review trip type",IF(AND($N496="Yes",$L496=0),"Review eligibility","OK"))))))))))))))</f>
        <v/>
      </c>
    </row>
    <row r="497">
      <c r="A497" s="20" t="n"/>
      <c r="B497" s="43" t="n"/>
      <c r="C497" s="22" t="n"/>
      <c r="D497" s="22" t="n"/>
      <c r="E497" s="22" t="n"/>
      <c r="F497" s="22" t="n"/>
      <c r="G497" s="22" t="n"/>
      <c r="H497" s="23" t="n"/>
      <c r="I497" s="44" t="n"/>
      <c r="J497" s="44" t="n"/>
      <c r="K497" s="45">
        <f>IF(OR($I497="",$J497=""),"",IFERROR($J497-$I497,""))</f>
        <v/>
      </c>
      <c r="L497" s="44" t="n"/>
      <c r="M497" s="45">
        <f>IF(OR($K497="",$L497=""),"",IFERROR(MAX(0,$K497-$L497),""))</f>
        <v/>
      </c>
      <c r="N497" s="22" t="n"/>
      <c r="O497" s="46">
        <f>IF($A497="","",IF($N497="Yes",IFERROR('Settings'!$B$4,0),0))</f>
        <v/>
      </c>
      <c r="P497" s="47">
        <f>IF(OR($A497="",$L497="",$O497=""),"",IFERROR(ROUND($L497*$O497,2),0))</f>
        <v/>
      </c>
      <c r="Q497" s="44" t="n"/>
      <c r="R497" s="48" t="n"/>
      <c r="S497" s="45">
        <f>IF(OR($K497="",$Q497=""),"",IFERROR($K497/$Q497,""))</f>
        <v/>
      </c>
      <c r="T497" s="29">
        <f>IF($A497="","",IF($B497="","Missing trip date",IF($C497="","Missing driver",IF($D497="","Missing vehicle",IF($E497="","Missing trip type",IF(OR($I497="",$J497=""),"Missing odometer",IF($K497&lt;0,"End odometer below start",IF($K497=0,"Zero total miles",IF($L497="","Missing business miles",IF($L497&gt;$K497,"Business miles exceed total",IF($N497="","Missing reimbursement choice",IF(AND(OR($E497="Business",$E497="Mixed"),$H497=""),"Missing business purpose",IF(AND(OR($E497="Personal",$E497="Commute"),$L497&gt;0),"Review trip type",IF(AND($N497="Yes",$L497=0),"Review eligibility","OK"))))))))))))))</f>
        <v/>
      </c>
    </row>
    <row r="498">
      <c r="A498" s="20" t="n"/>
      <c r="B498" s="43" t="n"/>
      <c r="C498" s="22" t="n"/>
      <c r="D498" s="22" t="n"/>
      <c r="E498" s="22" t="n"/>
      <c r="F498" s="22" t="n"/>
      <c r="G498" s="22" t="n"/>
      <c r="H498" s="23" t="n"/>
      <c r="I498" s="44" t="n"/>
      <c r="J498" s="44" t="n"/>
      <c r="K498" s="45">
        <f>IF(OR($I498="",$J498=""),"",IFERROR($J498-$I498,""))</f>
        <v/>
      </c>
      <c r="L498" s="44" t="n"/>
      <c r="M498" s="45">
        <f>IF(OR($K498="",$L498=""),"",IFERROR(MAX(0,$K498-$L498),""))</f>
        <v/>
      </c>
      <c r="N498" s="22" t="n"/>
      <c r="O498" s="46">
        <f>IF($A498="","",IF($N498="Yes",IFERROR('Settings'!$B$4,0),0))</f>
        <v/>
      </c>
      <c r="P498" s="47">
        <f>IF(OR($A498="",$L498="",$O498=""),"",IFERROR(ROUND($L498*$O498,2),0))</f>
        <v/>
      </c>
      <c r="Q498" s="44" t="n"/>
      <c r="R498" s="48" t="n"/>
      <c r="S498" s="45">
        <f>IF(OR($K498="",$Q498=""),"",IFERROR($K498/$Q498,""))</f>
        <v/>
      </c>
      <c r="T498" s="29">
        <f>IF($A498="","",IF($B498="","Missing trip date",IF($C498="","Missing driver",IF($D498="","Missing vehicle",IF($E498="","Missing trip type",IF(OR($I498="",$J498=""),"Missing odometer",IF($K498&lt;0,"End odometer below start",IF($K498=0,"Zero total miles",IF($L498="","Missing business miles",IF($L498&gt;$K498,"Business miles exceed total",IF($N498="","Missing reimbursement choice",IF(AND(OR($E498="Business",$E498="Mixed"),$H498=""),"Missing business purpose",IF(AND(OR($E498="Personal",$E498="Commute"),$L498&gt;0),"Review trip type",IF(AND($N498="Yes",$L498=0),"Review eligibility","OK"))))))))))))))</f>
        <v/>
      </c>
    </row>
    <row r="499">
      <c r="A499" s="20" t="n"/>
      <c r="B499" s="43" t="n"/>
      <c r="C499" s="22" t="n"/>
      <c r="D499" s="22" t="n"/>
      <c r="E499" s="22" t="n"/>
      <c r="F499" s="22" t="n"/>
      <c r="G499" s="22" t="n"/>
      <c r="H499" s="23" t="n"/>
      <c r="I499" s="44" t="n"/>
      <c r="J499" s="44" t="n"/>
      <c r="K499" s="45">
        <f>IF(OR($I499="",$J499=""),"",IFERROR($J499-$I499,""))</f>
        <v/>
      </c>
      <c r="L499" s="44" t="n"/>
      <c r="M499" s="45">
        <f>IF(OR($K499="",$L499=""),"",IFERROR(MAX(0,$K499-$L499),""))</f>
        <v/>
      </c>
      <c r="N499" s="22" t="n"/>
      <c r="O499" s="46">
        <f>IF($A499="","",IF($N499="Yes",IFERROR('Settings'!$B$4,0),0))</f>
        <v/>
      </c>
      <c r="P499" s="47">
        <f>IF(OR($A499="",$L499="",$O499=""),"",IFERROR(ROUND($L499*$O499,2),0))</f>
        <v/>
      </c>
      <c r="Q499" s="44" t="n"/>
      <c r="R499" s="48" t="n"/>
      <c r="S499" s="45">
        <f>IF(OR($K499="",$Q499=""),"",IFERROR($K499/$Q499,""))</f>
        <v/>
      </c>
      <c r="T499" s="29">
        <f>IF($A499="","",IF($B499="","Missing trip date",IF($C499="","Missing driver",IF($D499="","Missing vehicle",IF($E499="","Missing trip type",IF(OR($I499="",$J499=""),"Missing odometer",IF($K499&lt;0,"End odometer below start",IF($K499=0,"Zero total miles",IF($L499="","Missing business miles",IF($L499&gt;$K499,"Business miles exceed total",IF($N499="","Missing reimbursement choice",IF(AND(OR($E499="Business",$E499="Mixed"),$H499=""),"Missing business purpose",IF(AND(OR($E499="Personal",$E499="Commute"),$L499&gt;0),"Review trip type",IF(AND($N499="Yes",$L499=0),"Review eligibility","OK"))))))))))))))</f>
        <v/>
      </c>
    </row>
    <row r="500">
      <c r="A500" s="20" t="n"/>
      <c r="B500" s="43" t="n"/>
      <c r="C500" s="22" t="n"/>
      <c r="D500" s="22" t="n"/>
      <c r="E500" s="22" t="n"/>
      <c r="F500" s="22" t="n"/>
      <c r="G500" s="22" t="n"/>
      <c r="H500" s="23" t="n"/>
      <c r="I500" s="44" t="n"/>
      <c r="J500" s="44" t="n"/>
      <c r="K500" s="45">
        <f>IF(OR($I500="",$J500=""),"",IFERROR($J500-$I500,""))</f>
        <v/>
      </c>
      <c r="L500" s="44" t="n"/>
      <c r="M500" s="45">
        <f>IF(OR($K500="",$L500=""),"",IFERROR(MAX(0,$K500-$L500),""))</f>
        <v/>
      </c>
      <c r="N500" s="22" t="n"/>
      <c r="O500" s="46">
        <f>IF($A500="","",IF($N500="Yes",IFERROR('Settings'!$B$4,0),0))</f>
        <v/>
      </c>
      <c r="P500" s="47">
        <f>IF(OR($A500="",$L500="",$O500=""),"",IFERROR(ROUND($L500*$O500,2),0))</f>
        <v/>
      </c>
      <c r="Q500" s="44" t="n"/>
      <c r="R500" s="48" t="n"/>
      <c r="S500" s="45">
        <f>IF(OR($K500="",$Q500=""),"",IFERROR($K500/$Q500,""))</f>
        <v/>
      </c>
      <c r="T500" s="29">
        <f>IF($A500="","",IF($B500="","Missing trip date",IF($C500="","Missing driver",IF($D500="","Missing vehicle",IF($E500="","Missing trip type",IF(OR($I500="",$J500=""),"Missing odometer",IF($K500&lt;0,"End odometer below start",IF($K500=0,"Zero total miles",IF($L500="","Missing business miles",IF($L500&gt;$K500,"Business miles exceed total",IF($N500="","Missing reimbursement choice",IF(AND(OR($E500="Business",$E500="Mixed"),$H500=""),"Missing business purpose",IF(AND(OR($E500="Personal",$E500="Commute"),$L500&gt;0),"Review trip type",IF(AND($N500="Yes",$L500=0),"Review eligibility","OK"))))))))))))))</f>
        <v/>
      </c>
    </row>
    <row r="501">
      <c r="A501" s="20" t="n"/>
      <c r="B501" s="43" t="n"/>
      <c r="C501" s="22" t="n"/>
      <c r="D501" s="22" t="n"/>
      <c r="E501" s="22" t="n"/>
      <c r="F501" s="22" t="n"/>
      <c r="G501" s="22" t="n"/>
      <c r="H501" s="23" t="n"/>
      <c r="I501" s="44" t="n"/>
      <c r="J501" s="44" t="n"/>
      <c r="K501" s="45">
        <f>IF(OR($I501="",$J501=""),"",IFERROR($J501-$I501,""))</f>
        <v/>
      </c>
      <c r="L501" s="44" t="n"/>
      <c r="M501" s="45">
        <f>IF(OR($K501="",$L501=""),"",IFERROR(MAX(0,$K501-$L501),""))</f>
        <v/>
      </c>
      <c r="N501" s="22" t="n"/>
      <c r="O501" s="46">
        <f>IF($A501="","",IF($N501="Yes",IFERROR('Settings'!$B$4,0),0))</f>
        <v/>
      </c>
      <c r="P501" s="47">
        <f>IF(OR($A501="",$L501="",$O501=""),"",IFERROR(ROUND($L501*$O501,2),0))</f>
        <v/>
      </c>
      <c r="Q501" s="44" t="n"/>
      <c r="R501" s="48" t="n"/>
      <c r="S501" s="45">
        <f>IF(OR($K501="",$Q501=""),"",IFERROR($K501/$Q501,""))</f>
        <v/>
      </c>
      <c r="T501" s="29">
        <f>IF($A501="","",IF($B501="","Missing trip date",IF($C501="","Missing driver",IF($D501="","Missing vehicle",IF($E501="","Missing trip type",IF(OR($I501="",$J501=""),"Missing odometer",IF($K501&lt;0,"End odometer below start",IF($K501=0,"Zero total miles",IF($L501="","Missing business miles",IF($L501&gt;$K501,"Business miles exceed total",IF($N501="","Missing reimbursement choice",IF(AND(OR($E501="Business",$E501="Mixed"),$H501=""),"Missing business purpose",IF(AND(OR($E501="Personal",$E501="Commute"),$L501&gt;0),"Review trip type",IF(AND($N501="Yes",$L501=0),"Review eligibility","OK"))))))))))))))</f>
        <v/>
      </c>
    </row>
    <row r="502">
      <c r="A502" s="20" t="n"/>
      <c r="B502" s="43" t="n"/>
      <c r="C502" s="22" t="n"/>
      <c r="D502" s="22" t="n"/>
      <c r="E502" s="22" t="n"/>
      <c r="F502" s="22" t="n"/>
      <c r="G502" s="22" t="n"/>
      <c r="H502" s="23" t="n"/>
      <c r="I502" s="44" t="n"/>
      <c r="J502" s="44" t="n"/>
      <c r="K502" s="45">
        <f>IF(OR($I502="",$J502=""),"",IFERROR($J502-$I502,""))</f>
        <v/>
      </c>
      <c r="L502" s="44" t="n"/>
      <c r="M502" s="45">
        <f>IF(OR($K502="",$L502=""),"",IFERROR(MAX(0,$K502-$L502),""))</f>
        <v/>
      </c>
      <c r="N502" s="22" t="n"/>
      <c r="O502" s="46">
        <f>IF($A502="","",IF($N502="Yes",IFERROR('Settings'!$B$4,0),0))</f>
        <v/>
      </c>
      <c r="P502" s="47">
        <f>IF(OR($A502="",$L502="",$O502=""),"",IFERROR(ROUND($L502*$O502,2),0))</f>
        <v/>
      </c>
      <c r="Q502" s="44" t="n"/>
      <c r="R502" s="48" t="n"/>
      <c r="S502" s="45">
        <f>IF(OR($K502="",$Q502=""),"",IFERROR($K502/$Q502,""))</f>
        <v/>
      </c>
      <c r="T502" s="29">
        <f>IF($A502="","",IF($B502="","Missing trip date",IF($C502="","Missing driver",IF($D502="","Missing vehicle",IF($E502="","Missing trip type",IF(OR($I502="",$J502=""),"Missing odometer",IF($K502&lt;0,"End odometer below start",IF($K502=0,"Zero total miles",IF($L502="","Missing business miles",IF($L502&gt;$K502,"Business miles exceed total",IF($N502="","Missing reimbursement choice",IF(AND(OR($E502="Business",$E502="Mixed"),$H502=""),"Missing business purpose",IF(AND(OR($E502="Personal",$E502="Commute"),$L502&gt;0),"Review trip type",IF(AND($N502="Yes",$L502=0),"Review eligibility","OK"))))))))))))))</f>
        <v/>
      </c>
    </row>
    <row r="503">
      <c r="A503" s="20" t="n"/>
      <c r="B503" s="43" t="n"/>
      <c r="C503" s="22" t="n"/>
      <c r="D503" s="22" t="n"/>
      <c r="E503" s="22" t="n"/>
      <c r="F503" s="22" t="n"/>
      <c r="G503" s="22" t="n"/>
      <c r="H503" s="23" t="n"/>
      <c r="I503" s="44" t="n"/>
      <c r="J503" s="44" t="n"/>
      <c r="K503" s="45">
        <f>IF(OR($I503="",$J503=""),"",IFERROR($J503-$I503,""))</f>
        <v/>
      </c>
      <c r="L503" s="44" t="n"/>
      <c r="M503" s="45">
        <f>IF(OR($K503="",$L503=""),"",IFERROR(MAX(0,$K503-$L503),""))</f>
        <v/>
      </c>
      <c r="N503" s="22" t="n"/>
      <c r="O503" s="46">
        <f>IF($A503="","",IF($N503="Yes",IFERROR('Settings'!$B$4,0),0))</f>
        <v/>
      </c>
      <c r="P503" s="47">
        <f>IF(OR($A503="",$L503="",$O503=""),"",IFERROR(ROUND($L503*$O503,2),0))</f>
        <v/>
      </c>
      <c r="Q503" s="44" t="n"/>
      <c r="R503" s="48" t="n"/>
      <c r="S503" s="45">
        <f>IF(OR($K503="",$Q503=""),"",IFERROR($K503/$Q503,""))</f>
        <v/>
      </c>
      <c r="T503" s="29">
        <f>IF($A503="","",IF($B503="","Missing trip date",IF($C503="","Missing driver",IF($D503="","Missing vehicle",IF($E503="","Missing trip type",IF(OR($I503="",$J503=""),"Missing odometer",IF($K503&lt;0,"End odometer below start",IF($K503=0,"Zero total miles",IF($L503="","Missing business miles",IF($L503&gt;$K503,"Business miles exceed total",IF($N503="","Missing reimbursement choice",IF(AND(OR($E503="Business",$E503="Mixed"),$H503=""),"Missing business purpose",IF(AND(OR($E503="Personal",$E503="Commute"),$L503&gt;0),"Review trip type",IF(AND($N503="Yes",$L503=0),"Review eligibility","OK"))))))))))))))</f>
        <v/>
      </c>
    </row>
    <row r="504">
      <c r="A504" s="20" t="n"/>
      <c r="B504" s="43" t="n"/>
      <c r="C504" s="22" t="n"/>
      <c r="D504" s="22" t="n"/>
      <c r="E504" s="22" t="n"/>
      <c r="F504" s="22" t="n"/>
      <c r="G504" s="22" t="n"/>
      <c r="H504" s="23" t="n"/>
      <c r="I504" s="44" t="n"/>
      <c r="J504" s="44" t="n"/>
      <c r="K504" s="45">
        <f>IF(OR($I504="",$J504=""),"",IFERROR($J504-$I504,""))</f>
        <v/>
      </c>
      <c r="L504" s="44" t="n"/>
      <c r="M504" s="45">
        <f>IF(OR($K504="",$L504=""),"",IFERROR(MAX(0,$K504-$L504),""))</f>
        <v/>
      </c>
      <c r="N504" s="22" t="n"/>
      <c r="O504" s="46">
        <f>IF($A504="","",IF($N504="Yes",IFERROR('Settings'!$B$4,0),0))</f>
        <v/>
      </c>
      <c r="P504" s="47">
        <f>IF(OR($A504="",$L504="",$O504=""),"",IFERROR(ROUND($L504*$O504,2),0))</f>
        <v/>
      </c>
      <c r="Q504" s="44" t="n"/>
      <c r="R504" s="48" t="n"/>
      <c r="S504" s="45">
        <f>IF(OR($K504="",$Q504=""),"",IFERROR($K504/$Q504,""))</f>
        <v/>
      </c>
      <c r="T504" s="29">
        <f>IF($A504="","",IF($B504="","Missing trip date",IF($C504="","Missing driver",IF($D504="","Missing vehicle",IF($E504="","Missing trip type",IF(OR($I504="",$J504=""),"Missing odometer",IF($K504&lt;0,"End odometer below start",IF($K504=0,"Zero total miles",IF($L504="","Missing business miles",IF($L504&gt;$K504,"Business miles exceed total",IF($N504="","Missing reimbursement choice",IF(AND(OR($E504="Business",$E504="Mixed"),$H504=""),"Missing business purpose",IF(AND(OR($E504="Personal",$E504="Commute"),$L504&gt;0),"Review trip type",IF(AND($N504="Yes",$L504=0),"Review eligibility","OK"))))))))))))))</f>
        <v/>
      </c>
    </row>
    <row r="505">
      <c r="A505" s="20" t="n"/>
      <c r="B505" s="43" t="n"/>
      <c r="C505" s="22" t="n"/>
      <c r="D505" s="22" t="n"/>
      <c r="E505" s="22" t="n"/>
      <c r="F505" s="22" t="n"/>
      <c r="G505" s="22" t="n"/>
      <c r="H505" s="23" t="n"/>
      <c r="I505" s="44" t="n"/>
      <c r="J505" s="44" t="n"/>
      <c r="K505" s="45">
        <f>IF(OR($I505="",$J505=""),"",IFERROR($J505-$I505,""))</f>
        <v/>
      </c>
      <c r="L505" s="44" t="n"/>
      <c r="M505" s="45">
        <f>IF(OR($K505="",$L505=""),"",IFERROR(MAX(0,$K505-$L505),""))</f>
        <v/>
      </c>
      <c r="N505" s="22" t="n"/>
      <c r="O505" s="46">
        <f>IF($A505="","",IF($N505="Yes",IFERROR('Settings'!$B$4,0),0))</f>
        <v/>
      </c>
      <c r="P505" s="47">
        <f>IF(OR($A505="",$L505="",$O505=""),"",IFERROR(ROUND($L505*$O505,2),0))</f>
        <v/>
      </c>
      <c r="Q505" s="44" t="n"/>
      <c r="R505" s="48" t="n"/>
      <c r="S505" s="45">
        <f>IF(OR($K505="",$Q505=""),"",IFERROR($K505/$Q505,""))</f>
        <v/>
      </c>
      <c r="T505" s="29">
        <f>IF($A505="","",IF($B505="","Missing trip date",IF($C505="","Missing driver",IF($D505="","Missing vehicle",IF($E505="","Missing trip type",IF(OR($I505="",$J505=""),"Missing odometer",IF($K505&lt;0,"End odometer below start",IF($K505=0,"Zero total miles",IF($L505="","Missing business miles",IF($L505&gt;$K505,"Business miles exceed total",IF($N505="","Missing reimbursement choice",IF(AND(OR($E505="Business",$E505="Mixed"),$H505=""),"Missing business purpose",IF(AND(OR($E505="Personal",$E505="Commute"),$L505&gt;0),"Review trip type",IF(AND($N505="Yes",$L505=0),"Review eligibility","OK"))))))))))))))</f>
        <v/>
      </c>
    </row>
  </sheetData>
  <autoFilter ref="A5:T505"/>
  <mergeCells count="1">
    <mergeCell ref="A1:T1"/>
  </mergeCells>
  <conditionalFormatting sqref="T6:T505">
    <cfRule type="expression" priority="1" dxfId="0">
      <formula>T6="OK"</formula>
    </cfRule>
    <cfRule type="expression" priority="2" dxfId="1">
      <formula>AND(T6&lt;&gt;"",T6&lt;&gt;"OK")</formula>
    </cfRule>
  </conditionalFormatting>
  <dataValidations count="10">
    <dataValidation sqref="A6:A505" showDropDown="0" showInputMessage="0" showErrorMessage="1" allowBlank="0" errorTitle="Duplicate Trip ID" error="Each Trip ID must be unique." type="custom" errorStyle="stop">
      <formula1>=OR(A6="",COUNTIF($A$6:$A$505,A6)=1)</formula1>
    </dataValidation>
    <dataValidation sqref="B6:B505" showDropDown="0" showInputMessage="0" showErrorMessage="1" allowBlank="0" errorTitle="Date Outside Allowed Range" error="Enter a date within the allowed range on the Settings sheet." type="date" errorStyle="stop" operator="between">
      <formula1>INDIRECT("'Settings'!$B$7")</formula1>
      <formula2>INDIRECT("'Settings'!$B$8")</formula2>
    </dataValidation>
    <dataValidation sqref="C6:C505" showDropDown="0" showInputMessage="0" showErrorMessage="1" allowBlank="0" errorTitle="Invalid Driver" error="Choose a driver from the driver roster." type="list" errorStyle="stop">
      <formula1>INDIRECT("'Drivers &amp; Vehicles'!$B$5:$B$104")</formula1>
    </dataValidation>
    <dataValidation sqref="D6:D505" showDropDown="0" showInputMessage="0" showErrorMessage="1" allowBlank="0" errorTitle="Invalid Vehicle" error="Choose a vehicle from the vehicle roster." type="list" errorStyle="stop">
      <formula1>INDIRECT("'Drivers &amp; Vehicles'!$F$5:$F$104")</formula1>
    </dataValidation>
    <dataValidation sqref="E6:E505" showDropDown="0" showInputMessage="0" showErrorMessage="1" allowBlank="0" errorTitle="Invalid Trip Type" error="Choose Business, Personal, Commute, or Mixed." type="list" errorStyle="stop">
      <formula1>INDIRECT("'Settings'!$D$4:$D$7")</formula1>
    </dataValidation>
    <dataValidation sqref="I6:J505" showDropDown="0" showInputMessage="0" showErrorMessage="1" allowBlank="0" errorTitle="Invalid Odometer" error="Enter an odometer value from 0 through 2,000,000 miles." type="decimal" errorStyle="stop" operator="between">
      <formula1>0</formula1>
      <formula2>2000000</formula2>
    </dataValidation>
    <dataValidation sqref="L6:L505" showDropDown="0" showInputMessage="0" showErrorMessage="1" allowBlank="0" errorTitle="Invalid Business Miles" error="Business miles must be zero or greater and cannot exceed Total Miles." type="custom" errorStyle="stop">
      <formula1>=OR(L6="",AND(ISNUMBER(L6),L6&gt;=0,L6&lt;=K6))</formula1>
    </dataValidation>
    <dataValidation sqref="N6:N505" showDropDown="0" showInputMessage="0" showErrorMessage="1" allowBlank="0" errorTitle="Invalid Choice" error="Choose Yes or No." type="list" errorStyle="stop">
      <formula1>INDIRECT("'Settings'!$E$4:$E$5")</formula1>
    </dataValidation>
    <dataValidation sqref="Q6:Q505" showDropDown="0" showInputMessage="0" showErrorMessage="1" allowBlank="0" errorTitle="Invalid Fuel Gallons" error="Enter fuel gallons from 0 through 300, or leave the cell blank." type="decimal" errorStyle="stop" operator="between">
      <formula1>0</formula1>
      <formula2>300</formula2>
    </dataValidation>
    <dataValidation sqref="R6:R505" showDropDown="0" showInputMessage="0" showErrorMessage="1" allowBlank="0" errorTitle="Invalid Fuel Cost" error="Enter a fuel cost from $0 through $5,000, or leave the cell blank." type="decimal" errorStyle="stop" operator="between">
      <formula1>0</formula1>
      <formula2>5000</formula2>
    </dataValidation>
  </dataValidations>
  <pageMargins left="0.25" right="0.25" top="0.5" bottom="0.5" header="0.2" footer="0.2"/>
  <pageSetup orientation="landscape" fitToHeight="0" fitToWidth="1"/>
  <headerFooter>
    <oddHeader>&amp;CDriver Mileage Log</oddHeader>
    <oddFooter>&amp;LDriver Mileage Log Workbook&amp;RPage &amp;P of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M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13" customWidth="1" min="3" max="3"/>
    <col width="20" customWidth="1" min="4" max="4"/>
    <col width="3" customWidth="1" min="5" max="5"/>
    <col width="14" customWidth="1" min="6" max="6"/>
    <col width="9" customWidth="1" min="7" max="7"/>
    <col width="16" customWidth="1" min="8" max="8"/>
    <col width="19" customWidth="1" min="9" max="9"/>
    <col width="16" customWidth="1" min="10" max="10"/>
    <col width="21" customWidth="1" min="11" max="11"/>
    <col width="13" customWidth="1" min="12" max="12"/>
    <col width="19" customWidth="1" min="13" max="13"/>
  </cols>
  <sheetData>
    <row r="1">
      <c r="A1" s="1" t="inlineStr">
        <is>
          <t>Driver Roster</t>
        </is>
      </c>
      <c r="B1" s="34" t="n"/>
      <c r="C1" s="34" t="n"/>
      <c r="D1" s="35" t="n"/>
      <c r="F1" s="1" t="inlineStr">
        <is>
          <t>Vehicle Roster</t>
        </is>
      </c>
      <c r="G1" s="34" t="n"/>
      <c r="H1" s="34" t="n"/>
      <c r="I1" s="34" t="n"/>
      <c r="J1" s="34" t="n"/>
      <c r="K1" s="34" t="n"/>
      <c r="L1" s="34" t="n"/>
      <c r="M1" s="35" t="n"/>
    </row>
    <row r="4">
      <c r="A4" s="14" t="inlineStr">
        <is>
          <t>Driver ID</t>
        </is>
      </c>
      <c r="B4" s="14" t="inlineStr">
        <is>
          <t>Driver Name</t>
        </is>
      </c>
      <c r="C4" s="14" t="inlineStr">
        <is>
          <t>Status</t>
        </is>
      </c>
      <c r="D4" s="14" t="inlineStr">
        <is>
          <t>Home Terminal</t>
        </is>
      </c>
      <c r="F4" s="14" t="inlineStr">
        <is>
          <t>Vehicle ID</t>
        </is>
      </c>
      <c r="G4" s="14" t="inlineStr">
        <is>
          <t>Year</t>
        </is>
      </c>
      <c r="H4" s="14" t="inlineStr">
        <is>
          <t>Make</t>
        </is>
      </c>
      <c r="I4" s="14" t="inlineStr">
        <is>
          <t>Model</t>
        </is>
      </c>
      <c r="J4" s="14" t="inlineStr">
        <is>
          <t>Vehicle Type</t>
        </is>
      </c>
      <c r="K4" s="14" t="inlineStr">
        <is>
          <t>Assigned Driver</t>
        </is>
      </c>
      <c r="L4" s="14" t="inlineStr">
        <is>
          <t>Status</t>
        </is>
      </c>
      <c r="M4" s="14" t="inlineStr">
        <is>
          <t>Starting Odometer</t>
        </is>
      </c>
    </row>
    <row r="5">
      <c r="A5" s="22" t="inlineStr">
        <is>
          <t>DRV-001</t>
        </is>
      </c>
      <c r="B5" s="22" t="inlineStr">
        <is>
          <t>Elena Ruiz</t>
        </is>
      </c>
      <c r="C5" s="22" t="inlineStr">
        <is>
          <t>Active</t>
        </is>
      </c>
      <c r="D5" s="22" t="inlineStr">
        <is>
          <t>Phoenix, AZ</t>
        </is>
      </c>
      <c r="F5" s="22" t="inlineStr">
        <is>
          <t>VAN-101</t>
        </is>
      </c>
      <c r="G5" s="30" t="n">
        <v>2022</v>
      </c>
      <c r="H5" s="22" t="inlineStr">
        <is>
          <t>Ford</t>
        </is>
      </c>
      <c r="I5" s="22" t="inlineStr">
        <is>
          <t>Transit 250</t>
        </is>
      </c>
      <c r="J5" s="22" t="inlineStr">
        <is>
          <t>Cargo Van</t>
        </is>
      </c>
      <c r="K5" s="22" t="inlineStr">
        <is>
          <t>Elena Ruiz</t>
        </is>
      </c>
      <c r="L5" s="22" t="inlineStr">
        <is>
          <t>Active</t>
        </is>
      </c>
      <c r="M5" s="44" t="n">
        <v>48210</v>
      </c>
    </row>
    <row r="6">
      <c r="A6" s="22" t="inlineStr">
        <is>
          <t>DRV-002</t>
        </is>
      </c>
      <c r="B6" s="22" t="inlineStr">
        <is>
          <t>Marcus Lee</t>
        </is>
      </c>
      <c r="C6" s="22" t="inlineStr">
        <is>
          <t>Active</t>
        </is>
      </c>
      <c r="D6" s="22" t="inlineStr">
        <is>
          <t>Dallas, TX</t>
        </is>
      </c>
      <c r="F6" s="22" t="inlineStr">
        <is>
          <t>TRK-204</t>
        </is>
      </c>
      <c r="G6" s="30" t="n">
        <v>2021</v>
      </c>
      <c r="H6" s="22" t="inlineStr">
        <is>
          <t>Freightliner</t>
        </is>
      </c>
      <c r="I6" s="22" t="inlineStr">
        <is>
          <t>M2</t>
        </is>
      </c>
      <c r="J6" s="22" t="inlineStr">
        <is>
          <t>Box Truck</t>
        </is>
      </c>
      <c r="K6" s="22" t="inlineStr">
        <is>
          <t>Marcus Lee</t>
        </is>
      </c>
      <c r="L6" s="22" t="inlineStr">
        <is>
          <t>Active</t>
        </is>
      </c>
      <c r="M6" s="44" t="n">
        <v>77104</v>
      </c>
    </row>
    <row r="7">
      <c r="A7" s="22" t="inlineStr">
        <is>
          <t>DRV-003</t>
        </is>
      </c>
      <c r="B7" s="22" t="inlineStr">
        <is>
          <t>Nina Patel</t>
        </is>
      </c>
      <c r="C7" s="22" t="inlineStr">
        <is>
          <t>Active</t>
        </is>
      </c>
      <c r="D7" s="22" t="inlineStr">
        <is>
          <t>Columbus, OH</t>
        </is>
      </c>
      <c r="F7" s="22" t="inlineStr">
        <is>
          <t>SED-307</t>
        </is>
      </c>
      <c r="G7" s="30" t="n">
        <v>2023</v>
      </c>
      <c r="H7" s="22" t="inlineStr">
        <is>
          <t>Toyota</t>
        </is>
      </c>
      <c r="I7" s="22" t="inlineStr">
        <is>
          <t>Camry</t>
        </is>
      </c>
      <c r="J7" s="22" t="inlineStr">
        <is>
          <t>Sedan</t>
        </is>
      </c>
      <c r="K7" s="22" t="inlineStr">
        <is>
          <t>Nina Patel</t>
        </is>
      </c>
      <c r="L7" s="22" t="inlineStr">
        <is>
          <t>Active</t>
        </is>
      </c>
      <c r="M7" s="44" t="n">
        <v>29110</v>
      </c>
    </row>
    <row r="8">
      <c r="A8" s="22" t="inlineStr">
        <is>
          <t>DRV-004</t>
        </is>
      </c>
      <c r="B8" s="22" t="inlineStr">
        <is>
          <t>Omar Johnson</t>
        </is>
      </c>
      <c r="C8" s="22" t="inlineStr">
        <is>
          <t>Active</t>
        </is>
      </c>
      <c r="D8" s="22" t="inlineStr">
        <is>
          <t>Atlanta, GA</t>
        </is>
      </c>
      <c r="F8" s="22" t="inlineStr">
        <is>
          <t>VAN-115</t>
        </is>
      </c>
      <c r="G8" s="30" t="n">
        <v>2020</v>
      </c>
      <c r="H8" s="22" t="inlineStr">
        <is>
          <t>Ram</t>
        </is>
      </c>
      <c r="I8" s="22" t="inlineStr">
        <is>
          <t>ProMaster 2500</t>
        </is>
      </c>
      <c r="J8" s="22" t="inlineStr">
        <is>
          <t>Cargo Van</t>
        </is>
      </c>
      <c r="K8" s="22" t="inlineStr">
        <is>
          <t>Omar Johnson</t>
        </is>
      </c>
      <c r="L8" s="22" t="inlineStr">
        <is>
          <t>Active</t>
        </is>
      </c>
      <c r="M8" s="44" t="n">
        <v>62980</v>
      </c>
    </row>
    <row r="9">
      <c r="A9" s="22" t="inlineStr">
        <is>
          <t>DRV-005</t>
        </is>
      </c>
      <c r="B9" s="22" t="inlineStr">
        <is>
          <t>Priya Shah</t>
        </is>
      </c>
      <c r="C9" s="22" t="inlineStr">
        <is>
          <t>Active</t>
        </is>
      </c>
      <c r="D9" s="22" t="inlineStr">
        <is>
          <t>Sacramento, CA</t>
        </is>
      </c>
      <c r="F9" s="22" t="inlineStr">
        <is>
          <t>TRK-221</t>
        </is>
      </c>
      <c r="G9" s="30" t="n">
        <v>2022</v>
      </c>
      <c r="H9" s="22" t="inlineStr">
        <is>
          <t>Isuzu</t>
        </is>
      </c>
      <c r="I9" s="22" t="inlineStr">
        <is>
          <t>NPR HD</t>
        </is>
      </c>
      <c r="J9" s="22" t="inlineStr">
        <is>
          <t>Box Truck</t>
        </is>
      </c>
      <c r="K9" s="22" t="inlineStr">
        <is>
          <t>Priya Shah</t>
        </is>
      </c>
      <c r="L9" s="22" t="inlineStr">
        <is>
          <t>Active</t>
        </is>
      </c>
      <c r="M9" s="44" t="n">
        <v>118420</v>
      </c>
    </row>
    <row r="10">
      <c r="A10" s="22" t="n"/>
      <c r="B10" s="22" t="n"/>
      <c r="C10" s="22" t="n"/>
      <c r="D10" s="22" t="n"/>
      <c r="F10" s="22" t="n"/>
      <c r="G10" s="30" t="n"/>
      <c r="H10" s="22" t="n"/>
      <c r="I10" s="22" t="n"/>
      <c r="J10" s="22" t="n"/>
      <c r="K10" s="22" t="n"/>
      <c r="L10" s="22" t="n"/>
      <c r="M10" s="44" t="n"/>
    </row>
    <row r="11">
      <c r="A11" s="22" t="n"/>
      <c r="B11" s="22" t="n"/>
      <c r="C11" s="22" t="n"/>
      <c r="D11" s="22" t="n"/>
      <c r="F11" s="22" t="n"/>
      <c r="G11" s="30" t="n"/>
      <c r="H11" s="22" t="n"/>
      <c r="I11" s="22" t="n"/>
      <c r="J11" s="22" t="n"/>
      <c r="K11" s="22" t="n"/>
      <c r="L11" s="22" t="n"/>
      <c r="M11" s="44" t="n"/>
    </row>
    <row r="12">
      <c r="A12" s="22" t="n"/>
      <c r="B12" s="22" t="n"/>
      <c r="C12" s="22" t="n"/>
      <c r="D12" s="22" t="n"/>
      <c r="F12" s="22" t="n"/>
      <c r="G12" s="30" t="n"/>
      <c r="H12" s="22" t="n"/>
      <c r="I12" s="22" t="n"/>
      <c r="J12" s="22" t="n"/>
      <c r="K12" s="22" t="n"/>
      <c r="L12" s="22" t="n"/>
      <c r="M12" s="44" t="n"/>
    </row>
    <row r="13">
      <c r="A13" s="22" t="n"/>
      <c r="B13" s="22" t="n"/>
      <c r="C13" s="22" t="n"/>
      <c r="D13" s="22" t="n"/>
      <c r="F13" s="22" t="n"/>
      <c r="G13" s="30" t="n"/>
      <c r="H13" s="22" t="n"/>
      <c r="I13" s="22" t="n"/>
      <c r="J13" s="22" t="n"/>
      <c r="K13" s="22" t="n"/>
      <c r="L13" s="22" t="n"/>
      <c r="M13" s="44" t="n"/>
    </row>
    <row r="14">
      <c r="A14" s="22" t="n"/>
      <c r="B14" s="22" t="n"/>
      <c r="C14" s="22" t="n"/>
      <c r="D14" s="22" t="n"/>
      <c r="F14" s="22" t="n"/>
      <c r="G14" s="30" t="n"/>
      <c r="H14" s="22" t="n"/>
      <c r="I14" s="22" t="n"/>
      <c r="J14" s="22" t="n"/>
      <c r="K14" s="22" t="n"/>
      <c r="L14" s="22" t="n"/>
      <c r="M14" s="44" t="n"/>
    </row>
    <row r="15">
      <c r="A15" s="22" t="n"/>
      <c r="B15" s="22" t="n"/>
      <c r="C15" s="22" t="n"/>
      <c r="D15" s="22" t="n"/>
      <c r="F15" s="22" t="n"/>
      <c r="G15" s="30" t="n"/>
      <c r="H15" s="22" t="n"/>
      <c r="I15" s="22" t="n"/>
      <c r="J15" s="22" t="n"/>
      <c r="K15" s="22" t="n"/>
      <c r="L15" s="22" t="n"/>
      <c r="M15" s="44" t="n"/>
    </row>
    <row r="16">
      <c r="A16" s="22" t="n"/>
      <c r="B16" s="22" t="n"/>
      <c r="C16" s="22" t="n"/>
      <c r="D16" s="22" t="n"/>
      <c r="F16" s="22" t="n"/>
      <c r="G16" s="30" t="n"/>
      <c r="H16" s="22" t="n"/>
      <c r="I16" s="22" t="n"/>
      <c r="J16" s="22" t="n"/>
      <c r="K16" s="22" t="n"/>
      <c r="L16" s="22" t="n"/>
      <c r="M16" s="44" t="n"/>
    </row>
    <row r="17">
      <c r="A17" s="22" t="n"/>
      <c r="B17" s="22" t="n"/>
      <c r="C17" s="22" t="n"/>
      <c r="D17" s="22" t="n"/>
      <c r="F17" s="22" t="n"/>
      <c r="G17" s="30" t="n"/>
      <c r="H17" s="22" t="n"/>
      <c r="I17" s="22" t="n"/>
      <c r="J17" s="22" t="n"/>
      <c r="K17" s="22" t="n"/>
      <c r="L17" s="22" t="n"/>
      <c r="M17" s="44" t="n"/>
    </row>
    <row r="18">
      <c r="A18" s="22" t="n"/>
      <c r="B18" s="22" t="n"/>
      <c r="C18" s="22" t="n"/>
      <c r="D18" s="22" t="n"/>
      <c r="F18" s="22" t="n"/>
      <c r="G18" s="30" t="n"/>
      <c r="H18" s="22" t="n"/>
      <c r="I18" s="22" t="n"/>
      <c r="J18" s="22" t="n"/>
      <c r="K18" s="22" t="n"/>
      <c r="L18" s="22" t="n"/>
      <c r="M18" s="44" t="n"/>
    </row>
    <row r="19">
      <c r="A19" s="22" t="n"/>
      <c r="B19" s="22" t="n"/>
      <c r="C19" s="22" t="n"/>
      <c r="D19" s="22" t="n"/>
      <c r="F19" s="22" t="n"/>
      <c r="G19" s="30" t="n"/>
      <c r="H19" s="22" t="n"/>
      <c r="I19" s="22" t="n"/>
      <c r="J19" s="22" t="n"/>
      <c r="K19" s="22" t="n"/>
      <c r="L19" s="22" t="n"/>
      <c r="M19" s="44" t="n"/>
    </row>
    <row r="20">
      <c r="A20" s="22" t="n"/>
      <c r="B20" s="22" t="n"/>
      <c r="C20" s="22" t="n"/>
      <c r="D20" s="22" t="n"/>
      <c r="F20" s="22" t="n"/>
      <c r="G20" s="30" t="n"/>
      <c r="H20" s="22" t="n"/>
      <c r="I20" s="22" t="n"/>
      <c r="J20" s="22" t="n"/>
      <c r="K20" s="22" t="n"/>
      <c r="L20" s="22" t="n"/>
      <c r="M20" s="44" t="n"/>
    </row>
    <row r="21">
      <c r="A21" s="22" t="n"/>
      <c r="B21" s="22" t="n"/>
      <c r="C21" s="22" t="n"/>
      <c r="D21" s="22" t="n"/>
      <c r="F21" s="22" t="n"/>
      <c r="G21" s="30" t="n"/>
      <c r="H21" s="22" t="n"/>
      <c r="I21" s="22" t="n"/>
      <c r="J21" s="22" t="n"/>
      <c r="K21" s="22" t="n"/>
      <c r="L21" s="22" t="n"/>
      <c r="M21" s="44" t="n"/>
    </row>
    <row r="22">
      <c r="A22" s="22" t="n"/>
      <c r="B22" s="22" t="n"/>
      <c r="C22" s="22" t="n"/>
      <c r="D22" s="22" t="n"/>
      <c r="F22" s="22" t="n"/>
      <c r="G22" s="30" t="n"/>
      <c r="H22" s="22" t="n"/>
      <c r="I22" s="22" t="n"/>
      <c r="J22" s="22" t="n"/>
      <c r="K22" s="22" t="n"/>
      <c r="L22" s="22" t="n"/>
      <c r="M22" s="44" t="n"/>
    </row>
    <row r="23">
      <c r="A23" s="22" t="n"/>
      <c r="B23" s="22" t="n"/>
      <c r="C23" s="22" t="n"/>
      <c r="D23" s="22" t="n"/>
      <c r="F23" s="22" t="n"/>
      <c r="G23" s="30" t="n"/>
      <c r="H23" s="22" t="n"/>
      <c r="I23" s="22" t="n"/>
      <c r="J23" s="22" t="n"/>
      <c r="K23" s="22" t="n"/>
      <c r="L23" s="22" t="n"/>
      <c r="M23" s="44" t="n"/>
    </row>
    <row r="24">
      <c r="A24" s="22" t="n"/>
      <c r="B24" s="22" t="n"/>
      <c r="C24" s="22" t="n"/>
      <c r="D24" s="22" t="n"/>
      <c r="F24" s="22" t="n"/>
      <c r="G24" s="30" t="n"/>
      <c r="H24" s="22" t="n"/>
      <c r="I24" s="22" t="n"/>
      <c r="J24" s="22" t="n"/>
      <c r="K24" s="22" t="n"/>
      <c r="L24" s="22" t="n"/>
      <c r="M24" s="44" t="n"/>
    </row>
    <row r="25">
      <c r="A25" s="22" t="n"/>
      <c r="B25" s="22" t="n"/>
      <c r="C25" s="22" t="n"/>
      <c r="D25" s="22" t="n"/>
      <c r="F25" s="22" t="n"/>
      <c r="G25" s="30" t="n"/>
      <c r="H25" s="22" t="n"/>
      <c r="I25" s="22" t="n"/>
      <c r="J25" s="22" t="n"/>
      <c r="K25" s="22" t="n"/>
      <c r="L25" s="22" t="n"/>
      <c r="M25" s="44" t="n"/>
    </row>
    <row r="26">
      <c r="A26" s="22" t="n"/>
      <c r="B26" s="22" t="n"/>
      <c r="C26" s="22" t="n"/>
      <c r="D26" s="22" t="n"/>
      <c r="F26" s="22" t="n"/>
      <c r="G26" s="30" t="n"/>
      <c r="H26" s="22" t="n"/>
      <c r="I26" s="22" t="n"/>
      <c r="J26" s="22" t="n"/>
      <c r="K26" s="22" t="n"/>
      <c r="L26" s="22" t="n"/>
      <c r="M26" s="44" t="n"/>
    </row>
    <row r="27">
      <c r="A27" s="22" t="n"/>
      <c r="B27" s="22" t="n"/>
      <c r="C27" s="22" t="n"/>
      <c r="D27" s="22" t="n"/>
      <c r="F27" s="22" t="n"/>
      <c r="G27" s="30" t="n"/>
      <c r="H27" s="22" t="n"/>
      <c r="I27" s="22" t="n"/>
      <c r="J27" s="22" t="n"/>
      <c r="K27" s="22" t="n"/>
      <c r="L27" s="22" t="n"/>
      <c r="M27" s="44" t="n"/>
    </row>
    <row r="28">
      <c r="A28" s="22" t="n"/>
      <c r="B28" s="22" t="n"/>
      <c r="C28" s="22" t="n"/>
      <c r="D28" s="22" t="n"/>
      <c r="F28" s="22" t="n"/>
      <c r="G28" s="30" t="n"/>
      <c r="H28" s="22" t="n"/>
      <c r="I28" s="22" t="n"/>
      <c r="J28" s="22" t="n"/>
      <c r="K28" s="22" t="n"/>
      <c r="L28" s="22" t="n"/>
      <c r="M28" s="44" t="n"/>
    </row>
    <row r="29">
      <c r="A29" s="22" t="n"/>
      <c r="B29" s="22" t="n"/>
      <c r="C29" s="22" t="n"/>
      <c r="D29" s="22" t="n"/>
      <c r="F29" s="22" t="n"/>
      <c r="G29" s="30" t="n"/>
      <c r="H29" s="22" t="n"/>
      <c r="I29" s="22" t="n"/>
      <c r="J29" s="22" t="n"/>
      <c r="K29" s="22" t="n"/>
      <c r="L29" s="22" t="n"/>
      <c r="M29" s="44" t="n"/>
    </row>
    <row r="30">
      <c r="A30" s="22" t="n"/>
      <c r="B30" s="22" t="n"/>
      <c r="C30" s="22" t="n"/>
      <c r="D30" s="22" t="n"/>
      <c r="F30" s="22" t="n"/>
      <c r="G30" s="30" t="n"/>
      <c r="H30" s="22" t="n"/>
      <c r="I30" s="22" t="n"/>
      <c r="J30" s="22" t="n"/>
      <c r="K30" s="22" t="n"/>
      <c r="L30" s="22" t="n"/>
      <c r="M30" s="44" t="n"/>
    </row>
    <row r="31">
      <c r="A31" s="22" t="n"/>
      <c r="B31" s="22" t="n"/>
      <c r="C31" s="22" t="n"/>
      <c r="D31" s="22" t="n"/>
      <c r="F31" s="22" t="n"/>
      <c r="G31" s="30" t="n"/>
      <c r="H31" s="22" t="n"/>
      <c r="I31" s="22" t="n"/>
      <c r="J31" s="22" t="n"/>
      <c r="K31" s="22" t="n"/>
      <c r="L31" s="22" t="n"/>
      <c r="M31" s="44" t="n"/>
    </row>
    <row r="32">
      <c r="A32" s="22" t="n"/>
      <c r="B32" s="22" t="n"/>
      <c r="C32" s="22" t="n"/>
      <c r="D32" s="22" t="n"/>
      <c r="F32" s="22" t="n"/>
      <c r="G32" s="30" t="n"/>
      <c r="H32" s="22" t="n"/>
      <c r="I32" s="22" t="n"/>
      <c r="J32" s="22" t="n"/>
      <c r="K32" s="22" t="n"/>
      <c r="L32" s="22" t="n"/>
      <c r="M32" s="44" t="n"/>
    </row>
    <row r="33">
      <c r="A33" s="22" t="n"/>
      <c r="B33" s="22" t="n"/>
      <c r="C33" s="22" t="n"/>
      <c r="D33" s="22" t="n"/>
      <c r="F33" s="22" t="n"/>
      <c r="G33" s="30" t="n"/>
      <c r="H33" s="22" t="n"/>
      <c r="I33" s="22" t="n"/>
      <c r="J33" s="22" t="n"/>
      <c r="K33" s="22" t="n"/>
      <c r="L33" s="22" t="n"/>
      <c r="M33" s="44" t="n"/>
    </row>
    <row r="34">
      <c r="A34" s="22" t="n"/>
      <c r="B34" s="22" t="n"/>
      <c r="C34" s="22" t="n"/>
      <c r="D34" s="22" t="n"/>
      <c r="F34" s="22" t="n"/>
      <c r="G34" s="30" t="n"/>
      <c r="H34" s="22" t="n"/>
      <c r="I34" s="22" t="n"/>
      <c r="J34" s="22" t="n"/>
      <c r="K34" s="22" t="n"/>
      <c r="L34" s="22" t="n"/>
      <c r="M34" s="44" t="n"/>
    </row>
    <row r="35">
      <c r="A35" s="22" t="n"/>
      <c r="B35" s="22" t="n"/>
      <c r="C35" s="22" t="n"/>
      <c r="D35" s="22" t="n"/>
      <c r="F35" s="22" t="n"/>
      <c r="G35" s="30" t="n"/>
      <c r="H35" s="22" t="n"/>
      <c r="I35" s="22" t="n"/>
      <c r="J35" s="22" t="n"/>
      <c r="K35" s="22" t="n"/>
      <c r="L35" s="22" t="n"/>
      <c r="M35" s="44" t="n"/>
    </row>
    <row r="36">
      <c r="A36" s="22" t="n"/>
      <c r="B36" s="22" t="n"/>
      <c r="C36" s="22" t="n"/>
      <c r="D36" s="22" t="n"/>
      <c r="F36" s="22" t="n"/>
      <c r="G36" s="30" t="n"/>
      <c r="H36" s="22" t="n"/>
      <c r="I36" s="22" t="n"/>
      <c r="J36" s="22" t="n"/>
      <c r="K36" s="22" t="n"/>
      <c r="L36" s="22" t="n"/>
      <c r="M36" s="44" t="n"/>
    </row>
    <row r="37">
      <c r="A37" s="22" t="n"/>
      <c r="B37" s="22" t="n"/>
      <c r="C37" s="22" t="n"/>
      <c r="D37" s="22" t="n"/>
      <c r="F37" s="22" t="n"/>
      <c r="G37" s="30" t="n"/>
      <c r="H37" s="22" t="n"/>
      <c r="I37" s="22" t="n"/>
      <c r="J37" s="22" t="n"/>
      <c r="K37" s="22" t="n"/>
      <c r="L37" s="22" t="n"/>
      <c r="M37" s="44" t="n"/>
    </row>
    <row r="38">
      <c r="A38" s="22" t="n"/>
      <c r="B38" s="22" t="n"/>
      <c r="C38" s="22" t="n"/>
      <c r="D38" s="22" t="n"/>
      <c r="F38" s="22" t="n"/>
      <c r="G38" s="30" t="n"/>
      <c r="H38" s="22" t="n"/>
      <c r="I38" s="22" t="n"/>
      <c r="J38" s="22" t="n"/>
      <c r="K38" s="22" t="n"/>
      <c r="L38" s="22" t="n"/>
      <c r="M38" s="44" t="n"/>
    </row>
    <row r="39">
      <c r="A39" s="22" t="n"/>
      <c r="B39" s="22" t="n"/>
      <c r="C39" s="22" t="n"/>
      <c r="D39" s="22" t="n"/>
      <c r="F39" s="22" t="n"/>
      <c r="G39" s="30" t="n"/>
      <c r="H39" s="22" t="n"/>
      <c r="I39" s="22" t="n"/>
      <c r="J39" s="22" t="n"/>
      <c r="K39" s="22" t="n"/>
      <c r="L39" s="22" t="n"/>
      <c r="M39" s="44" t="n"/>
    </row>
    <row r="40">
      <c r="A40" s="22" t="n"/>
      <c r="B40" s="22" t="n"/>
      <c r="C40" s="22" t="n"/>
      <c r="D40" s="22" t="n"/>
      <c r="F40" s="22" t="n"/>
      <c r="G40" s="30" t="n"/>
      <c r="H40" s="22" t="n"/>
      <c r="I40" s="22" t="n"/>
      <c r="J40" s="22" t="n"/>
      <c r="K40" s="22" t="n"/>
      <c r="L40" s="22" t="n"/>
      <c r="M40" s="44" t="n"/>
    </row>
    <row r="41">
      <c r="A41" s="22" t="n"/>
      <c r="B41" s="22" t="n"/>
      <c r="C41" s="22" t="n"/>
      <c r="D41" s="22" t="n"/>
      <c r="F41" s="22" t="n"/>
      <c r="G41" s="30" t="n"/>
      <c r="H41" s="22" t="n"/>
      <c r="I41" s="22" t="n"/>
      <c r="J41" s="22" t="n"/>
      <c r="K41" s="22" t="n"/>
      <c r="L41" s="22" t="n"/>
      <c r="M41" s="44" t="n"/>
    </row>
    <row r="42">
      <c r="A42" s="22" t="n"/>
      <c r="B42" s="22" t="n"/>
      <c r="C42" s="22" t="n"/>
      <c r="D42" s="22" t="n"/>
      <c r="F42" s="22" t="n"/>
      <c r="G42" s="30" t="n"/>
      <c r="H42" s="22" t="n"/>
      <c r="I42" s="22" t="n"/>
      <c r="J42" s="22" t="n"/>
      <c r="K42" s="22" t="n"/>
      <c r="L42" s="22" t="n"/>
      <c r="M42" s="44" t="n"/>
    </row>
    <row r="43">
      <c r="A43" s="22" t="n"/>
      <c r="B43" s="22" t="n"/>
      <c r="C43" s="22" t="n"/>
      <c r="D43" s="22" t="n"/>
      <c r="F43" s="22" t="n"/>
      <c r="G43" s="30" t="n"/>
      <c r="H43" s="22" t="n"/>
      <c r="I43" s="22" t="n"/>
      <c r="J43" s="22" t="n"/>
      <c r="K43" s="22" t="n"/>
      <c r="L43" s="22" t="n"/>
      <c r="M43" s="44" t="n"/>
    </row>
    <row r="44">
      <c r="A44" s="22" t="n"/>
      <c r="B44" s="22" t="n"/>
      <c r="C44" s="22" t="n"/>
      <c r="D44" s="22" t="n"/>
      <c r="F44" s="22" t="n"/>
      <c r="G44" s="30" t="n"/>
      <c r="H44" s="22" t="n"/>
      <c r="I44" s="22" t="n"/>
      <c r="J44" s="22" t="n"/>
      <c r="K44" s="22" t="n"/>
      <c r="L44" s="22" t="n"/>
      <c r="M44" s="44" t="n"/>
    </row>
    <row r="45">
      <c r="A45" s="22" t="n"/>
      <c r="B45" s="22" t="n"/>
      <c r="C45" s="22" t="n"/>
      <c r="D45" s="22" t="n"/>
      <c r="F45" s="22" t="n"/>
      <c r="G45" s="30" t="n"/>
      <c r="H45" s="22" t="n"/>
      <c r="I45" s="22" t="n"/>
      <c r="J45" s="22" t="n"/>
      <c r="K45" s="22" t="n"/>
      <c r="L45" s="22" t="n"/>
      <c r="M45" s="44" t="n"/>
    </row>
    <row r="46">
      <c r="A46" s="22" t="n"/>
      <c r="B46" s="22" t="n"/>
      <c r="C46" s="22" t="n"/>
      <c r="D46" s="22" t="n"/>
      <c r="F46" s="22" t="n"/>
      <c r="G46" s="30" t="n"/>
      <c r="H46" s="22" t="n"/>
      <c r="I46" s="22" t="n"/>
      <c r="J46" s="22" t="n"/>
      <c r="K46" s="22" t="n"/>
      <c r="L46" s="22" t="n"/>
      <c r="M46" s="44" t="n"/>
    </row>
    <row r="47">
      <c r="A47" s="22" t="n"/>
      <c r="B47" s="22" t="n"/>
      <c r="C47" s="22" t="n"/>
      <c r="D47" s="22" t="n"/>
      <c r="F47" s="22" t="n"/>
      <c r="G47" s="30" t="n"/>
      <c r="H47" s="22" t="n"/>
      <c r="I47" s="22" t="n"/>
      <c r="J47" s="22" t="n"/>
      <c r="K47" s="22" t="n"/>
      <c r="L47" s="22" t="n"/>
      <c r="M47" s="44" t="n"/>
    </row>
    <row r="48">
      <c r="A48" s="22" t="n"/>
      <c r="B48" s="22" t="n"/>
      <c r="C48" s="22" t="n"/>
      <c r="D48" s="22" t="n"/>
      <c r="F48" s="22" t="n"/>
      <c r="G48" s="30" t="n"/>
      <c r="H48" s="22" t="n"/>
      <c r="I48" s="22" t="n"/>
      <c r="J48" s="22" t="n"/>
      <c r="K48" s="22" t="n"/>
      <c r="L48" s="22" t="n"/>
      <c r="M48" s="44" t="n"/>
    </row>
    <row r="49">
      <c r="A49" s="22" t="n"/>
      <c r="B49" s="22" t="n"/>
      <c r="C49" s="22" t="n"/>
      <c r="D49" s="22" t="n"/>
      <c r="F49" s="22" t="n"/>
      <c r="G49" s="30" t="n"/>
      <c r="H49" s="22" t="n"/>
      <c r="I49" s="22" t="n"/>
      <c r="J49" s="22" t="n"/>
      <c r="K49" s="22" t="n"/>
      <c r="L49" s="22" t="n"/>
      <c r="M49" s="44" t="n"/>
    </row>
    <row r="50">
      <c r="A50" s="22" t="n"/>
      <c r="B50" s="22" t="n"/>
      <c r="C50" s="22" t="n"/>
      <c r="D50" s="22" t="n"/>
      <c r="F50" s="22" t="n"/>
      <c r="G50" s="30" t="n"/>
      <c r="H50" s="22" t="n"/>
      <c r="I50" s="22" t="n"/>
      <c r="J50" s="22" t="n"/>
      <c r="K50" s="22" t="n"/>
      <c r="L50" s="22" t="n"/>
      <c r="M50" s="44" t="n"/>
    </row>
    <row r="51">
      <c r="A51" s="22" t="n"/>
      <c r="B51" s="22" t="n"/>
      <c r="C51" s="22" t="n"/>
      <c r="D51" s="22" t="n"/>
      <c r="F51" s="22" t="n"/>
      <c r="G51" s="30" t="n"/>
      <c r="H51" s="22" t="n"/>
      <c r="I51" s="22" t="n"/>
      <c r="J51" s="22" t="n"/>
      <c r="K51" s="22" t="n"/>
      <c r="L51" s="22" t="n"/>
      <c r="M51" s="44" t="n"/>
    </row>
    <row r="52">
      <c r="A52" s="22" t="n"/>
      <c r="B52" s="22" t="n"/>
      <c r="C52" s="22" t="n"/>
      <c r="D52" s="22" t="n"/>
      <c r="F52" s="22" t="n"/>
      <c r="G52" s="30" t="n"/>
      <c r="H52" s="22" t="n"/>
      <c r="I52" s="22" t="n"/>
      <c r="J52" s="22" t="n"/>
      <c r="K52" s="22" t="n"/>
      <c r="L52" s="22" t="n"/>
      <c r="M52" s="44" t="n"/>
    </row>
    <row r="53">
      <c r="A53" s="22" t="n"/>
      <c r="B53" s="22" t="n"/>
      <c r="C53" s="22" t="n"/>
      <c r="D53" s="22" t="n"/>
      <c r="F53" s="22" t="n"/>
      <c r="G53" s="30" t="n"/>
      <c r="H53" s="22" t="n"/>
      <c r="I53" s="22" t="n"/>
      <c r="J53" s="22" t="n"/>
      <c r="K53" s="22" t="n"/>
      <c r="L53" s="22" t="n"/>
      <c r="M53" s="44" t="n"/>
    </row>
    <row r="54">
      <c r="A54" s="22" t="n"/>
      <c r="B54" s="22" t="n"/>
      <c r="C54" s="22" t="n"/>
      <c r="D54" s="22" t="n"/>
      <c r="F54" s="22" t="n"/>
      <c r="G54" s="30" t="n"/>
      <c r="H54" s="22" t="n"/>
      <c r="I54" s="22" t="n"/>
      <c r="J54" s="22" t="n"/>
      <c r="K54" s="22" t="n"/>
      <c r="L54" s="22" t="n"/>
      <c r="M54" s="44" t="n"/>
    </row>
    <row r="55">
      <c r="A55" s="22" t="n"/>
      <c r="B55" s="22" t="n"/>
      <c r="C55" s="22" t="n"/>
      <c r="D55" s="22" t="n"/>
      <c r="F55" s="22" t="n"/>
      <c r="G55" s="30" t="n"/>
      <c r="H55" s="22" t="n"/>
      <c r="I55" s="22" t="n"/>
      <c r="J55" s="22" t="n"/>
      <c r="K55" s="22" t="n"/>
      <c r="L55" s="22" t="n"/>
      <c r="M55" s="44" t="n"/>
    </row>
    <row r="56">
      <c r="A56" s="22" t="n"/>
      <c r="B56" s="22" t="n"/>
      <c r="C56" s="22" t="n"/>
      <c r="D56" s="22" t="n"/>
      <c r="F56" s="22" t="n"/>
      <c r="G56" s="30" t="n"/>
      <c r="H56" s="22" t="n"/>
      <c r="I56" s="22" t="n"/>
      <c r="J56" s="22" t="n"/>
      <c r="K56" s="22" t="n"/>
      <c r="L56" s="22" t="n"/>
      <c r="M56" s="44" t="n"/>
    </row>
    <row r="57">
      <c r="A57" s="22" t="n"/>
      <c r="B57" s="22" t="n"/>
      <c r="C57" s="22" t="n"/>
      <c r="D57" s="22" t="n"/>
      <c r="F57" s="22" t="n"/>
      <c r="G57" s="30" t="n"/>
      <c r="H57" s="22" t="n"/>
      <c r="I57" s="22" t="n"/>
      <c r="J57" s="22" t="n"/>
      <c r="K57" s="22" t="n"/>
      <c r="L57" s="22" t="n"/>
      <c r="M57" s="44" t="n"/>
    </row>
    <row r="58">
      <c r="A58" s="22" t="n"/>
      <c r="B58" s="22" t="n"/>
      <c r="C58" s="22" t="n"/>
      <c r="D58" s="22" t="n"/>
      <c r="F58" s="22" t="n"/>
      <c r="G58" s="30" t="n"/>
      <c r="H58" s="22" t="n"/>
      <c r="I58" s="22" t="n"/>
      <c r="J58" s="22" t="n"/>
      <c r="K58" s="22" t="n"/>
      <c r="L58" s="22" t="n"/>
      <c r="M58" s="44" t="n"/>
    </row>
    <row r="59">
      <c r="A59" s="22" t="n"/>
      <c r="B59" s="22" t="n"/>
      <c r="C59" s="22" t="n"/>
      <c r="D59" s="22" t="n"/>
      <c r="F59" s="22" t="n"/>
      <c r="G59" s="30" t="n"/>
      <c r="H59" s="22" t="n"/>
      <c r="I59" s="22" t="n"/>
      <c r="J59" s="22" t="n"/>
      <c r="K59" s="22" t="n"/>
      <c r="L59" s="22" t="n"/>
      <c r="M59" s="44" t="n"/>
    </row>
    <row r="60">
      <c r="A60" s="22" t="n"/>
      <c r="B60" s="22" t="n"/>
      <c r="C60" s="22" t="n"/>
      <c r="D60" s="22" t="n"/>
      <c r="F60" s="22" t="n"/>
      <c r="G60" s="30" t="n"/>
      <c r="H60" s="22" t="n"/>
      <c r="I60" s="22" t="n"/>
      <c r="J60" s="22" t="n"/>
      <c r="K60" s="22" t="n"/>
      <c r="L60" s="22" t="n"/>
      <c r="M60" s="44" t="n"/>
    </row>
    <row r="61">
      <c r="A61" s="22" t="n"/>
      <c r="B61" s="22" t="n"/>
      <c r="C61" s="22" t="n"/>
      <c r="D61" s="22" t="n"/>
      <c r="F61" s="22" t="n"/>
      <c r="G61" s="30" t="n"/>
      <c r="H61" s="22" t="n"/>
      <c r="I61" s="22" t="n"/>
      <c r="J61" s="22" t="n"/>
      <c r="K61" s="22" t="n"/>
      <c r="L61" s="22" t="n"/>
      <c r="M61" s="44" t="n"/>
    </row>
    <row r="62">
      <c r="A62" s="22" t="n"/>
      <c r="B62" s="22" t="n"/>
      <c r="C62" s="22" t="n"/>
      <c r="D62" s="22" t="n"/>
      <c r="F62" s="22" t="n"/>
      <c r="G62" s="30" t="n"/>
      <c r="H62" s="22" t="n"/>
      <c r="I62" s="22" t="n"/>
      <c r="J62" s="22" t="n"/>
      <c r="K62" s="22" t="n"/>
      <c r="L62" s="22" t="n"/>
      <c r="M62" s="44" t="n"/>
    </row>
    <row r="63">
      <c r="A63" s="22" t="n"/>
      <c r="B63" s="22" t="n"/>
      <c r="C63" s="22" t="n"/>
      <c r="D63" s="22" t="n"/>
      <c r="F63" s="22" t="n"/>
      <c r="G63" s="30" t="n"/>
      <c r="H63" s="22" t="n"/>
      <c r="I63" s="22" t="n"/>
      <c r="J63" s="22" t="n"/>
      <c r="K63" s="22" t="n"/>
      <c r="L63" s="22" t="n"/>
      <c r="M63" s="44" t="n"/>
    </row>
    <row r="64">
      <c r="A64" s="22" t="n"/>
      <c r="B64" s="22" t="n"/>
      <c r="C64" s="22" t="n"/>
      <c r="D64" s="22" t="n"/>
      <c r="F64" s="22" t="n"/>
      <c r="G64" s="30" t="n"/>
      <c r="H64" s="22" t="n"/>
      <c r="I64" s="22" t="n"/>
      <c r="J64" s="22" t="n"/>
      <c r="K64" s="22" t="n"/>
      <c r="L64" s="22" t="n"/>
      <c r="M64" s="44" t="n"/>
    </row>
    <row r="65">
      <c r="A65" s="22" t="n"/>
      <c r="B65" s="22" t="n"/>
      <c r="C65" s="22" t="n"/>
      <c r="D65" s="22" t="n"/>
      <c r="F65" s="22" t="n"/>
      <c r="G65" s="30" t="n"/>
      <c r="H65" s="22" t="n"/>
      <c r="I65" s="22" t="n"/>
      <c r="J65" s="22" t="n"/>
      <c r="K65" s="22" t="n"/>
      <c r="L65" s="22" t="n"/>
      <c r="M65" s="44" t="n"/>
    </row>
    <row r="66">
      <c r="A66" s="22" t="n"/>
      <c r="B66" s="22" t="n"/>
      <c r="C66" s="22" t="n"/>
      <c r="D66" s="22" t="n"/>
      <c r="F66" s="22" t="n"/>
      <c r="G66" s="30" t="n"/>
      <c r="H66" s="22" t="n"/>
      <c r="I66" s="22" t="n"/>
      <c r="J66" s="22" t="n"/>
      <c r="K66" s="22" t="n"/>
      <c r="L66" s="22" t="n"/>
      <c r="M66" s="44" t="n"/>
    </row>
    <row r="67">
      <c r="A67" s="22" t="n"/>
      <c r="B67" s="22" t="n"/>
      <c r="C67" s="22" t="n"/>
      <c r="D67" s="22" t="n"/>
      <c r="F67" s="22" t="n"/>
      <c r="G67" s="30" t="n"/>
      <c r="H67" s="22" t="n"/>
      <c r="I67" s="22" t="n"/>
      <c r="J67" s="22" t="n"/>
      <c r="K67" s="22" t="n"/>
      <c r="L67" s="22" t="n"/>
      <c r="M67" s="44" t="n"/>
    </row>
    <row r="68">
      <c r="A68" s="22" t="n"/>
      <c r="B68" s="22" t="n"/>
      <c r="C68" s="22" t="n"/>
      <c r="D68" s="22" t="n"/>
      <c r="F68" s="22" t="n"/>
      <c r="G68" s="30" t="n"/>
      <c r="H68" s="22" t="n"/>
      <c r="I68" s="22" t="n"/>
      <c r="J68" s="22" t="n"/>
      <c r="K68" s="22" t="n"/>
      <c r="L68" s="22" t="n"/>
      <c r="M68" s="44" t="n"/>
    </row>
    <row r="69">
      <c r="A69" s="22" t="n"/>
      <c r="B69" s="22" t="n"/>
      <c r="C69" s="22" t="n"/>
      <c r="D69" s="22" t="n"/>
      <c r="F69" s="22" t="n"/>
      <c r="G69" s="30" t="n"/>
      <c r="H69" s="22" t="n"/>
      <c r="I69" s="22" t="n"/>
      <c r="J69" s="22" t="n"/>
      <c r="K69" s="22" t="n"/>
      <c r="L69" s="22" t="n"/>
      <c r="M69" s="44" t="n"/>
    </row>
    <row r="70">
      <c r="A70" s="22" t="n"/>
      <c r="B70" s="22" t="n"/>
      <c r="C70" s="22" t="n"/>
      <c r="D70" s="22" t="n"/>
      <c r="F70" s="22" t="n"/>
      <c r="G70" s="30" t="n"/>
      <c r="H70" s="22" t="n"/>
      <c r="I70" s="22" t="n"/>
      <c r="J70" s="22" t="n"/>
      <c r="K70" s="22" t="n"/>
      <c r="L70" s="22" t="n"/>
      <c r="M70" s="44" t="n"/>
    </row>
    <row r="71">
      <c r="A71" s="22" t="n"/>
      <c r="B71" s="22" t="n"/>
      <c r="C71" s="22" t="n"/>
      <c r="D71" s="22" t="n"/>
      <c r="F71" s="22" t="n"/>
      <c r="G71" s="30" t="n"/>
      <c r="H71" s="22" t="n"/>
      <c r="I71" s="22" t="n"/>
      <c r="J71" s="22" t="n"/>
      <c r="K71" s="22" t="n"/>
      <c r="L71" s="22" t="n"/>
      <c r="M71" s="44" t="n"/>
    </row>
    <row r="72">
      <c r="A72" s="22" t="n"/>
      <c r="B72" s="22" t="n"/>
      <c r="C72" s="22" t="n"/>
      <c r="D72" s="22" t="n"/>
      <c r="F72" s="22" t="n"/>
      <c r="G72" s="30" t="n"/>
      <c r="H72" s="22" t="n"/>
      <c r="I72" s="22" t="n"/>
      <c r="J72" s="22" t="n"/>
      <c r="K72" s="22" t="n"/>
      <c r="L72" s="22" t="n"/>
      <c r="M72" s="44" t="n"/>
    </row>
    <row r="73">
      <c r="A73" s="22" t="n"/>
      <c r="B73" s="22" t="n"/>
      <c r="C73" s="22" t="n"/>
      <c r="D73" s="22" t="n"/>
      <c r="F73" s="22" t="n"/>
      <c r="G73" s="30" t="n"/>
      <c r="H73" s="22" t="n"/>
      <c r="I73" s="22" t="n"/>
      <c r="J73" s="22" t="n"/>
      <c r="K73" s="22" t="n"/>
      <c r="L73" s="22" t="n"/>
      <c r="M73" s="44" t="n"/>
    </row>
    <row r="74">
      <c r="A74" s="22" t="n"/>
      <c r="B74" s="22" t="n"/>
      <c r="C74" s="22" t="n"/>
      <c r="D74" s="22" t="n"/>
      <c r="F74" s="22" t="n"/>
      <c r="G74" s="30" t="n"/>
      <c r="H74" s="22" t="n"/>
      <c r="I74" s="22" t="n"/>
      <c r="J74" s="22" t="n"/>
      <c r="K74" s="22" t="n"/>
      <c r="L74" s="22" t="n"/>
      <c r="M74" s="44" t="n"/>
    </row>
    <row r="75">
      <c r="A75" s="22" t="n"/>
      <c r="B75" s="22" t="n"/>
      <c r="C75" s="22" t="n"/>
      <c r="D75" s="22" t="n"/>
      <c r="F75" s="22" t="n"/>
      <c r="G75" s="30" t="n"/>
      <c r="H75" s="22" t="n"/>
      <c r="I75" s="22" t="n"/>
      <c r="J75" s="22" t="n"/>
      <c r="K75" s="22" t="n"/>
      <c r="L75" s="22" t="n"/>
      <c r="M75" s="44" t="n"/>
    </row>
    <row r="76">
      <c r="A76" s="22" t="n"/>
      <c r="B76" s="22" t="n"/>
      <c r="C76" s="22" t="n"/>
      <c r="D76" s="22" t="n"/>
      <c r="F76" s="22" t="n"/>
      <c r="G76" s="30" t="n"/>
      <c r="H76" s="22" t="n"/>
      <c r="I76" s="22" t="n"/>
      <c r="J76" s="22" t="n"/>
      <c r="K76" s="22" t="n"/>
      <c r="L76" s="22" t="n"/>
      <c r="M76" s="44" t="n"/>
    </row>
    <row r="77">
      <c r="A77" s="22" t="n"/>
      <c r="B77" s="22" t="n"/>
      <c r="C77" s="22" t="n"/>
      <c r="D77" s="22" t="n"/>
      <c r="F77" s="22" t="n"/>
      <c r="G77" s="30" t="n"/>
      <c r="H77" s="22" t="n"/>
      <c r="I77" s="22" t="n"/>
      <c r="J77" s="22" t="n"/>
      <c r="K77" s="22" t="n"/>
      <c r="L77" s="22" t="n"/>
      <c r="M77" s="44" t="n"/>
    </row>
    <row r="78">
      <c r="A78" s="22" t="n"/>
      <c r="B78" s="22" t="n"/>
      <c r="C78" s="22" t="n"/>
      <c r="D78" s="22" t="n"/>
      <c r="F78" s="22" t="n"/>
      <c r="G78" s="30" t="n"/>
      <c r="H78" s="22" t="n"/>
      <c r="I78" s="22" t="n"/>
      <c r="J78" s="22" t="n"/>
      <c r="K78" s="22" t="n"/>
      <c r="L78" s="22" t="n"/>
      <c r="M78" s="44" t="n"/>
    </row>
    <row r="79">
      <c r="A79" s="22" t="n"/>
      <c r="B79" s="22" t="n"/>
      <c r="C79" s="22" t="n"/>
      <c r="D79" s="22" t="n"/>
      <c r="F79" s="22" t="n"/>
      <c r="G79" s="30" t="n"/>
      <c r="H79" s="22" t="n"/>
      <c r="I79" s="22" t="n"/>
      <c r="J79" s="22" t="n"/>
      <c r="K79" s="22" t="n"/>
      <c r="L79" s="22" t="n"/>
      <c r="M79" s="44" t="n"/>
    </row>
    <row r="80">
      <c r="A80" s="22" t="n"/>
      <c r="B80" s="22" t="n"/>
      <c r="C80" s="22" t="n"/>
      <c r="D80" s="22" t="n"/>
      <c r="F80" s="22" t="n"/>
      <c r="G80" s="30" t="n"/>
      <c r="H80" s="22" t="n"/>
      <c r="I80" s="22" t="n"/>
      <c r="J80" s="22" t="n"/>
      <c r="K80" s="22" t="n"/>
      <c r="L80" s="22" t="n"/>
      <c r="M80" s="44" t="n"/>
    </row>
    <row r="81">
      <c r="A81" s="22" t="n"/>
      <c r="B81" s="22" t="n"/>
      <c r="C81" s="22" t="n"/>
      <c r="D81" s="22" t="n"/>
      <c r="F81" s="22" t="n"/>
      <c r="G81" s="30" t="n"/>
      <c r="H81" s="22" t="n"/>
      <c r="I81" s="22" t="n"/>
      <c r="J81" s="22" t="n"/>
      <c r="K81" s="22" t="n"/>
      <c r="L81" s="22" t="n"/>
      <c r="M81" s="44" t="n"/>
    </row>
    <row r="82">
      <c r="A82" s="22" t="n"/>
      <c r="B82" s="22" t="n"/>
      <c r="C82" s="22" t="n"/>
      <c r="D82" s="22" t="n"/>
      <c r="F82" s="22" t="n"/>
      <c r="G82" s="30" t="n"/>
      <c r="H82" s="22" t="n"/>
      <c r="I82" s="22" t="n"/>
      <c r="J82" s="22" t="n"/>
      <c r="K82" s="22" t="n"/>
      <c r="L82" s="22" t="n"/>
      <c r="M82" s="44" t="n"/>
    </row>
    <row r="83">
      <c r="A83" s="22" t="n"/>
      <c r="B83" s="22" t="n"/>
      <c r="C83" s="22" t="n"/>
      <c r="D83" s="22" t="n"/>
      <c r="F83" s="22" t="n"/>
      <c r="G83" s="30" t="n"/>
      <c r="H83" s="22" t="n"/>
      <c r="I83" s="22" t="n"/>
      <c r="J83" s="22" t="n"/>
      <c r="K83" s="22" t="n"/>
      <c r="L83" s="22" t="n"/>
      <c r="M83" s="44" t="n"/>
    </row>
    <row r="84">
      <c r="A84" s="22" t="n"/>
      <c r="B84" s="22" t="n"/>
      <c r="C84" s="22" t="n"/>
      <c r="D84" s="22" t="n"/>
      <c r="F84" s="22" t="n"/>
      <c r="G84" s="30" t="n"/>
      <c r="H84" s="22" t="n"/>
      <c r="I84" s="22" t="n"/>
      <c r="J84" s="22" t="n"/>
      <c r="K84" s="22" t="n"/>
      <c r="L84" s="22" t="n"/>
      <c r="M84" s="44" t="n"/>
    </row>
    <row r="85">
      <c r="A85" s="22" t="n"/>
      <c r="B85" s="22" t="n"/>
      <c r="C85" s="22" t="n"/>
      <c r="D85" s="22" t="n"/>
      <c r="F85" s="22" t="n"/>
      <c r="G85" s="30" t="n"/>
      <c r="H85" s="22" t="n"/>
      <c r="I85" s="22" t="n"/>
      <c r="J85" s="22" t="n"/>
      <c r="K85" s="22" t="n"/>
      <c r="L85" s="22" t="n"/>
      <c r="M85" s="44" t="n"/>
    </row>
    <row r="86">
      <c r="A86" s="22" t="n"/>
      <c r="B86" s="22" t="n"/>
      <c r="C86" s="22" t="n"/>
      <c r="D86" s="22" t="n"/>
      <c r="F86" s="22" t="n"/>
      <c r="G86" s="30" t="n"/>
      <c r="H86" s="22" t="n"/>
      <c r="I86" s="22" t="n"/>
      <c r="J86" s="22" t="n"/>
      <c r="K86" s="22" t="n"/>
      <c r="L86" s="22" t="n"/>
      <c r="M86" s="44" t="n"/>
    </row>
    <row r="87">
      <c r="A87" s="22" t="n"/>
      <c r="B87" s="22" t="n"/>
      <c r="C87" s="22" t="n"/>
      <c r="D87" s="22" t="n"/>
      <c r="F87" s="22" t="n"/>
      <c r="G87" s="30" t="n"/>
      <c r="H87" s="22" t="n"/>
      <c r="I87" s="22" t="n"/>
      <c r="J87" s="22" t="n"/>
      <c r="K87" s="22" t="n"/>
      <c r="L87" s="22" t="n"/>
      <c r="M87" s="44" t="n"/>
    </row>
    <row r="88">
      <c r="A88" s="22" t="n"/>
      <c r="B88" s="22" t="n"/>
      <c r="C88" s="22" t="n"/>
      <c r="D88" s="22" t="n"/>
      <c r="F88" s="22" t="n"/>
      <c r="G88" s="30" t="n"/>
      <c r="H88" s="22" t="n"/>
      <c r="I88" s="22" t="n"/>
      <c r="J88" s="22" t="n"/>
      <c r="K88" s="22" t="n"/>
      <c r="L88" s="22" t="n"/>
      <c r="M88" s="44" t="n"/>
    </row>
    <row r="89">
      <c r="A89" s="22" t="n"/>
      <c r="B89" s="22" t="n"/>
      <c r="C89" s="22" t="n"/>
      <c r="D89" s="22" t="n"/>
      <c r="F89" s="22" t="n"/>
      <c r="G89" s="30" t="n"/>
      <c r="H89" s="22" t="n"/>
      <c r="I89" s="22" t="n"/>
      <c r="J89" s="22" t="n"/>
      <c r="K89" s="22" t="n"/>
      <c r="L89" s="22" t="n"/>
      <c r="M89" s="44" t="n"/>
    </row>
    <row r="90">
      <c r="A90" s="22" t="n"/>
      <c r="B90" s="22" t="n"/>
      <c r="C90" s="22" t="n"/>
      <c r="D90" s="22" t="n"/>
      <c r="F90" s="22" t="n"/>
      <c r="G90" s="30" t="n"/>
      <c r="H90" s="22" t="n"/>
      <c r="I90" s="22" t="n"/>
      <c r="J90" s="22" t="n"/>
      <c r="K90" s="22" t="n"/>
      <c r="L90" s="22" t="n"/>
      <c r="M90" s="44" t="n"/>
    </row>
    <row r="91">
      <c r="A91" s="22" t="n"/>
      <c r="B91" s="22" t="n"/>
      <c r="C91" s="22" t="n"/>
      <c r="D91" s="22" t="n"/>
      <c r="F91" s="22" t="n"/>
      <c r="G91" s="30" t="n"/>
      <c r="H91" s="22" t="n"/>
      <c r="I91" s="22" t="n"/>
      <c r="J91" s="22" t="n"/>
      <c r="K91" s="22" t="n"/>
      <c r="L91" s="22" t="n"/>
      <c r="M91" s="44" t="n"/>
    </row>
    <row r="92">
      <c r="A92" s="22" t="n"/>
      <c r="B92" s="22" t="n"/>
      <c r="C92" s="22" t="n"/>
      <c r="D92" s="22" t="n"/>
      <c r="F92" s="22" t="n"/>
      <c r="G92" s="30" t="n"/>
      <c r="H92" s="22" t="n"/>
      <c r="I92" s="22" t="n"/>
      <c r="J92" s="22" t="n"/>
      <c r="K92" s="22" t="n"/>
      <c r="L92" s="22" t="n"/>
      <c r="M92" s="44" t="n"/>
    </row>
    <row r="93">
      <c r="A93" s="22" t="n"/>
      <c r="B93" s="22" t="n"/>
      <c r="C93" s="22" t="n"/>
      <c r="D93" s="22" t="n"/>
      <c r="F93" s="22" t="n"/>
      <c r="G93" s="30" t="n"/>
      <c r="H93" s="22" t="n"/>
      <c r="I93" s="22" t="n"/>
      <c r="J93" s="22" t="n"/>
      <c r="K93" s="22" t="n"/>
      <c r="L93" s="22" t="n"/>
      <c r="M93" s="44" t="n"/>
    </row>
    <row r="94">
      <c r="A94" s="22" t="n"/>
      <c r="B94" s="22" t="n"/>
      <c r="C94" s="22" t="n"/>
      <c r="D94" s="22" t="n"/>
      <c r="F94" s="22" t="n"/>
      <c r="G94" s="30" t="n"/>
      <c r="H94" s="22" t="n"/>
      <c r="I94" s="22" t="n"/>
      <c r="J94" s="22" t="n"/>
      <c r="K94" s="22" t="n"/>
      <c r="L94" s="22" t="n"/>
      <c r="M94" s="44" t="n"/>
    </row>
    <row r="95">
      <c r="A95" s="22" t="n"/>
      <c r="B95" s="22" t="n"/>
      <c r="C95" s="22" t="n"/>
      <c r="D95" s="22" t="n"/>
      <c r="F95" s="22" t="n"/>
      <c r="G95" s="30" t="n"/>
      <c r="H95" s="22" t="n"/>
      <c r="I95" s="22" t="n"/>
      <c r="J95" s="22" t="n"/>
      <c r="K95" s="22" t="n"/>
      <c r="L95" s="22" t="n"/>
      <c r="M95" s="44" t="n"/>
    </row>
    <row r="96">
      <c r="A96" s="22" t="n"/>
      <c r="B96" s="22" t="n"/>
      <c r="C96" s="22" t="n"/>
      <c r="D96" s="22" t="n"/>
      <c r="F96" s="22" t="n"/>
      <c r="G96" s="30" t="n"/>
      <c r="H96" s="22" t="n"/>
      <c r="I96" s="22" t="n"/>
      <c r="J96" s="22" t="n"/>
      <c r="K96" s="22" t="n"/>
      <c r="L96" s="22" t="n"/>
      <c r="M96" s="44" t="n"/>
    </row>
    <row r="97">
      <c r="A97" s="22" t="n"/>
      <c r="B97" s="22" t="n"/>
      <c r="C97" s="22" t="n"/>
      <c r="D97" s="22" t="n"/>
      <c r="F97" s="22" t="n"/>
      <c r="G97" s="30" t="n"/>
      <c r="H97" s="22" t="n"/>
      <c r="I97" s="22" t="n"/>
      <c r="J97" s="22" t="n"/>
      <c r="K97" s="22" t="n"/>
      <c r="L97" s="22" t="n"/>
      <c r="M97" s="44" t="n"/>
    </row>
    <row r="98">
      <c r="A98" s="22" t="n"/>
      <c r="B98" s="22" t="n"/>
      <c r="C98" s="22" t="n"/>
      <c r="D98" s="22" t="n"/>
      <c r="F98" s="22" t="n"/>
      <c r="G98" s="30" t="n"/>
      <c r="H98" s="22" t="n"/>
      <c r="I98" s="22" t="n"/>
      <c r="J98" s="22" t="n"/>
      <c r="K98" s="22" t="n"/>
      <c r="L98" s="22" t="n"/>
      <c r="M98" s="44" t="n"/>
    </row>
    <row r="99">
      <c r="A99" s="22" t="n"/>
      <c r="B99" s="22" t="n"/>
      <c r="C99" s="22" t="n"/>
      <c r="D99" s="22" t="n"/>
      <c r="F99" s="22" t="n"/>
      <c r="G99" s="30" t="n"/>
      <c r="H99" s="22" t="n"/>
      <c r="I99" s="22" t="n"/>
      <c r="J99" s="22" t="n"/>
      <c r="K99" s="22" t="n"/>
      <c r="L99" s="22" t="n"/>
      <c r="M99" s="44" t="n"/>
    </row>
    <row r="100">
      <c r="A100" s="22" t="n"/>
      <c r="B100" s="22" t="n"/>
      <c r="C100" s="22" t="n"/>
      <c r="D100" s="22" t="n"/>
      <c r="F100" s="22" t="n"/>
      <c r="G100" s="30" t="n"/>
      <c r="H100" s="22" t="n"/>
      <c r="I100" s="22" t="n"/>
      <c r="J100" s="22" t="n"/>
      <c r="K100" s="22" t="n"/>
      <c r="L100" s="22" t="n"/>
      <c r="M100" s="44" t="n"/>
    </row>
    <row r="101">
      <c r="A101" s="22" t="n"/>
      <c r="B101" s="22" t="n"/>
      <c r="C101" s="22" t="n"/>
      <c r="D101" s="22" t="n"/>
      <c r="F101" s="22" t="n"/>
      <c r="G101" s="30" t="n"/>
      <c r="H101" s="22" t="n"/>
      <c r="I101" s="22" t="n"/>
      <c r="J101" s="22" t="n"/>
      <c r="K101" s="22" t="n"/>
      <c r="L101" s="22" t="n"/>
      <c r="M101" s="44" t="n"/>
    </row>
    <row r="102">
      <c r="A102" s="22" t="n"/>
      <c r="B102" s="22" t="n"/>
      <c r="C102" s="22" t="n"/>
      <c r="D102" s="22" t="n"/>
      <c r="F102" s="22" t="n"/>
      <c r="G102" s="30" t="n"/>
      <c r="H102" s="22" t="n"/>
      <c r="I102" s="22" t="n"/>
      <c r="J102" s="22" t="n"/>
      <c r="K102" s="22" t="n"/>
      <c r="L102" s="22" t="n"/>
      <c r="M102" s="44" t="n"/>
    </row>
    <row r="103">
      <c r="A103" s="22" t="n"/>
      <c r="B103" s="22" t="n"/>
      <c r="C103" s="22" t="n"/>
      <c r="D103" s="22" t="n"/>
      <c r="F103" s="22" t="n"/>
      <c r="G103" s="30" t="n"/>
      <c r="H103" s="22" t="n"/>
      <c r="I103" s="22" t="n"/>
      <c r="J103" s="22" t="n"/>
      <c r="K103" s="22" t="n"/>
      <c r="L103" s="22" t="n"/>
      <c r="M103" s="44" t="n"/>
    </row>
    <row r="104">
      <c r="A104" s="22" t="n"/>
      <c r="B104" s="22" t="n"/>
      <c r="C104" s="22" t="n"/>
      <c r="D104" s="22" t="n"/>
      <c r="F104" s="22" t="n"/>
      <c r="G104" s="30" t="n"/>
      <c r="H104" s="22" t="n"/>
      <c r="I104" s="22" t="n"/>
      <c r="J104" s="22" t="n"/>
      <c r="K104" s="22" t="n"/>
      <c r="L104" s="22" t="n"/>
      <c r="M104" s="44" t="n"/>
    </row>
  </sheetData>
  <mergeCells count="2">
    <mergeCell ref="A1:D1"/>
    <mergeCell ref="F1:M1"/>
  </mergeCells>
  <conditionalFormatting sqref="C5:C104">
    <cfRule type="expression" priority="1" dxfId="0">
      <formula>C5="Active"</formula>
    </cfRule>
    <cfRule type="expression" priority="2" dxfId="1">
      <formula>C5="Inactive"</formula>
    </cfRule>
  </conditionalFormatting>
  <conditionalFormatting sqref="L5:L104">
    <cfRule type="expression" priority="3" dxfId="0">
      <formula>L5="Active"</formula>
    </cfRule>
    <cfRule type="expression" priority="4" dxfId="1">
      <formula>L5="Inactive"</formula>
    </cfRule>
  </conditionalFormatting>
  <dataValidations count="4">
    <dataValidation sqref="C5:C104" showDropDown="0" showInputMessage="0" showErrorMessage="1" allowBlank="0" errorTitle="Invalid Status" error="Choose Active or Inactive." type="list" errorStyle="stop">
      <formula1>INDIRECT("'Settings'!$F$4:$F$5")</formula1>
    </dataValidation>
    <dataValidation sqref="K5:K104" showDropDown="0" showInputMessage="0" showErrorMessage="1" allowBlank="0" errorTitle="Invalid Driver" error="Choose a driver from the roster." type="list" errorStyle="stop">
      <formula1>INDIRECT("'Drivers &amp; Vehicles'!$B$5:$B$104")</formula1>
    </dataValidation>
    <dataValidation sqref="L5:L104" showDropDown="0" showInputMessage="0" showErrorMessage="1" allowBlank="0" errorTitle="Invalid Status" error="Choose Active or Inactive." type="list" errorStyle="stop">
      <formula1>INDIRECT("'Settings'!$F$4:$F$5")</formula1>
    </dataValidation>
    <dataValidation sqref="M5:M104" showDropDown="0" showInputMessage="0" showErrorMessage="1" allowBlank="0" errorTitle="Invalid Odometer" error="Enter a value from 0 through 2,000,000 miles." type="decimal" errorStyle="stop" operator="between">
      <formula1>0</formula1>
      <formula2>2000000</formula2>
    </dataValidation>
  </dataValidations>
  <pageMargins left="0.25" right="0.25" top="0.5" bottom="0.5" header="0.2" footer="0.2"/>
  <pageSetup orientation="landscape" fitToHeight="0" fitToWidth="1"/>
  <headerFooter>
    <oddHeader>&amp;CDrivers &amp; Vehicles</oddHeader>
    <oddFooter>&amp;LDriver Mileage Log Workbook&amp;RPage &amp;P of &amp;N</oddFooter>
    <evenHeader/>
    <evenFooter/>
    <firstHeader/>
    <firstFooter/>
  </headerFooter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4"/>
  <sheetViews>
    <sheetView showGridLines="0" zoomScale="95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9" customWidth="1" min="1" max="1"/>
    <col width="20" customWidth="1" min="2" max="2"/>
    <col width="3" customWidth="1" min="3" max="3"/>
    <col width="17" customWidth="1" min="4" max="4"/>
    <col width="13" customWidth="1" min="5" max="5"/>
    <col width="13" customWidth="1" min="6" max="6"/>
    <col width="24" customWidth="1" min="7" max="7"/>
    <col width="3" customWidth="1" min="8" max="8"/>
  </cols>
  <sheetData>
    <row r="1">
      <c r="A1" s="1" t="inlineStr">
        <is>
          <t>Mileage Log Settings</t>
        </is>
      </c>
      <c r="B1" s="35" t="n"/>
    </row>
    <row r="2" ht="32" customHeight="1">
      <c r="A2" s="2" t="inlineStr">
        <is>
          <t>Update yellow assumption cells before using the workbook. The reimbursement rate is an example company rate and is not a tax or regulatory determination.</t>
        </is>
      </c>
      <c r="B2" s="2" t="n"/>
    </row>
    <row r="3">
      <c r="D3" s="13" t="inlineStr">
        <is>
          <t>Trip Types</t>
        </is>
      </c>
      <c r="E3" s="13" t="inlineStr">
        <is>
          <t>Yes / No</t>
        </is>
      </c>
      <c r="F3" s="13" t="inlineStr">
        <is>
          <t>Status</t>
        </is>
      </c>
      <c r="G3" s="13" t="inlineStr">
        <is>
          <t>Dashboard Drivers</t>
        </is>
      </c>
    </row>
    <row r="4">
      <c r="A4" s="31" t="inlineStr">
        <is>
          <t>Company Mileage Reimbursement Rate</t>
        </is>
      </c>
      <c r="B4" s="49" t="n">
        <v>0.67</v>
      </c>
      <c r="D4" s="33" t="inlineStr">
        <is>
          <t>Business</t>
        </is>
      </c>
      <c r="E4" s="33" t="inlineStr">
        <is>
          <t>Yes</t>
        </is>
      </c>
      <c r="F4" s="33" t="inlineStr">
        <is>
          <t>Active</t>
        </is>
      </c>
      <c r="G4" s="33" t="inlineStr">
        <is>
          <t>All Drivers</t>
        </is>
      </c>
    </row>
    <row r="5">
      <c r="A5" s="31" t="inlineStr">
        <is>
          <t>Default Report Start Date</t>
        </is>
      </c>
      <c r="B5" s="43" t="n">
        <v>46023</v>
      </c>
      <c r="D5" s="33" t="inlineStr">
        <is>
          <t>Personal</t>
        </is>
      </c>
      <c r="E5" s="33" t="inlineStr">
        <is>
          <t>No</t>
        </is>
      </c>
      <c r="F5" s="33" t="inlineStr">
        <is>
          <t>Inactive</t>
        </is>
      </c>
      <c r="G5" s="33">
        <f>IFERROR('Drivers &amp; Vehicles'!$B$5,"")</f>
        <v/>
      </c>
    </row>
    <row r="6">
      <c r="A6" s="31" t="inlineStr">
        <is>
          <t>Default Report End Date</t>
        </is>
      </c>
      <c r="B6" s="43" t="n">
        <v>46112</v>
      </c>
      <c r="D6" s="33" t="inlineStr">
        <is>
          <t>Commute</t>
        </is>
      </c>
      <c r="E6" s="33" t="n"/>
      <c r="F6" s="33" t="n"/>
      <c r="G6" s="33">
        <f>IFERROR('Drivers &amp; Vehicles'!$B$6,"")</f>
        <v/>
      </c>
    </row>
    <row r="7">
      <c r="A7" s="31" t="inlineStr">
        <is>
          <t>Earliest Allowed Log Date</t>
        </is>
      </c>
      <c r="B7" s="43" t="n">
        <v>43831</v>
      </c>
      <c r="D7" s="33" t="inlineStr">
        <is>
          <t>Mixed</t>
        </is>
      </c>
      <c r="E7" s="33" t="n"/>
      <c r="F7" s="33" t="n"/>
      <c r="G7" s="33">
        <f>IFERROR('Drivers &amp; Vehicles'!$B$7,"")</f>
        <v/>
      </c>
    </row>
    <row r="8">
      <c r="A8" s="31" t="inlineStr">
        <is>
          <t>Latest Allowed Log Date</t>
        </is>
      </c>
      <c r="B8" s="43" t="n">
        <v>49674</v>
      </c>
      <c r="D8" s="33" t="n"/>
      <c r="E8" s="33" t="n"/>
      <c r="F8" s="33" t="n"/>
      <c r="G8" s="33">
        <f>IFERROR('Drivers &amp; Vehicles'!$B$8,"")</f>
        <v/>
      </c>
    </row>
    <row r="9">
      <c r="A9" s="31" t="inlineStr">
        <is>
          <t>Distance Unit</t>
        </is>
      </c>
      <c r="B9" s="22" t="inlineStr">
        <is>
          <t>miles</t>
        </is>
      </c>
      <c r="D9" s="33" t="n"/>
      <c r="E9" s="33" t="n"/>
      <c r="F9" s="33" t="n"/>
      <c r="G9" s="33">
        <f>IFERROR('Drivers &amp; Vehicles'!$B$9,"")</f>
        <v/>
      </c>
    </row>
    <row r="10">
      <c r="A10" s="31" t="inlineStr">
        <is>
          <t>Fuel Volume Unit</t>
        </is>
      </c>
      <c r="B10" s="22" t="inlineStr">
        <is>
          <t>gallons</t>
        </is>
      </c>
      <c r="D10" s="33" t="n"/>
      <c r="E10" s="33" t="n"/>
      <c r="F10" s="33" t="n"/>
      <c r="G10" s="33">
        <f>IFERROR('Drivers &amp; Vehicles'!$B$10,"")</f>
        <v/>
      </c>
    </row>
    <row r="11">
      <c r="A11" s="31" t="inlineStr">
        <is>
          <t>Currency</t>
        </is>
      </c>
      <c r="B11" s="22" t="inlineStr">
        <is>
          <t>U.S. dollars</t>
        </is>
      </c>
      <c r="D11" s="33" t="n"/>
      <c r="E11" s="33" t="n"/>
      <c r="F11" s="33" t="n"/>
      <c r="G11" s="33">
        <f>IFERROR('Drivers &amp; Vehicles'!$B$11,"")</f>
        <v/>
      </c>
    </row>
    <row r="12">
      <c r="D12" s="33" t="n"/>
      <c r="E12" s="33" t="n"/>
      <c r="F12" s="33" t="n"/>
      <c r="G12" s="33">
        <f>IFERROR('Drivers &amp; Vehicles'!$B$12,"")</f>
        <v/>
      </c>
    </row>
    <row r="13">
      <c r="D13" s="33" t="n"/>
      <c r="E13" s="33" t="n"/>
      <c r="F13" s="33" t="n"/>
      <c r="G13" s="33">
        <f>IFERROR('Drivers &amp; Vehicles'!$B$13,"")</f>
        <v/>
      </c>
    </row>
    <row r="14">
      <c r="D14" s="33" t="n"/>
      <c r="E14" s="33" t="n"/>
      <c r="F14" s="33" t="n"/>
      <c r="G14" s="33">
        <f>IFERROR('Drivers &amp; Vehicles'!$B$14,"")</f>
        <v/>
      </c>
    </row>
    <row r="15">
      <c r="D15" s="33" t="n"/>
      <c r="E15" s="33" t="n"/>
      <c r="F15" s="33" t="n"/>
      <c r="G15" s="33">
        <f>IFERROR('Drivers &amp; Vehicles'!$B$15,"")</f>
        <v/>
      </c>
    </row>
    <row r="16">
      <c r="D16" s="33" t="n"/>
      <c r="E16" s="33" t="n"/>
      <c r="F16" s="33" t="n"/>
      <c r="G16" s="33">
        <f>IFERROR('Drivers &amp; Vehicles'!$B$16,"")</f>
        <v/>
      </c>
    </row>
    <row r="17">
      <c r="D17" s="33" t="n"/>
      <c r="E17" s="33" t="n"/>
      <c r="F17" s="33" t="n"/>
      <c r="G17" s="33">
        <f>IFERROR('Drivers &amp; Vehicles'!$B$17,"")</f>
        <v/>
      </c>
    </row>
    <row r="18">
      <c r="D18" s="33" t="n"/>
      <c r="E18" s="33" t="n"/>
      <c r="F18" s="33" t="n"/>
      <c r="G18" s="33">
        <f>IFERROR('Drivers &amp; Vehicles'!$B$18,"")</f>
        <v/>
      </c>
    </row>
    <row r="19">
      <c r="D19" s="33" t="n"/>
      <c r="E19" s="33" t="n"/>
      <c r="F19" s="33" t="n"/>
      <c r="G19" s="33">
        <f>IFERROR('Drivers &amp; Vehicles'!$B$19,"")</f>
        <v/>
      </c>
    </row>
    <row r="20">
      <c r="D20" s="33" t="n"/>
      <c r="E20" s="33" t="n"/>
      <c r="F20" s="33" t="n"/>
      <c r="G20" s="33">
        <f>IFERROR('Drivers &amp; Vehicles'!$B$20,"")</f>
        <v/>
      </c>
    </row>
    <row r="21">
      <c r="D21" s="33" t="n"/>
      <c r="E21" s="33" t="n"/>
      <c r="F21" s="33" t="n"/>
      <c r="G21" s="33">
        <f>IFERROR('Drivers &amp; Vehicles'!$B$21,"")</f>
        <v/>
      </c>
    </row>
    <row r="22">
      <c r="D22" s="33" t="n"/>
      <c r="E22" s="33" t="n"/>
      <c r="F22" s="33" t="n"/>
      <c r="G22" s="33">
        <f>IFERROR('Drivers &amp; Vehicles'!$B$22,"")</f>
        <v/>
      </c>
    </row>
    <row r="23">
      <c r="D23" s="33" t="n"/>
      <c r="E23" s="33" t="n"/>
      <c r="F23" s="33" t="n"/>
      <c r="G23" s="33">
        <f>IFERROR('Drivers &amp; Vehicles'!$B$23,"")</f>
        <v/>
      </c>
    </row>
    <row r="24">
      <c r="D24" s="33" t="n"/>
      <c r="E24" s="33" t="n"/>
      <c r="F24" s="33" t="n"/>
      <c r="G24" s="33">
        <f>IFERROR('Drivers &amp; Vehicles'!$B$24,"")</f>
        <v/>
      </c>
    </row>
    <row r="25">
      <c r="D25" s="33" t="n"/>
      <c r="E25" s="33" t="n"/>
      <c r="F25" s="33" t="n"/>
      <c r="G25" s="33">
        <f>IFERROR('Drivers &amp; Vehicles'!$B$25,"")</f>
        <v/>
      </c>
    </row>
    <row r="26">
      <c r="D26" s="33" t="n"/>
      <c r="E26" s="33" t="n"/>
      <c r="F26" s="33" t="n"/>
      <c r="G26" s="33">
        <f>IFERROR('Drivers &amp; Vehicles'!$B$26,"")</f>
        <v/>
      </c>
    </row>
    <row r="27">
      <c r="D27" s="33" t="n"/>
      <c r="E27" s="33" t="n"/>
      <c r="F27" s="33" t="n"/>
      <c r="G27" s="33">
        <f>IFERROR('Drivers &amp; Vehicles'!$B$27,"")</f>
        <v/>
      </c>
    </row>
    <row r="28">
      <c r="D28" s="33" t="n"/>
      <c r="E28" s="33" t="n"/>
      <c r="F28" s="33" t="n"/>
      <c r="G28" s="33">
        <f>IFERROR('Drivers &amp; Vehicles'!$B$28,"")</f>
        <v/>
      </c>
    </row>
    <row r="29">
      <c r="D29" s="33" t="n"/>
      <c r="E29" s="33" t="n"/>
      <c r="F29" s="33" t="n"/>
      <c r="G29" s="33">
        <f>IFERROR('Drivers &amp; Vehicles'!$B$29,"")</f>
        <v/>
      </c>
    </row>
    <row r="30">
      <c r="D30" s="33" t="n"/>
      <c r="E30" s="33" t="n"/>
      <c r="F30" s="33" t="n"/>
      <c r="G30" s="33">
        <f>IFERROR('Drivers &amp; Vehicles'!$B$30,"")</f>
        <v/>
      </c>
    </row>
    <row r="31">
      <c r="D31" s="33" t="n"/>
      <c r="E31" s="33" t="n"/>
      <c r="F31" s="33" t="n"/>
      <c r="G31" s="33">
        <f>IFERROR('Drivers &amp; Vehicles'!$B$31,"")</f>
        <v/>
      </c>
    </row>
    <row r="32">
      <c r="D32" s="33" t="n"/>
      <c r="E32" s="33" t="n"/>
      <c r="F32" s="33" t="n"/>
      <c r="G32" s="33">
        <f>IFERROR('Drivers &amp; Vehicles'!$B$32,"")</f>
        <v/>
      </c>
    </row>
    <row r="33">
      <c r="D33" s="33" t="n"/>
      <c r="E33" s="33" t="n"/>
      <c r="F33" s="33" t="n"/>
      <c r="G33" s="33">
        <f>IFERROR('Drivers &amp; Vehicles'!$B$33,"")</f>
        <v/>
      </c>
    </row>
    <row r="34">
      <c r="D34" s="33" t="n"/>
      <c r="E34" s="33" t="n"/>
      <c r="F34" s="33" t="n"/>
      <c r="G34" s="33">
        <f>IFERROR('Drivers &amp; Vehicles'!$B$34,"")</f>
        <v/>
      </c>
    </row>
    <row r="35">
      <c r="D35" s="33" t="n"/>
      <c r="E35" s="33" t="n"/>
      <c r="F35" s="33" t="n"/>
      <c r="G35" s="33">
        <f>IFERROR('Drivers &amp; Vehicles'!$B$35,"")</f>
        <v/>
      </c>
    </row>
    <row r="36">
      <c r="D36" s="33" t="n"/>
      <c r="E36" s="33" t="n"/>
      <c r="F36" s="33" t="n"/>
      <c r="G36" s="33">
        <f>IFERROR('Drivers &amp; Vehicles'!$B$36,"")</f>
        <v/>
      </c>
    </row>
    <row r="37">
      <c r="D37" s="33" t="n"/>
      <c r="E37" s="33" t="n"/>
      <c r="F37" s="33" t="n"/>
      <c r="G37" s="33">
        <f>IFERROR('Drivers &amp; Vehicles'!$B$37,"")</f>
        <v/>
      </c>
    </row>
    <row r="38">
      <c r="D38" s="33" t="n"/>
      <c r="E38" s="33" t="n"/>
      <c r="F38" s="33" t="n"/>
      <c r="G38" s="33">
        <f>IFERROR('Drivers &amp; Vehicles'!$B$38,"")</f>
        <v/>
      </c>
    </row>
    <row r="39">
      <c r="D39" s="33" t="n"/>
      <c r="E39" s="33" t="n"/>
      <c r="F39" s="33" t="n"/>
      <c r="G39" s="33">
        <f>IFERROR('Drivers &amp; Vehicles'!$B$39,"")</f>
        <v/>
      </c>
    </row>
    <row r="40">
      <c r="D40" s="33" t="n"/>
      <c r="E40" s="33" t="n"/>
      <c r="F40" s="33" t="n"/>
      <c r="G40" s="33">
        <f>IFERROR('Drivers &amp; Vehicles'!$B$40,"")</f>
        <v/>
      </c>
    </row>
    <row r="41">
      <c r="D41" s="33" t="n"/>
      <c r="E41" s="33" t="n"/>
      <c r="F41" s="33" t="n"/>
      <c r="G41" s="33">
        <f>IFERROR('Drivers &amp; Vehicles'!$B$41,"")</f>
        <v/>
      </c>
    </row>
    <row r="42">
      <c r="D42" s="33" t="n"/>
      <c r="E42" s="33" t="n"/>
      <c r="F42" s="33" t="n"/>
      <c r="G42" s="33">
        <f>IFERROR('Drivers &amp; Vehicles'!$B$42,"")</f>
        <v/>
      </c>
    </row>
    <row r="43">
      <c r="D43" s="33" t="n"/>
      <c r="E43" s="33" t="n"/>
      <c r="F43" s="33" t="n"/>
      <c r="G43" s="33">
        <f>IFERROR('Drivers &amp; Vehicles'!$B$43,"")</f>
        <v/>
      </c>
    </row>
    <row r="44">
      <c r="D44" s="33" t="n"/>
      <c r="E44" s="33" t="n"/>
      <c r="F44" s="33" t="n"/>
      <c r="G44" s="33">
        <f>IFERROR('Drivers &amp; Vehicles'!$B$44,"")</f>
        <v/>
      </c>
    </row>
    <row r="45">
      <c r="D45" s="33" t="n"/>
      <c r="E45" s="33" t="n"/>
      <c r="F45" s="33" t="n"/>
      <c r="G45" s="33">
        <f>IFERROR('Drivers &amp; Vehicles'!$B$45,"")</f>
        <v/>
      </c>
    </row>
    <row r="46">
      <c r="D46" s="33" t="n"/>
      <c r="E46" s="33" t="n"/>
      <c r="F46" s="33" t="n"/>
      <c r="G46" s="33">
        <f>IFERROR('Drivers &amp; Vehicles'!$B$46,"")</f>
        <v/>
      </c>
    </row>
    <row r="47">
      <c r="D47" s="33" t="n"/>
      <c r="E47" s="33" t="n"/>
      <c r="F47" s="33" t="n"/>
      <c r="G47" s="33">
        <f>IFERROR('Drivers &amp; Vehicles'!$B$47,"")</f>
        <v/>
      </c>
    </row>
    <row r="48">
      <c r="D48" s="33" t="n"/>
      <c r="E48" s="33" t="n"/>
      <c r="F48" s="33" t="n"/>
      <c r="G48" s="33">
        <f>IFERROR('Drivers &amp; Vehicles'!$B$48,"")</f>
        <v/>
      </c>
    </row>
    <row r="49">
      <c r="D49" s="33" t="n"/>
      <c r="E49" s="33" t="n"/>
      <c r="F49" s="33" t="n"/>
      <c r="G49" s="33">
        <f>IFERROR('Drivers &amp; Vehicles'!$B$49,"")</f>
        <v/>
      </c>
    </row>
    <row r="50">
      <c r="D50" s="33" t="n"/>
      <c r="E50" s="33" t="n"/>
      <c r="F50" s="33" t="n"/>
      <c r="G50" s="33">
        <f>IFERROR('Drivers &amp; Vehicles'!$B$50,"")</f>
        <v/>
      </c>
    </row>
    <row r="51">
      <c r="D51" s="33" t="n"/>
      <c r="E51" s="33" t="n"/>
      <c r="F51" s="33" t="n"/>
      <c r="G51" s="33">
        <f>IFERROR('Drivers &amp; Vehicles'!$B$51,"")</f>
        <v/>
      </c>
    </row>
    <row r="52">
      <c r="D52" s="33" t="n"/>
      <c r="E52" s="33" t="n"/>
      <c r="F52" s="33" t="n"/>
      <c r="G52" s="33">
        <f>IFERROR('Drivers &amp; Vehicles'!$B$52,"")</f>
        <v/>
      </c>
    </row>
    <row r="53">
      <c r="D53" s="33" t="n"/>
      <c r="E53" s="33" t="n"/>
      <c r="F53" s="33" t="n"/>
      <c r="G53" s="33">
        <f>IFERROR('Drivers &amp; Vehicles'!$B$53,"")</f>
        <v/>
      </c>
    </row>
    <row r="54">
      <c r="D54" s="33" t="n"/>
      <c r="E54" s="33" t="n"/>
      <c r="F54" s="33" t="n"/>
      <c r="G54" s="33">
        <f>IFERROR('Drivers &amp; Vehicles'!$B$54,"")</f>
        <v/>
      </c>
    </row>
    <row r="55">
      <c r="D55" s="33" t="n"/>
      <c r="E55" s="33" t="n"/>
      <c r="F55" s="33" t="n"/>
      <c r="G55" s="33">
        <f>IFERROR('Drivers &amp; Vehicles'!$B$55,"")</f>
        <v/>
      </c>
    </row>
    <row r="56">
      <c r="D56" s="33" t="n"/>
      <c r="E56" s="33" t="n"/>
      <c r="F56" s="33" t="n"/>
      <c r="G56" s="33">
        <f>IFERROR('Drivers &amp; Vehicles'!$B$56,"")</f>
        <v/>
      </c>
    </row>
    <row r="57">
      <c r="D57" s="33" t="n"/>
      <c r="E57" s="33" t="n"/>
      <c r="F57" s="33" t="n"/>
      <c r="G57" s="33">
        <f>IFERROR('Drivers &amp; Vehicles'!$B$57,"")</f>
        <v/>
      </c>
    </row>
    <row r="58">
      <c r="D58" s="33" t="n"/>
      <c r="E58" s="33" t="n"/>
      <c r="F58" s="33" t="n"/>
      <c r="G58" s="33">
        <f>IFERROR('Drivers &amp; Vehicles'!$B$58,"")</f>
        <v/>
      </c>
    </row>
    <row r="59">
      <c r="D59" s="33" t="n"/>
      <c r="E59" s="33" t="n"/>
      <c r="F59" s="33" t="n"/>
      <c r="G59" s="33">
        <f>IFERROR('Drivers &amp; Vehicles'!$B$59,"")</f>
        <v/>
      </c>
    </row>
    <row r="60">
      <c r="D60" s="33" t="n"/>
      <c r="E60" s="33" t="n"/>
      <c r="F60" s="33" t="n"/>
      <c r="G60" s="33">
        <f>IFERROR('Drivers &amp; Vehicles'!$B$60,"")</f>
        <v/>
      </c>
    </row>
    <row r="61">
      <c r="D61" s="33" t="n"/>
      <c r="E61" s="33" t="n"/>
      <c r="F61" s="33" t="n"/>
      <c r="G61" s="33">
        <f>IFERROR('Drivers &amp; Vehicles'!$B$61,"")</f>
        <v/>
      </c>
    </row>
    <row r="62">
      <c r="D62" s="33" t="n"/>
      <c r="E62" s="33" t="n"/>
      <c r="F62" s="33" t="n"/>
      <c r="G62" s="33">
        <f>IFERROR('Drivers &amp; Vehicles'!$B$62,"")</f>
        <v/>
      </c>
    </row>
    <row r="63">
      <c r="D63" s="33" t="n"/>
      <c r="E63" s="33" t="n"/>
      <c r="F63" s="33" t="n"/>
      <c r="G63" s="33">
        <f>IFERROR('Drivers &amp; Vehicles'!$B$63,"")</f>
        <v/>
      </c>
    </row>
    <row r="64">
      <c r="D64" s="33" t="n"/>
      <c r="E64" s="33" t="n"/>
      <c r="F64" s="33" t="n"/>
      <c r="G64" s="33">
        <f>IFERROR('Drivers &amp; Vehicles'!$B$64,"")</f>
        <v/>
      </c>
    </row>
    <row r="65">
      <c r="D65" s="33" t="n"/>
      <c r="E65" s="33" t="n"/>
      <c r="F65" s="33" t="n"/>
      <c r="G65" s="33">
        <f>IFERROR('Drivers &amp; Vehicles'!$B$65,"")</f>
        <v/>
      </c>
    </row>
    <row r="66">
      <c r="D66" s="33" t="n"/>
      <c r="E66" s="33" t="n"/>
      <c r="F66" s="33" t="n"/>
      <c r="G66" s="33">
        <f>IFERROR('Drivers &amp; Vehicles'!$B$66,"")</f>
        <v/>
      </c>
    </row>
    <row r="67">
      <c r="D67" s="33" t="n"/>
      <c r="E67" s="33" t="n"/>
      <c r="F67" s="33" t="n"/>
      <c r="G67" s="33">
        <f>IFERROR('Drivers &amp; Vehicles'!$B$67,"")</f>
        <v/>
      </c>
    </row>
    <row r="68">
      <c r="D68" s="33" t="n"/>
      <c r="E68" s="33" t="n"/>
      <c r="F68" s="33" t="n"/>
      <c r="G68" s="33">
        <f>IFERROR('Drivers &amp; Vehicles'!$B$68,"")</f>
        <v/>
      </c>
    </row>
    <row r="69">
      <c r="D69" s="33" t="n"/>
      <c r="E69" s="33" t="n"/>
      <c r="F69" s="33" t="n"/>
      <c r="G69" s="33">
        <f>IFERROR('Drivers &amp; Vehicles'!$B$69,"")</f>
        <v/>
      </c>
    </row>
    <row r="70">
      <c r="D70" s="33" t="n"/>
      <c r="E70" s="33" t="n"/>
      <c r="F70" s="33" t="n"/>
      <c r="G70" s="33">
        <f>IFERROR('Drivers &amp; Vehicles'!$B$70,"")</f>
        <v/>
      </c>
    </row>
    <row r="71">
      <c r="D71" s="33" t="n"/>
      <c r="E71" s="33" t="n"/>
      <c r="F71" s="33" t="n"/>
      <c r="G71" s="33">
        <f>IFERROR('Drivers &amp; Vehicles'!$B$71,"")</f>
        <v/>
      </c>
    </row>
    <row r="72">
      <c r="D72" s="33" t="n"/>
      <c r="E72" s="33" t="n"/>
      <c r="F72" s="33" t="n"/>
      <c r="G72" s="33">
        <f>IFERROR('Drivers &amp; Vehicles'!$B$72,"")</f>
        <v/>
      </c>
    </row>
    <row r="73">
      <c r="D73" s="33" t="n"/>
      <c r="E73" s="33" t="n"/>
      <c r="F73" s="33" t="n"/>
      <c r="G73" s="33">
        <f>IFERROR('Drivers &amp; Vehicles'!$B$73,"")</f>
        <v/>
      </c>
    </row>
    <row r="74">
      <c r="D74" s="33" t="n"/>
      <c r="E74" s="33" t="n"/>
      <c r="F74" s="33" t="n"/>
      <c r="G74" s="33">
        <f>IFERROR('Drivers &amp; Vehicles'!$B$74,"")</f>
        <v/>
      </c>
    </row>
    <row r="75">
      <c r="D75" s="33" t="n"/>
      <c r="E75" s="33" t="n"/>
      <c r="F75" s="33" t="n"/>
      <c r="G75" s="33">
        <f>IFERROR('Drivers &amp; Vehicles'!$B$75,"")</f>
        <v/>
      </c>
    </row>
    <row r="76">
      <c r="D76" s="33" t="n"/>
      <c r="E76" s="33" t="n"/>
      <c r="F76" s="33" t="n"/>
      <c r="G76" s="33">
        <f>IFERROR('Drivers &amp; Vehicles'!$B$76,"")</f>
        <v/>
      </c>
    </row>
    <row r="77">
      <c r="D77" s="33" t="n"/>
      <c r="E77" s="33" t="n"/>
      <c r="F77" s="33" t="n"/>
      <c r="G77" s="33">
        <f>IFERROR('Drivers &amp; Vehicles'!$B$77,"")</f>
        <v/>
      </c>
    </row>
    <row r="78">
      <c r="D78" s="33" t="n"/>
      <c r="E78" s="33" t="n"/>
      <c r="F78" s="33" t="n"/>
      <c r="G78" s="33">
        <f>IFERROR('Drivers &amp; Vehicles'!$B$78,"")</f>
        <v/>
      </c>
    </row>
    <row r="79">
      <c r="D79" s="33" t="n"/>
      <c r="E79" s="33" t="n"/>
      <c r="F79" s="33" t="n"/>
      <c r="G79" s="33">
        <f>IFERROR('Drivers &amp; Vehicles'!$B$79,"")</f>
        <v/>
      </c>
    </row>
    <row r="80">
      <c r="D80" s="33" t="n"/>
      <c r="E80" s="33" t="n"/>
      <c r="F80" s="33" t="n"/>
      <c r="G80" s="33">
        <f>IFERROR('Drivers &amp; Vehicles'!$B$80,"")</f>
        <v/>
      </c>
    </row>
    <row r="81">
      <c r="D81" s="33" t="n"/>
      <c r="E81" s="33" t="n"/>
      <c r="F81" s="33" t="n"/>
      <c r="G81" s="33">
        <f>IFERROR('Drivers &amp; Vehicles'!$B$81,"")</f>
        <v/>
      </c>
    </row>
    <row r="82">
      <c r="D82" s="33" t="n"/>
      <c r="E82" s="33" t="n"/>
      <c r="F82" s="33" t="n"/>
      <c r="G82" s="33">
        <f>IFERROR('Drivers &amp; Vehicles'!$B$82,"")</f>
        <v/>
      </c>
    </row>
    <row r="83">
      <c r="D83" s="33" t="n"/>
      <c r="E83" s="33" t="n"/>
      <c r="F83" s="33" t="n"/>
      <c r="G83" s="33">
        <f>IFERROR('Drivers &amp; Vehicles'!$B$83,"")</f>
        <v/>
      </c>
    </row>
    <row r="84">
      <c r="D84" s="33" t="n"/>
      <c r="E84" s="33" t="n"/>
      <c r="F84" s="33" t="n"/>
      <c r="G84" s="33">
        <f>IFERROR('Drivers &amp; Vehicles'!$B$84,"")</f>
        <v/>
      </c>
    </row>
    <row r="85">
      <c r="D85" s="33" t="n"/>
      <c r="E85" s="33" t="n"/>
      <c r="F85" s="33" t="n"/>
      <c r="G85" s="33">
        <f>IFERROR('Drivers &amp; Vehicles'!$B$85,"")</f>
        <v/>
      </c>
    </row>
    <row r="86">
      <c r="D86" s="33" t="n"/>
      <c r="E86" s="33" t="n"/>
      <c r="F86" s="33" t="n"/>
      <c r="G86" s="33">
        <f>IFERROR('Drivers &amp; Vehicles'!$B$86,"")</f>
        <v/>
      </c>
    </row>
    <row r="87">
      <c r="D87" s="33" t="n"/>
      <c r="E87" s="33" t="n"/>
      <c r="F87" s="33" t="n"/>
      <c r="G87" s="33">
        <f>IFERROR('Drivers &amp; Vehicles'!$B$87,"")</f>
        <v/>
      </c>
    </row>
    <row r="88">
      <c r="D88" s="33" t="n"/>
      <c r="E88" s="33" t="n"/>
      <c r="F88" s="33" t="n"/>
      <c r="G88" s="33">
        <f>IFERROR('Drivers &amp; Vehicles'!$B$88,"")</f>
        <v/>
      </c>
    </row>
    <row r="89">
      <c r="D89" s="33" t="n"/>
      <c r="E89" s="33" t="n"/>
      <c r="F89" s="33" t="n"/>
      <c r="G89" s="33">
        <f>IFERROR('Drivers &amp; Vehicles'!$B$89,"")</f>
        <v/>
      </c>
    </row>
    <row r="90">
      <c r="D90" s="33" t="n"/>
      <c r="E90" s="33" t="n"/>
      <c r="F90" s="33" t="n"/>
      <c r="G90" s="33">
        <f>IFERROR('Drivers &amp; Vehicles'!$B$90,"")</f>
        <v/>
      </c>
    </row>
    <row r="91">
      <c r="D91" s="33" t="n"/>
      <c r="E91" s="33" t="n"/>
      <c r="F91" s="33" t="n"/>
      <c r="G91" s="33">
        <f>IFERROR('Drivers &amp; Vehicles'!$B$91,"")</f>
        <v/>
      </c>
    </row>
    <row r="92">
      <c r="D92" s="33" t="n"/>
      <c r="E92" s="33" t="n"/>
      <c r="F92" s="33" t="n"/>
      <c r="G92" s="33">
        <f>IFERROR('Drivers &amp; Vehicles'!$B$92,"")</f>
        <v/>
      </c>
    </row>
    <row r="93">
      <c r="D93" s="33" t="n"/>
      <c r="E93" s="33" t="n"/>
      <c r="F93" s="33" t="n"/>
      <c r="G93" s="33">
        <f>IFERROR('Drivers &amp; Vehicles'!$B$93,"")</f>
        <v/>
      </c>
    </row>
    <row r="94">
      <c r="D94" s="33" t="n"/>
      <c r="E94" s="33" t="n"/>
      <c r="F94" s="33" t="n"/>
      <c r="G94" s="33">
        <f>IFERROR('Drivers &amp; Vehicles'!$B$94,"")</f>
        <v/>
      </c>
    </row>
    <row r="95">
      <c r="D95" s="33" t="n"/>
      <c r="E95" s="33" t="n"/>
      <c r="F95" s="33" t="n"/>
      <c r="G95" s="33">
        <f>IFERROR('Drivers &amp; Vehicles'!$B$95,"")</f>
        <v/>
      </c>
    </row>
    <row r="96">
      <c r="D96" s="33" t="n"/>
      <c r="E96" s="33" t="n"/>
      <c r="F96" s="33" t="n"/>
      <c r="G96" s="33">
        <f>IFERROR('Drivers &amp; Vehicles'!$B$96,"")</f>
        <v/>
      </c>
    </row>
    <row r="97">
      <c r="D97" s="33" t="n"/>
      <c r="E97" s="33" t="n"/>
      <c r="F97" s="33" t="n"/>
      <c r="G97" s="33">
        <f>IFERROR('Drivers &amp; Vehicles'!$B$97,"")</f>
        <v/>
      </c>
    </row>
    <row r="98">
      <c r="D98" s="33" t="n"/>
      <c r="E98" s="33" t="n"/>
      <c r="F98" s="33" t="n"/>
      <c r="G98" s="33">
        <f>IFERROR('Drivers &amp; Vehicles'!$B$98,"")</f>
        <v/>
      </c>
    </row>
    <row r="99">
      <c r="D99" s="33" t="n"/>
      <c r="E99" s="33" t="n"/>
      <c r="F99" s="33" t="n"/>
      <c r="G99" s="33">
        <f>IFERROR('Drivers &amp; Vehicles'!$B$99,"")</f>
        <v/>
      </c>
    </row>
    <row r="100">
      <c r="D100" s="33" t="n"/>
      <c r="E100" s="33" t="n"/>
      <c r="F100" s="33" t="n"/>
      <c r="G100" s="33">
        <f>IFERROR('Drivers &amp; Vehicles'!$B$100,"")</f>
        <v/>
      </c>
    </row>
    <row r="101">
      <c r="D101" s="33" t="n"/>
      <c r="E101" s="33" t="n"/>
      <c r="F101" s="33" t="n"/>
      <c r="G101" s="33">
        <f>IFERROR('Drivers &amp; Vehicles'!$B$101,"")</f>
        <v/>
      </c>
    </row>
    <row r="102">
      <c r="D102" s="33" t="n"/>
      <c r="E102" s="33" t="n"/>
      <c r="F102" s="33" t="n"/>
      <c r="G102" s="33">
        <f>IFERROR('Drivers &amp; Vehicles'!$B$102,"")</f>
        <v/>
      </c>
    </row>
    <row r="103">
      <c r="D103" s="33" t="n"/>
      <c r="E103" s="33" t="n"/>
      <c r="F103" s="33" t="n"/>
      <c r="G103" s="33">
        <f>IFERROR('Drivers &amp; Vehicles'!$B$103,"")</f>
        <v/>
      </c>
    </row>
    <row r="104">
      <c r="D104" s="33" t="n"/>
      <c r="E104" s="33" t="n"/>
      <c r="F104" s="33" t="n"/>
      <c r="G104" s="33">
        <f>IFERROR('Drivers &amp; Vehicles'!$B$104,"")</f>
        <v/>
      </c>
    </row>
  </sheetData>
  <mergeCells count="1">
    <mergeCell ref="A1:B1"/>
  </mergeCells>
  <dataValidations count="5">
    <dataValidation sqref="B4" showDropDown="0" showInputMessage="0" showErrorMessage="1" allowBlank="0" errorTitle="Invalid Rate" error="Enter a reimbursement rate between 0 and 5." type="decimal" errorStyle="stop" operator="between">
      <formula1>0</formula1>
      <formula2>5</formula2>
    </dataValidation>
    <dataValidation sqref="B5" showDropDown="0" showInputMessage="0" showErrorMessage="1" allowBlank="0" errorTitle="Invalid Start Date" error="Enter a valid start date that is not after the end date." type="custom" errorStyle="stop">
      <formula1>=AND(ISNUMBER(B5),B5&lt;=B6,B5&gt;=B7,B5&lt;=B8)</formula1>
    </dataValidation>
    <dataValidation sqref="B6" showDropDown="0" showInputMessage="0" showErrorMessage="1" allowBlank="0" errorTitle="Invalid End Date" error="Enter a valid end date that is not before the start date." type="custom" errorStyle="stop">
      <formula1>=AND(ISNUMBER(B6),B6&gt;=B5,B6&gt;=B7,B6&lt;=B8)</formula1>
    </dataValidation>
    <dataValidation sqref="B7" showDropDown="0" showInputMessage="0" showErrorMessage="1" allowBlank="0" errorTitle="Invalid Allowed Date" error="The earliest allowed date must be on or before the latest allowed date." type="custom" errorStyle="stop">
      <formula1>=AND(ISNUMBER(B7),B7&lt;=B8)</formula1>
    </dataValidation>
    <dataValidation sqref="B8" showDropDown="0" showInputMessage="0" showErrorMessage="1" allowBlank="0" errorTitle="Invalid Allowed Date" error="The latest allowed date must be on or after the earliest allowed date." type="custom" errorStyle="stop">
      <formula1>=AND(ISNUMBER(B8),B8&gt;=B7)</formula1>
    </dataValidation>
  </dataValidations>
  <pageMargins left="0.25" right="0.25" top="0.5" bottom="0.5" header="0.2" footer="0.2"/>
  <pageSetup orientation="portrait" fitToHeight="0" fitToWidth="1"/>
  <headerFooter>
    <oddHeader>&amp;CMileage Log Settings</oddHeader>
    <oddFooter>&amp;LDriver Mileage Log Workbook&amp;RPage &amp;P of &amp;N</oddFooter>
    <evenHeader/>
    <evenFooter/>
    <firstHeader/>
    <firstFooter/>
  </headerFooter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2026-09-08T03:08:54Z</dcterms:created>
  <dcterms:modified xmlns:dcterms="http://purl.org/dc/terms/" xmlns:xsi="http://www.w3.org/2001/XMLSchema-instance" xsi:type="dcterms:W3CDTF">2026-09-08T03:08:56+00:00Z</dcterms:modified>
</cp:coreProperties>
</file>