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Action Plans" sheetId="2" state="visible" r:id="rId2"/>
    <sheet xmlns:r="http://schemas.openxmlformats.org/officeDocument/2006/relationships" name="Coaching Log" sheetId="3" state="visible" r:id="rId3"/>
    <sheet xmlns:r="http://schemas.openxmlformats.org/officeDocument/2006/relationships" name="Settings" sheetId="4" state="visible" r:id="rId4"/>
  </sheets>
  <definedNames>
    <definedName name="_xlnm.Print_Area" localSheetId="0">'Dashboard'!$A$1:$N$39</definedName>
    <definedName name="_xlnm.Print_Area" localSheetId="1">'Action Plans'!$A$1:$AA$504</definedName>
    <definedName name="_xlnm.Print_Area" localSheetId="2">'Coaching Log'!$A$1:$R$504</definedName>
    <definedName name="_xlnm.Print_Area" localSheetId="3">'Settings'!$A$1:$N$15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4">
    <numFmt numFmtId="164" formatCode="mm/dd/yyyy"/>
    <numFmt numFmtId="165" formatCode="$#,##0.00"/>
    <numFmt numFmtId="166" formatCode="mmm"/>
    <numFmt numFmtId="167" formatCode="0.0"/>
  </numFmts>
  <fonts count="9">
    <font>
      <name val="Calibri"/>
      <family val="2"/>
      <color theme="1"/>
      <sz val="11"/>
      <scheme val="minor"/>
    </font>
    <font>
      <name val="Aptos"/>
      <b val="1"/>
      <color rgb="00FFFFFF"/>
      <sz val="18"/>
    </font>
    <font>
      <name val="Aptos"/>
      <i val="1"/>
      <color rgb="00123B52"/>
      <sz val="11"/>
    </font>
    <font>
      <name val="Aptos"/>
      <b val="1"/>
      <color rgb="00FFFFFF"/>
      <sz val="10"/>
    </font>
    <font>
      <name val="Aptos"/>
      <color rgb="001F2933"/>
      <sz val="10"/>
    </font>
    <font>
      <name val="Aptos"/>
      <b val="1"/>
      <color rgb="00123B52"/>
      <sz val="9"/>
    </font>
    <font>
      <name val="Aptos"/>
      <b val="1"/>
      <color rgb="00123B52"/>
      <sz val="10"/>
    </font>
    <font>
      <name val="Aptos"/>
      <b val="1"/>
      <color rgb="00123B52"/>
      <sz val="18"/>
    </font>
    <font>
      <name val="Aptos"/>
      <color rgb="001F2933"/>
      <sz val="9"/>
    </font>
  </fonts>
  <fills count="10">
    <fill>
      <patternFill/>
    </fill>
    <fill>
      <patternFill patternType="gray125"/>
    </fill>
    <fill>
      <patternFill patternType="solid">
        <fgColor rgb="00123B52"/>
      </patternFill>
    </fill>
    <fill>
      <patternFill patternType="solid">
        <fgColor rgb="00F1F7F5"/>
      </patternFill>
    </fill>
    <fill>
      <patternFill patternType="solid">
        <fgColor rgb="002A8C82"/>
      </patternFill>
    </fill>
    <fill>
      <patternFill patternType="solid">
        <fgColor rgb="00FFF2CC"/>
      </patternFill>
    </fill>
    <fill>
      <patternFill patternType="solid">
        <fgColor rgb="00DDEBF7"/>
      </patternFill>
    </fill>
    <fill>
      <patternFill patternType="solid">
        <fgColor rgb="00E0F3EF"/>
      </patternFill>
    </fill>
    <fill>
      <patternFill patternType="solid">
        <fgColor rgb="00FCE8E6"/>
      </patternFill>
    </fill>
    <fill>
      <patternFill patternType="solid">
        <fgColor rgb="00E2F0D9"/>
      </patternFill>
    </fill>
  </fills>
  <borders count="2">
    <border>
      <left/>
      <right/>
      <top/>
      <bottom/>
      <diagonal/>
    </border>
    <border>
      <left style="thin">
        <color rgb="00CDDDE1"/>
      </left>
      <right style="thin">
        <color rgb="00CDDDE1"/>
      </right>
      <top style="thin">
        <color rgb="00CDDDE1"/>
      </top>
      <bottom style="thin">
        <color rgb="00CDDDE1"/>
      </bottom>
    </border>
  </borders>
  <cellStyleXfs count="1">
    <xf numFmtId="0" fontId="0" fillId="0" borderId="0"/>
  </cellStyleXfs>
  <cellXfs count="47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0" fillId="2" borderId="0" pivotButton="0" quotePrefix="0" xfId="0"/>
    <xf numFmtId="0" fontId="2" fillId="3" borderId="1" applyAlignment="1" pivotButton="0" quotePrefix="0" xfId="0">
      <alignment horizontal="left" vertical="center"/>
    </xf>
    <xf numFmtId="0" fontId="0" fillId="3" borderId="1" pivotButton="0" quotePrefix="0" xfId="0"/>
    <xf numFmtId="0" fontId="6" fillId="0" borderId="0" applyAlignment="1" pivotButton="0" quotePrefix="0" xfId="0">
      <alignment horizontal="left" vertical="center"/>
    </xf>
    <xf numFmtId="0" fontId="0" fillId="6" borderId="1" applyAlignment="1" pivotButton="0" quotePrefix="0" xfId="0">
      <alignment horizontal="center" vertical="center"/>
    </xf>
    <xf numFmtId="164" fontId="0" fillId="7" borderId="1" applyAlignment="1" pivotButton="0" quotePrefix="0" xfId="0">
      <alignment horizontal="center" vertical="center"/>
    </xf>
    <xf numFmtId="0" fontId="3" fillId="2" borderId="1" applyAlignment="1" pivotButton="0" quotePrefix="0" xfId="0">
      <alignment horizontal="center" vertical="center"/>
    </xf>
    <xf numFmtId="0" fontId="0" fillId="3" borderId="1" applyAlignment="1" pivotButton="0" quotePrefix="0" xfId="0">
      <alignment horizontal="center" vertical="center"/>
    </xf>
    <xf numFmtId="1" fontId="7" fillId="3" borderId="1" applyAlignment="1" pivotButton="0" quotePrefix="0" xfId="0">
      <alignment horizontal="center" vertical="center"/>
    </xf>
    <xf numFmtId="9" fontId="7" fillId="3" borderId="1" applyAlignment="1" pivotButton="0" quotePrefix="0" xfId="0">
      <alignment horizontal="center" vertical="center"/>
    </xf>
    <xf numFmtId="165" fontId="7" fillId="3" borderId="1" applyAlignment="1" pivotButton="0" quotePrefix="0" xfId="0">
      <alignment horizontal="center" vertical="center"/>
    </xf>
    <xf numFmtId="0" fontId="0" fillId="2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0" fontId="8" fillId="3" borderId="1" applyAlignment="1" pivotButton="0" quotePrefix="0" xfId="0">
      <alignment horizontal="left" vertical="center"/>
    </xf>
    <xf numFmtId="9" fontId="8" fillId="3" borderId="1" applyAlignment="1" pivotButton="0" quotePrefix="0" xfId="0">
      <alignment horizontal="left" vertical="center"/>
    </xf>
    <xf numFmtId="166" fontId="8" fillId="3" borderId="1" applyAlignment="1" pivotButton="0" quotePrefix="0" xfId="0">
      <alignment horizontal="left" vertical="center"/>
    </xf>
    <xf numFmtId="0" fontId="5" fillId="3" borderId="1" applyAlignment="1" pivotButton="0" quotePrefix="0" xfId="0">
      <alignment horizontal="center" vertical="center"/>
    </xf>
    <xf numFmtId="0" fontId="5" fillId="6" borderId="1" applyAlignment="1" pivotButton="0" quotePrefix="0" xfId="0">
      <alignment horizontal="center" vertical="center"/>
    </xf>
    <xf numFmtId="0" fontId="5" fillId="7" borderId="1" applyAlignment="1" pivotButton="0" quotePrefix="0" xfId="0">
      <alignment horizontal="center" vertical="center"/>
    </xf>
    <xf numFmtId="0" fontId="5" fillId="8" borderId="1" applyAlignment="1" pivotButton="0" quotePrefix="0" xfId="0">
      <alignment horizontal="center" vertical="center"/>
    </xf>
    <xf numFmtId="0" fontId="5" fillId="9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left" vertical="center"/>
    </xf>
    <xf numFmtId="0" fontId="4" fillId="6" borderId="1" applyAlignment="1" pivotButton="0" quotePrefix="0" xfId="0">
      <alignment horizontal="left" vertical="top" wrapText="1"/>
    </xf>
    <xf numFmtId="164" fontId="4" fillId="6" borderId="1" applyAlignment="1" pivotButton="0" quotePrefix="0" xfId="0">
      <alignment horizontal="left" vertical="center"/>
    </xf>
    <xf numFmtId="167" fontId="4" fillId="6" borderId="1" applyAlignment="1" pivotButton="0" quotePrefix="0" xfId="0">
      <alignment horizontal="left" vertical="center"/>
    </xf>
    <xf numFmtId="1" fontId="4" fillId="6" borderId="1" applyAlignment="1" pivotButton="0" quotePrefix="0" xfId="0">
      <alignment horizontal="left" vertical="center"/>
    </xf>
    <xf numFmtId="9" fontId="4" fillId="7" borderId="1" applyAlignment="1" pivotButton="0" quotePrefix="0" xfId="0">
      <alignment horizontal="left" vertical="center"/>
    </xf>
    <xf numFmtId="0" fontId="4" fillId="7" borderId="1" applyAlignment="1" pivotButton="0" quotePrefix="0" xfId="0">
      <alignment horizontal="left" vertical="center"/>
    </xf>
    <xf numFmtId="1" fontId="4" fillId="7" borderId="1" applyAlignment="1" pivotButton="0" quotePrefix="0" xfId="0">
      <alignment horizontal="left" vertical="center"/>
    </xf>
    <xf numFmtId="164" fontId="4" fillId="7" borderId="1" applyAlignment="1" pivotButton="0" quotePrefix="0" xfId="0">
      <alignment horizontal="left" vertical="center"/>
    </xf>
    <xf numFmtId="165" fontId="4" fillId="7" borderId="1" applyAlignment="1" pivotButton="0" quotePrefix="0" xfId="0">
      <alignment horizontal="left" vertical="center"/>
    </xf>
    <xf numFmtId="165" fontId="4" fillId="6" borderId="1" applyAlignment="1" pivotButton="0" quotePrefix="0" xfId="0">
      <alignment horizontal="left" vertical="center"/>
    </xf>
    <xf numFmtId="0" fontId="4" fillId="0" borderId="1" applyAlignment="1" pivotButton="0" quotePrefix="0" xfId="0">
      <alignment horizontal="left" vertical="center"/>
    </xf>
    <xf numFmtId="1" fontId="4" fillId="5" borderId="1" applyAlignment="1" pivotButton="0" quotePrefix="0" xfId="0">
      <alignment horizontal="left" vertical="center"/>
    </xf>
    <xf numFmtId="0" fontId="4" fillId="0" borderId="1" applyAlignment="1" pivotButton="0" quotePrefix="0" xfId="0">
      <alignment horizontal="left" vertical="top" wrapText="1"/>
    </xf>
    <xf numFmtId="0" fontId="4" fillId="3" borderId="1" applyAlignment="1" pivotButton="0" quotePrefix="0" xfId="0">
      <alignment horizontal="left" vertical="center"/>
    </xf>
    <xf numFmtId="165" fontId="4" fillId="5" borderId="1" applyAlignment="1" pivotButton="0" quotePrefix="0" xfId="0">
      <alignment horizontal="left" vertical="center"/>
    </xf>
    <xf numFmtId="164" fontId="0" fillId="7" borderId="1" applyAlignment="1" pivotButton="0" quotePrefix="0" xfId="0">
      <alignment horizontal="center" vertical="center"/>
    </xf>
    <xf numFmtId="165" fontId="7" fillId="3" borderId="1" applyAlignment="1" pivotButton="0" quotePrefix="0" xfId="0">
      <alignment horizontal="center" vertical="center"/>
    </xf>
    <xf numFmtId="166" fontId="8" fillId="3" borderId="1" applyAlignment="1" pivotButton="0" quotePrefix="0" xfId="0">
      <alignment horizontal="left" vertical="center"/>
    </xf>
    <xf numFmtId="164" fontId="4" fillId="6" borderId="1" applyAlignment="1" pivotButton="0" quotePrefix="0" xfId="0">
      <alignment horizontal="left" vertical="center"/>
    </xf>
    <xf numFmtId="164" fontId="4" fillId="7" borderId="1" applyAlignment="1" pivotButton="0" quotePrefix="0" xfId="0">
      <alignment horizontal="left" vertical="center"/>
    </xf>
    <xf numFmtId="165" fontId="4" fillId="7" borderId="1" applyAlignment="1" pivotButton="0" quotePrefix="0" xfId="0">
      <alignment horizontal="left" vertical="center"/>
    </xf>
    <xf numFmtId="165" fontId="4" fillId="6" borderId="1" applyAlignment="1" pivotButton="0" quotePrefix="0" xfId="0">
      <alignment horizontal="left" vertical="center"/>
    </xf>
    <xf numFmtId="165" fontId="4" fillId="5" borderId="1" applyAlignment="1" pivotButton="0" quotePrefix="0" xfId="0">
      <alignment horizontal="left" vertical="center"/>
    </xf>
  </cellXfs>
  <cellStyles count="1">
    <cellStyle name="Normal" xfId="0" builtinId="0" hidden="0"/>
  </cellStyles>
  <dxfs count="6">
    <dxf>
      <font>
        <name val="Aptos"/>
        <b val="1"/>
        <color rgb="009C0006"/>
        <sz val="10"/>
      </font>
      <fill>
        <patternFill patternType="solid">
          <fgColor rgb="00FCE8E6"/>
        </patternFill>
      </fill>
    </dxf>
    <dxf>
      <font>
        <name val="Aptos"/>
        <b val="1"/>
        <color rgb="009C5700"/>
        <sz val="10"/>
      </font>
      <fill>
        <patternFill patternType="solid">
          <fgColor rgb="00FCE8D5"/>
        </patternFill>
      </fill>
    </dxf>
    <dxf>
      <font>
        <name val="Aptos"/>
        <b val="1"/>
        <color rgb="00006100"/>
        <sz val="10"/>
      </font>
      <fill>
        <patternFill patternType="solid">
          <fgColor rgb="00E2F0D9"/>
        </patternFill>
      </fill>
    </dxf>
    <dxf>
      <font>
        <name val="Aptos"/>
        <b val="1"/>
        <color rgb="009C5700"/>
        <sz val="10"/>
      </font>
      <fill>
        <patternFill patternType="solid">
          <fgColor rgb="00FFF2CC"/>
        </patternFill>
      </fill>
    </dxf>
    <dxf>
      <font>
        <name val="Aptos"/>
        <color rgb="00666666"/>
        <sz val="10"/>
      </font>
      <fill>
        <patternFill patternType="solid">
          <fgColor rgb="00D9E2F3"/>
        </patternFill>
      </fill>
    </dxf>
    <dxf>
      <font>
        <name val="Aptos"/>
        <color rgb="00666666"/>
        <sz val="10"/>
      </font>
      <fill>
        <patternFill patternType="solid">
          <fgColor rgb="00E7E6E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Plans by Schedule Health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'Dashboard'!B13</f>
            </strRef>
          </tx>
          <spPr>
            <a:ln xmlns:a="http://schemas.openxmlformats.org/drawingml/2006/main">
              <a:prstDash val="solid"/>
            </a:ln>
          </spPr>
          <cat>
            <numRef>
              <f>'Dashboard'!$A$14:$A$19</f>
            </numRef>
          </cat>
          <val>
            <numRef>
              <f>'Dashboard'!$B$14:$B$19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Schedule Health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Plans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Active Plans by Coaching Category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'Dashboard'!E13</f>
            </strRef>
          </tx>
          <spPr>
            <a:ln xmlns:a="http://schemas.openxmlformats.org/drawingml/2006/main">
              <a:prstDash val="solid"/>
            </a:ln>
          </spPr>
          <cat>
            <numRef>
              <f>'Dashboard'!$D$14:$D$23</f>
            </numRef>
          </cat>
          <val>
            <numRef>
              <f>'Dashboard'!$E$14:$E$23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Active Plans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Monthly Coaching Sessions</a:t>
            </a:r>
          </a:p>
        </rich>
      </tx>
    </title>
    <plotArea>
      <lineChart>
        <grouping val="standard"/>
        <ser>
          <idx val="0"/>
          <order val="0"/>
          <tx>
            <strRef>
              <f>'Dashboard'!B24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'Dashboard'!$A$25:$A$36</f>
            </numRef>
          </cat>
          <val>
            <numRef>
              <f>'Dashboard'!$B$25:$B$36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Month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Sessions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10</col>
      <colOff>0</colOff>
      <row>12</row>
      <rowOff>0</rowOff>
    </from>
    <ext cx="1800000" cy="187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2</col>
      <colOff>0</colOff>
      <row>24</row>
      <rowOff>0</rowOff>
    </from>
    <ext cx="2160000" cy="2268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8</col>
      <colOff>0</colOff>
      <row>24</row>
      <rowOff>0</rowOff>
    </from>
    <ext cx="2160000" cy="2268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blPlans" displayName="tblPlans" ref="A4:AA504" headerRowCount="1">
  <autoFilter ref="A4:AA504"/>
  <tableColumns count="27">
    <tableColumn id="1" name="Plan ID"/>
    <tableColumn id="2" name="Driver ID"/>
    <tableColumn id="3" name="Driver Name"/>
    <tableColumn id="4" name="Location"/>
    <tableColumn id="5" name="Supervisor"/>
    <tableColumn id="6" name="Coaching Category"/>
    <tableColumn id="7" name="Trigger/Event Summary"/>
    <tableColumn id="8" name="Start Date"/>
    <tableColumn id="9" name="Due Date"/>
    <tableColumn id="10" name="Priority"/>
    <tableColumn id="11" name="Plan Status"/>
    <tableColumn id="12" name="Plan Owner"/>
    <tableColumn id="13" name="Metric Unit"/>
    <tableColumn id="14" name="Desired Direction"/>
    <tableColumn id="15" name="Baseline Value"/>
    <tableColumn id="16" name="Target Value"/>
    <tableColumn id="17" name="Current Value"/>
    <tableColumn id="18" name="Last Metric Update"/>
    <tableColumn id="19" name="Planned Sessions"/>
    <tableColumn id="20" name="Completion Date"/>
    <tableColumn id="21" name="Progress %"/>
    <tableColumn id="22" name="Schedule Health"/>
    <tableColumn id="23" name="Sessions Logged"/>
    <tableColumn id="24" name="Last Coaching Date"/>
    <tableColumn id="25" name="Estimated Cost"/>
    <tableColumn id="26" name="Actual Cost"/>
    <tableColumn id="27" name="Data Check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tblCoaching" displayName="tblCoaching" ref="A4:R504" headerRowCount="1">
  <autoFilter ref="A4:R504"/>
  <tableColumns count="18">
    <tableColumn id="1" name="Session ID"/>
    <tableColumn id="2" name="Plan ID"/>
    <tableColumn id="3" name="Driver ID"/>
    <tableColumn id="4" name="Driver Name"/>
    <tableColumn id="5" name="Location"/>
    <tableColumn id="6" name="Coaching Date"/>
    <tableColumn id="7" name="Coach"/>
    <tableColumn id="8" name="Coaching Method"/>
    <tableColumn id="9" name="Discussion Focus"/>
    <tableColumn id="10" name="Driver Commitment"/>
    <tableColumn id="11" name="Follow-Up Due Date"/>
    <tableColumn id="12" name="Follow-Up Completed"/>
    <tableColumn id="13" name="Follow-Up Completion Date"/>
    <tableColumn id="14" name="Outcome"/>
    <tableColumn id="15" name="Session Duration (Minutes)"/>
    <tableColumn id="16" name="Session Cost"/>
    <tableColumn id="17" name="Next Step / Notes"/>
    <tableColumn id="18" name="Data Check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3" name="tblAssumptions" displayName="tblAssumptions" ref="A3:C7" headerRowCount="1">
  <autoFilter ref="A3:C7"/>
  <tableColumns count="3">
    <tableColumn id="1" name="Assumption"/>
    <tableColumn id="2" name="Value"/>
    <tableColumn id="3" name="Description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_rels/sheet4.xml.rels><Relationships xmlns="http://schemas.openxmlformats.org/package/2006/relationships"><Relationship Type="http://schemas.openxmlformats.org/officeDocument/2006/relationships/table" Target="/xl/tables/table3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101"/>
  <sheetViews>
    <sheetView showGridLines="0" zoomScale="85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4" customWidth="1" min="3" max="3"/>
    <col width="25" customWidth="1" min="4" max="4"/>
    <col width="14" customWidth="1" min="5" max="5"/>
    <col width="4" customWidth="1" min="6" max="6"/>
    <col width="20" customWidth="1" min="7" max="7"/>
    <col width="14" customWidth="1" min="8" max="8"/>
    <col width="14" customWidth="1" min="9" max="9"/>
    <col width="18" customWidth="1" min="10" max="10"/>
    <col width="13" customWidth="1" min="11" max="11"/>
    <col width="14" customWidth="1" min="12" max="12"/>
    <col width="13" customWidth="1" min="13" max="13"/>
    <col width="13" customWidth="1" min="14" max="14"/>
  </cols>
  <sheetData>
    <row r="1">
      <c r="A1" s="1" t="inlineStr">
        <is>
          <t>Driver Coaching Action Plan Dashboard</t>
        </is>
      </c>
    </row>
    <row r="2">
      <c r="A2" s="3" t="inlineStr">
        <is>
          <t>Monitor action plans, coaching activity, follow-ups, progress, and cost</t>
        </is>
      </c>
      <c r="B2" s="4" t="n"/>
      <c r="C2" s="4" t="n"/>
      <c r="D2" s="4" t="n"/>
      <c r="E2" s="4" t="n"/>
      <c r="F2" s="4" t="n"/>
      <c r="G2" s="4" t="n"/>
      <c r="H2" s="4" t="n"/>
      <c r="I2" s="4" t="n"/>
      <c r="J2" s="4" t="n"/>
      <c r="K2" s="4" t="n"/>
      <c r="L2" s="4" t="n"/>
      <c r="M2" s="4" t="n"/>
      <c r="N2" s="4" t="n"/>
    </row>
    <row r="3">
      <c r="A3" s="5" t="inlineStr">
        <is>
          <t>Location Filter</t>
        </is>
      </c>
      <c r="B3" s="6" t="inlineStr">
        <is>
          <t>All</t>
        </is>
      </c>
      <c r="D3" s="5" t="inlineStr">
        <is>
          <t>Report Date</t>
        </is>
      </c>
      <c r="E3" s="39">
        <f>TODAY()</f>
        <v/>
      </c>
    </row>
    <row r="4"/>
    <row r="5" ht="22" customHeight="1">
      <c r="A5" s="8" t="inlineStr">
        <is>
          <t>Active Plans</t>
        </is>
      </c>
      <c r="B5" s="8" t="n"/>
      <c r="C5" s="8" t="n"/>
      <c r="D5" s="8" t="inlineStr">
        <is>
          <t>Past Due</t>
        </is>
      </c>
      <c r="E5" s="8" t="n"/>
      <c r="F5" s="8" t="n"/>
      <c r="G5" s="8" t="inlineStr">
        <is>
          <t>Due Soon</t>
        </is>
      </c>
      <c r="H5" s="8" t="n"/>
      <c r="I5" s="8" t="n"/>
      <c r="J5" s="8" t="inlineStr">
        <is>
          <t>Average Active Progress</t>
        </is>
      </c>
      <c r="K5" s="8" t="n"/>
      <c r="L5" s="8" t="n"/>
      <c r="M5" s="8" t="n"/>
      <c r="N5" s="8" t="n"/>
    </row>
    <row r="6" ht="34" customHeight="1">
      <c r="A6" s="9" t="n"/>
      <c r="B6" s="10">
        <f>IF($B$3="All",COUNTIFS('Action Plans'!$A$5:$A$504,"&lt;&gt;",'Action Plans'!$K$5:$K$504,"&lt;&gt;Completed",'Action Plans'!$K$5:$K$504,"&lt;&gt;Canceled"),COUNTIFS('Action Plans'!$D$5:$D$504,$B$3,'Action Plans'!$A$5:$A$504,"&lt;&gt;",'Action Plans'!$K$5:$K$504,"&lt;&gt;Completed",'Action Plans'!$K$5:$K$504,"&lt;&gt;Canceled"))</f>
        <v/>
      </c>
      <c r="C6" s="9" t="n"/>
      <c r="D6" s="9" t="n"/>
      <c r="E6" s="10">
        <f>IF($B$3="All",COUNTIF('Action Plans'!$V$5:$V$504,"Past Due"),COUNTIFS('Action Plans'!$D$5:$D$504,$B$3,'Action Plans'!$V$5:$V$504,"Past Due"))</f>
        <v/>
      </c>
      <c r="F6" s="9" t="n"/>
      <c r="G6" s="9" t="n"/>
      <c r="H6" s="10">
        <f>IF($B$3="All",COUNTIF('Action Plans'!$V$5:$V$504,"Due Soon"),COUNTIFS('Action Plans'!$D$5:$D$504,$B$3,'Action Plans'!$V$5:$V$504,"Due Soon"))</f>
        <v/>
      </c>
      <c r="I6" s="9" t="n"/>
      <c r="J6" s="9" t="n"/>
      <c r="K6" s="9" t="n"/>
      <c r="L6" s="11">
        <f>IFERROR(IF($B$3="All",AVERAGEIFS('Action Plans'!$U$5:$U$504,'Action Plans'!$K$5:$K$504,"&lt;&gt;Completed",'Action Plans'!$K$5:$K$504,"&lt;&gt;Canceled"),AVERAGEIFS('Action Plans'!$U$5:$U$504,'Action Plans'!$D$5:$D$504,$B$3,'Action Plans'!$K$5:$K$504,"&lt;&gt;Completed",'Action Plans'!$K$5:$K$504,"&lt;&gt;Canceled")),0)</f>
        <v/>
      </c>
      <c r="M6" s="9" t="n"/>
      <c r="N6" s="9" t="n"/>
    </row>
    <row r="7"/>
    <row r="8" ht="22" customHeight="1">
      <c r="A8" s="8" t="inlineStr">
        <is>
          <t>Overdue Follow-Ups</t>
        </is>
      </c>
      <c r="B8" s="8" t="n"/>
      <c r="C8" s="8" t="n"/>
      <c r="D8" s="8" t="inlineStr">
        <is>
          <t>Completed This Month</t>
        </is>
      </c>
      <c r="E8" s="8" t="n"/>
      <c r="F8" s="8" t="n"/>
      <c r="G8" s="8" t="inlineStr">
        <is>
          <t>Sessions This Month</t>
        </is>
      </c>
      <c r="H8" s="8" t="n"/>
      <c r="I8" s="8" t="n"/>
      <c r="J8" s="8" t="inlineStr">
        <is>
          <t>Coaching Cost, Reporting Year</t>
        </is>
      </c>
      <c r="K8" s="8" t="n"/>
      <c r="L8" s="8" t="n"/>
      <c r="M8" s="8" t="n"/>
      <c r="N8" s="8" t="n"/>
    </row>
    <row r="9" ht="34" customHeight="1">
      <c r="A9" s="9" t="n"/>
      <c r="B9" s="10">
        <f>IF($B$3="All",COUNTIFS('Coaching Log'!$L$5:$L$504,"No",'Coaching Log'!$K$5:$K$504,"&lt;&gt;",'Coaching Log'!$K$5:$K$504,"&lt;"&amp;TODAY()),COUNTIFS('Coaching Log'!$E$5:$E$504,$B$3,'Coaching Log'!$L$5:$L$504,"No",'Coaching Log'!$K$5:$K$504,"&lt;&gt;",'Coaching Log'!$K$5:$K$504,"&lt;"&amp;TODAY()))</f>
        <v/>
      </c>
      <c r="C9" s="9" t="n"/>
      <c r="D9" s="9" t="n"/>
      <c r="E9" s="10">
        <f>IF($B$3="All",COUNTIFS('Action Plans'!$K$5:$K$504,"Completed",'Action Plans'!$T$5:$T$504,"&gt;="&amp;EOMONTH(TODAY(),-1)+1,'Action Plans'!$T$5:$T$504,"&lt;="&amp;EOMONTH(TODAY(),0)),COUNTIFS('Action Plans'!$D$5:$D$504,$B$3,'Action Plans'!$K$5:$K$504,"Completed",'Action Plans'!$T$5:$T$504,"&gt;="&amp;EOMONTH(TODAY(),-1)+1,'Action Plans'!$T$5:$T$504,"&lt;="&amp;EOMONTH(TODAY(),0)))</f>
        <v/>
      </c>
      <c r="F9" s="9" t="n"/>
      <c r="G9" s="9" t="n"/>
      <c r="H9" s="10">
        <f>IF($B$3="All",COUNTIFS('Coaching Log'!$F$5:$F$504,"&gt;="&amp;EOMONTH(TODAY(),-1)+1,'Coaching Log'!$F$5:$F$504,"&lt;="&amp;EOMONTH(TODAY(),0)),COUNTIFS('Coaching Log'!$E$5:$E$504,$B$3,'Coaching Log'!$F$5:$F$504,"&gt;="&amp;EOMONTH(TODAY(),-1)+1,'Coaching Log'!$F$5:$F$504,"&lt;="&amp;EOMONTH(TODAY(),0)))</f>
        <v/>
      </c>
      <c r="I9" s="9" t="n"/>
      <c r="J9" s="9" t="n"/>
      <c r="K9" s="9" t="n"/>
      <c r="L9" s="40">
        <f>IFERROR(IF($B$3="All",SUMIFS('Coaching Log'!$P$5:$P$504,'Coaching Log'!$F$5:$F$504,"&gt;="&amp;DATE('Settings'!$B$6,1,1),'Coaching Log'!$F$5:$F$504,"&lt;"&amp;DATE('Settings'!$B$6+1,1,1)),SUMIFS('Coaching Log'!$P$5:$P$504,'Coaching Log'!$E$5:$E$504,$B$3,'Coaching Log'!$F$5:$F$504,"&gt;="&amp;DATE('Settings'!$B$6,1,1),'Coaching Log'!$F$5:$F$504,"&lt;"&amp;DATE('Settings'!$B$6+1,1,1))),0)</f>
        <v/>
      </c>
      <c r="M9" s="9" t="n"/>
      <c r="N9" s="9" t="n"/>
    </row>
    <row r="10"/>
    <row r="11" ht="22" customHeight="1">
      <c r="A11" s="8" t="inlineStr">
        <is>
          <t>Data Issues</t>
        </is>
      </c>
      <c r="B11" s="13" t="n"/>
      <c r="C11" s="13" t="n"/>
    </row>
    <row r="12" ht="34" customHeight="1">
      <c r="A12" s="9" t="n"/>
      <c r="B12" s="10">
        <f>COUNTIFS('Action Plans'!$AA$5:$AA$504,"&lt;&gt;OK",'Action Plans'!$AA$5:$AA$504,"&lt;&gt;")+COUNTIFS('Coaching Log'!$R$5:$R$504,"&lt;&gt;OK",'Coaching Log'!$R$5:$R$504,"&lt;&gt;")</f>
        <v/>
      </c>
      <c r="C12" s="9" t="n"/>
    </row>
    <row r="13">
      <c r="A13" s="14" t="inlineStr">
        <is>
          <t>Schedule Health</t>
        </is>
      </c>
      <c r="B13" s="14" t="inlineStr">
        <is>
          <t>Plans</t>
        </is>
      </c>
      <c r="D13" s="14" t="inlineStr">
        <is>
          <t>Coaching Category</t>
        </is>
      </c>
      <c r="E13" s="14" t="inlineStr">
        <is>
          <t>Active Plans</t>
        </is>
      </c>
      <c r="G13" s="14" t="inlineStr">
        <is>
          <t>Supervisor</t>
        </is>
      </c>
      <c r="H13" s="14" t="inlineStr">
        <is>
          <t>Active Plans</t>
        </is>
      </c>
      <c r="I13" s="14" t="inlineStr">
        <is>
          <t>Past Due</t>
        </is>
      </c>
      <c r="J13" s="14" t="inlineStr">
        <is>
          <t>Average Progress</t>
        </is>
      </c>
    </row>
    <row r="14">
      <c r="A14" s="15" t="inlineStr">
        <is>
          <t>Past Due</t>
        </is>
      </c>
      <c r="B14" s="15">
        <f>IF($B$3="All",COUNTIF('Action Plans'!$V$5:$V$504,$A14),COUNTIFS('Action Plans'!$D$5:$D$504,$B$3,'Action Plans'!$V$5:$V$504,$A14))</f>
        <v/>
      </c>
      <c r="D14" s="15" t="inlineStr">
        <is>
          <t>Speed Management</t>
        </is>
      </c>
      <c r="E14" s="15">
        <f>IF($B$3="All",COUNTIFS('Action Plans'!$F$5:$F$504,$D14,'Action Plans'!$K$5:$K$504,"&lt;&gt;Completed",'Action Plans'!$K$5:$K$504,"&lt;&gt;Canceled"),COUNTIFS('Action Plans'!$D$5:$D$504,$B$3,'Action Plans'!$F$5:$F$504,$D14,'Action Plans'!$K$5:$K$504,"&lt;&gt;Completed",'Action Plans'!$K$5:$K$504,"&lt;&gt;Canceled"))</f>
        <v/>
      </c>
      <c r="G14" s="15" t="inlineStr">
        <is>
          <t>Maria Santos</t>
        </is>
      </c>
      <c r="H14" s="15">
        <f>IF($B$3="All",COUNTIFS('Action Plans'!$E$5:$E$504,$G14,'Action Plans'!$K$5:$K$504,"&lt;&gt;Completed",'Action Plans'!$K$5:$K$504,"&lt;&gt;Canceled"),COUNTIFS('Action Plans'!$D$5:$D$504,$B$3,'Action Plans'!$E$5:$E$504,$G14,'Action Plans'!$K$5:$K$504,"&lt;&gt;Completed",'Action Plans'!$K$5:$K$504,"&lt;&gt;Canceled"))</f>
        <v/>
      </c>
      <c r="I14" s="15">
        <f>IF($B$3="All",COUNTIFS('Action Plans'!$E$5:$E$504,$G14,'Action Plans'!$V$5:$V$504,"Past Due"),COUNTIFS('Action Plans'!$D$5:$D$504,$B$3,'Action Plans'!$E$5:$E$504,$G14,'Action Plans'!$V$5:$V$504,"Past Due"))</f>
        <v/>
      </c>
      <c r="J14" s="16">
        <f>IFERROR(IF($B$3="All",AVERAGEIFS('Action Plans'!$U$5:$U$504,'Action Plans'!$E$5:$E$504,$G14,'Action Plans'!$K$5:$K$504,"&lt;&gt;Completed",'Action Plans'!$K$5:$K$504,"&lt;&gt;Canceled"),AVERAGEIFS('Action Plans'!$U$5:$U$504,'Action Plans'!$D$5:$D$504,$B$3,'Action Plans'!$E$5:$E$504,$G14,'Action Plans'!$K$5:$K$504,"&lt;&gt;Completed",'Action Plans'!$K$5:$K$504,"&lt;&gt;Canceled")),0)</f>
        <v/>
      </c>
    </row>
    <row r="15">
      <c r="A15" s="15" t="inlineStr">
        <is>
          <t>Due Soon</t>
        </is>
      </c>
      <c r="B15" s="15">
        <f>IF($B$3="All",COUNTIF('Action Plans'!$V$5:$V$504,$A15),COUNTIFS('Action Plans'!$D$5:$D$504,$B$3,'Action Plans'!$V$5:$V$504,$A15))</f>
        <v/>
      </c>
      <c r="D15" s="15" t="inlineStr">
        <is>
          <t>Following Distance</t>
        </is>
      </c>
      <c r="E15" s="15">
        <f>IF($B$3="All",COUNTIFS('Action Plans'!$F$5:$F$504,$D15,'Action Plans'!$K$5:$K$504,"&lt;&gt;Completed",'Action Plans'!$K$5:$K$504,"&lt;&gt;Canceled"),COUNTIFS('Action Plans'!$D$5:$D$504,$B$3,'Action Plans'!$F$5:$F$504,$D15,'Action Plans'!$K$5:$K$504,"&lt;&gt;Completed",'Action Plans'!$K$5:$K$504,"&lt;&gt;Canceled"))</f>
        <v/>
      </c>
      <c r="G15" s="15" t="inlineStr">
        <is>
          <t>Trent Brooks</t>
        </is>
      </c>
      <c r="H15" s="15">
        <f>IF($B$3="All",COUNTIFS('Action Plans'!$E$5:$E$504,$G15,'Action Plans'!$K$5:$K$504,"&lt;&gt;Completed",'Action Plans'!$K$5:$K$504,"&lt;&gt;Canceled"),COUNTIFS('Action Plans'!$D$5:$D$504,$B$3,'Action Plans'!$E$5:$E$504,$G15,'Action Plans'!$K$5:$K$504,"&lt;&gt;Completed",'Action Plans'!$K$5:$K$504,"&lt;&gt;Canceled"))</f>
        <v/>
      </c>
      <c r="I15" s="15">
        <f>IF($B$3="All",COUNTIFS('Action Plans'!$E$5:$E$504,$G15,'Action Plans'!$V$5:$V$504,"Past Due"),COUNTIFS('Action Plans'!$D$5:$D$504,$B$3,'Action Plans'!$E$5:$E$504,$G15,'Action Plans'!$V$5:$V$504,"Past Due"))</f>
        <v/>
      </c>
      <c r="J15" s="16">
        <f>IFERROR(IF($B$3="All",AVERAGEIFS('Action Plans'!$U$5:$U$504,'Action Plans'!$E$5:$E$504,$G15,'Action Plans'!$K$5:$K$504,"&lt;&gt;Completed",'Action Plans'!$K$5:$K$504,"&lt;&gt;Canceled"),AVERAGEIFS('Action Plans'!$U$5:$U$504,'Action Plans'!$D$5:$D$504,$B$3,'Action Plans'!$E$5:$E$504,$G15,'Action Plans'!$K$5:$K$504,"&lt;&gt;Completed",'Action Plans'!$K$5:$K$504,"&lt;&gt;Canceled")),0)</f>
        <v/>
      </c>
    </row>
    <row r="16">
      <c r="A16" s="15" t="inlineStr">
        <is>
          <t>On Track</t>
        </is>
      </c>
      <c r="B16" s="15">
        <f>IF($B$3="All",COUNTIF('Action Plans'!$V$5:$V$504,$A16),COUNTIFS('Action Plans'!$D$5:$D$504,$B$3,'Action Plans'!$V$5:$V$504,$A16))</f>
        <v/>
      </c>
      <c r="D16" s="15" t="inlineStr">
        <is>
          <t>Fuel-Efficient Driving</t>
        </is>
      </c>
      <c r="E16" s="15">
        <f>IF($B$3="All",COUNTIFS('Action Plans'!$F$5:$F$504,$D16,'Action Plans'!$K$5:$K$504,"&lt;&gt;Completed",'Action Plans'!$K$5:$K$504,"&lt;&gt;Canceled"),COUNTIFS('Action Plans'!$D$5:$D$504,$B$3,'Action Plans'!$F$5:$F$504,$D16,'Action Plans'!$K$5:$K$504,"&lt;&gt;Completed",'Action Plans'!$K$5:$K$504,"&lt;&gt;Canceled"))</f>
        <v/>
      </c>
      <c r="G16" s="15" t="inlineStr">
        <is>
          <t>Erica Cole</t>
        </is>
      </c>
      <c r="H16" s="15">
        <f>IF($B$3="All",COUNTIFS('Action Plans'!$E$5:$E$504,$G16,'Action Plans'!$K$5:$K$504,"&lt;&gt;Completed",'Action Plans'!$K$5:$K$504,"&lt;&gt;Canceled"),COUNTIFS('Action Plans'!$D$5:$D$504,$B$3,'Action Plans'!$E$5:$E$504,$G16,'Action Plans'!$K$5:$K$504,"&lt;&gt;Completed",'Action Plans'!$K$5:$K$504,"&lt;&gt;Canceled"))</f>
        <v/>
      </c>
      <c r="I16" s="15">
        <f>IF($B$3="All",COUNTIFS('Action Plans'!$E$5:$E$504,$G16,'Action Plans'!$V$5:$V$504,"Past Due"),COUNTIFS('Action Plans'!$D$5:$D$504,$B$3,'Action Plans'!$E$5:$E$504,$G16,'Action Plans'!$V$5:$V$504,"Past Due"))</f>
        <v/>
      </c>
      <c r="J16" s="16">
        <f>IFERROR(IF($B$3="All",AVERAGEIFS('Action Plans'!$U$5:$U$504,'Action Plans'!$E$5:$E$504,$G16,'Action Plans'!$K$5:$K$504,"&lt;&gt;Completed",'Action Plans'!$K$5:$K$504,"&lt;&gt;Canceled"),AVERAGEIFS('Action Plans'!$U$5:$U$504,'Action Plans'!$D$5:$D$504,$B$3,'Action Plans'!$E$5:$E$504,$G16,'Action Plans'!$K$5:$K$504,"&lt;&gt;Completed",'Action Plans'!$K$5:$K$504,"&lt;&gt;Canceled")),0)</f>
        <v/>
      </c>
    </row>
    <row r="17">
      <c r="A17" s="15" t="inlineStr">
        <is>
          <t>On Hold</t>
        </is>
      </c>
      <c r="B17" s="15">
        <f>IF($B$3="All",COUNTIF('Action Plans'!$V$5:$V$504,$A17),COUNTIFS('Action Plans'!$D$5:$D$504,$B$3,'Action Plans'!$V$5:$V$504,$A17))</f>
        <v/>
      </c>
      <c r="D17" s="15" t="inlineStr">
        <is>
          <t>Pre-Trip Inspection</t>
        </is>
      </c>
      <c r="E17" s="15">
        <f>IF($B$3="All",COUNTIFS('Action Plans'!$F$5:$F$504,$D17,'Action Plans'!$K$5:$K$504,"&lt;&gt;Completed",'Action Plans'!$K$5:$K$504,"&lt;&gt;Canceled"),COUNTIFS('Action Plans'!$D$5:$D$504,$B$3,'Action Plans'!$F$5:$F$504,$D17,'Action Plans'!$K$5:$K$504,"&lt;&gt;Completed",'Action Plans'!$K$5:$K$504,"&lt;&gt;Canceled"))</f>
        <v/>
      </c>
      <c r="G17" s="15" t="inlineStr">
        <is>
          <t>Dana Kim</t>
        </is>
      </c>
      <c r="H17" s="15">
        <f>IF($B$3="All",COUNTIFS('Action Plans'!$E$5:$E$504,$G17,'Action Plans'!$K$5:$K$504,"&lt;&gt;Completed",'Action Plans'!$K$5:$K$504,"&lt;&gt;Canceled"),COUNTIFS('Action Plans'!$D$5:$D$504,$B$3,'Action Plans'!$E$5:$E$504,$G17,'Action Plans'!$K$5:$K$504,"&lt;&gt;Completed",'Action Plans'!$K$5:$K$504,"&lt;&gt;Canceled"))</f>
        <v/>
      </c>
      <c r="I17" s="15">
        <f>IF($B$3="All",COUNTIFS('Action Plans'!$E$5:$E$504,$G17,'Action Plans'!$V$5:$V$504,"Past Due"),COUNTIFS('Action Plans'!$D$5:$D$504,$B$3,'Action Plans'!$E$5:$E$504,$G17,'Action Plans'!$V$5:$V$504,"Past Due"))</f>
        <v/>
      </c>
      <c r="J17" s="16">
        <f>IFERROR(IF($B$3="All",AVERAGEIFS('Action Plans'!$U$5:$U$504,'Action Plans'!$E$5:$E$504,$G17,'Action Plans'!$K$5:$K$504,"&lt;&gt;Completed",'Action Plans'!$K$5:$K$504,"&lt;&gt;Canceled"),AVERAGEIFS('Action Plans'!$U$5:$U$504,'Action Plans'!$D$5:$D$504,$B$3,'Action Plans'!$E$5:$E$504,$G17,'Action Plans'!$K$5:$K$504,"&lt;&gt;Completed",'Action Plans'!$K$5:$K$504,"&lt;&gt;Canceled")),0)</f>
        <v/>
      </c>
    </row>
    <row r="18">
      <c r="A18" s="15" t="inlineStr">
        <is>
          <t>Completed</t>
        </is>
      </c>
      <c r="B18" s="15">
        <f>IF($B$3="All",COUNTIF('Action Plans'!$V$5:$V$504,$A18),COUNTIFS('Action Plans'!$D$5:$D$504,$B$3,'Action Plans'!$V$5:$V$504,$A18))</f>
        <v/>
      </c>
      <c r="D18" s="15" t="inlineStr">
        <is>
          <t>Idling Reduction</t>
        </is>
      </c>
      <c r="E18" s="15">
        <f>IF($B$3="All",COUNTIFS('Action Plans'!$F$5:$F$504,$D18,'Action Plans'!$K$5:$K$504,"&lt;&gt;Completed",'Action Plans'!$K$5:$K$504,"&lt;&gt;Canceled"),COUNTIFS('Action Plans'!$D$5:$D$504,$B$3,'Action Plans'!$F$5:$F$504,$D18,'Action Plans'!$K$5:$K$504,"&lt;&gt;Completed",'Action Plans'!$K$5:$K$504,"&lt;&gt;Canceled"))</f>
        <v/>
      </c>
      <c r="G18" s="15" t="inlineStr">
        <is>
          <t>Luis Ortega</t>
        </is>
      </c>
      <c r="H18" s="15">
        <f>IF($B$3="All",COUNTIFS('Action Plans'!$E$5:$E$504,$G18,'Action Plans'!$K$5:$K$504,"&lt;&gt;Completed",'Action Plans'!$K$5:$K$504,"&lt;&gt;Canceled"),COUNTIFS('Action Plans'!$D$5:$D$504,$B$3,'Action Plans'!$E$5:$E$504,$G18,'Action Plans'!$K$5:$K$504,"&lt;&gt;Completed",'Action Plans'!$K$5:$K$504,"&lt;&gt;Canceled"))</f>
        <v/>
      </c>
      <c r="I18" s="15">
        <f>IF($B$3="All",COUNTIFS('Action Plans'!$E$5:$E$504,$G18,'Action Plans'!$V$5:$V$504,"Past Due"),COUNTIFS('Action Plans'!$D$5:$D$504,$B$3,'Action Plans'!$E$5:$E$504,$G18,'Action Plans'!$V$5:$V$504,"Past Due"))</f>
        <v/>
      </c>
      <c r="J18" s="16">
        <f>IFERROR(IF($B$3="All",AVERAGEIFS('Action Plans'!$U$5:$U$504,'Action Plans'!$E$5:$E$504,$G18,'Action Plans'!$K$5:$K$504,"&lt;&gt;Completed",'Action Plans'!$K$5:$K$504,"&lt;&gt;Canceled"),AVERAGEIFS('Action Plans'!$U$5:$U$504,'Action Plans'!$D$5:$D$504,$B$3,'Action Plans'!$E$5:$E$504,$G18,'Action Plans'!$K$5:$K$504,"&lt;&gt;Completed",'Action Plans'!$K$5:$K$504,"&lt;&gt;Canceled")),0)</f>
        <v/>
      </c>
    </row>
    <row r="19">
      <c r="A19" s="15" t="inlineStr">
        <is>
          <t>Canceled</t>
        </is>
      </c>
      <c r="B19" s="15">
        <f>IF($B$3="All",COUNTIF('Action Plans'!$V$5:$V$504,$A19),COUNTIFS('Action Plans'!$D$5:$D$504,$B$3,'Action Plans'!$V$5:$V$504,$A19))</f>
        <v/>
      </c>
      <c r="D19" s="15" t="inlineStr">
        <is>
          <t>Backing Safety</t>
        </is>
      </c>
      <c r="E19" s="15">
        <f>IF($B$3="All",COUNTIFS('Action Plans'!$F$5:$F$504,$D19,'Action Plans'!$K$5:$K$504,"&lt;&gt;Completed",'Action Plans'!$K$5:$K$504,"&lt;&gt;Canceled"),COUNTIFS('Action Plans'!$D$5:$D$504,$B$3,'Action Plans'!$F$5:$F$504,$D19,'Action Plans'!$K$5:$K$504,"&lt;&gt;Completed",'Action Plans'!$K$5:$K$504,"&lt;&gt;Canceled"))</f>
        <v/>
      </c>
      <c r="G19" s="15" t="inlineStr">
        <is>
          <t>Monica Reed</t>
        </is>
      </c>
      <c r="H19" s="15">
        <f>IF($B$3="All",COUNTIFS('Action Plans'!$E$5:$E$504,$G19,'Action Plans'!$K$5:$K$504,"&lt;&gt;Completed",'Action Plans'!$K$5:$K$504,"&lt;&gt;Canceled"),COUNTIFS('Action Plans'!$D$5:$D$504,$B$3,'Action Plans'!$E$5:$E$504,$G19,'Action Plans'!$K$5:$K$504,"&lt;&gt;Completed",'Action Plans'!$K$5:$K$504,"&lt;&gt;Canceled"))</f>
        <v/>
      </c>
      <c r="I19" s="15">
        <f>IF($B$3="All",COUNTIFS('Action Plans'!$E$5:$E$504,$G19,'Action Plans'!$V$5:$V$504,"Past Due"),COUNTIFS('Action Plans'!$D$5:$D$504,$B$3,'Action Plans'!$E$5:$E$504,$G19,'Action Plans'!$V$5:$V$504,"Past Due"))</f>
        <v/>
      </c>
      <c r="J19" s="16">
        <f>IFERROR(IF($B$3="All",AVERAGEIFS('Action Plans'!$U$5:$U$504,'Action Plans'!$E$5:$E$504,$G19,'Action Plans'!$K$5:$K$504,"&lt;&gt;Completed",'Action Plans'!$K$5:$K$504,"&lt;&gt;Canceled"),AVERAGEIFS('Action Plans'!$U$5:$U$504,'Action Plans'!$D$5:$D$504,$B$3,'Action Plans'!$E$5:$E$504,$G19,'Action Plans'!$K$5:$K$504,"&lt;&gt;Completed",'Action Plans'!$K$5:$K$504,"&lt;&gt;Canceled")),0)</f>
        <v/>
      </c>
    </row>
    <row r="20">
      <c r="D20" s="15" t="inlineStr">
        <is>
          <t>Customer Service</t>
        </is>
      </c>
      <c r="E20" s="15">
        <f>IF($B$3="All",COUNTIFS('Action Plans'!$F$5:$F$504,$D20,'Action Plans'!$K$5:$K$504,"&lt;&gt;Completed",'Action Plans'!$K$5:$K$504,"&lt;&gt;Canceled"),COUNTIFS('Action Plans'!$D$5:$D$504,$B$3,'Action Plans'!$F$5:$F$504,$D20,'Action Plans'!$K$5:$K$504,"&lt;&gt;Completed",'Action Plans'!$K$5:$K$504,"&lt;&gt;Canceled"))</f>
        <v/>
      </c>
      <c r="H20">
        <f>""</f>
        <v/>
      </c>
      <c r="I20">
        <f>""</f>
        <v/>
      </c>
      <c r="J20">
        <f>""</f>
        <v/>
      </c>
    </row>
    <row r="21">
      <c r="D21" s="15" t="inlineStr">
        <is>
          <t>Seat Belt Use</t>
        </is>
      </c>
      <c r="E21" s="15">
        <f>IF($B$3="All",COUNTIFS('Action Plans'!$F$5:$F$504,$D21,'Action Plans'!$K$5:$K$504,"&lt;&gt;Completed",'Action Plans'!$K$5:$K$504,"&lt;&gt;Canceled"),COUNTIFS('Action Plans'!$D$5:$D$504,$B$3,'Action Plans'!$F$5:$F$504,$D21,'Action Plans'!$K$5:$K$504,"&lt;&gt;Completed",'Action Plans'!$K$5:$K$504,"&lt;&gt;Canceled"))</f>
        <v/>
      </c>
      <c r="H21">
        <f>""</f>
        <v/>
      </c>
      <c r="I21">
        <f>""</f>
        <v/>
      </c>
      <c r="J21">
        <f>""</f>
        <v/>
      </c>
    </row>
    <row r="22">
      <c r="D22" s="15" t="inlineStr">
        <is>
          <t>Harsh Braking</t>
        </is>
      </c>
      <c r="E22" s="15">
        <f>IF($B$3="All",COUNTIFS('Action Plans'!$F$5:$F$504,$D22,'Action Plans'!$K$5:$K$504,"&lt;&gt;Completed",'Action Plans'!$K$5:$K$504,"&lt;&gt;Canceled"),COUNTIFS('Action Plans'!$D$5:$D$504,$B$3,'Action Plans'!$F$5:$F$504,$D22,'Action Plans'!$K$5:$K$504,"&lt;&gt;Completed",'Action Plans'!$K$5:$K$504,"&lt;&gt;Canceled"))</f>
        <v/>
      </c>
      <c r="H22">
        <f>""</f>
        <v/>
      </c>
      <c r="I22">
        <f>""</f>
        <v/>
      </c>
      <c r="J22">
        <f>""</f>
        <v/>
      </c>
    </row>
    <row r="23">
      <c r="D23" s="15" t="inlineStr">
        <is>
          <t>Route Adherence</t>
        </is>
      </c>
      <c r="E23" s="15">
        <f>IF($B$3="All",COUNTIFS('Action Plans'!$F$5:$F$504,$D23,'Action Plans'!$K$5:$K$504,"&lt;&gt;Completed",'Action Plans'!$K$5:$K$504,"&lt;&gt;Canceled"),COUNTIFS('Action Plans'!$D$5:$D$504,$B$3,'Action Plans'!$F$5:$F$504,$D23,'Action Plans'!$K$5:$K$504,"&lt;&gt;Completed",'Action Plans'!$K$5:$K$504,"&lt;&gt;Canceled"))</f>
        <v/>
      </c>
      <c r="H23">
        <f>""</f>
        <v/>
      </c>
      <c r="I23">
        <f>""</f>
        <v/>
      </c>
      <c r="J23">
        <f>""</f>
        <v/>
      </c>
    </row>
    <row r="24">
      <c r="A24" s="14" t="inlineStr">
        <is>
          <t>Month</t>
        </is>
      </c>
      <c r="B24" s="14" t="inlineStr">
        <is>
          <t>Sessions</t>
        </is>
      </c>
      <c r="E24">
        <f>""</f>
        <v/>
      </c>
      <c r="H24">
        <f>""</f>
        <v/>
      </c>
      <c r="I24">
        <f>""</f>
        <v/>
      </c>
      <c r="J24">
        <f>""</f>
        <v/>
      </c>
    </row>
    <row r="25">
      <c r="A25" s="41">
        <f>DATE('Settings'!$B$6,1,1)</f>
        <v/>
      </c>
      <c r="B25" s="15">
        <f>IF($B$3="All",COUNTIFS('Coaching Log'!$F$5:$F$504,"&gt;="&amp;$A25,'Coaching Log'!$F$5:$F$504,"&lt;"&amp;EDATE($A25,1)),COUNTIFS('Coaching Log'!$E$5:$E$504,$B$3,'Coaching Log'!$F$5:$F$504,"&gt;="&amp;$A25,'Coaching Log'!$F$5:$F$504,"&lt;"&amp;EDATE($A25,1)))</f>
        <v/>
      </c>
      <c r="E25">
        <f>""</f>
        <v/>
      </c>
      <c r="H25">
        <f>""</f>
        <v/>
      </c>
      <c r="I25">
        <f>""</f>
        <v/>
      </c>
      <c r="J25">
        <f>""</f>
        <v/>
      </c>
    </row>
    <row r="26">
      <c r="A26" s="41">
        <f>EDATE($A25,1)</f>
        <v/>
      </c>
      <c r="B26" s="15">
        <f>IF($B$3="All",COUNTIFS('Coaching Log'!$F$5:$F$504,"&gt;="&amp;$A26,'Coaching Log'!$F$5:$F$504,"&lt;"&amp;EDATE($A26,1)),COUNTIFS('Coaching Log'!$E$5:$E$504,$B$3,'Coaching Log'!$F$5:$F$504,"&gt;="&amp;$A26,'Coaching Log'!$F$5:$F$504,"&lt;"&amp;EDATE($A26,1)))</f>
        <v/>
      </c>
      <c r="E26">
        <f>""</f>
        <v/>
      </c>
      <c r="H26">
        <f>""</f>
        <v/>
      </c>
      <c r="I26">
        <f>""</f>
        <v/>
      </c>
      <c r="J26">
        <f>""</f>
        <v/>
      </c>
    </row>
    <row r="27">
      <c r="A27" s="41">
        <f>EDATE($A26,1)</f>
        <v/>
      </c>
      <c r="B27" s="15">
        <f>IF($B$3="All",COUNTIFS('Coaching Log'!$F$5:$F$504,"&gt;="&amp;$A27,'Coaching Log'!$F$5:$F$504,"&lt;"&amp;EDATE($A27,1)),COUNTIFS('Coaching Log'!$E$5:$E$504,$B$3,'Coaching Log'!$F$5:$F$504,"&gt;="&amp;$A27,'Coaching Log'!$F$5:$F$504,"&lt;"&amp;EDATE($A27,1)))</f>
        <v/>
      </c>
      <c r="E27">
        <f>""</f>
        <v/>
      </c>
      <c r="H27">
        <f>""</f>
        <v/>
      </c>
      <c r="I27">
        <f>""</f>
        <v/>
      </c>
      <c r="J27">
        <f>""</f>
        <v/>
      </c>
    </row>
    <row r="28">
      <c r="A28" s="41">
        <f>EDATE($A27,1)</f>
        <v/>
      </c>
      <c r="B28" s="15">
        <f>IF($B$3="All",COUNTIFS('Coaching Log'!$F$5:$F$504,"&gt;="&amp;$A28,'Coaching Log'!$F$5:$F$504,"&lt;"&amp;EDATE($A28,1)),COUNTIFS('Coaching Log'!$E$5:$E$504,$B$3,'Coaching Log'!$F$5:$F$504,"&gt;="&amp;$A28,'Coaching Log'!$F$5:$F$504,"&lt;"&amp;EDATE($A28,1)))</f>
        <v/>
      </c>
      <c r="E28">
        <f>""</f>
        <v/>
      </c>
      <c r="H28">
        <f>""</f>
        <v/>
      </c>
      <c r="I28">
        <f>""</f>
        <v/>
      </c>
      <c r="J28">
        <f>""</f>
        <v/>
      </c>
    </row>
    <row r="29">
      <c r="A29" s="41">
        <f>EDATE($A28,1)</f>
        <v/>
      </c>
      <c r="B29" s="15">
        <f>IF($B$3="All",COUNTIFS('Coaching Log'!$F$5:$F$504,"&gt;="&amp;$A29,'Coaching Log'!$F$5:$F$504,"&lt;"&amp;EDATE($A29,1)),COUNTIFS('Coaching Log'!$E$5:$E$504,$B$3,'Coaching Log'!$F$5:$F$504,"&gt;="&amp;$A29,'Coaching Log'!$F$5:$F$504,"&lt;"&amp;EDATE($A29,1)))</f>
        <v/>
      </c>
      <c r="E29">
        <f>""</f>
        <v/>
      </c>
      <c r="H29">
        <f>""</f>
        <v/>
      </c>
      <c r="I29">
        <f>""</f>
        <v/>
      </c>
      <c r="J29">
        <f>""</f>
        <v/>
      </c>
    </row>
    <row r="30">
      <c r="A30" s="41">
        <f>EDATE($A29,1)</f>
        <v/>
      </c>
      <c r="B30" s="15">
        <f>IF($B$3="All",COUNTIFS('Coaching Log'!$F$5:$F$504,"&gt;="&amp;$A30,'Coaching Log'!$F$5:$F$504,"&lt;"&amp;EDATE($A30,1)),COUNTIFS('Coaching Log'!$E$5:$E$504,$B$3,'Coaching Log'!$F$5:$F$504,"&gt;="&amp;$A30,'Coaching Log'!$F$5:$F$504,"&lt;"&amp;EDATE($A30,1)))</f>
        <v/>
      </c>
      <c r="E30">
        <f>""</f>
        <v/>
      </c>
      <c r="H30">
        <f>""</f>
        <v/>
      </c>
      <c r="I30">
        <f>""</f>
        <v/>
      </c>
      <c r="J30">
        <f>""</f>
        <v/>
      </c>
    </row>
    <row r="31">
      <c r="A31" s="41">
        <f>EDATE($A30,1)</f>
        <v/>
      </c>
      <c r="B31" s="15">
        <f>IF($B$3="All",COUNTIFS('Coaching Log'!$F$5:$F$504,"&gt;="&amp;$A31,'Coaching Log'!$F$5:$F$504,"&lt;"&amp;EDATE($A31,1)),COUNTIFS('Coaching Log'!$E$5:$E$504,$B$3,'Coaching Log'!$F$5:$F$504,"&gt;="&amp;$A31,'Coaching Log'!$F$5:$F$504,"&lt;"&amp;EDATE($A31,1)))</f>
        <v/>
      </c>
      <c r="E31">
        <f>""</f>
        <v/>
      </c>
      <c r="H31">
        <f>""</f>
        <v/>
      </c>
      <c r="I31">
        <f>""</f>
        <v/>
      </c>
      <c r="J31">
        <f>""</f>
        <v/>
      </c>
    </row>
    <row r="32">
      <c r="A32" s="41">
        <f>EDATE($A31,1)</f>
        <v/>
      </c>
      <c r="B32" s="15">
        <f>IF($B$3="All",COUNTIFS('Coaching Log'!$F$5:$F$504,"&gt;="&amp;$A32,'Coaching Log'!$F$5:$F$504,"&lt;"&amp;EDATE($A32,1)),COUNTIFS('Coaching Log'!$E$5:$E$504,$B$3,'Coaching Log'!$F$5:$F$504,"&gt;="&amp;$A32,'Coaching Log'!$F$5:$F$504,"&lt;"&amp;EDATE($A32,1)))</f>
        <v/>
      </c>
      <c r="E32">
        <f>""</f>
        <v/>
      </c>
      <c r="H32">
        <f>""</f>
        <v/>
      </c>
      <c r="I32">
        <f>""</f>
        <v/>
      </c>
      <c r="J32">
        <f>""</f>
        <v/>
      </c>
    </row>
    <row r="33">
      <c r="A33" s="41">
        <f>EDATE($A32,1)</f>
        <v/>
      </c>
      <c r="B33" s="15">
        <f>IF($B$3="All",COUNTIFS('Coaching Log'!$F$5:$F$504,"&gt;="&amp;$A33,'Coaching Log'!$F$5:$F$504,"&lt;"&amp;EDATE($A33,1)),COUNTIFS('Coaching Log'!$E$5:$E$504,$B$3,'Coaching Log'!$F$5:$F$504,"&gt;="&amp;$A33,'Coaching Log'!$F$5:$F$504,"&lt;"&amp;EDATE($A33,1)))</f>
        <v/>
      </c>
      <c r="E33">
        <f>""</f>
        <v/>
      </c>
      <c r="H33">
        <f>""</f>
        <v/>
      </c>
      <c r="I33">
        <f>""</f>
        <v/>
      </c>
      <c r="J33">
        <f>""</f>
        <v/>
      </c>
    </row>
    <row r="34">
      <c r="A34" s="41">
        <f>EDATE($A33,1)</f>
        <v/>
      </c>
      <c r="B34" s="15">
        <f>IF($B$3="All",COUNTIFS('Coaching Log'!$F$5:$F$504,"&gt;="&amp;$A34,'Coaching Log'!$F$5:$F$504,"&lt;"&amp;EDATE($A34,1)),COUNTIFS('Coaching Log'!$E$5:$E$504,$B$3,'Coaching Log'!$F$5:$F$504,"&gt;="&amp;$A34,'Coaching Log'!$F$5:$F$504,"&lt;"&amp;EDATE($A34,1)))</f>
        <v/>
      </c>
      <c r="E34">
        <f>""</f>
        <v/>
      </c>
      <c r="H34">
        <f>""</f>
        <v/>
      </c>
      <c r="I34">
        <f>""</f>
        <v/>
      </c>
      <c r="J34">
        <f>""</f>
        <v/>
      </c>
    </row>
    <row r="35">
      <c r="A35" s="41">
        <f>EDATE($A34,1)</f>
        <v/>
      </c>
      <c r="B35" s="15">
        <f>IF($B$3="All",COUNTIFS('Coaching Log'!$F$5:$F$504,"&gt;="&amp;$A35,'Coaching Log'!$F$5:$F$504,"&lt;"&amp;EDATE($A35,1)),COUNTIFS('Coaching Log'!$E$5:$E$504,$B$3,'Coaching Log'!$F$5:$F$504,"&gt;="&amp;$A35,'Coaching Log'!$F$5:$F$504,"&lt;"&amp;EDATE($A35,1)))</f>
        <v/>
      </c>
      <c r="E35">
        <f>""</f>
        <v/>
      </c>
      <c r="H35">
        <f>""</f>
        <v/>
      </c>
      <c r="I35">
        <f>""</f>
        <v/>
      </c>
      <c r="J35">
        <f>""</f>
        <v/>
      </c>
    </row>
    <row r="36">
      <c r="A36" s="41">
        <f>EDATE($A35,1)</f>
        <v/>
      </c>
      <c r="B36" s="15">
        <f>IF($B$3="All",COUNTIFS('Coaching Log'!$F$5:$F$504,"&gt;="&amp;$A36,'Coaching Log'!$F$5:$F$504,"&lt;"&amp;EDATE($A36,1)),COUNTIFS('Coaching Log'!$E$5:$E$504,$B$3,'Coaching Log'!$F$5:$F$504,"&gt;="&amp;$A36,'Coaching Log'!$F$5:$F$504,"&lt;"&amp;EDATE($A36,1)))</f>
        <v/>
      </c>
      <c r="E36">
        <f>""</f>
        <v/>
      </c>
      <c r="H36">
        <f>""</f>
        <v/>
      </c>
      <c r="I36">
        <f>""</f>
        <v/>
      </c>
      <c r="J36">
        <f>""</f>
        <v/>
      </c>
    </row>
    <row r="37">
      <c r="A37">
        <f>""</f>
        <v/>
      </c>
      <c r="B37">
        <f>""</f>
        <v/>
      </c>
      <c r="E37">
        <f>""</f>
        <v/>
      </c>
      <c r="H37">
        <f>""</f>
        <v/>
      </c>
      <c r="I37">
        <f>""</f>
        <v/>
      </c>
      <c r="J37">
        <f>""</f>
        <v/>
      </c>
    </row>
    <row r="38">
      <c r="A38">
        <f>""</f>
        <v/>
      </c>
      <c r="B38">
        <f>""</f>
        <v/>
      </c>
      <c r="E38">
        <f>""</f>
        <v/>
      </c>
      <c r="H38">
        <f>""</f>
        <v/>
      </c>
      <c r="I38">
        <f>""</f>
        <v/>
      </c>
      <c r="J38">
        <f>""</f>
        <v/>
      </c>
    </row>
    <row r="39">
      <c r="A39">
        <f>""</f>
        <v/>
      </c>
      <c r="B39">
        <f>""</f>
        <v/>
      </c>
      <c r="E39">
        <f>""</f>
        <v/>
      </c>
      <c r="H39">
        <f>""</f>
        <v/>
      </c>
      <c r="I39">
        <f>""</f>
        <v/>
      </c>
      <c r="J39">
        <f>""</f>
        <v/>
      </c>
    </row>
    <row r="40">
      <c r="A40">
        <f>""</f>
        <v/>
      </c>
      <c r="B40">
        <f>""</f>
        <v/>
      </c>
      <c r="E40">
        <f>""</f>
        <v/>
      </c>
      <c r="H40">
        <f>""</f>
        <v/>
      </c>
      <c r="I40">
        <f>""</f>
        <v/>
      </c>
      <c r="J40">
        <f>""</f>
        <v/>
      </c>
    </row>
    <row r="41">
      <c r="A41">
        <f>""</f>
        <v/>
      </c>
      <c r="B41">
        <f>""</f>
        <v/>
      </c>
      <c r="E41">
        <f>""</f>
        <v/>
      </c>
      <c r="H41">
        <f>""</f>
        <v/>
      </c>
      <c r="I41">
        <f>""</f>
        <v/>
      </c>
      <c r="J41">
        <f>""</f>
        <v/>
      </c>
    </row>
    <row r="42">
      <c r="A42">
        <f>""</f>
        <v/>
      </c>
      <c r="B42">
        <f>""</f>
        <v/>
      </c>
      <c r="E42">
        <f>""</f>
        <v/>
      </c>
      <c r="H42">
        <f>""</f>
        <v/>
      </c>
      <c r="I42">
        <f>""</f>
        <v/>
      </c>
      <c r="J42">
        <f>""</f>
        <v/>
      </c>
    </row>
    <row r="43">
      <c r="A43">
        <f>""</f>
        <v/>
      </c>
      <c r="B43">
        <f>""</f>
        <v/>
      </c>
      <c r="E43">
        <f>""</f>
        <v/>
      </c>
      <c r="H43">
        <f>""</f>
        <v/>
      </c>
      <c r="I43">
        <f>""</f>
        <v/>
      </c>
      <c r="J43">
        <f>""</f>
        <v/>
      </c>
    </row>
    <row r="44">
      <c r="A44">
        <f>""</f>
        <v/>
      </c>
      <c r="B44">
        <f>""</f>
        <v/>
      </c>
      <c r="E44">
        <f>""</f>
        <v/>
      </c>
      <c r="H44">
        <f>""</f>
        <v/>
      </c>
      <c r="I44">
        <f>""</f>
        <v/>
      </c>
      <c r="J44">
        <f>""</f>
        <v/>
      </c>
    </row>
    <row r="45">
      <c r="A45">
        <f>""</f>
        <v/>
      </c>
      <c r="B45">
        <f>""</f>
        <v/>
      </c>
      <c r="E45">
        <f>""</f>
        <v/>
      </c>
      <c r="H45">
        <f>""</f>
        <v/>
      </c>
      <c r="I45">
        <f>""</f>
        <v/>
      </c>
      <c r="J45">
        <f>""</f>
        <v/>
      </c>
    </row>
    <row r="46">
      <c r="A46">
        <f>""</f>
        <v/>
      </c>
      <c r="B46">
        <f>""</f>
        <v/>
      </c>
      <c r="E46">
        <f>""</f>
        <v/>
      </c>
      <c r="H46">
        <f>""</f>
        <v/>
      </c>
      <c r="I46">
        <f>""</f>
        <v/>
      </c>
      <c r="J46">
        <f>""</f>
        <v/>
      </c>
    </row>
    <row r="47">
      <c r="A47">
        <f>""</f>
        <v/>
      </c>
      <c r="B47">
        <f>""</f>
        <v/>
      </c>
      <c r="E47">
        <f>""</f>
        <v/>
      </c>
      <c r="H47">
        <f>""</f>
        <v/>
      </c>
      <c r="I47">
        <f>""</f>
        <v/>
      </c>
      <c r="J47">
        <f>""</f>
        <v/>
      </c>
    </row>
    <row r="48">
      <c r="A48">
        <f>""</f>
        <v/>
      </c>
      <c r="B48">
        <f>""</f>
        <v/>
      </c>
      <c r="E48">
        <f>""</f>
        <v/>
      </c>
      <c r="H48">
        <f>""</f>
        <v/>
      </c>
      <c r="I48">
        <f>""</f>
        <v/>
      </c>
      <c r="J48">
        <f>""</f>
        <v/>
      </c>
    </row>
    <row r="49">
      <c r="A49">
        <f>""</f>
        <v/>
      </c>
      <c r="B49">
        <f>""</f>
        <v/>
      </c>
      <c r="E49">
        <f>""</f>
        <v/>
      </c>
      <c r="H49">
        <f>""</f>
        <v/>
      </c>
      <c r="I49">
        <f>""</f>
        <v/>
      </c>
      <c r="J49">
        <f>""</f>
        <v/>
      </c>
    </row>
    <row r="50">
      <c r="A50">
        <f>""</f>
        <v/>
      </c>
      <c r="B50">
        <f>""</f>
        <v/>
      </c>
      <c r="E50">
        <f>""</f>
        <v/>
      </c>
      <c r="H50">
        <f>""</f>
        <v/>
      </c>
      <c r="I50">
        <f>""</f>
        <v/>
      </c>
      <c r="J50">
        <f>""</f>
        <v/>
      </c>
    </row>
    <row r="51">
      <c r="A51">
        <f>""</f>
        <v/>
      </c>
      <c r="B51">
        <f>""</f>
        <v/>
      </c>
      <c r="E51">
        <f>""</f>
        <v/>
      </c>
      <c r="H51">
        <f>""</f>
        <v/>
      </c>
      <c r="I51">
        <f>""</f>
        <v/>
      </c>
      <c r="J51">
        <f>""</f>
        <v/>
      </c>
    </row>
    <row r="52">
      <c r="A52">
        <f>""</f>
        <v/>
      </c>
      <c r="B52">
        <f>""</f>
        <v/>
      </c>
      <c r="E52">
        <f>""</f>
        <v/>
      </c>
      <c r="H52">
        <f>""</f>
        <v/>
      </c>
      <c r="I52">
        <f>""</f>
        <v/>
      </c>
      <c r="J52">
        <f>""</f>
        <v/>
      </c>
    </row>
    <row r="53">
      <c r="A53">
        <f>""</f>
        <v/>
      </c>
      <c r="B53">
        <f>""</f>
        <v/>
      </c>
      <c r="E53">
        <f>""</f>
        <v/>
      </c>
      <c r="H53">
        <f>""</f>
        <v/>
      </c>
      <c r="I53">
        <f>""</f>
        <v/>
      </c>
      <c r="J53">
        <f>""</f>
        <v/>
      </c>
    </row>
    <row r="54">
      <c r="A54">
        <f>""</f>
        <v/>
      </c>
      <c r="B54">
        <f>""</f>
        <v/>
      </c>
      <c r="E54">
        <f>""</f>
        <v/>
      </c>
      <c r="H54">
        <f>""</f>
        <v/>
      </c>
      <c r="I54">
        <f>""</f>
        <v/>
      </c>
      <c r="J54">
        <f>""</f>
        <v/>
      </c>
    </row>
    <row r="55">
      <c r="A55">
        <f>""</f>
        <v/>
      </c>
      <c r="B55">
        <f>""</f>
        <v/>
      </c>
      <c r="E55">
        <f>""</f>
        <v/>
      </c>
      <c r="H55">
        <f>""</f>
        <v/>
      </c>
      <c r="I55">
        <f>""</f>
        <v/>
      </c>
      <c r="J55">
        <f>""</f>
        <v/>
      </c>
    </row>
    <row r="56">
      <c r="A56">
        <f>""</f>
        <v/>
      </c>
      <c r="B56">
        <f>""</f>
        <v/>
      </c>
      <c r="E56">
        <f>""</f>
        <v/>
      </c>
      <c r="H56">
        <f>""</f>
        <v/>
      </c>
      <c r="I56">
        <f>""</f>
        <v/>
      </c>
      <c r="J56">
        <f>""</f>
        <v/>
      </c>
    </row>
    <row r="57">
      <c r="A57">
        <f>""</f>
        <v/>
      </c>
      <c r="B57">
        <f>""</f>
        <v/>
      </c>
      <c r="E57">
        <f>""</f>
        <v/>
      </c>
      <c r="H57">
        <f>""</f>
        <v/>
      </c>
      <c r="I57">
        <f>""</f>
        <v/>
      </c>
      <c r="J57">
        <f>""</f>
        <v/>
      </c>
    </row>
    <row r="58">
      <c r="A58">
        <f>""</f>
        <v/>
      </c>
      <c r="B58">
        <f>""</f>
        <v/>
      </c>
      <c r="E58">
        <f>""</f>
        <v/>
      </c>
      <c r="H58">
        <f>""</f>
        <v/>
      </c>
      <c r="I58">
        <f>""</f>
        <v/>
      </c>
      <c r="J58">
        <f>""</f>
        <v/>
      </c>
    </row>
    <row r="59">
      <c r="A59">
        <f>""</f>
        <v/>
      </c>
      <c r="B59">
        <f>""</f>
        <v/>
      </c>
      <c r="E59">
        <f>""</f>
        <v/>
      </c>
      <c r="H59">
        <f>""</f>
        <v/>
      </c>
      <c r="I59">
        <f>""</f>
        <v/>
      </c>
      <c r="J59">
        <f>""</f>
        <v/>
      </c>
    </row>
    <row r="60">
      <c r="A60">
        <f>""</f>
        <v/>
      </c>
      <c r="B60">
        <f>""</f>
        <v/>
      </c>
      <c r="E60">
        <f>""</f>
        <v/>
      </c>
      <c r="H60">
        <f>""</f>
        <v/>
      </c>
      <c r="I60">
        <f>""</f>
        <v/>
      </c>
      <c r="J60">
        <f>""</f>
        <v/>
      </c>
    </row>
    <row r="61">
      <c r="A61">
        <f>""</f>
        <v/>
      </c>
      <c r="B61">
        <f>""</f>
        <v/>
      </c>
      <c r="E61">
        <f>""</f>
        <v/>
      </c>
      <c r="H61">
        <f>""</f>
        <v/>
      </c>
      <c r="I61">
        <f>""</f>
        <v/>
      </c>
      <c r="J61">
        <f>""</f>
        <v/>
      </c>
    </row>
    <row r="62">
      <c r="A62">
        <f>""</f>
        <v/>
      </c>
      <c r="B62">
        <f>""</f>
        <v/>
      </c>
      <c r="E62">
        <f>""</f>
        <v/>
      </c>
      <c r="H62">
        <f>""</f>
        <v/>
      </c>
      <c r="I62">
        <f>""</f>
        <v/>
      </c>
      <c r="J62">
        <f>""</f>
        <v/>
      </c>
    </row>
    <row r="63">
      <c r="A63">
        <f>""</f>
        <v/>
      </c>
      <c r="B63">
        <f>""</f>
        <v/>
      </c>
      <c r="E63">
        <f>""</f>
        <v/>
      </c>
      <c r="H63">
        <f>""</f>
        <v/>
      </c>
      <c r="I63">
        <f>""</f>
        <v/>
      </c>
      <c r="J63">
        <f>""</f>
        <v/>
      </c>
    </row>
    <row r="64">
      <c r="A64">
        <f>""</f>
        <v/>
      </c>
      <c r="B64">
        <f>""</f>
        <v/>
      </c>
      <c r="E64">
        <f>""</f>
        <v/>
      </c>
      <c r="H64">
        <f>""</f>
        <v/>
      </c>
      <c r="I64">
        <f>""</f>
        <v/>
      </c>
      <c r="J64">
        <f>""</f>
        <v/>
      </c>
    </row>
    <row r="65">
      <c r="A65">
        <f>""</f>
        <v/>
      </c>
      <c r="B65">
        <f>""</f>
        <v/>
      </c>
      <c r="E65">
        <f>""</f>
        <v/>
      </c>
      <c r="H65">
        <f>""</f>
        <v/>
      </c>
      <c r="I65">
        <f>""</f>
        <v/>
      </c>
      <c r="J65">
        <f>""</f>
        <v/>
      </c>
    </row>
    <row r="66">
      <c r="A66">
        <f>""</f>
        <v/>
      </c>
      <c r="B66">
        <f>""</f>
        <v/>
      </c>
      <c r="E66">
        <f>""</f>
        <v/>
      </c>
      <c r="H66">
        <f>""</f>
        <v/>
      </c>
      <c r="I66">
        <f>""</f>
        <v/>
      </c>
      <c r="J66">
        <f>""</f>
        <v/>
      </c>
    </row>
    <row r="67">
      <c r="A67">
        <f>""</f>
        <v/>
      </c>
      <c r="B67">
        <f>""</f>
        <v/>
      </c>
      <c r="E67">
        <f>""</f>
        <v/>
      </c>
      <c r="H67">
        <f>""</f>
        <v/>
      </c>
      <c r="I67">
        <f>""</f>
        <v/>
      </c>
      <c r="J67">
        <f>""</f>
        <v/>
      </c>
    </row>
    <row r="68">
      <c r="A68">
        <f>""</f>
        <v/>
      </c>
      <c r="B68">
        <f>""</f>
        <v/>
      </c>
      <c r="E68">
        <f>""</f>
        <v/>
      </c>
      <c r="H68">
        <f>""</f>
        <v/>
      </c>
      <c r="I68">
        <f>""</f>
        <v/>
      </c>
      <c r="J68">
        <f>""</f>
        <v/>
      </c>
    </row>
    <row r="69">
      <c r="A69">
        <f>""</f>
        <v/>
      </c>
      <c r="B69">
        <f>""</f>
        <v/>
      </c>
      <c r="E69">
        <f>""</f>
        <v/>
      </c>
      <c r="H69">
        <f>""</f>
        <v/>
      </c>
      <c r="I69">
        <f>""</f>
        <v/>
      </c>
      <c r="J69">
        <f>""</f>
        <v/>
      </c>
    </row>
    <row r="70">
      <c r="A70">
        <f>""</f>
        <v/>
      </c>
      <c r="B70">
        <f>""</f>
        <v/>
      </c>
      <c r="E70">
        <f>""</f>
        <v/>
      </c>
      <c r="H70">
        <f>""</f>
        <v/>
      </c>
      <c r="I70">
        <f>""</f>
        <v/>
      </c>
      <c r="J70">
        <f>""</f>
        <v/>
      </c>
    </row>
    <row r="71">
      <c r="A71">
        <f>""</f>
        <v/>
      </c>
      <c r="B71">
        <f>""</f>
        <v/>
      </c>
      <c r="E71">
        <f>""</f>
        <v/>
      </c>
      <c r="H71">
        <f>""</f>
        <v/>
      </c>
      <c r="I71">
        <f>""</f>
        <v/>
      </c>
      <c r="J71">
        <f>""</f>
        <v/>
      </c>
    </row>
    <row r="72">
      <c r="A72">
        <f>""</f>
        <v/>
      </c>
      <c r="B72">
        <f>""</f>
        <v/>
      </c>
      <c r="E72">
        <f>""</f>
        <v/>
      </c>
      <c r="H72">
        <f>""</f>
        <v/>
      </c>
      <c r="I72">
        <f>""</f>
        <v/>
      </c>
      <c r="J72">
        <f>""</f>
        <v/>
      </c>
    </row>
    <row r="73">
      <c r="A73">
        <f>""</f>
        <v/>
      </c>
      <c r="B73">
        <f>""</f>
        <v/>
      </c>
      <c r="E73">
        <f>""</f>
        <v/>
      </c>
      <c r="H73">
        <f>""</f>
        <v/>
      </c>
      <c r="I73">
        <f>""</f>
        <v/>
      </c>
      <c r="J73">
        <f>""</f>
        <v/>
      </c>
    </row>
    <row r="74">
      <c r="A74">
        <f>""</f>
        <v/>
      </c>
      <c r="B74">
        <f>""</f>
        <v/>
      </c>
      <c r="E74">
        <f>""</f>
        <v/>
      </c>
      <c r="H74">
        <f>""</f>
        <v/>
      </c>
      <c r="I74">
        <f>""</f>
        <v/>
      </c>
      <c r="J74">
        <f>""</f>
        <v/>
      </c>
    </row>
    <row r="75">
      <c r="A75">
        <f>""</f>
        <v/>
      </c>
      <c r="B75">
        <f>""</f>
        <v/>
      </c>
      <c r="E75">
        <f>""</f>
        <v/>
      </c>
      <c r="H75">
        <f>""</f>
        <v/>
      </c>
      <c r="I75">
        <f>""</f>
        <v/>
      </c>
      <c r="J75">
        <f>""</f>
        <v/>
      </c>
    </row>
    <row r="76">
      <c r="A76">
        <f>""</f>
        <v/>
      </c>
      <c r="B76">
        <f>""</f>
        <v/>
      </c>
      <c r="E76">
        <f>""</f>
        <v/>
      </c>
      <c r="H76">
        <f>""</f>
        <v/>
      </c>
      <c r="I76">
        <f>""</f>
        <v/>
      </c>
      <c r="J76">
        <f>""</f>
        <v/>
      </c>
    </row>
    <row r="77">
      <c r="A77">
        <f>""</f>
        <v/>
      </c>
      <c r="B77">
        <f>""</f>
        <v/>
      </c>
      <c r="E77">
        <f>""</f>
        <v/>
      </c>
      <c r="H77">
        <f>""</f>
        <v/>
      </c>
      <c r="I77">
        <f>""</f>
        <v/>
      </c>
      <c r="J77">
        <f>""</f>
        <v/>
      </c>
    </row>
    <row r="78">
      <c r="A78">
        <f>""</f>
        <v/>
      </c>
      <c r="B78">
        <f>""</f>
        <v/>
      </c>
      <c r="E78">
        <f>""</f>
        <v/>
      </c>
      <c r="H78">
        <f>""</f>
        <v/>
      </c>
      <c r="I78">
        <f>""</f>
        <v/>
      </c>
      <c r="J78">
        <f>""</f>
        <v/>
      </c>
    </row>
    <row r="79">
      <c r="A79">
        <f>""</f>
        <v/>
      </c>
      <c r="B79">
        <f>""</f>
        <v/>
      </c>
      <c r="E79">
        <f>""</f>
        <v/>
      </c>
      <c r="H79">
        <f>""</f>
        <v/>
      </c>
      <c r="I79">
        <f>""</f>
        <v/>
      </c>
      <c r="J79">
        <f>""</f>
        <v/>
      </c>
    </row>
    <row r="80">
      <c r="A80">
        <f>""</f>
        <v/>
      </c>
      <c r="B80">
        <f>""</f>
        <v/>
      </c>
      <c r="E80">
        <f>""</f>
        <v/>
      </c>
      <c r="H80">
        <f>""</f>
        <v/>
      </c>
      <c r="I80">
        <f>""</f>
        <v/>
      </c>
      <c r="J80">
        <f>""</f>
        <v/>
      </c>
    </row>
    <row r="81">
      <c r="A81">
        <f>""</f>
        <v/>
      </c>
      <c r="B81">
        <f>""</f>
        <v/>
      </c>
      <c r="E81">
        <f>""</f>
        <v/>
      </c>
      <c r="H81">
        <f>""</f>
        <v/>
      </c>
      <c r="I81">
        <f>""</f>
        <v/>
      </c>
      <c r="J81">
        <f>""</f>
        <v/>
      </c>
    </row>
    <row r="82">
      <c r="A82">
        <f>""</f>
        <v/>
      </c>
      <c r="B82">
        <f>""</f>
        <v/>
      </c>
      <c r="E82">
        <f>""</f>
        <v/>
      </c>
      <c r="H82">
        <f>""</f>
        <v/>
      </c>
      <c r="I82">
        <f>""</f>
        <v/>
      </c>
      <c r="J82">
        <f>""</f>
        <v/>
      </c>
    </row>
    <row r="83">
      <c r="A83">
        <f>""</f>
        <v/>
      </c>
      <c r="B83">
        <f>""</f>
        <v/>
      </c>
      <c r="E83">
        <f>""</f>
        <v/>
      </c>
      <c r="H83">
        <f>""</f>
        <v/>
      </c>
      <c r="I83">
        <f>""</f>
        <v/>
      </c>
      <c r="J83">
        <f>""</f>
        <v/>
      </c>
    </row>
    <row r="84">
      <c r="A84">
        <f>""</f>
        <v/>
      </c>
      <c r="B84">
        <f>""</f>
        <v/>
      </c>
      <c r="E84">
        <f>""</f>
        <v/>
      </c>
      <c r="H84">
        <f>""</f>
        <v/>
      </c>
      <c r="I84">
        <f>""</f>
        <v/>
      </c>
      <c r="J84">
        <f>""</f>
        <v/>
      </c>
    </row>
    <row r="85">
      <c r="A85">
        <f>""</f>
        <v/>
      </c>
      <c r="B85">
        <f>""</f>
        <v/>
      </c>
      <c r="E85">
        <f>""</f>
        <v/>
      </c>
      <c r="H85">
        <f>""</f>
        <v/>
      </c>
      <c r="I85">
        <f>""</f>
        <v/>
      </c>
      <c r="J85">
        <f>""</f>
        <v/>
      </c>
    </row>
    <row r="86">
      <c r="A86">
        <f>""</f>
        <v/>
      </c>
      <c r="B86">
        <f>""</f>
        <v/>
      </c>
      <c r="E86">
        <f>""</f>
        <v/>
      </c>
      <c r="H86">
        <f>""</f>
        <v/>
      </c>
      <c r="I86">
        <f>""</f>
        <v/>
      </c>
      <c r="J86">
        <f>""</f>
        <v/>
      </c>
    </row>
    <row r="87">
      <c r="A87">
        <f>""</f>
        <v/>
      </c>
      <c r="B87">
        <f>""</f>
        <v/>
      </c>
      <c r="E87">
        <f>""</f>
        <v/>
      </c>
      <c r="H87">
        <f>""</f>
        <v/>
      </c>
      <c r="I87">
        <f>""</f>
        <v/>
      </c>
      <c r="J87">
        <f>""</f>
        <v/>
      </c>
    </row>
    <row r="88">
      <c r="A88">
        <f>""</f>
        <v/>
      </c>
      <c r="B88">
        <f>""</f>
        <v/>
      </c>
      <c r="E88">
        <f>""</f>
        <v/>
      </c>
      <c r="H88">
        <f>""</f>
        <v/>
      </c>
      <c r="I88">
        <f>""</f>
        <v/>
      </c>
      <c r="J88">
        <f>""</f>
        <v/>
      </c>
    </row>
    <row r="89">
      <c r="A89">
        <f>""</f>
        <v/>
      </c>
      <c r="B89">
        <f>""</f>
        <v/>
      </c>
      <c r="E89">
        <f>""</f>
        <v/>
      </c>
      <c r="H89">
        <f>""</f>
        <v/>
      </c>
      <c r="I89">
        <f>""</f>
        <v/>
      </c>
      <c r="J89">
        <f>""</f>
        <v/>
      </c>
    </row>
    <row r="90">
      <c r="A90">
        <f>""</f>
        <v/>
      </c>
      <c r="B90">
        <f>""</f>
        <v/>
      </c>
      <c r="E90">
        <f>""</f>
        <v/>
      </c>
      <c r="H90">
        <f>""</f>
        <v/>
      </c>
      <c r="I90">
        <f>""</f>
        <v/>
      </c>
      <c r="J90">
        <f>""</f>
        <v/>
      </c>
    </row>
    <row r="91">
      <c r="A91">
        <f>""</f>
        <v/>
      </c>
      <c r="B91">
        <f>""</f>
        <v/>
      </c>
      <c r="E91">
        <f>""</f>
        <v/>
      </c>
      <c r="H91">
        <f>""</f>
        <v/>
      </c>
      <c r="I91">
        <f>""</f>
        <v/>
      </c>
      <c r="J91">
        <f>""</f>
        <v/>
      </c>
    </row>
    <row r="92">
      <c r="A92">
        <f>""</f>
        <v/>
      </c>
      <c r="B92">
        <f>""</f>
        <v/>
      </c>
      <c r="E92">
        <f>""</f>
        <v/>
      </c>
      <c r="H92">
        <f>""</f>
        <v/>
      </c>
      <c r="I92">
        <f>""</f>
        <v/>
      </c>
      <c r="J92">
        <f>""</f>
        <v/>
      </c>
    </row>
    <row r="93">
      <c r="A93">
        <f>""</f>
        <v/>
      </c>
      <c r="B93">
        <f>""</f>
        <v/>
      </c>
      <c r="E93">
        <f>""</f>
        <v/>
      </c>
      <c r="H93">
        <f>""</f>
        <v/>
      </c>
      <c r="I93">
        <f>""</f>
        <v/>
      </c>
      <c r="J93">
        <f>""</f>
        <v/>
      </c>
    </row>
    <row r="94">
      <c r="A94">
        <f>""</f>
        <v/>
      </c>
      <c r="B94">
        <f>""</f>
        <v/>
      </c>
      <c r="E94">
        <f>""</f>
        <v/>
      </c>
      <c r="H94">
        <f>""</f>
        <v/>
      </c>
      <c r="I94">
        <f>""</f>
        <v/>
      </c>
      <c r="J94">
        <f>""</f>
        <v/>
      </c>
    </row>
    <row r="95">
      <c r="A95">
        <f>""</f>
        <v/>
      </c>
      <c r="B95">
        <f>""</f>
        <v/>
      </c>
      <c r="E95">
        <f>""</f>
        <v/>
      </c>
      <c r="H95">
        <f>""</f>
        <v/>
      </c>
      <c r="I95">
        <f>""</f>
        <v/>
      </c>
      <c r="J95">
        <f>""</f>
        <v/>
      </c>
    </row>
    <row r="96">
      <c r="A96">
        <f>""</f>
        <v/>
      </c>
      <c r="B96">
        <f>""</f>
        <v/>
      </c>
      <c r="E96">
        <f>""</f>
        <v/>
      </c>
      <c r="H96">
        <f>""</f>
        <v/>
      </c>
      <c r="I96">
        <f>""</f>
        <v/>
      </c>
      <c r="J96">
        <f>""</f>
        <v/>
      </c>
    </row>
    <row r="97">
      <c r="A97">
        <f>""</f>
        <v/>
      </c>
      <c r="B97">
        <f>""</f>
        <v/>
      </c>
      <c r="E97">
        <f>""</f>
        <v/>
      </c>
      <c r="H97">
        <f>""</f>
        <v/>
      </c>
      <c r="I97">
        <f>""</f>
        <v/>
      </c>
      <c r="J97">
        <f>""</f>
        <v/>
      </c>
    </row>
    <row r="98">
      <c r="A98">
        <f>""</f>
        <v/>
      </c>
      <c r="B98">
        <f>""</f>
        <v/>
      </c>
      <c r="E98">
        <f>""</f>
        <v/>
      </c>
      <c r="H98">
        <f>""</f>
        <v/>
      </c>
      <c r="I98">
        <f>""</f>
        <v/>
      </c>
      <c r="J98">
        <f>""</f>
        <v/>
      </c>
    </row>
    <row r="99">
      <c r="A99">
        <f>""</f>
        <v/>
      </c>
      <c r="B99">
        <f>""</f>
        <v/>
      </c>
      <c r="E99">
        <f>""</f>
        <v/>
      </c>
      <c r="H99">
        <f>""</f>
        <v/>
      </c>
      <c r="I99">
        <f>""</f>
        <v/>
      </c>
      <c r="J99">
        <f>""</f>
        <v/>
      </c>
    </row>
    <row r="100">
      <c r="A100">
        <f>""</f>
        <v/>
      </c>
      <c r="B100">
        <f>""</f>
        <v/>
      </c>
      <c r="E100">
        <f>""</f>
        <v/>
      </c>
      <c r="H100">
        <f>""</f>
        <v/>
      </c>
      <c r="I100">
        <f>""</f>
        <v/>
      </c>
      <c r="J100">
        <f>""</f>
        <v/>
      </c>
    </row>
    <row r="101">
      <c r="A101">
        <f>""</f>
        <v/>
      </c>
      <c r="B101">
        <f>""</f>
        <v/>
      </c>
      <c r="E101">
        <f>""</f>
        <v/>
      </c>
      <c r="H101">
        <f>""</f>
        <v/>
      </c>
      <c r="I101">
        <f>""</f>
        <v/>
      </c>
      <c r="J101">
        <f>""</f>
        <v/>
      </c>
    </row>
  </sheetData>
  <mergeCells count="1">
    <mergeCell ref="A1:N1"/>
  </mergeCells>
  <conditionalFormatting sqref="E6">
    <cfRule type="expression" priority="1" dxfId="0">
      <formula>E6&gt;0</formula>
    </cfRule>
  </conditionalFormatting>
  <conditionalFormatting sqref="H6">
    <cfRule type="expression" priority="2" dxfId="1">
      <formula>H6&gt;0</formula>
    </cfRule>
  </conditionalFormatting>
  <conditionalFormatting sqref="B9">
    <cfRule type="expression" priority="3" dxfId="0">
      <formula>B9&gt;0</formula>
    </cfRule>
  </conditionalFormatting>
  <conditionalFormatting sqref="B12">
    <cfRule type="expression" priority="4" dxfId="0">
      <formula>B12&gt;0</formula>
    </cfRule>
  </conditionalFormatting>
  <dataValidations count="1">
    <dataValidation sqref="B3" showDropDown="0" showInputMessage="1" showErrorMessage="1" allowBlank="0" errorTitle="Invalid Entry" error="Enter a value that meets the cell requirements." promptTitle="Location Filter" prompt="Select All or one operating location." type="list" errorStyle="stop">
      <formula1>=INDIRECT("'Settings'!$D$4:$D$14")</formula1>
    </dataValidation>
  </dataValidations>
  <pageMargins left="0.75" right="0.75" top="1" bottom="1" header="0.5" footer="0.5"/>
  <pageSetup orientation="landscape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AA504"/>
  <sheetViews>
    <sheetView showGridLines="0" zoomScale="75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9" customWidth="1" min="3" max="3"/>
    <col width="14" customWidth="1" min="4" max="4"/>
    <col width="18" customWidth="1" min="5" max="5"/>
    <col width="24" customWidth="1" min="6" max="6"/>
    <col width="42" customWidth="1" min="7" max="7"/>
    <col width="13" customWidth="1" min="8" max="8"/>
    <col width="13" customWidth="1" min="9" max="9"/>
    <col width="11" customWidth="1" min="10" max="10"/>
    <col width="14" customWidth="1" min="11" max="11"/>
    <col width="18" customWidth="1" min="12" max="12"/>
    <col width="25" customWidth="1" min="13" max="13"/>
    <col width="18" customWidth="1" min="14" max="14"/>
    <col width="14" customWidth="1" min="15" max="15"/>
    <col width="14" customWidth="1" min="16" max="16"/>
    <col width="14" customWidth="1" min="17" max="17"/>
    <col width="16" customWidth="1" min="18" max="18"/>
    <col width="16" customWidth="1" min="19" max="19"/>
    <col width="16" customWidth="1" min="20" max="20"/>
    <col width="13" customWidth="1" min="21" max="21"/>
    <col width="17" customWidth="1" min="22" max="22"/>
    <col width="15" customWidth="1" min="23" max="23"/>
    <col width="17" customWidth="1" min="24" max="24"/>
    <col width="15" customWidth="1" min="25" max="25"/>
    <col width="15" customWidth="1" min="26" max="26"/>
    <col width="32" customWidth="1" min="27" max="27"/>
  </cols>
  <sheetData>
    <row r="1" ht="28" customHeight="1">
      <c r="A1" s="1" t="inlineStr">
        <is>
          <t>Driver Coaching Action Plans</t>
        </is>
      </c>
    </row>
    <row r="2" ht="24" customHeight="1">
      <c r="A2" s="3" t="inlineStr">
        <is>
          <t>Enter information in blue cells. Green cells contain formulas and should not be overwritten.</t>
        </is>
      </c>
      <c r="B2" s="4" t="n"/>
      <c r="C2" s="4" t="n"/>
      <c r="D2" s="4" t="n"/>
      <c r="E2" s="4" t="n"/>
      <c r="F2" s="4" t="n"/>
      <c r="G2" s="4" t="n"/>
      <c r="H2" s="4" t="n"/>
      <c r="I2" s="4" t="n"/>
      <c r="J2" s="4" t="n"/>
      <c r="K2" s="4" t="n"/>
      <c r="L2" s="4" t="n"/>
      <c r="M2" s="4" t="n"/>
      <c r="N2" s="4" t="n"/>
      <c r="O2" s="4" t="n"/>
      <c r="P2" s="4" t="n"/>
      <c r="Q2" s="4" t="n"/>
      <c r="R2" s="4" t="n"/>
      <c r="S2" s="4" t="n"/>
      <c r="T2" s="4" t="n"/>
      <c r="U2" s="4" t="n"/>
      <c r="V2" s="4" t="n"/>
      <c r="W2" s="4" t="n"/>
      <c r="X2" s="4" t="n"/>
      <c r="Y2" s="4" t="n"/>
      <c r="Z2" s="4" t="n"/>
      <c r="AA2" s="4" t="n"/>
    </row>
    <row r="3">
      <c r="A3" s="18" t="inlineStr">
        <is>
          <t>Legend</t>
        </is>
      </c>
      <c r="B3" s="19" t="inlineStr">
        <is>
          <t>Input</t>
        </is>
      </c>
      <c r="C3" s="20" t="inlineStr">
        <is>
          <t>Calculated</t>
        </is>
      </c>
      <c r="D3" s="21" t="inlineStr">
        <is>
          <t>Warning</t>
        </is>
      </c>
      <c r="E3" s="22" t="inlineStr">
        <is>
          <t>Acceptable</t>
        </is>
      </c>
    </row>
    <row r="4" ht="38" customHeight="1">
      <c r="A4" s="14" t="inlineStr">
        <is>
          <t>Plan ID</t>
        </is>
      </c>
      <c r="B4" s="14" t="inlineStr">
        <is>
          <t>Driver ID</t>
        </is>
      </c>
      <c r="C4" s="14" t="inlineStr">
        <is>
          <t>Driver Name</t>
        </is>
      </c>
      <c r="D4" s="14" t="inlineStr">
        <is>
          <t>Location</t>
        </is>
      </c>
      <c r="E4" s="14" t="inlineStr">
        <is>
          <t>Supervisor</t>
        </is>
      </c>
      <c r="F4" s="14" t="inlineStr">
        <is>
          <t>Coaching Category</t>
        </is>
      </c>
      <c r="G4" s="14" t="inlineStr">
        <is>
          <t>Trigger/Event Summary</t>
        </is>
      </c>
      <c r="H4" s="14" t="inlineStr">
        <is>
          <t>Start Date</t>
        </is>
      </c>
      <c r="I4" s="14" t="inlineStr">
        <is>
          <t>Due Date</t>
        </is>
      </c>
      <c r="J4" s="14" t="inlineStr">
        <is>
          <t>Priority</t>
        </is>
      </c>
      <c r="K4" s="14" t="inlineStr">
        <is>
          <t>Plan Status</t>
        </is>
      </c>
      <c r="L4" s="14" t="inlineStr">
        <is>
          <t>Plan Owner</t>
        </is>
      </c>
      <c r="M4" s="14" t="inlineStr">
        <is>
          <t>Metric Unit</t>
        </is>
      </c>
      <c r="N4" s="14" t="inlineStr">
        <is>
          <t>Desired Direction</t>
        </is>
      </c>
      <c r="O4" s="14" t="inlineStr">
        <is>
          <t>Baseline Value</t>
        </is>
      </c>
      <c r="P4" s="14" t="inlineStr">
        <is>
          <t>Target Value</t>
        </is>
      </c>
      <c r="Q4" s="14" t="inlineStr">
        <is>
          <t>Current Value</t>
        </is>
      </c>
      <c r="R4" s="14" t="inlineStr">
        <is>
          <t>Last Metric Update</t>
        </is>
      </c>
      <c r="S4" s="14" t="inlineStr">
        <is>
          <t>Planned Sessions</t>
        </is>
      </c>
      <c r="T4" s="14" t="inlineStr">
        <is>
          <t>Completion Date</t>
        </is>
      </c>
      <c r="U4" s="14" t="inlineStr">
        <is>
          <t>Progress %</t>
        </is>
      </c>
      <c r="V4" s="14" t="inlineStr">
        <is>
          <t>Schedule Health</t>
        </is>
      </c>
      <c r="W4" s="14" t="inlineStr">
        <is>
          <t>Sessions Logged</t>
        </is>
      </c>
      <c r="X4" s="14" t="inlineStr">
        <is>
          <t>Last Coaching Date</t>
        </is>
      </c>
      <c r="Y4" s="14" t="inlineStr">
        <is>
          <t>Estimated Cost</t>
        </is>
      </c>
      <c r="Z4" s="14" t="inlineStr">
        <is>
          <t>Actual Cost</t>
        </is>
      </c>
      <c r="AA4" s="14" t="inlineStr">
        <is>
          <t>Data Check</t>
        </is>
      </c>
    </row>
    <row r="5">
      <c r="A5" s="23" t="inlineStr">
        <is>
          <t>AP-1001</t>
        </is>
      </c>
      <c r="B5" s="23" t="inlineStr">
        <is>
          <t>D-2041</t>
        </is>
      </c>
      <c r="C5" s="23" t="inlineStr">
        <is>
          <t>Jordan Lee</t>
        </is>
      </c>
      <c r="D5" s="23" t="inlineStr">
        <is>
          <t>Phoenix</t>
        </is>
      </c>
      <c r="E5" s="23" t="inlineStr">
        <is>
          <t>Maria Santos</t>
        </is>
      </c>
      <c r="F5" s="23" t="inlineStr">
        <is>
          <t>Speed Management</t>
        </is>
      </c>
      <c r="G5" s="24" t="inlineStr">
        <is>
          <t>Repeated speeding events above the route average.</t>
        </is>
      </c>
      <c r="H5" s="42" t="n">
        <v>46213</v>
      </c>
      <c r="I5" s="42" t="n">
        <v>46263</v>
      </c>
      <c r="J5" s="23" t="inlineStr">
        <is>
          <t>High</t>
        </is>
      </c>
      <c r="K5" s="23" t="inlineStr">
        <is>
          <t>In Progress</t>
        </is>
      </c>
      <c r="L5" s="23" t="inlineStr">
        <is>
          <t>Maria Santos</t>
        </is>
      </c>
      <c r="M5" s="23" t="inlineStr">
        <is>
          <t>Events per 1,000 miles</t>
        </is>
      </c>
      <c r="N5" s="23" t="inlineStr">
        <is>
          <t>Lower Is Better</t>
        </is>
      </c>
      <c r="O5" s="26" t="n">
        <v>4.2</v>
      </c>
      <c r="P5" s="26" t="n">
        <v>1.5</v>
      </c>
      <c r="Q5" s="26" t="n">
        <v>2.8</v>
      </c>
      <c r="R5" s="42" t="n">
        <v>46270</v>
      </c>
      <c r="S5" s="27" t="n">
        <v>4</v>
      </c>
      <c r="T5" s="42" t="n"/>
      <c r="U5" s="28">
        <f>IF(OR($O5="",$P5="",$Q5="",$N5=""),"",IFERROR(MAX(0,MIN(1,IF($N5="Lower Is Better",($O5-$Q5)/($O5-$P5),($Q5-$O5)/($P5-$O5)))),""))</f>
        <v/>
      </c>
      <c r="V5" s="29">
        <f>IF($A5="","",IF($K5="Completed","Completed",IF($K5="Canceled","Canceled",IF($K5="On Hold","On Hold",IF($I5="","Missing Due Date",IF($I5&lt;TODAY(),"Past Due",IF($I5&lt;=TODAY()+'Settings'!$B$4,"Due Soon","On Track")))))))</f>
        <v/>
      </c>
      <c r="W5" s="30">
        <f>IF($A5="","",COUNTIFS('Coaching Log'!$B$5:$B$504,$A5))</f>
        <v/>
      </c>
      <c r="X5" s="43">
        <f>IF($A5="","",IFERROR(IF(MAXIFS('Coaching Log'!$F$5:$F$504,'Coaching Log'!$B$5:$B$504,$A5)=0,"",MAXIFS('Coaching Log'!$F$5:$F$504,'Coaching Log'!$B$5:$B$504,$A5)),""))</f>
        <v/>
      </c>
      <c r="Y5" s="44">
        <f>IF(OR($A5="",$S5=""),"",IFERROR($S5*'Settings'!$B$5,""))</f>
        <v/>
      </c>
      <c r="Z5" s="44">
        <f>IF($A5="","",IFERROR(SUMIFS('Coaching Log'!$P$5:$P$504,'Coaching Log'!$B$5:$B$504,$A5),0))</f>
        <v/>
      </c>
      <c r="AA5" s="29">
        <f>IF(COUNTA($A5:$T5)=0,"",IF($A5="","Missing Plan ID",IF(COUNTIF($A$5:$A$504,$A5)&gt;1,"Duplicate Plan ID",IF(OR($B5="",$C5=""),"Missing Driver",IF($H5="","Missing Start Date",IF($I5="","Missing Due Date",IF($I5&lt;$H5,"Due Date Before Start",IF(AND($K5="Completed",$T5=""),"Missing Completion Date",IF(AND($K5&lt;&gt;"Completed",$T5&lt;&gt;""),"Completion Date With Open Status",IF(AND($N5="Lower Is Better",$O5&lt;&gt;"",$P5&lt;&gt;"",$P5&gt;=$O5),"Target Direction Conflict",IF(AND($N5="Higher Is Better",$O5&lt;&gt;"",$P5&lt;&gt;"",$P5&lt;=$O5),"Target Direction Conflict","OK")))))))))))</f>
        <v/>
      </c>
    </row>
    <row r="6">
      <c r="A6" s="23" t="inlineStr">
        <is>
          <t>AP-1002</t>
        </is>
      </c>
      <c r="B6" s="23" t="inlineStr">
        <is>
          <t>D-2078</t>
        </is>
      </c>
      <c r="C6" s="23" t="inlineStr">
        <is>
          <t>Maya Patel</t>
        </is>
      </c>
      <c r="D6" s="23" t="inlineStr">
        <is>
          <t>Dallas</t>
        </is>
      </c>
      <c r="E6" s="23" t="inlineStr">
        <is>
          <t>Trent Brooks</t>
        </is>
      </c>
      <c r="F6" s="23" t="inlineStr">
        <is>
          <t>Following Distance</t>
        </is>
      </c>
      <c r="G6" s="24" t="inlineStr">
        <is>
          <t>Short following-distance observations during urban deliveries.</t>
        </is>
      </c>
      <c r="H6" s="42" t="n">
        <v>46238</v>
      </c>
      <c r="I6" s="42" t="n">
        <v>46280</v>
      </c>
      <c r="J6" s="23" t="inlineStr">
        <is>
          <t>High</t>
        </is>
      </c>
      <c r="K6" s="23" t="inlineStr">
        <is>
          <t>In Progress</t>
        </is>
      </c>
      <c r="L6" s="23" t="inlineStr">
        <is>
          <t>Trent Brooks</t>
        </is>
      </c>
      <c r="M6" s="23" t="inlineStr">
        <is>
          <t>Events per 1,000 miles</t>
        </is>
      </c>
      <c r="N6" s="23" t="inlineStr">
        <is>
          <t>Lower Is Better</t>
        </is>
      </c>
      <c r="O6" s="26" t="n">
        <v>6</v>
      </c>
      <c r="P6" s="26" t="n">
        <v>2</v>
      </c>
      <c r="Q6" s="26" t="n">
        <v>3.5</v>
      </c>
      <c r="R6" s="42" t="n">
        <v>46271</v>
      </c>
      <c r="S6" s="27" t="n">
        <v>4</v>
      </c>
      <c r="T6" s="42" t="n"/>
      <c r="U6" s="28">
        <f>IF(OR($O6="",$P6="",$Q6="",$N6=""),"",IFERROR(MAX(0,MIN(1,IF($N6="Lower Is Better",($O6-$Q6)/($O6-$P6),($Q6-$O6)/($P6-$O6)))),""))</f>
        <v/>
      </c>
      <c r="V6" s="29">
        <f>IF($A6="","",IF($K6="Completed","Completed",IF($K6="Canceled","Canceled",IF($K6="On Hold","On Hold",IF($I6="","Missing Due Date",IF($I6&lt;TODAY(),"Past Due",IF($I6&lt;=TODAY()+'Settings'!$B$4,"Due Soon","On Track")))))))</f>
        <v/>
      </c>
      <c r="W6" s="30">
        <f>IF($A6="","",COUNTIFS('Coaching Log'!$B$5:$B$504,$A6))</f>
        <v/>
      </c>
      <c r="X6" s="43">
        <f>IF($A6="","",IFERROR(IF(MAXIFS('Coaching Log'!$F$5:$F$504,'Coaching Log'!$B$5:$B$504,$A6)=0,"",MAXIFS('Coaching Log'!$F$5:$F$504,'Coaching Log'!$B$5:$B$504,$A6)),""))</f>
        <v/>
      </c>
      <c r="Y6" s="44">
        <f>IF(OR($A6="",$S6=""),"",IFERROR($S6*'Settings'!$B$5,""))</f>
        <v/>
      </c>
      <c r="Z6" s="44">
        <f>IF($A6="","",IFERROR(SUMIFS('Coaching Log'!$P$5:$P$504,'Coaching Log'!$B$5:$B$504,$A6),0))</f>
        <v/>
      </c>
      <c r="AA6" s="29">
        <f>IF(COUNTA($A6:$T6)=0,"",IF($A6="","Missing Plan ID",IF(COUNTIF($A$5:$A$504,$A6)&gt;1,"Duplicate Plan ID",IF(OR($B6="",$C6=""),"Missing Driver",IF($H6="","Missing Start Date",IF($I6="","Missing Due Date",IF($I6&lt;$H6,"Due Date Before Start",IF(AND($K6="Completed",$T6=""),"Missing Completion Date",IF(AND($K6&lt;&gt;"Completed",$T6&lt;&gt;""),"Completion Date With Open Status",IF(AND($N6="Lower Is Better",$O6&lt;&gt;"",$P6&lt;&gt;"",$P6&gt;=$O6),"Target Direction Conflict",IF(AND($N6="Higher Is Better",$O6&lt;&gt;"",$P6&lt;&gt;"",$P6&lt;=$O6),"Target Direction Conflict","OK")))))))))))</f>
        <v/>
      </c>
    </row>
    <row r="7">
      <c r="A7" s="23" t="inlineStr">
        <is>
          <t>AP-1003</t>
        </is>
      </c>
      <c r="B7" s="23" t="inlineStr">
        <is>
          <t>D-1986</t>
        </is>
      </c>
      <c r="C7" s="23" t="inlineStr">
        <is>
          <t>Carlos Ramirez</t>
        </is>
      </c>
      <c r="D7" s="23" t="inlineStr">
        <is>
          <t>Atlanta</t>
        </is>
      </c>
      <c r="E7" s="23" t="inlineStr">
        <is>
          <t>Erica Cole</t>
        </is>
      </c>
      <c r="F7" s="23" t="inlineStr">
        <is>
          <t>Fuel-Efficient Driving</t>
        </is>
      </c>
      <c r="G7" s="24" t="inlineStr">
        <is>
          <t>Fuel economy below the terminal target.</t>
        </is>
      </c>
      <c r="H7" s="42" t="n">
        <v>46233</v>
      </c>
      <c r="I7" s="42" t="n">
        <v>46298</v>
      </c>
      <c r="J7" s="23" t="inlineStr">
        <is>
          <t>Medium</t>
        </is>
      </c>
      <c r="K7" s="23" t="inlineStr">
        <is>
          <t>In Progress</t>
        </is>
      </c>
      <c r="L7" s="23" t="inlineStr">
        <is>
          <t>Erica Cole</t>
        </is>
      </c>
      <c r="M7" s="23" t="inlineStr">
        <is>
          <t>Miles per Gallon (MPG)</t>
        </is>
      </c>
      <c r="N7" s="23" t="inlineStr">
        <is>
          <t>Higher Is Better</t>
        </is>
      </c>
      <c r="O7" s="26" t="n">
        <v>7.1</v>
      </c>
      <c r="P7" s="26" t="n">
        <v>8</v>
      </c>
      <c r="Q7" s="26" t="n">
        <v>7.6</v>
      </c>
      <c r="R7" s="42" t="n">
        <v>46269</v>
      </c>
      <c r="S7" s="27" t="n">
        <v>3</v>
      </c>
      <c r="T7" s="42" t="n"/>
      <c r="U7" s="28">
        <f>IF(OR($O7="",$P7="",$Q7="",$N7=""),"",IFERROR(MAX(0,MIN(1,IF($N7="Lower Is Better",($O7-$Q7)/($O7-$P7),($Q7-$O7)/($P7-$O7)))),""))</f>
        <v/>
      </c>
      <c r="V7" s="29">
        <f>IF($A7="","",IF($K7="Completed","Completed",IF($K7="Canceled","Canceled",IF($K7="On Hold","On Hold",IF($I7="","Missing Due Date",IF($I7&lt;TODAY(),"Past Due",IF($I7&lt;=TODAY()+'Settings'!$B$4,"Due Soon","On Track")))))))</f>
        <v/>
      </c>
      <c r="W7" s="30">
        <f>IF($A7="","",COUNTIFS('Coaching Log'!$B$5:$B$504,$A7))</f>
        <v/>
      </c>
      <c r="X7" s="43">
        <f>IF($A7="","",IFERROR(IF(MAXIFS('Coaching Log'!$F$5:$F$504,'Coaching Log'!$B$5:$B$504,$A7)=0,"",MAXIFS('Coaching Log'!$F$5:$F$504,'Coaching Log'!$B$5:$B$504,$A7)),""))</f>
        <v/>
      </c>
      <c r="Y7" s="44">
        <f>IF(OR($A7="",$S7=""),"",IFERROR($S7*'Settings'!$B$5,""))</f>
        <v/>
      </c>
      <c r="Z7" s="44">
        <f>IF($A7="","",IFERROR(SUMIFS('Coaching Log'!$P$5:$P$504,'Coaching Log'!$B$5:$B$504,$A7),0))</f>
        <v/>
      </c>
      <c r="AA7" s="29">
        <f>IF(COUNTA($A7:$T7)=0,"",IF($A7="","Missing Plan ID",IF(COUNTIF($A$5:$A$504,$A7)&gt;1,"Duplicate Plan ID",IF(OR($B7="",$C7=""),"Missing Driver",IF($H7="","Missing Start Date",IF($I7="","Missing Due Date",IF($I7&lt;$H7,"Due Date Before Start",IF(AND($K7="Completed",$T7=""),"Missing Completion Date",IF(AND($K7&lt;&gt;"Completed",$T7&lt;&gt;""),"Completion Date With Open Status",IF(AND($N7="Lower Is Better",$O7&lt;&gt;"",$P7&lt;&gt;"",$P7&gt;=$O7),"Target Direction Conflict",IF(AND($N7="Higher Is Better",$O7&lt;&gt;"",$P7&lt;&gt;"",$P7&lt;=$O7),"Target Direction Conflict","OK")))))))))))</f>
        <v/>
      </c>
    </row>
    <row r="8">
      <c r="A8" s="23" t="inlineStr">
        <is>
          <t>AP-1004</t>
        </is>
      </c>
      <c r="B8" s="23" t="inlineStr">
        <is>
          <t>D-2155</t>
        </is>
      </c>
      <c r="C8" s="23" t="inlineStr">
        <is>
          <t>Aisha Thompson</t>
        </is>
      </c>
      <c r="D8" s="23" t="inlineStr">
        <is>
          <t>Chicago</t>
        </is>
      </c>
      <c r="E8" s="23" t="inlineStr">
        <is>
          <t>Dana Kim</t>
        </is>
      </c>
      <c r="F8" s="23" t="inlineStr">
        <is>
          <t>Pre-Trip Inspection</t>
        </is>
      </c>
      <c r="G8" s="24" t="inlineStr">
        <is>
          <t>Incomplete pre-trip inspection documentation.</t>
        </is>
      </c>
      <c r="H8" s="42" t="n">
        <v>46253</v>
      </c>
      <c r="I8" s="42" t="n">
        <v>46283</v>
      </c>
      <c r="J8" s="23" t="inlineStr">
        <is>
          <t>Medium</t>
        </is>
      </c>
      <c r="K8" s="23" t="inlineStr">
        <is>
          <t>Open</t>
        </is>
      </c>
      <c r="L8" s="23" t="inlineStr">
        <is>
          <t>Dana Kim</t>
        </is>
      </c>
      <c r="M8" s="23" t="inlineStr">
        <is>
          <t>Percent</t>
        </is>
      </c>
      <c r="N8" s="23" t="inlineStr">
        <is>
          <t>Higher Is Better</t>
        </is>
      </c>
      <c r="O8" s="26" t="n">
        <v>82</v>
      </c>
      <c r="P8" s="26" t="n">
        <v>95</v>
      </c>
      <c r="Q8" s="26" t="n">
        <v>88</v>
      </c>
      <c r="R8" s="42" t="n">
        <v>46272</v>
      </c>
      <c r="S8" s="27" t="n">
        <v>3</v>
      </c>
      <c r="T8" s="42" t="n"/>
      <c r="U8" s="28">
        <f>IF(OR($O8="",$P8="",$Q8="",$N8=""),"",IFERROR(MAX(0,MIN(1,IF($N8="Lower Is Better",($O8-$Q8)/($O8-$P8),($Q8-$O8)/($P8-$O8)))),""))</f>
        <v/>
      </c>
      <c r="V8" s="29">
        <f>IF($A8="","",IF($K8="Completed","Completed",IF($K8="Canceled","Canceled",IF($K8="On Hold","On Hold",IF($I8="","Missing Due Date",IF($I8&lt;TODAY(),"Past Due",IF($I8&lt;=TODAY()+'Settings'!$B$4,"Due Soon","On Track")))))))</f>
        <v/>
      </c>
      <c r="W8" s="30">
        <f>IF($A8="","",COUNTIFS('Coaching Log'!$B$5:$B$504,$A8))</f>
        <v/>
      </c>
      <c r="X8" s="43">
        <f>IF($A8="","",IFERROR(IF(MAXIFS('Coaching Log'!$F$5:$F$504,'Coaching Log'!$B$5:$B$504,$A8)=0,"",MAXIFS('Coaching Log'!$F$5:$F$504,'Coaching Log'!$B$5:$B$504,$A8)),""))</f>
        <v/>
      </c>
      <c r="Y8" s="44">
        <f>IF(OR($A8="",$S8=""),"",IFERROR($S8*'Settings'!$B$5,""))</f>
        <v/>
      </c>
      <c r="Z8" s="44">
        <f>IF($A8="","",IFERROR(SUMIFS('Coaching Log'!$P$5:$P$504,'Coaching Log'!$B$5:$B$504,$A8),0))</f>
        <v/>
      </c>
      <c r="AA8" s="29">
        <f>IF(COUNTA($A8:$T8)=0,"",IF($A8="","Missing Plan ID",IF(COUNTIF($A$5:$A$504,$A8)&gt;1,"Duplicate Plan ID",IF(OR($B8="",$C8=""),"Missing Driver",IF($H8="","Missing Start Date",IF($I8="","Missing Due Date",IF($I8&lt;$H8,"Due Date Before Start",IF(AND($K8="Completed",$T8=""),"Missing Completion Date",IF(AND($K8&lt;&gt;"Completed",$T8&lt;&gt;""),"Completion Date With Open Status",IF(AND($N8="Lower Is Better",$O8&lt;&gt;"",$P8&lt;&gt;"",$P8&gt;=$O8),"Target Direction Conflict",IF(AND($N8="Higher Is Better",$O8&lt;&gt;"",$P8&lt;&gt;"",$P8&lt;=$O8),"Target Direction Conflict","OK")))))))))))</f>
        <v/>
      </c>
    </row>
    <row r="9">
      <c r="A9" s="23" t="inlineStr">
        <is>
          <t>AP-1005</t>
        </is>
      </c>
      <c r="B9" s="23" t="inlineStr">
        <is>
          <t>D-1884</t>
        </is>
      </c>
      <c r="C9" s="23" t="inlineStr">
        <is>
          <t>Ben Carter</t>
        </is>
      </c>
      <c r="D9" s="23" t="inlineStr">
        <is>
          <t>Denver</t>
        </is>
      </c>
      <c r="E9" s="23" t="inlineStr">
        <is>
          <t>Luis Ortega</t>
        </is>
      </c>
      <c r="F9" s="23" t="inlineStr">
        <is>
          <t>Idling Reduction</t>
        </is>
      </c>
      <c r="G9" s="24" t="inlineStr">
        <is>
          <t>High idle time during customer stops.</t>
        </is>
      </c>
      <c r="H9" s="42" t="n">
        <v>46198</v>
      </c>
      <c r="I9" s="42" t="n">
        <v>46278</v>
      </c>
      <c r="J9" s="23" t="inlineStr">
        <is>
          <t>Medium</t>
        </is>
      </c>
      <c r="K9" s="23" t="inlineStr">
        <is>
          <t>Completed</t>
        </is>
      </c>
      <c r="L9" s="23" t="inlineStr">
        <is>
          <t>Luis Ortega</t>
        </is>
      </c>
      <c r="M9" s="23" t="inlineStr">
        <is>
          <t>Percent</t>
        </is>
      </c>
      <c r="N9" s="23" t="inlineStr">
        <is>
          <t>Lower Is Better</t>
        </is>
      </c>
      <c r="O9" s="26" t="n">
        <v>18</v>
      </c>
      <c r="P9" s="26" t="n">
        <v>8</v>
      </c>
      <c r="Q9" s="26" t="n">
        <v>7.5</v>
      </c>
      <c r="R9" s="42" t="n">
        <v>46271</v>
      </c>
      <c r="S9" s="27" t="n">
        <v>3</v>
      </c>
      <c r="T9" s="42" t="n">
        <v>46272</v>
      </c>
      <c r="U9" s="28">
        <f>IF(OR($O9="",$P9="",$Q9="",$N9=""),"",IFERROR(MAX(0,MIN(1,IF($N9="Lower Is Better",($O9-$Q9)/($O9-$P9),($Q9-$O9)/($P9-$O9)))),""))</f>
        <v/>
      </c>
      <c r="V9" s="29">
        <f>IF($A9="","",IF($K9="Completed","Completed",IF($K9="Canceled","Canceled",IF($K9="On Hold","On Hold",IF($I9="","Missing Due Date",IF($I9&lt;TODAY(),"Past Due",IF($I9&lt;=TODAY()+'Settings'!$B$4,"Due Soon","On Track")))))))</f>
        <v/>
      </c>
      <c r="W9" s="30">
        <f>IF($A9="","",COUNTIFS('Coaching Log'!$B$5:$B$504,$A9))</f>
        <v/>
      </c>
      <c r="X9" s="43">
        <f>IF($A9="","",IFERROR(IF(MAXIFS('Coaching Log'!$F$5:$F$504,'Coaching Log'!$B$5:$B$504,$A9)=0,"",MAXIFS('Coaching Log'!$F$5:$F$504,'Coaching Log'!$B$5:$B$504,$A9)),""))</f>
        <v/>
      </c>
      <c r="Y9" s="44">
        <f>IF(OR($A9="",$S9=""),"",IFERROR($S9*'Settings'!$B$5,""))</f>
        <v/>
      </c>
      <c r="Z9" s="44">
        <f>IF($A9="","",IFERROR(SUMIFS('Coaching Log'!$P$5:$P$504,'Coaching Log'!$B$5:$B$504,$A9),0))</f>
        <v/>
      </c>
      <c r="AA9" s="29">
        <f>IF(COUNTA($A9:$T9)=0,"",IF($A9="","Missing Plan ID",IF(COUNTIF($A$5:$A$504,$A9)&gt;1,"Duplicate Plan ID",IF(OR($B9="",$C9=""),"Missing Driver",IF($H9="","Missing Start Date",IF($I9="","Missing Due Date",IF($I9&lt;$H9,"Due Date Before Start",IF(AND($K9="Completed",$T9=""),"Missing Completion Date",IF(AND($K9&lt;&gt;"Completed",$T9&lt;&gt;""),"Completion Date With Open Status",IF(AND($N9="Lower Is Better",$O9&lt;&gt;"",$P9&lt;&gt;"",$P9&gt;=$O9),"Target Direction Conflict",IF(AND($N9="Higher Is Better",$O9&lt;&gt;"",$P9&lt;&gt;"",$P9&lt;=$O9),"Target Direction Conflict","OK")))))))))))</f>
        <v/>
      </c>
    </row>
    <row r="10">
      <c r="A10" s="23" t="inlineStr">
        <is>
          <t>AP-1006</t>
        </is>
      </c>
      <c r="B10" s="23" t="inlineStr">
        <is>
          <t>D-2210</t>
        </is>
      </c>
      <c r="C10" s="23" t="inlineStr">
        <is>
          <t>Olivia Nguyen</t>
        </is>
      </c>
      <c r="D10" s="23" t="inlineStr">
        <is>
          <t>Seattle</t>
        </is>
      </c>
      <c r="E10" s="23" t="inlineStr">
        <is>
          <t>Monica Reed</t>
        </is>
      </c>
      <c r="F10" s="23" t="inlineStr">
        <is>
          <t>Backing Safety</t>
        </is>
      </c>
      <c r="G10" s="24" t="inlineStr">
        <is>
          <t>Backing observations requiring additional spotter use.</t>
        </is>
      </c>
      <c r="H10" s="42" t="n">
        <v>46258</v>
      </c>
      <c r="I10" s="42" t="n">
        <v>46303</v>
      </c>
      <c r="J10" s="23" t="inlineStr">
        <is>
          <t>High</t>
        </is>
      </c>
      <c r="K10" s="23" t="inlineStr">
        <is>
          <t>In Progress</t>
        </is>
      </c>
      <c r="L10" s="23" t="inlineStr">
        <is>
          <t>Monica Reed</t>
        </is>
      </c>
      <c r="M10" s="23" t="inlineStr">
        <is>
          <t>Count</t>
        </is>
      </c>
      <c r="N10" s="23" t="inlineStr">
        <is>
          <t>Lower Is Better</t>
        </is>
      </c>
      <c r="O10" s="26" t="n">
        <v>3</v>
      </c>
      <c r="P10" s="26" t="n">
        <v>0.5</v>
      </c>
      <c r="Q10" s="26" t="n">
        <v>2</v>
      </c>
      <c r="R10" s="42" t="n">
        <v>46271</v>
      </c>
      <c r="S10" s="27" t="n">
        <v>4</v>
      </c>
      <c r="T10" s="42" t="n"/>
      <c r="U10" s="28">
        <f>IF(OR($O10="",$P10="",$Q10="",$N10=""),"",IFERROR(MAX(0,MIN(1,IF($N10="Lower Is Better",($O10-$Q10)/($O10-$P10),($Q10-$O10)/($P10-$O10)))),""))</f>
        <v/>
      </c>
      <c r="V10" s="29">
        <f>IF($A10="","",IF($K10="Completed","Completed",IF($K10="Canceled","Canceled",IF($K10="On Hold","On Hold",IF($I10="","Missing Due Date",IF($I10&lt;TODAY(),"Past Due",IF($I10&lt;=TODAY()+'Settings'!$B$4,"Due Soon","On Track")))))))</f>
        <v/>
      </c>
      <c r="W10" s="30">
        <f>IF($A10="","",COUNTIFS('Coaching Log'!$B$5:$B$504,$A10))</f>
        <v/>
      </c>
      <c r="X10" s="43">
        <f>IF($A10="","",IFERROR(IF(MAXIFS('Coaching Log'!$F$5:$F$504,'Coaching Log'!$B$5:$B$504,$A10)=0,"",MAXIFS('Coaching Log'!$F$5:$F$504,'Coaching Log'!$B$5:$B$504,$A10)),""))</f>
        <v/>
      </c>
      <c r="Y10" s="44">
        <f>IF(OR($A10="",$S10=""),"",IFERROR($S10*'Settings'!$B$5,""))</f>
        <v/>
      </c>
      <c r="Z10" s="44">
        <f>IF($A10="","",IFERROR(SUMIFS('Coaching Log'!$P$5:$P$504,'Coaching Log'!$B$5:$B$504,$A10),0))</f>
        <v/>
      </c>
      <c r="AA10" s="29">
        <f>IF(COUNTA($A10:$T10)=0,"",IF($A10="","Missing Plan ID",IF(COUNTIF($A$5:$A$504,$A10)&gt;1,"Duplicate Plan ID",IF(OR($B10="",$C10=""),"Missing Driver",IF($H10="","Missing Start Date",IF($I10="","Missing Due Date",IF($I10&lt;$H10,"Due Date Before Start",IF(AND($K10="Completed",$T10=""),"Missing Completion Date",IF(AND($K10&lt;&gt;"Completed",$T10&lt;&gt;""),"Completion Date With Open Status",IF(AND($N10="Lower Is Better",$O10&lt;&gt;"",$P10&lt;&gt;"",$P10&gt;=$O10),"Target Direction Conflict",IF(AND($N10="Higher Is Better",$O10&lt;&gt;"",$P10&lt;&gt;"",$P10&lt;=$O10),"Target Direction Conflict","OK")))))))))))</f>
        <v/>
      </c>
    </row>
    <row r="11">
      <c r="A11" s="23" t="inlineStr">
        <is>
          <t>AP-1007</t>
        </is>
      </c>
      <c r="B11" s="23" t="inlineStr">
        <is>
          <t>D-2093</t>
        </is>
      </c>
      <c r="C11" s="23" t="inlineStr">
        <is>
          <t>Marcus Green</t>
        </is>
      </c>
      <c r="D11" s="23" t="inlineStr">
        <is>
          <t>Nashville</t>
        </is>
      </c>
      <c r="E11" s="23" t="inlineStr">
        <is>
          <t>Trent Brooks</t>
        </is>
      </c>
      <c r="F11" s="23" t="inlineStr">
        <is>
          <t>Customer Service</t>
        </is>
      </c>
      <c r="G11" s="24" t="inlineStr">
        <is>
          <t>Customer communication concerns during delivery updates.</t>
        </is>
      </c>
      <c r="H11" s="42" t="n">
        <v>46223</v>
      </c>
      <c r="I11" s="42" t="n">
        <v>46278</v>
      </c>
      <c r="J11" s="23" t="inlineStr">
        <is>
          <t>Medium</t>
        </is>
      </c>
      <c r="K11" s="23" t="inlineStr">
        <is>
          <t>On Hold</t>
        </is>
      </c>
      <c r="L11" s="23" t="inlineStr">
        <is>
          <t>Trent Brooks</t>
        </is>
      </c>
      <c r="M11" s="23" t="inlineStr">
        <is>
          <t>Score</t>
        </is>
      </c>
      <c r="N11" s="23" t="inlineStr">
        <is>
          <t>Higher Is Better</t>
        </is>
      </c>
      <c r="O11" s="26" t="n">
        <v>74</v>
      </c>
      <c r="P11" s="26" t="n">
        <v>90</v>
      </c>
      <c r="Q11" s="26" t="n">
        <v>78</v>
      </c>
      <c r="R11" s="42" t="n">
        <v>46267</v>
      </c>
      <c r="S11" s="27" t="n">
        <v>2</v>
      </c>
      <c r="T11" s="42" t="n"/>
      <c r="U11" s="28">
        <f>IF(OR($O11="",$P11="",$Q11="",$N11=""),"",IFERROR(MAX(0,MIN(1,IF($N11="Lower Is Better",($O11-$Q11)/($O11-$P11),($Q11-$O11)/($P11-$O11)))),""))</f>
        <v/>
      </c>
      <c r="V11" s="29">
        <f>IF($A11="","",IF($K11="Completed","Completed",IF($K11="Canceled","Canceled",IF($K11="On Hold","On Hold",IF($I11="","Missing Due Date",IF($I11&lt;TODAY(),"Past Due",IF($I11&lt;=TODAY()+'Settings'!$B$4,"Due Soon","On Track")))))))</f>
        <v/>
      </c>
      <c r="W11" s="30">
        <f>IF($A11="","",COUNTIFS('Coaching Log'!$B$5:$B$504,$A11))</f>
        <v/>
      </c>
      <c r="X11" s="43">
        <f>IF($A11="","",IFERROR(IF(MAXIFS('Coaching Log'!$F$5:$F$504,'Coaching Log'!$B$5:$B$504,$A11)=0,"",MAXIFS('Coaching Log'!$F$5:$F$504,'Coaching Log'!$B$5:$B$504,$A11)),""))</f>
        <v/>
      </c>
      <c r="Y11" s="44">
        <f>IF(OR($A11="",$S11=""),"",IFERROR($S11*'Settings'!$B$5,""))</f>
        <v/>
      </c>
      <c r="Z11" s="44">
        <f>IF($A11="","",IFERROR(SUMIFS('Coaching Log'!$P$5:$P$504,'Coaching Log'!$B$5:$B$504,$A11),0))</f>
        <v/>
      </c>
      <c r="AA11" s="29">
        <f>IF(COUNTA($A11:$T11)=0,"",IF($A11="","Missing Plan ID",IF(COUNTIF($A$5:$A$504,$A11)&gt;1,"Duplicate Plan ID",IF(OR($B11="",$C11=""),"Missing Driver",IF($H11="","Missing Start Date",IF($I11="","Missing Due Date",IF($I11&lt;$H11,"Due Date Before Start",IF(AND($K11="Completed",$T11=""),"Missing Completion Date",IF(AND($K11&lt;&gt;"Completed",$T11&lt;&gt;""),"Completion Date With Open Status",IF(AND($N11="Lower Is Better",$O11&lt;&gt;"",$P11&lt;&gt;"",$P11&gt;=$O11),"Target Direction Conflict",IF(AND($N11="Higher Is Better",$O11&lt;&gt;"",$P11&lt;&gt;"",$P11&lt;=$O11),"Target Direction Conflict","OK")))))))))))</f>
        <v/>
      </c>
    </row>
    <row r="12">
      <c r="A12" s="23" t="inlineStr">
        <is>
          <t>AP-1008</t>
        </is>
      </c>
      <c r="B12" s="23" t="inlineStr">
        <is>
          <t>D-1942</t>
        </is>
      </c>
      <c r="C12" s="23" t="inlineStr">
        <is>
          <t>Emily Foster</t>
        </is>
      </c>
      <c r="D12" s="23" t="inlineStr">
        <is>
          <t>Orlando</t>
        </is>
      </c>
      <c r="E12" s="23" t="inlineStr">
        <is>
          <t>Erica Cole</t>
        </is>
      </c>
      <c r="F12" s="23" t="inlineStr">
        <is>
          <t>Seat Belt Use</t>
        </is>
      </c>
      <c r="G12" s="24" t="inlineStr">
        <is>
          <t>Seat belt use below the internal target.</t>
        </is>
      </c>
      <c r="H12" s="42" t="n">
        <v>46183</v>
      </c>
      <c r="I12" s="42" t="n">
        <v>46228</v>
      </c>
      <c r="J12" s="23" t="inlineStr">
        <is>
          <t>High</t>
        </is>
      </c>
      <c r="K12" s="23" t="inlineStr">
        <is>
          <t>Completed</t>
        </is>
      </c>
      <c r="L12" s="23" t="inlineStr">
        <is>
          <t>Erica Cole</t>
        </is>
      </c>
      <c r="M12" s="23" t="inlineStr">
        <is>
          <t>Percent</t>
        </is>
      </c>
      <c r="N12" s="23" t="inlineStr">
        <is>
          <t>Higher Is Better</t>
        </is>
      </c>
      <c r="O12" s="26" t="n">
        <v>92</v>
      </c>
      <c r="P12" s="26" t="n">
        <v>100</v>
      </c>
      <c r="Q12" s="26" t="n">
        <v>100</v>
      </c>
      <c r="R12" s="42" t="n">
        <v>46218</v>
      </c>
      <c r="S12" s="27" t="n">
        <v>2</v>
      </c>
      <c r="T12" s="42" t="n">
        <v>46223</v>
      </c>
      <c r="U12" s="28">
        <f>IF(OR($O12="",$P12="",$Q12="",$N12=""),"",IFERROR(MAX(0,MIN(1,IF($N12="Lower Is Better",($O12-$Q12)/($O12-$P12),($Q12-$O12)/($P12-$O12)))),""))</f>
        <v/>
      </c>
      <c r="V12" s="29">
        <f>IF($A12="","",IF($K12="Completed","Completed",IF($K12="Canceled","Canceled",IF($K12="On Hold","On Hold",IF($I12="","Missing Due Date",IF($I12&lt;TODAY(),"Past Due",IF($I12&lt;=TODAY()+'Settings'!$B$4,"Due Soon","On Track")))))))</f>
        <v/>
      </c>
      <c r="W12" s="30">
        <f>IF($A12="","",COUNTIFS('Coaching Log'!$B$5:$B$504,$A12))</f>
        <v/>
      </c>
      <c r="X12" s="43">
        <f>IF($A12="","",IFERROR(IF(MAXIFS('Coaching Log'!$F$5:$F$504,'Coaching Log'!$B$5:$B$504,$A12)=0,"",MAXIFS('Coaching Log'!$F$5:$F$504,'Coaching Log'!$B$5:$B$504,$A12)),""))</f>
        <v/>
      </c>
      <c r="Y12" s="44">
        <f>IF(OR($A12="",$S12=""),"",IFERROR($S12*'Settings'!$B$5,""))</f>
        <v/>
      </c>
      <c r="Z12" s="44">
        <f>IF($A12="","",IFERROR(SUMIFS('Coaching Log'!$P$5:$P$504,'Coaching Log'!$B$5:$B$504,$A12),0))</f>
        <v/>
      </c>
      <c r="AA12" s="29">
        <f>IF(COUNTA($A12:$T12)=0,"",IF($A12="","Missing Plan ID",IF(COUNTIF($A$5:$A$504,$A12)&gt;1,"Duplicate Plan ID",IF(OR($B12="",$C12=""),"Missing Driver",IF($H12="","Missing Start Date",IF($I12="","Missing Due Date",IF($I12&lt;$H12,"Due Date Before Start",IF(AND($K12="Completed",$T12=""),"Missing Completion Date",IF(AND($K12&lt;&gt;"Completed",$T12&lt;&gt;""),"Completion Date With Open Status",IF(AND($N12="Lower Is Better",$O12&lt;&gt;"",$P12&lt;&gt;"",$P12&gt;=$O12),"Target Direction Conflict",IF(AND($N12="Higher Is Better",$O12&lt;&gt;"",$P12&lt;&gt;"",$P12&lt;=$O12),"Target Direction Conflict","OK")))))))))))</f>
        <v/>
      </c>
    </row>
    <row r="13">
      <c r="A13" s="23" t="inlineStr">
        <is>
          <t>AP-1009</t>
        </is>
      </c>
      <c r="B13" s="23" t="inlineStr">
        <is>
          <t>D-2258</t>
        </is>
      </c>
      <c r="C13" s="23" t="inlineStr">
        <is>
          <t>Noah Williams</t>
        </is>
      </c>
      <c r="D13" s="23" t="inlineStr">
        <is>
          <t>Columbus</t>
        </is>
      </c>
      <c r="E13" s="23" t="inlineStr">
        <is>
          <t>Dana Kim</t>
        </is>
      </c>
      <c r="F13" s="23" t="inlineStr">
        <is>
          <t>Harsh Braking</t>
        </is>
      </c>
      <c r="G13" s="24" t="inlineStr">
        <is>
          <t>Harsh-braking frequency above the fleet average.</t>
        </is>
      </c>
      <c r="H13" s="42" t="n">
        <v>46261</v>
      </c>
      <c r="I13" s="42" t="n">
        <v>46318</v>
      </c>
      <c r="J13" s="23" t="inlineStr">
        <is>
          <t>Low</t>
        </is>
      </c>
      <c r="K13" s="23" t="inlineStr">
        <is>
          <t>Open</t>
        </is>
      </c>
      <c r="L13" s="23" t="inlineStr">
        <is>
          <t>Dana Kim</t>
        </is>
      </c>
      <c r="M13" s="23" t="inlineStr">
        <is>
          <t>Events per 1,000 miles</t>
        </is>
      </c>
      <c r="N13" s="23" t="inlineStr">
        <is>
          <t>Lower Is Better</t>
        </is>
      </c>
      <c r="O13" s="26" t="n">
        <v>5.5</v>
      </c>
      <c r="P13" s="26" t="n">
        <v>2.5</v>
      </c>
      <c r="Q13" s="26" t="n"/>
      <c r="R13" s="42" t="n"/>
      <c r="S13" s="27" t="n">
        <v>3</v>
      </c>
      <c r="T13" s="42" t="n"/>
      <c r="U13" s="28">
        <f>IF(OR($O13="",$P13="",$Q13="",$N13=""),"",IFERROR(MAX(0,MIN(1,IF($N13="Lower Is Better",($O13-$Q13)/($O13-$P13),($Q13-$O13)/($P13-$O13)))),""))</f>
        <v/>
      </c>
      <c r="V13" s="29">
        <f>IF($A13="","",IF($K13="Completed","Completed",IF($K13="Canceled","Canceled",IF($K13="On Hold","On Hold",IF($I13="","Missing Due Date",IF($I13&lt;TODAY(),"Past Due",IF($I13&lt;=TODAY()+'Settings'!$B$4,"Due Soon","On Track")))))))</f>
        <v/>
      </c>
      <c r="W13" s="30">
        <f>IF($A13="","",COUNTIFS('Coaching Log'!$B$5:$B$504,$A13))</f>
        <v/>
      </c>
      <c r="X13" s="43">
        <f>IF($A13="","",IFERROR(IF(MAXIFS('Coaching Log'!$F$5:$F$504,'Coaching Log'!$B$5:$B$504,$A13)=0,"",MAXIFS('Coaching Log'!$F$5:$F$504,'Coaching Log'!$B$5:$B$504,$A13)),""))</f>
        <v/>
      </c>
      <c r="Y13" s="44">
        <f>IF(OR($A13="",$S13=""),"",IFERROR($S13*'Settings'!$B$5,""))</f>
        <v/>
      </c>
      <c r="Z13" s="44">
        <f>IF($A13="","",IFERROR(SUMIFS('Coaching Log'!$P$5:$P$504,'Coaching Log'!$B$5:$B$504,$A13),0))</f>
        <v/>
      </c>
      <c r="AA13" s="29">
        <f>IF(COUNTA($A13:$T13)=0,"",IF($A13="","Missing Plan ID",IF(COUNTIF($A$5:$A$504,$A13)&gt;1,"Duplicate Plan ID",IF(OR($B13="",$C13=""),"Missing Driver",IF($H13="","Missing Start Date",IF($I13="","Missing Due Date",IF($I13&lt;$H13,"Due Date Before Start",IF(AND($K13="Completed",$T13=""),"Missing Completion Date",IF(AND($K13&lt;&gt;"Completed",$T13&lt;&gt;""),"Completion Date With Open Status",IF(AND($N13="Lower Is Better",$O13&lt;&gt;"",$P13&lt;&gt;"",$P13&gt;=$O13),"Target Direction Conflict",IF(AND($N13="Higher Is Better",$O13&lt;&gt;"",$P13&lt;&gt;"",$P13&lt;=$O13),"Target Direction Conflict","OK")))))))))))</f>
        <v/>
      </c>
    </row>
    <row r="14">
      <c r="A14" s="23" t="inlineStr">
        <is>
          <t>AP-1010</t>
        </is>
      </c>
      <c r="B14" s="23" t="inlineStr">
        <is>
          <t>D-2174</t>
        </is>
      </c>
      <c r="C14" s="23" t="inlineStr">
        <is>
          <t>Sophia Martinez</t>
        </is>
      </c>
      <c r="D14" s="23" t="inlineStr">
        <is>
          <t>Sacramento</t>
        </is>
      </c>
      <c r="E14" s="23" t="inlineStr">
        <is>
          <t>Maria Santos</t>
        </is>
      </c>
      <c r="F14" s="23" t="inlineStr">
        <is>
          <t>Route Adherence</t>
        </is>
      </c>
      <c r="G14" s="24" t="inlineStr">
        <is>
          <t>Missed route-sequence instructions on multi-stop routes.</t>
        </is>
      </c>
      <c r="H14" s="42" t="n">
        <v>46243</v>
      </c>
      <c r="I14" s="42" t="n">
        <v>46271</v>
      </c>
      <c r="J14" s="23" t="inlineStr">
        <is>
          <t>Medium</t>
        </is>
      </c>
      <c r="K14" s="23" t="inlineStr">
        <is>
          <t>In Progress</t>
        </is>
      </c>
      <c r="L14" s="23" t="inlineStr">
        <is>
          <t>Maria Santos</t>
        </is>
      </c>
      <c r="M14" s="23" t="inlineStr">
        <is>
          <t>Score</t>
        </is>
      </c>
      <c r="N14" s="23" t="inlineStr">
        <is>
          <t>Higher Is Better</t>
        </is>
      </c>
      <c r="O14" s="26" t="n">
        <v>80</v>
      </c>
      <c r="P14" s="26" t="n">
        <v>95</v>
      </c>
      <c r="Q14" s="26" t="n">
        <v>86</v>
      </c>
      <c r="R14" s="42" t="n">
        <v>46270</v>
      </c>
      <c r="S14" s="27" t="n">
        <v>3</v>
      </c>
      <c r="T14" s="42" t="n"/>
      <c r="U14" s="28">
        <f>IF(OR($O14="",$P14="",$Q14="",$N14=""),"",IFERROR(MAX(0,MIN(1,IF($N14="Lower Is Better",($O14-$Q14)/($O14-$P14),($Q14-$O14)/($P14-$O14)))),""))</f>
        <v/>
      </c>
      <c r="V14" s="29">
        <f>IF($A14="","",IF($K14="Completed","Completed",IF($K14="Canceled","Canceled",IF($K14="On Hold","On Hold",IF($I14="","Missing Due Date",IF($I14&lt;TODAY(),"Past Due",IF($I14&lt;=TODAY()+'Settings'!$B$4,"Due Soon","On Track")))))))</f>
        <v/>
      </c>
      <c r="W14" s="30">
        <f>IF($A14="","",COUNTIFS('Coaching Log'!$B$5:$B$504,$A14))</f>
        <v/>
      </c>
      <c r="X14" s="43">
        <f>IF($A14="","",IFERROR(IF(MAXIFS('Coaching Log'!$F$5:$F$504,'Coaching Log'!$B$5:$B$504,$A14)=0,"",MAXIFS('Coaching Log'!$F$5:$F$504,'Coaching Log'!$B$5:$B$504,$A14)),""))</f>
        <v/>
      </c>
      <c r="Y14" s="44">
        <f>IF(OR($A14="",$S14=""),"",IFERROR($S14*'Settings'!$B$5,""))</f>
        <v/>
      </c>
      <c r="Z14" s="44">
        <f>IF($A14="","",IFERROR(SUMIFS('Coaching Log'!$P$5:$P$504,'Coaching Log'!$B$5:$B$504,$A14),0))</f>
        <v/>
      </c>
      <c r="AA14" s="29">
        <f>IF(COUNTA($A14:$T14)=0,"",IF($A14="","Missing Plan ID",IF(COUNTIF($A$5:$A$504,$A14)&gt;1,"Duplicate Plan ID",IF(OR($B14="",$C14=""),"Missing Driver",IF($H14="","Missing Start Date",IF($I14="","Missing Due Date",IF($I14&lt;$H14,"Due Date Before Start",IF(AND($K14="Completed",$T14=""),"Missing Completion Date",IF(AND($K14&lt;&gt;"Completed",$T14&lt;&gt;""),"Completion Date With Open Status",IF(AND($N14="Lower Is Better",$O14&lt;&gt;"",$P14&lt;&gt;"",$P14&gt;=$O14),"Target Direction Conflict",IF(AND($N14="Higher Is Better",$O14&lt;&gt;"",$P14&lt;&gt;"",$P14&lt;=$O14),"Target Direction Conflict","OK")))))))))))</f>
        <v/>
      </c>
    </row>
    <row r="15">
      <c r="A15" s="23" t="n"/>
      <c r="B15" s="23" t="n"/>
      <c r="C15" s="23" t="n"/>
      <c r="D15" s="23" t="n"/>
      <c r="E15" s="23" t="n"/>
      <c r="F15" s="23" t="n"/>
      <c r="G15" s="24" t="n"/>
      <c r="H15" s="42" t="n"/>
      <c r="I15" s="42" t="n"/>
      <c r="J15" s="23" t="n"/>
      <c r="K15" s="23" t="n"/>
      <c r="L15" s="23" t="n"/>
      <c r="M15" s="23" t="n"/>
      <c r="N15" s="23" t="n"/>
      <c r="O15" s="26" t="n"/>
      <c r="P15" s="26" t="n"/>
      <c r="Q15" s="26" t="n"/>
      <c r="R15" s="42" t="n"/>
      <c r="S15" s="27" t="n"/>
      <c r="T15" s="42" t="n"/>
      <c r="U15" s="28">
        <f>IF(OR($O15="",$P15="",$Q15="",$N15=""),"",IFERROR(MAX(0,MIN(1,IF($N15="Lower Is Better",($O15-$Q15)/($O15-$P15),($Q15-$O15)/($P15-$O15)))),""))</f>
        <v/>
      </c>
      <c r="V15" s="29">
        <f>IF($A15="","",IF($K15="Completed","Completed",IF($K15="Canceled","Canceled",IF($K15="On Hold","On Hold",IF($I15="","Missing Due Date",IF($I15&lt;TODAY(),"Past Due",IF($I15&lt;=TODAY()+'Settings'!$B$4,"Due Soon","On Track")))))))</f>
        <v/>
      </c>
      <c r="W15" s="30">
        <f>IF($A15="","",COUNTIFS('Coaching Log'!$B$5:$B$504,$A15))</f>
        <v/>
      </c>
      <c r="X15" s="43">
        <f>IF($A15="","",IFERROR(IF(MAXIFS('Coaching Log'!$F$5:$F$504,'Coaching Log'!$B$5:$B$504,$A15)=0,"",MAXIFS('Coaching Log'!$F$5:$F$504,'Coaching Log'!$B$5:$B$504,$A15)),""))</f>
        <v/>
      </c>
      <c r="Y15" s="44">
        <f>IF(OR($A15="",$S15=""),"",IFERROR($S15*'Settings'!$B$5,""))</f>
        <v/>
      </c>
      <c r="Z15" s="44">
        <f>IF($A15="","",IFERROR(SUMIFS('Coaching Log'!$P$5:$P$504,'Coaching Log'!$B$5:$B$504,$A15),0))</f>
        <v/>
      </c>
      <c r="AA15" s="29">
        <f>IF(COUNTA($A15:$T15)=0,"",IF($A15="","Missing Plan ID",IF(COUNTIF($A$5:$A$504,$A15)&gt;1,"Duplicate Plan ID",IF(OR($B15="",$C15=""),"Missing Driver",IF($H15="","Missing Start Date",IF($I15="","Missing Due Date",IF($I15&lt;$H15,"Due Date Before Start",IF(AND($K15="Completed",$T15=""),"Missing Completion Date",IF(AND($K15&lt;&gt;"Completed",$T15&lt;&gt;""),"Completion Date With Open Status",IF(AND($N15="Lower Is Better",$O15&lt;&gt;"",$P15&lt;&gt;"",$P15&gt;=$O15),"Target Direction Conflict",IF(AND($N15="Higher Is Better",$O15&lt;&gt;"",$P15&lt;&gt;"",$P15&lt;=$O15),"Target Direction Conflict","OK")))))))))))</f>
        <v/>
      </c>
    </row>
    <row r="16">
      <c r="A16" s="23" t="n"/>
      <c r="B16" s="23" t="n"/>
      <c r="C16" s="23" t="n"/>
      <c r="D16" s="23" t="n"/>
      <c r="E16" s="23" t="n"/>
      <c r="F16" s="23" t="n"/>
      <c r="G16" s="24" t="n"/>
      <c r="H16" s="42" t="n"/>
      <c r="I16" s="42" t="n"/>
      <c r="J16" s="23" t="n"/>
      <c r="K16" s="23" t="n"/>
      <c r="L16" s="23" t="n"/>
      <c r="M16" s="23" t="n"/>
      <c r="N16" s="23" t="n"/>
      <c r="O16" s="26" t="n"/>
      <c r="P16" s="26" t="n"/>
      <c r="Q16" s="26" t="n"/>
      <c r="R16" s="42" t="n"/>
      <c r="S16" s="27" t="n"/>
      <c r="T16" s="42" t="n"/>
      <c r="U16" s="28">
        <f>IF(OR($O16="",$P16="",$Q16="",$N16=""),"",IFERROR(MAX(0,MIN(1,IF($N16="Lower Is Better",($O16-$Q16)/($O16-$P16),($Q16-$O16)/($P16-$O16)))),""))</f>
        <v/>
      </c>
      <c r="V16" s="29">
        <f>IF($A16="","",IF($K16="Completed","Completed",IF($K16="Canceled","Canceled",IF($K16="On Hold","On Hold",IF($I16="","Missing Due Date",IF($I16&lt;TODAY(),"Past Due",IF($I16&lt;=TODAY()+'Settings'!$B$4,"Due Soon","On Track")))))))</f>
        <v/>
      </c>
      <c r="W16" s="30">
        <f>IF($A16="","",COUNTIFS('Coaching Log'!$B$5:$B$504,$A16))</f>
        <v/>
      </c>
      <c r="X16" s="43">
        <f>IF($A16="","",IFERROR(IF(MAXIFS('Coaching Log'!$F$5:$F$504,'Coaching Log'!$B$5:$B$504,$A16)=0,"",MAXIFS('Coaching Log'!$F$5:$F$504,'Coaching Log'!$B$5:$B$504,$A16)),""))</f>
        <v/>
      </c>
      <c r="Y16" s="44">
        <f>IF(OR($A16="",$S16=""),"",IFERROR($S16*'Settings'!$B$5,""))</f>
        <v/>
      </c>
      <c r="Z16" s="44">
        <f>IF($A16="","",IFERROR(SUMIFS('Coaching Log'!$P$5:$P$504,'Coaching Log'!$B$5:$B$504,$A16),0))</f>
        <v/>
      </c>
      <c r="AA16" s="29">
        <f>IF(COUNTA($A16:$T16)=0,"",IF($A16="","Missing Plan ID",IF(COUNTIF($A$5:$A$504,$A16)&gt;1,"Duplicate Plan ID",IF(OR($B16="",$C16=""),"Missing Driver",IF($H16="","Missing Start Date",IF($I16="","Missing Due Date",IF($I16&lt;$H16,"Due Date Before Start",IF(AND($K16="Completed",$T16=""),"Missing Completion Date",IF(AND($K16&lt;&gt;"Completed",$T16&lt;&gt;""),"Completion Date With Open Status",IF(AND($N16="Lower Is Better",$O16&lt;&gt;"",$P16&lt;&gt;"",$P16&gt;=$O16),"Target Direction Conflict",IF(AND($N16="Higher Is Better",$O16&lt;&gt;"",$P16&lt;&gt;"",$P16&lt;=$O16),"Target Direction Conflict","OK")))))))))))</f>
        <v/>
      </c>
    </row>
    <row r="17">
      <c r="A17" s="23" t="n"/>
      <c r="B17" s="23" t="n"/>
      <c r="C17" s="23" t="n"/>
      <c r="D17" s="23" t="n"/>
      <c r="E17" s="23" t="n"/>
      <c r="F17" s="23" t="n"/>
      <c r="G17" s="24" t="n"/>
      <c r="H17" s="42" t="n"/>
      <c r="I17" s="42" t="n"/>
      <c r="J17" s="23" t="n"/>
      <c r="K17" s="23" t="n"/>
      <c r="L17" s="23" t="n"/>
      <c r="M17" s="23" t="n"/>
      <c r="N17" s="23" t="n"/>
      <c r="O17" s="26" t="n"/>
      <c r="P17" s="26" t="n"/>
      <c r="Q17" s="26" t="n"/>
      <c r="R17" s="42" t="n"/>
      <c r="S17" s="27" t="n"/>
      <c r="T17" s="42" t="n"/>
      <c r="U17" s="28">
        <f>IF(OR($O17="",$P17="",$Q17="",$N17=""),"",IFERROR(MAX(0,MIN(1,IF($N17="Lower Is Better",($O17-$Q17)/($O17-$P17),($Q17-$O17)/($P17-$O17)))),""))</f>
        <v/>
      </c>
      <c r="V17" s="29">
        <f>IF($A17="","",IF($K17="Completed","Completed",IF($K17="Canceled","Canceled",IF($K17="On Hold","On Hold",IF($I17="","Missing Due Date",IF($I17&lt;TODAY(),"Past Due",IF($I17&lt;=TODAY()+'Settings'!$B$4,"Due Soon","On Track")))))))</f>
        <v/>
      </c>
      <c r="W17" s="30">
        <f>IF($A17="","",COUNTIFS('Coaching Log'!$B$5:$B$504,$A17))</f>
        <v/>
      </c>
      <c r="X17" s="43">
        <f>IF($A17="","",IFERROR(IF(MAXIFS('Coaching Log'!$F$5:$F$504,'Coaching Log'!$B$5:$B$504,$A17)=0,"",MAXIFS('Coaching Log'!$F$5:$F$504,'Coaching Log'!$B$5:$B$504,$A17)),""))</f>
        <v/>
      </c>
      <c r="Y17" s="44">
        <f>IF(OR($A17="",$S17=""),"",IFERROR($S17*'Settings'!$B$5,""))</f>
        <v/>
      </c>
      <c r="Z17" s="44">
        <f>IF($A17="","",IFERROR(SUMIFS('Coaching Log'!$P$5:$P$504,'Coaching Log'!$B$5:$B$504,$A17),0))</f>
        <v/>
      </c>
      <c r="AA17" s="29">
        <f>IF(COUNTA($A17:$T17)=0,"",IF($A17="","Missing Plan ID",IF(COUNTIF($A$5:$A$504,$A17)&gt;1,"Duplicate Plan ID",IF(OR($B17="",$C17=""),"Missing Driver",IF($H17="","Missing Start Date",IF($I17="","Missing Due Date",IF($I17&lt;$H17,"Due Date Before Start",IF(AND($K17="Completed",$T17=""),"Missing Completion Date",IF(AND($K17&lt;&gt;"Completed",$T17&lt;&gt;""),"Completion Date With Open Status",IF(AND($N17="Lower Is Better",$O17&lt;&gt;"",$P17&lt;&gt;"",$P17&gt;=$O17),"Target Direction Conflict",IF(AND($N17="Higher Is Better",$O17&lt;&gt;"",$P17&lt;&gt;"",$P17&lt;=$O17),"Target Direction Conflict","OK")))))))))))</f>
        <v/>
      </c>
    </row>
    <row r="18">
      <c r="A18" s="23" t="n"/>
      <c r="B18" s="23" t="n"/>
      <c r="C18" s="23" t="n"/>
      <c r="D18" s="23" t="n"/>
      <c r="E18" s="23" t="n"/>
      <c r="F18" s="23" t="n"/>
      <c r="G18" s="24" t="n"/>
      <c r="H18" s="42" t="n"/>
      <c r="I18" s="42" t="n"/>
      <c r="J18" s="23" t="n"/>
      <c r="K18" s="23" t="n"/>
      <c r="L18" s="23" t="n"/>
      <c r="M18" s="23" t="n"/>
      <c r="N18" s="23" t="n"/>
      <c r="O18" s="26" t="n"/>
      <c r="P18" s="26" t="n"/>
      <c r="Q18" s="26" t="n"/>
      <c r="R18" s="42" t="n"/>
      <c r="S18" s="27" t="n"/>
      <c r="T18" s="42" t="n"/>
      <c r="U18" s="28">
        <f>IF(OR($O18="",$P18="",$Q18="",$N18=""),"",IFERROR(MAX(0,MIN(1,IF($N18="Lower Is Better",($O18-$Q18)/($O18-$P18),($Q18-$O18)/($P18-$O18)))),""))</f>
        <v/>
      </c>
      <c r="V18" s="29">
        <f>IF($A18="","",IF($K18="Completed","Completed",IF($K18="Canceled","Canceled",IF($K18="On Hold","On Hold",IF($I18="","Missing Due Date",IF($I18&lt;TODAY(),"Past Due",IF($I18&lt;=TODAY()+'Settings'!$B$4,"Due Soon","On Track")))))))</f>
        <v/>
      </c>
      <c r="W18" s="30">
        <f>IF($A18="","",COUNTIFS('Coaching Log'!$B$5:$B$504,$A18))</f>
        <v/>
      </c>
      <c r="X18" s="43">
        <f>IF($A18="","",IFERROR(IF(MAXIFS('Coaching Log'!$F$5:$F$504,'Coaching Log'!$B$5:$B$504,$A18)=0,"",MAXIFS('Coaching Log'!$F$5:$F$504,'Coaching Log'!$B$5:$B$504,$A18)),""))</f>
        <v/>
      </c>
      <c r="Y18" s="44">
        <f>IF(OR($A18="",$S18=""),"",IFERROR($S18*'Settings'!$B$5,""))</f>
        <v/>
      </c>
      <c r="Z18" s="44">
        <f>IF($A18="","",IFERROR(SUMIFS('Coaching Log'!$P$5:$P$504,'Coaching Log'!$B$5:$B$504,$A18),0))</f>
        <v/>
      </c>
      <c r="AA18" s="29">
        <f>IF(COUNTA($A18:$T18)=0,"",IF($A18="","Missing Plan ID",IF(COUNTIF($A$5:$A$504,$A18)&gt;1,"Duplicate Plan ID",IF(OR($B18="",$C18=""),"Missing Driver",IF($H18="","Missing Start Date",IF($I18="","Missing Due Date",IF($I18&lt;$H18,"Due Date Before Start",IF(AND($K18="Completed",$T18=""),"Missing Completion Date",IF(AND($K18&lt;&gt;"Completed",$T18&lt;&gt;""),"Completion Date With Open Status",IF(AND($N18="Lower Is Better",$O18&lt;&gt;"",$P18&lt;&gt;"",$P18&gt;=$O18),"Target Direction Conflict",IF(AND($N18="Higher Is Better",$O18&lt;&gt;"",$P18&lt;&gt;"",$P18&lt;=$O18),"Target Direction Conflict","OK")))))))))))</f>
        <v/>
      </c>
    </row>
    <row r="19">
      <c r="A19" s="23" t="n"/>
      <c r="B19" s="23" t="n"/>
      <c r="C19" s="23" t="n"/>
      <c r="D19" s="23" t="n"/>
      <c r="E19" s="23" t="n"/>
      <c r="F19" s="23" t="n"/>
      <c r="G19" s="24" t="n"/>
      <c r="H19" s="42" t="n"/>
      <c r="I19" s="42" t="n"/>
      <c r="J19" s="23" t="n"/>
      <c r="K19" s="23" t="n"/>
      <c r="L19" s="23" t="n"/>
      <c r="M19" s="23" t="n"/>
      <c r="N19" s="23" t="n"/>
      <c r="O19" s="26" t="n"/>
      <c r="P19" s="26" t="n"/>
      <c r="Q19" s="26" t="n"/>
      <c r="R19" s="42" t="n"/>
      <c r="S19" s="27" t="n"/>
      <c r="T19" s="42" t="n"/>
      <c r="U19" s="28">
        <f>IF(OR($O19="",$P19="",$Q19="",$N19=""),"",IFERROR(MAX(0,MIN(1,IF($N19="Lower Is Better",($O19-$Q19)/($O19-$P19),($Q19-$O19)/($P19-$O19)))),""))</f>
        <v/>
      </c>
      <c r="V19" s="29">
        <f>IF($A19="","",IF($K19="Completed","Completed",IF($K19="Canceled","Canceled",IF($K19="On Hold","On Hold",IF($I19="","Missing Due Date",IF($I19&lt;TODAY(),"Past Due",IF($I19&lt;=TODAY()+'Settings'!$B$4,"Due Soon","On Track")))))))</f>
        <v/>
      </c>
      <c r="W19" s="30">
        <f>IF($A19="","",COUNTIFS('Coaching Log'!$B$5:$B$504,$A19))</f>
        <v/>
      </c>
      <c r="X19" s="43">
        <f>IF($A19="","",IFERROR(IF(MAXIFS('Coaching Log'!$F$5:$F$504,'Coaching Log'!$B$5:$B$504,$A19)=0,"",MAXIFS('Coaching Log'!$F$5:$F$504,'Coaching Log'!$B$5:$B$504,$A19)),""))</f>
        <v/>
      </c>
      <c r="Y19" s="44">
        <f>IF(OR($A19="",$S19=""),"",IFERROR($S19*'Settings'!$B$5,""))</f>
        <v/>
      </c>
      <c r="Z19" s="44">
        <f>IF($A19="","",IFERROR(SUMIFS('Coaching Log'!$P$5:$P$504,'Coaching Log'!$B$5:$B$504,$A19),0))</f>
        <v/>
      </c>
      <c r="AA19" s="29">
        <f>IF(COUNTA($A19:$T19)=0,"",IF($A19="","Missing Plan ID",IF(COUNTIF($A$5:$A$504,$A19)&gt;1,"Duplicate Plan ID",IF(OR($B19="",$C19=""),"Missing Driver",IF($H19="","Missing Start Date",IF($I19="","Missing Due Date",IF($I19&lt;$H19,"Due Date Before Start",IF(AND($K19="Completed",$T19=""),"Missing Completion Date",IF(AND($K19&lt;&gt;"Completed",$T19&lt;&gt;""),"Completion Date With Open Status",IF(AND($N19="Lower Is Better",$O19&lt;&gt;"",$P19&lt;&gt;"",$P19&gt;=$O19),"Target Direction Conflict",IF(AND($N19="Higher Is Better",$O19&lt;&gt;"",$P19&lt;&gt;"",$P19&lt;=$O19),"Target Direction Conflict","OK")))))))))))</f>
        <v/>
      </c>
    </row>
    <row r="20">
      <c r="A20" s="23" t="n"/>
      <c r="B20" s="23" t="n"/>
      <c r="C20" s="23" t="n"/>
      <c r="D20" s="23" t="n"/>
      <c r="E20" s="23" t="n"/>
      <c r="F20" s="23" t="n"/>
      <c r="G20" s="24" t="n"/>
      <c r="H20" s="42" t="n"/>
      <c r="I20" s="42" t="n"/>
      <c r="J20" s="23" t="n"/>
      <c r="K20" s="23" t="n"/>
      <c r="L20" s="23" t="n"/>
      <c r="M20" s="23" t="n"/>
      <c r="N20" s="23" t="n"/>
      <c r="O20" s="26" t="n"/>
      <c r="P20" s="26" t="n"/>
      <c r="Q20" s="26" t="n"/>
      <c r="R20" s="42" t="n"/>
      <c r="S20" s="27" t="n"/>
      <c r="T20" s="42" t="n"/>
      <c r="U20" s="28">
        <f>IF(OR($O20="",$P20="",$Q20="",$N20=""),"",IFERROR(MAX(0,MIN(1,IF($N20="Lower Is Better",($O20-$Q20)/($O20-$P20),($Q20-$O20)/($P20-$O20)))),""))</f>
        <v/>
      </c>
      <c r="V20" s="29">
        <f>IF($A20="","",IF($K20="Completed","Completed",IF($K20="Canceled","Canceled",IF($K20="On Hold","On Hold",IF($I20="","Missing Due Date",IF($I20&lt;TODAY(),"Past Due",IF($I20&lt;=TODAY()+'Settings'!$B$4,"Due Soon","On Track")))))))</f>
        <v/>
      </c>
      <c r="W20" s="30">
        <f>IF($A20="","",COUNTIFS('Coaching Log'!$B$5:$B$504,$A20))</f>
        <v/>
      </c>
      <c r="X20" s="43">
        <f>IF($A20="","",IFERROR(IF(MAXIFS('Coaching Log'!$F$5:$F$504,'Coaching Log'!$B$5:$B$504,$A20)=0,"",MAXIFS('Coaching Log'!$F$5:$F$504,'Coaching Log'!$B$5:$B$504,$A20)),""))</f>
        <v/>
      </c>
      <c r="Y20" s="44">
        <f>IF(OR($A20="",$S20=""),"",IFERROR($S20*'Settings'!$B$5,""))</f>
        <v/>
      </c>
      <c r="Z20" s="44">
        <f>IF($A20="","",IFERROR(SUMIFS('Coaching Log'!$P$5:$P$504,'Coaching Log'!$B$5:$B$504,$A20),0))</f>
        <v/>
      </c>
      <c r="AA20" s="29">
        <f>IF(COUNTA($A20:$T20)=0,"",IF($A20="","Missing Plan ID",IF(COUNTIF($A$5:$A$504,$A20)&gt;1,"Duplicate Plan ID",IF(OR($B20="",$C20=""),"Missing Driver",IF($H20="","Missing Start Date",IF($I20="","Missing Due Date",IF($I20&lt;$H20,"Due Date Before Start",IF(AND($K20="Completed",$T20=""),"Missing Completion Date",IF(AND($K20&lt;&gt;"Completed",$T20&lt;&gt;""),"Completion Date With Open Status",IF(AND($N20="Lower Is Better",$O20&lt;&gt;"",$P20&lt;&gt;"",$P20&gt;=$O20),"Target Direction Conflict",IF(AND($N20="Higher Is Better",$O20&lt;&gt;"",$P20&lt;&gt;"",$P20&lt;=$O20),"Target Direction Conflict","OK")))))))))))</f>
        <v/>
      </c>
    </row>
    <row r="21">
      <c r="A21" s="23" t="n"/>
      <c r="B21" s="23" t="n"/>
      <c r="C21" s="23" t="n"/>
      <c r="D21" s="23" t="n"/>
      <c r="E21" s="23" t="n"/>
      <c r="F21" s="23" t="n"/>
      <c r="G21" s="24" t="n"/>
      <c r="H21" s="42" t="n"/>
      <c r="I21" s="42" t="n"/>
      <c r="J21" s="23" t="n"/>
      <c r="K21" s="23" t="n"/>
      <c r="L21" s="23" t="n"/>
      <c r="M21" s="23" t="n"/>
      <c r="N21" s="23" t="n"/>
      <c r="O21" s="26" t="n"/>
      <c r="P21" s="26" t="n"/>
      <c r="Q21" s="26" t="n"/>
      <c r="R21" s="42" t="n"/>
      <c r="S21" s="27" t="n"/>
      <c r="T21" s="42" t="n"/>
      <c r="U21" s="28">
        <f>IF(OR($O21="",$P21="",$Q21="",$N21=""),"",IFERROR(MAX(0,MIN(1,IF($N21="Lower Is Better",($O21-$Q21)/($O21-$P21),($Q21-$O21)/($P21-$O21)))),""))</f>
        <v/>
      </c>
      <c r="V21" s="29">
        <f>IF($A21="","",IF($K21="Completed","Completed",IF($K21="Canceled","Canceled",IF($K21="On Hold","On Hold",IF($I21="","Missing Due Date",IF($I21&lt;TODAY(),"Past Due",IF($I21&lt;=TODAY()+'Settings'!$B$4,"Due Soon","On Track")))))))</f>
        <v/>
      </c>
      <c r="W21" s="30">
        <f>IF($A21="","",COUNTIFS('Coaching Log'!$B$5:$B$504,$A21))</f>
        <v/>
      </c>
      <c r="X21" s="43">
        <f>IF($A21="","",IFERROR(IF(MAXIFS('Coaching Log'!$F$5:$F$504,'Coaching Log'!$B$5:$B$504,$A21)=0,"",MAXIFS('Coaching Log'!$F$5:$F$504,'Coaching Log'!$B$5:$B$504,$A21)),""))</f>
        <v/>
      </c>
      <c r="Y21" s="44">
        <f>IF(OR($A21="",$S21=""),"",IFERROR($S21*'Settings'!$B$5,""))</f>
        <v/>
      </c>
      <c r="Z21" s="44">
        <f>IF($A21="","",IFERROR(SUMIFS('Coaching Log'!$P$5:$P$504,'Coaching Log'!$B$5:$B$504,$A21),0))</f>
        <v/>
      </c>
      <c r="AA21" s="29">
        <f>IF(COUNTA($A21:$T21)=0,"",IF($A21="","Missing Plan ID",IF(COUNTIF($A$5:$A$504,$A21)&gt;1,"Duplicate Plan ID",IF(OR($B21="",$C21=""),"Missing Driver",IF($H21="","Missing Start Date",IF($I21="","Missing Due Date",IF($I21&lt;$H21,"Due Date Before Start",IF(AND($K21="Completed",$T21=""),"Missing Completion Date",IF(AND($K21&lt;&gt;"Completed",$T21&lt;&gt;""),"Completion Date With Open Status",IF(AND($N21="Lower Is Better",$O21&lt;&gt;"",$P21&lt;&gt;"",$P21&gt;=$O21),"Target Direction Conflict",IF(AND($N21="Higher Is Better",$O21&lt;&gt;"",$P21&lt;&gt;"",$P21&lt;=$O21),"Target Direction Conflict","OK")))))))))))</f>
        <v/>
      </c>
    </row>
    <row r="22">
      <c r="A22" s="23" t="n"/>
      <c r="B22" s="23" t="n"/>
      <c r="C22" s="23" t="n"/>
      <c r="D22" s="23" t="n"/>
      <c r="E22" s="23" t="n"/>
      <c r="F22" s="23" t="n"/>
      <c r="G22" s="24" t="n"/>
      <c r="H22" s="42" t="n"/>
      <c r="I22" s="42" t="n"/>
      <c r="J22" s="23" t="n"/>
      <c r="K22" s="23" t="n"/>
      <c r="L22" s="23" t="n"/>
      <c r="M22" s="23" t="n"/>
      <c r="N22" s="23" t="n"/>
      <c r="O22" s="26" t="n"/>
      <c r="P22" s="26" t="n"/>
      <c r="Q22" s="26" t="n"/>
      <c r="R22" s="42" t="n"/>
      <c r="S22" s="27" t="n"/>
      <c r="T22" s="42" t="n"/>
      <c r="U22" s="28">
        <f>IF(OR($O22="",$P22="",$Q22="",$N22=""),"",IFERROR(MAX(0,MIN(1,IF($N22="Lower Is Better",($O22-$Q22)/($O22-$P22),($Q22-$O22)/($P22-$O22)))),""))</f>
        <v/>
      </c>
      <c r="V22" s="29">
        <f>IF($A22="","",IF($K22="Completed","Completed",IF($K22="Canceled","Canceled",IF($K22="On Hold","On Hold",IF($I22="","Missing Due Date",IF($I22&lt;TODAY(),"Past Due",IF($I22&lt;=TODAY()+'Settings'!$B$4,"Due Soon","On Track")))))))</f>
        <v/>
      </c>
      <c r="W22" s="30">
        <f>IF($A22="","",COUNTIFS('Coaching Log'!$B$5:$B$504,$A22))</f>
        <v/>
      </c>
      <c r="X22" s="43">
        <f>IF($A22="","",IFERROR(IF(MAXIFS('Coaching Log'!$F$5:$F$504,'Coaching Log'!$B$5:$B$504,$A22)=0,"",MAXIFS('Coaching Log'!$F$5:$F$504,'Coaching Log'!$B$5:$B$504,$A22)),""))</f>
        <v/>
      </c>
      <c r="Y22" s="44">
        <f>IF(OR($A22="",$S22=""),"",IFERROR($S22*'Settings'!$B$5,""))</f>
        <v/>
      </c>
      <c r="Z22" s="44">
        <f>IF($A22="","",IFERROR(SUMIFS('Coaching Log'!$P$5:$P$504,'Coaching Log'!$B$5:$B$504,$A22),0))</f>
        <v/>
      </c>
      <c r="AA22" s="29">
        <f>IF(COUNTA($A22:$T22)=0,"",IF($A22="","Missing Plan ID",IF(COUNTIF($A$5:$A$504,$A22)&gt;1,"Duplicate Plan ID",IF(OR($B22="",$C22=""),"Missing Driver",IF($H22="","Missing Start Date",IF($I22="","Missing Due Date",IF($I22&lt;$H22,"Due Date Before Start",IF(AND($K22="Completed",$T22=""),"Missing Completion Date",IF(AND($K22&lt;&gt;"Completed",$T22&lt;&gt;""),"Completion Date With Open Status",IF(AND($N22="Lower Is Better",$O22&lt;&gt;"",$P22&lt;&gt;"",$P22&gt;=$O22),"Target Direction Conflict",IF(AND($N22="Higher Is Better",$O22&lt;&gt;"",$P22&lt;&gt;"",$P22&lt;=$O22),"Target Direction Conflict","OK")))))))))))</f>
        <v/>
      </c>
    </row>
    <row r="23">
      <c r="A23" s="23" t="n"/>
      <c r="B23" s="23" t="n"/>
      <c r="C23" s="23" t="n"/>
      <c r="D23" s="23" t="n"/>
      <c r="E23" s="23" t="n"/>
      <c r="F23" s="23" t="n"/>
      <c r="G23" s="24" t="n"/>
      <c r="H23" s="42" t="n"/>
      <c r="I23" s="42" t="n"/>
      <c r="J23" s="23" t="n"/>
      <c r="K23" s="23" t="n"/>
      <c r="L23" s="23" t="n"/>
      <c r="M23" s="23" t="n"/>
      <c r="N23" s="23" t="n"/>
      <c r="O23" s="26" t="n"/>
      <c r="P23" s="26" t="n"/>
      <c r="Q23" s="26" t="n"/>
      <c r="R23" s="42" t="n"/>
      <c r="S23" s="27" t="n"/>
      <c r="T23" s="42" t="n"/>
      <c r="U23" s="28">
        <f>IF(OR($O23="",$P23="",$Q23="",$N23=""),"",IFERROR(MAX(0,MIN(1,IF($N23="Lower Is Better",($O23-$Q23)/($O23-$P23),($Q23-$O23)/($P23-$O23)))),""))</f>
        <v/>
      </c>
      <c r="V23" s="29">
        <f>IF($A23="","",IF($K23="Completed","Completed",IF($K23="Canceled","Canceled",IF($K23="On Hold","On Hold",IF($I23="","Missing Due Date",IF($I23&lt;TODAY(),"Past Due",IF($I23&lt;=TODAY()+'Settings'!$B$4,"Due Soon","On Track")))))))</f>
        <v/>
      </c>
      <c r="W23" s="30">
        <f>IF($A23="","",COUNTIFS('Coaching Log'!$B$5:$B$504,$A23))</f>
        <v/>
      </c>
      <c r="X23" s="43">
        <f>IF($A23="","",IFERROR(IF(MAXIFS('Coaching Log'!$F$5:$F$504,'Coaching Log'!$B$5:$B$504,$A23)=0,"",MAXIFS('Coaching Log'!$F$5:$F$504,'Coaching Log'!$B$5:$B$504,$A23)),""))</f>
        <v/>
      </c>
      <c r="Y23" s="44">
        <f>IF(OR($A23="",$S23=""),"",IFERROR($S23*'Settings'!$B$5,""))</f>
        <v/>
      </c>
      <c r="Z23" s="44">
        <f>IF($A23="","",IFERROR(SUMIFS('Coaching Log'!$P$5:$P$504,'Coaching Log'!$B$5:$B$504,$A23),0))</f>
        <v/>
      </c>
      <c r="AA23" s="29">
        <f>IF(COUNTA($A23:$T23)=0,"",IF($A23="","Missing Plan ID",IF(COUNTIF($A$5:$A$504,$A23)&gt;1,"Duplicate Plan ID",IF(OR($B23="",$C23=""),"Missing Driver",IF($H23="","Missing Start Date",IF($I23="","Missing Due Date",IF($I23&lt;$H23,"Due Date Before Start",IF(AND($K23="Completed",$T23=""),"Missing Completion Date",IF(AND($K23&lt;&gt;"Completed",$T23&lt;&gt;""),"Completion Date With Open Status",IF(AND($N23="Lower Is Better",$O23&lt;&gt;"",$P23&lt;&gt;"",$P23&gt;=$O23),"Target Direction Conflict",IF(AND($N23="Higher Is Better",$O23&lt;&gt;"",$P23&lt;&gt;"",$P23&lt;=$O23),"Target Direction Conflict","OK")))))))))))</f>
        <v/>
      </c>
    </row>
    <row r="24">
      <c r="A24" s="23" t="n"/>
      <c r="B24" s="23" t="n"/>
      <c r="C24" s="23" t="n"/>
      <c r="D24" s="23" t="n"/>
      <c r="E24" s="23" t="n"/>
      <c r="F24" s="23" t="n"/>
      <c r="G24" s="24" t="n"/>
      <c r="H24" s="42" t="n"/>
      <c r="I24" s="42" t="n"/>
      <c r="J24" s="23" t="n"/>
      <c r="K24" s="23" t="n"/>
      <c r="L24" s="23" t="n"/>
      <c r="M24" s="23" t="n"/>
      <c r="N24" s="23" t="n"/>
      <c r="O24" s="26" t="n"/>
      <c r="P24" s="26" t="n"/>
      <c r="Q24" s="26" t="n"/>
      <c r="R24" s="42" t="n"/>
      <c r="S24" s="27" t="n"/>
      <c r="T24" s="42" t="n"/>
      <c r="U24" s="28">
        <f>IF(OR($O24="",$P24="",$Q24="",$N24=""),"",IFERROR(MAX(0,MIN(1,IF($N24="Lower Is Better",($O24-$Q24)/($O24-$P24),($Q24-$O24)/($P24-$O24)))),""))</f>
        <v/>
      </c>
      <c r="V24" s="29">
        <f>IF($A24="","",IF($K24="Completed","Completed",IF($K24="Canceled","Canceled",IF($K24="On Hold","On Hold",IF($I24="","Missing Due Date",IF($I24&lt;TODAY(),"Past Due",IF($I24&lt;=TODAY()+'Settings'!$B$4,"Due Soon","On Track")))))))</f>
        <v/>
      </c>
      <c r="W24" s="30">
        <f>IF($A24="","",COUNTIFS('Coaching Log'!$B$5:$B$504,$A24))</f>
        <v/>
      </c>
      <c r="X24" s="43">
        <f>IF($A24="","",IFERROR(IF(MAXIFS('Coaching Log'!$F$5:$F$504,'Coaching Log'!$B$5:$B$504,$A24)=0,"",MAXIFS('Coaching Log'!$F$5:$F$504,'Coaching Log'!$B$5:$B$504,$A24)),""))</f>
        <v/>
      </c>
      <c r="Y24" s="44">
        <f>IF(OR($A24="",$S24=""),"",IFERROR($S24*'Settings'!$B$5,""))</f>
        <v/>
      </c>
      <c r="Z24" s="44">
        <f>IF($A24="","",IFERROR(SUMIFS('Coaching Log'!$P$5:$P$504,'Coaching Log'!$B$5:$B$504,$A24),0))</f>
        <v/>
      </c>
      <c r="AA24" s="29">
        <f>IF(COUNTA($A24:$T24)=0,"",IF($A24="","Missing Plan ID",IF(COUNTIF($A$5:$A$504,$A24)&gt;1,"Duplicate Plan ID",IF(OR($B24="",$C24=""),"Missing Driver",IF($H24="","Missing Start Date",IF($I24="","Missing Due Date",IF($I24&lt;$H24,"Due Date Before Start",IF(AND($K24="Completed",$T24=""),"Missing Completion Date",IF(AND($K24&lt;&gt;"Completed",$T24&lt;&gt;""),"Completion Date With Open Status",IF(AND($N24="Lower Is Better",$O24&lt;&gt;"",$P24&lt;&gt;"",$P24&gt;=$O24),"Target Direction Conflict",IF(AND($N24="Higher Is Better",$O24&lt;&gt;"",$P24&lt;&gt;"",$P24&lt;=$O24),"Target Direction Conflict","OK")))))))))))</f>
        <v/>
      </c>
    </row>
    <row r="25">
      <c r="A25" s="23" t="n"/>
      <c r="B25" s="23" t="n"/>
      <c r="C25" s="23" t="n"/>
      <c r="D25" s="23" t="n"/>
      <c r="E25" s="23" t="n"/>
      <c r="F25" s="23" t="n"/>
      <c r="G25" s="24" t="n"/>
      <c r="H25" s="42" t="n"/>
      <c r="I25" s="42" t="n"/>
      <c r="J25" s="23" t="n"/>
      <c r="K25" s="23" t="n"/>
      <c r="L25" s="23" t="n"/>
      <c r="M25" s="23" t="n"/>
      <c r="N25" s="23" t="n"/>
      <c r="O25" s="26" t="n"/>
      <c r="P25" s="26" t="n"/>
      <c r="Q25" s="26" t="n"/>
      <c r="R25" s="42" t="n"/>
      <c r="S25" s="27" t="n"/>
      <c r="T25" s="42" t="n"/>
      <c r="U25" s="28">
        <f>IF(OR($O25="",$P25="",$Q25="",$N25=""),"",IFERROR(MAX(0,MIN(1,IF($N25="Lower Is Better",($O25-$Q25)/($O25-$P25),($Q25-$O25)/($P25-$O25)))),""))</f>
        <v/>
      </c>
      <c r="V25" s="29">
        <f>IF($A25="","",IF($K25="Completed","Completed",IF($K25="Canceled","Canceled",IF($K25="On Hold","On Hold",IF($I25="","Missing Due Date",IF($I25&lt;TODAY(),"Past Due",IF($I25&lt;=TODAY()+'Settings'!$B$4,"Due Soon","On Track")))))))</f>
        <v/>
      </c>
      <c r="W25" s="30">
        <f>IF($A25="","",COUNTIFS('Coaching Log'!$B$5:$B$504,$A25))</f>
        <v/>
      </c>
      <c r="X25" s="43">
        <f>IF($A25="","",IFERROR(IF(MAXIFS('Coaching Log'!$F$5:$F$504,'Coaching Log'!$B$5:$B$504,$A25)=0,"",MAXIFS('Coaching Log'!$F$5:$F$504,'Coaching Log'!$B$5:$B$504,$A25)),""))</f>
        <v/>
      </c>
      <c r="Y25" s="44">
        <f>IF(OR($A25="",$S25=""),"",IFERROR($S25*'Settings'!$B$5,""))</f>
        <v/>
      </c>
      <c r="Z25" s="44">
        <f>IF($A25="","",IFERROR(SUMIFS('Coaching Log'!$P$5:$P$504,'Coaching Log'!$B$5:$B$504,$A25),0))</f>
        <v/>
      </c>
      <c r="AA25" s="29">
        <f>IF(COUNTA($A25:$T25)=0,"",IF($A25="","Missing Plan ID",IF(COUNTIF($A$5:$A$504,$A25)&gt;1,"Duplicate Plan ID",IF(OR($B25="",$C25=""),"Missing Driver",IF($H25="","Missing Start Date",IF($I25="","Missing Due Date",IF($I25&lt;$H25,"Due Date Before Start",IF(AND($K25="Completed",$T25=""),"Missing Completion Date",IF(AND($K25&lt;&gt;"Completed",$T25&lt;&gt;""),"Completion Date With Open Status",IF(AND($N25="Lower Is Better",$O25&lt;&gt;"",$P25&lt;&gt;"",$P25&gt;=$O25),"Target Direction Conflict",IF(AND($N25="Higher Is Better",$O25&lt;&gt;"",$P25&lt;&gt;"",$P25&lt;=$O25),"Target Direction Conflict","OK")))))))))))</f>
        <v/>
      </c>
    </row>
    <row r="26">
      <c r="A26" s="23" t="n"/>
      <c r="B26" s="23" t="n"/>
      <c r="C26" s="23" t="n"/>
      <c r="D26" s="23" t="n"/>
      <c r="E26" s="23" t="n"/>
      <c r="F26" s="23" t="n"/>
      <c r="G26" s="24" t="n"/>
      <c r="H26" s="42" t="n"/>
      <c r="I26" s="42" t="n"/>
      <c r="J26" s="23" t="n"/>
      <c r="K26" s="23" t="n"/>
      <c r="L26" s="23" t="n"/>
      <c r="M26" s="23" t="n"/>
      <c r="N26" s="23" t="n"/>
      <c r="O26" s="26" t="n"/>
      <c r="P26" s="26" t="n"/>
      <c r="Q26" s="26" t="n"/>
      <c r="R26" s="42" t="n"/>
      <c r="S26" s="27" t="n"/>
      <c r="T26" s="42" t="n"/>
      <c r="U26" s="28">
        <f>IF(OR($O26="",$P26="",$Q26="",$N26=""),"",IFERROR(MAX(0,MIN(1,IF($N26="Lower Is Better",($O26-$Q26)/($O26-$P26),($Q26-$O26)/($P26-$O26)))),""))</f>
        <v/>
      </c>
      <c r="V26" s="29">
        <f>IF($A26="","",IF($K26="Completed","Completed",IF($K26="Canceled","Canceled",IF($K26="On Hold","On Hold",IF($I26="","Missing Due Date",IF($I26&lt;TODAY(),"Past Due",IF($I26&lt;=TODAY()+'Settings'!$B$4,"Due Soon","On Track")))))))</f>
        <v/>
      </c>
      <c r="W26" s="30">
        <f>IF($A26="","",COUNTIFS('Coaching Log'!$B$5:$B$504,$A26))</f>
        <v/>
      </c>
      <c r="X26" s="43">
        <f>IF($A26="","",IFERROR(IF(MAXIFS('Coaching Log'!$F$5:$F$504,'Coaching Log'!$B$5:$B$504,$A26)=0,"",MAXIFS('Coaching Log'!$F$5:$F$504,'Coaching Log'!$B$5:$B$504,$A26)),""))</f>
        <v/>
      </c>
      <c r="Y26" s="44">
        <f>IF(OR($A26="",$S26=""),"",IFERROR($S26*'Settings'!$B$5,""))</f>
        <v/>
      </c>
      <c r="Z26" s="44">
        <f>IF($A26="","",IFERROR(SUMIFS('Coaching Log'!$P$5:$P$504,'Coaching Log'!$B$5:$B$504,$A26),0))</f>
        <v/>
      </c>
      <c r="AA26" s="29">
        <f>IF(COUNTA($A26:$T26)=0,"",IF($A26="","Missing Plan ID",IF(COUNTIF($A$5:$A$504,$A26)&gt;1,"Duplicate Plan ID",IF(OR($B26="",$C26=""),"Missing Driver",IF($H26="","Missing Start Date",IF($I26="","Missing Due Date",IF($I26&lt;$H26,"Due Date Before Start",IF(AND($K26="Completed",$T26=""),"Missing Completion Date",IF(AND($K26&lt;&gt;"Completed",$T26&lt;&gt;""),"Completion Date With Open Status",IF(AND($N26="Lower Is Better",$O26&lt;&gt;"",$P26&lt;&gt;"",$P26&gt;=$O26),"Target Direction Conflict",IF(AND($N26="Higher Is Better",$O26&lt;&gt;"",$P26&lt;&gt;"",$P26&lt;=$O26),"Target Direction Conflict","OK")))))))))))</f>
        <v/>
      </c>
    </row>
    <row r="27">
      <c r="A27" s="23" t="n"/>
      <c r="B27" s="23" t="n"/>
      <c r="C27" s="23" t="n"/>
      <c r="D27" s="23" t="n"/>
      <c r="E27" s="23" t="n"/>
      <c r="F27" s="23" t="n"/>
      <c r="G27" s="24" t="n"/>
      <c r="H27" s="42" t="n"/>
      <c r="I27" s="42" t="n"/>
      <c r="J27" s="23" t="n"/>
      <c r="K27" s="23" t="n"/>
      <c r="L27" s="23" t="n"/>
      <c r="M27" s="23" t="n"/>
      <c r="N27" s="23" t="n"/>
      <c r="O27" s="26" t="n"/>
      <c r="P27" s="26" t="n"/>
      <c r="Q27" s="26" t="n"/>
      <c r="R27" s="42" t="n"/>
      <c r="S27" s="27" t="n"/>
      <c r="T27" s="42" t="n"/>
      <c r="U27" s="28">
        <f>IF(OR($O27="",$P27="",$Q27="",$N27=""),"",IFERROR(MAX(0,MIN(1,IF($N27="Lower Is Better",($O27-$Q27)/($O27-$P27),($Q27-$O27)/($P27-$O27)))),""))</f>
        <v/>
      </c>
      <c r="V27" s="29">
        <f>IF($A27="","",IF($K27="Completed","Completed",IF($K27="Canceled","Canceled",IF($K27="On Hold","On Hold",IF($I27="","Missing Due Date",IF($I27&lt;TODAY(),"Past Due",IF($I27&lt;=TODAY()+'Settings'!$B$4,"Due Soon","On Track")))))))</f>
        <v/>
      </c>
      <c r="W27" s="30">
        <f>IF($A27="","",COUNTIFS('Coaching Log'!$B$5:$B$504,$A27))</f>
        <v/>
      </c>
      <c r="X27" s="43">
        <f>IF($A27="","",IFERROR(IF(MAXIFS('Coaching Log'!$F$5:$F$504,'Coaching Log'!$B$5:$B$504,$A27)=0,"",MAXIFS('Coaching Log'!$F$5:$F$504,'Coaching Log'!$B$5:$B$504,$A27)),""))</f>
        <v/>
      </c>
      <c r="Y27" s="44">
        <f>IF(OR($A27="",$S27=""),"",IFERROR($S27*'Settings'!$B$5,""))</f>
        <v/>
      </c>
      <c r="Z27" s="44">
        <f>IF($A27="","",IFERROR(SUMIFS('Coaching Log'!$P$5:$P$504,'Coaching Log'!$B$5:$B$504,$A27),0))</f>
        <v/>
      </c>
      <c r="AA27" s="29">
        <f>IF(COUNTA($A27:$T27)=0,"",IF($A27="","Missing Plan ID",IF(COUNTIF($A$5:$A$504,$A27)&gt;1,"Duplicate Plan ID",IF(OR($B27="",$C27=""),"Missing Driver",IF($H27="","Missing Start Date",IF($I27="","Missing Due Date",IF($I27&lt;$H27,"Due Date Before Start",IF(AND($K27="Completed",$T27=""),"Missing Completion Date",IF(AND($K27&lt;&gt;"Completed",$T27&lt;&gt;""),"Completion Date With Open Status",IF(AND($N27="Lower Is Better",$O27&lt;&gt;"",$P27&lt;&gt;"",$P27&gt;=$O27),"Target Direction Conflict",IF(AND($N27="Higher Is Better",$O27&lt;&gt;"",$P27&lt;&gt;"",$P27&lt;=$O27),"Target Direction Conflict","OK")))))))))))</f>
        <v/>
      </c>
    </row>
    <row r="28">
      <c r="A28" s="23" t="n"/>
      <c r="B28" s="23" t="n"/>
      <c r="C28" s="23" t="n"/>
      <c r="D28" s="23" t="n"/>
      <c r="E28" s="23" t="n"/>
      <c r="F28" s="23" t="n"/>
      <c r="G28" s="24" t="n"/>
      <c r="H28" s="42" t="n"/>
      <c r="I28" s="42" t="n"/>
      <c r="J28" s="23" t="n"/>
      <c r="K28" s="23" t="n"/>
      <c r="L28" s="23" t="n"/>
      <c r="M28" s="23" t="n"/>
      <c r="N28" s="23" t="n"/>
      <c r="O28" s="26" t="n"/>
      <c r="P28" s="26" t="n"/>
      <c r="Q28" s="26" t="n"/>
      <c r="R28" s="42" t="n"/>
      <c r="S28" s="27" t="n"/>
      <c r="T28" s="42" t="n"/>
      <c r="U28" s="28">
        <f>IF(OR($O28="",$P28="",$Q28="",$N28=""),"",IFERROR(MAX(0,MIN(1,IF($N28="Lower Is Better",($O28-$Q28)/($O28-$P28),($Q28-$O28)/($P28-$O28)))),""))</f>
        <v/>
      </c>
      <c r="V28" s="29">
        <f>IF($A28="","",IF($K28="Completed","Completed",IF($K28="Canceled","Canceled",IF($K28="On Hold","On Hold",IF($I28="","Missing Due Date",IF($I28&lt;TODAY(),"Past Due",IF($I28&lt;=TODAY()+'Settings'!$B$4,"Due Soon","On Track")))))))</f>
        <v/>
      </c>
      <c r="W28" s="30">
        <f>IF($A28="","",COUNTIFS('Coaching Log'!$B$5:$B$504,$A28))</f>
        <v/>
      </c>
      <c r="X28" s="43">
        <f>IF($A28="","",IFERROR(IF(MAXIFS('Coaching Log'!$F$5:$F$504,'Coaching Log'!$B$5:$B$504,$A28)=0,"",MAXIFS('Coaching Log'!$F$5:$F$504,'Coaching Log'!$B$5:$B$504,$A28)),""))</f>
        <v/>
      </c>
      <c r="Y28" s="44">
        <f>IF(OR($A28="",$S28=""),"",IFERROR($S28*'Settings'!$B$5,""))</f>
        <v/>
      </c>
      <c r="Z28" s="44">
        <f>IF($A28="","",IFERROR(SUMIFS('Coaching Log'!$P$5:$P$504,'Coaching Log'!$B$5:$B$504,$A28),0))</f>
        <v/>
      </c>
      <c r="AA28" s="29">
        <f>IF(COUNTA($A28:$T28)=0,"",IF($A28="","Missing Plan ID",IF(COUNTIF($A$5:$A$504,$A28)&gt;1,"Duplicate Plan ID",IF(OR($B28="",$C28=""),"Missing Driver",IF($H28="","Missing Start Date",IF($I28="","Missing Due Date",IF($I28&lt;$H28,"Due Date Before Start",IF(AND($K28="Completed",$T28=""),"Missing Completion Date",IF(AND($K28&lt;&gt;"Completed",$T28&lt;&gt;""),"Completion Date With Open Status",IF(AND($N28="Lower Is Better",$O28&lt;&gt;"",$P28&lt;&gt;"",$P28&gt;=$O28),"Target Direction Conflict",IF(AND($N28="Higher Is Better",$O28&lt;&gt;"",$P28&lt;&gt;"",$P28&lt;=$O28),"Target Direction Conflict","OK")))))))))))</f>
        <v/>
      </c>
    </row>
    <row r="29">
      <c r="A29" s="23" t="n"/>
      <c r="B29" s="23" t="n"/>
      <c r="C29" s="23" t="n"/>
      <c r="D29" s="23" t="n"/>
      <c r="E29" s="23" t="n"/>
      <c r="F29" s="23" t="n"/>
      <c r="G29" s="24" t="n"/>
      <c r="H29" s="42" t="n"/>
      <c r="I29" s="42" t="n"/>
      <c r="J29" s="23" t="n"/>
      <c r="K29" s="23" t="n"/>
      <c r="L29" s="23" t="n"/>
      <c r="M29" s="23" t="n"/>
      <c r="N29" s="23" t="n"/>
      <c r="O29" s="26" t="n"/>
      <c r="P29" s="26" t="n"/>
      <c r="Q29" s="26" t="n"/>
      <c r="R29" s="42" t="n"/>
      <c r="S29" s="27" t="n"/>
      <c r="T29" s="42" t="n"/>
      <c r="U29" s="28">
        <f>IF(OR($O29="",$P29="",$Q29="",$N29=""),"",IFERROR(MAX(0,MIN(1,IF($N29="Lower Is Better",($O29-$Q29)/($O29-$P29),($Q29-$O29)/($P29-$O29)))),""))</f>
        <v/>
      </c>
      <c r="V29" s="29">
        <f>IF($A29="","",IF($K29="Completed","Completed",IF($K29="Canceled","Canceled",IF($K29="On Hold","On Hold",IF($I29="","Missing Due Date",IF($I29&lt;TODAY(),"Past Due",IF($I29&lt;=TODAY()+'Settings'!$B$4,"Due Soon","On Track")))))))</f>
        <v/>
      </c>
      <c r="W29" s="30">
        <f>IF($A29="","",COUNTIFS('Coaching Log'!$B$5:$B$504,$A29))</f>
        <v/>
      </c>
      <c r="X29" s="43">
        <f>IF($A29="","",IFERROR(IF(MAXIFS('Coaching Log'!$F$5:$F$504,'Coaching Log'!$B$5:$B$504,$A29)=0,"",MAXIFS('Coaching Log'!$F$5:$F$504,'Coaching Log'!$B$5:$B$504,$A29)),""))</f>
        <v/>
      </c>
      <c r="Y29" s="44">
        <f>IF(OR($A29="",$S29=""),"",IFERROR($S29*'Settings'!$B$5,""))</f>
        <v/>
      </c>
      <c r="Z29" s="44">
        <f>IF($A29="","",IFERROR(SUMIFS('Coaching Log'!$P$5:$P$504,'Coaching Log'!$B$5:$B$504,$A29),0))</f>
        <v/>
      </c>
      <c r="AA29" s="29">
        <f>IF(COUNTA($A29:$T29)=0,"",IF($A29="","Missing Plan ID",IF(COUNTIF($A$5:$A$504,$A29)&gt;1,"Duplicate Plan ID",IF(OR($B29="",$C29=""),"Missing Driver",IF($H29="","Missing Start Date",IF($I29="","Missing Due Date",IF($I29&lt;$H29,"Due Date Before Start",IF(AND($K29="Completed",$T29=""),"Missing Completion Date",IF(AND($K29&lt;&gt;"Completed",$T29&lt;&gt;""),"Completion Date With Open Status",IF(AND($N29="Lower Is Better",$O29&lt;&gt;"",$P29&lt;&gt;"",$P29&gt;=$O29),"Target Direction Conflict",IF(AND($N29="Higher Is Better",$O29&lt;&gt;"",$P29&lt;&gt;"",$P29&lt;=$O29),"Target Direction Conflict","OK")))))))))))</f>
        <v/>
      </c>
    </row>
    <row r="30">
      <c r="A30" s="23" t="n"/>
      <c r="B30" s="23" t="n"/>
      <c r="C30" s="23" t="n"/>
      <c r="D30" s="23" t="n"/>
      <c r="E30" s="23" t="n"/>
      <c r="F30" s="23" t="n"/>
      <c r="G30" s="24" t="n"/>
      <c r="H30" s="42" t="n"/>
      <c r="I30" s="42" t="n"/>
      <c r="J30" s="23" t="n"/>
      <c r="K30" s="23" t="n"/>
      <c r="L30" s="23" t="n"/>
      <c r="M30" s="23" t="n"/>
      <c r="N30" s="23" t="n"/>
      <c r="O30" s="26" t="n"/>
      <c r="P30" s="26" t="n"/>
      <c r="Q30" s="26" t="n"/>
      <c r="R30" s="42" t="n"/>
      <c r="S30" s="27" t="n"/>
      <c r="T30" s="42" t="n"/>
      <c r="U30" s="28">
        <f>IF(OR($O30="",$P30="",$Q30="",$N30=""),"",IFERROR(MAX(0,MIN(1,IF($N30="Lower Is Better",($O30-$Q30)/($O30-$P30),($Q30-$O30)/($P30-$O30)))),""))</f>
        <v/>
      </c>
      <c r="V30" s="29">
        <f>IF($A30="","",IF($K30="Completed","Completed",IF($K30="Canceled","Canceled",IF($K30="On Hold","On Hold",IF($I30="","Missing Due Date",IF($I30&lt;TODAY(),"Past Due",IF($I30&lt;=TODAY()+'Settings'!$B$4,"Due Soon","On Track")))))))</f>
        <v/>
      </c>
      <c r="W30" s="30">
        <f>IF($A30="","",COUNTIFS('Coaching Log'!$B$5:$B$504,$A30))</f>
        <v/>
      </c>
      <c r="X30" s="43">
        <f>IF($A30="","",IFERROR(IF(MAXIFS('Coaching Log'!$F$5:$F$504,'Coaching Log'!$B$5:$B$504,$A30)=0,"",MAXIFS('Coaching Log'!$F$5:$F$504,'Coaching Log'!$B$5:$B$504,$A30)),""))</f>
        <v/>
      </c>
      <c r="Y30" s="44">
        <f>IF(OR($A30="",$S30=""),"",IFERROR($S30*'Settings'!$B$5,""))</f>
        <v/>
      </c>
      <c r="Z30" s="44">
        <f>IF($A30="","",IFERROR(SUMIFS('Coaching Log'!$P$5:$P$504,'Coaching Log'!$B$5:$B$504,$A30),0))</f>
        <v/>
      </c>
      <c r="AA30" s="29">
        <f>IF(COUNTA($A30:$T30)=0,"",IF($A30="","Missing Plan ID",IF(COUNTIF($A$5:$A$504,$A30)&gt;1,"Duplicate Plan ID",IF(OR($B30="",$C30=""),"Missing Driver",IF($H30="","Missing Start Date",IF($I30="","Missing Due Date",IF($I30&lt;$H30,"Due Date Before Start",IF(AND($K30="Completed",$T30=""),"Missing Completion Date",IF(AND($K30&lt;&gt;"Completed",$T30&lt;&gt;""),"Completion Date With Open Status",IF(AND($N30="Lower Is Better",$O30&lt;&gt;"",$P30&lt;&gt;"",$P30&gt;=$O30),"Target Direction Conflict",IF(AND($N30="Higher Is Better",$O30&lt;&gt;"",$P30&lt;&gt;"",$P30&lt;=$O30),"Target Direction Conflict","OK")))))))))))</f>
        <v/>
      </c>
    </row>
    <row r="31">
      <c r="A31" s="23" t="n"/>
      <c r="B31" s="23" t="n"/>
      <c r="C31" s="23" t="n"/>
      <c r="D31" s="23" t="n"/>
      <c r="E31" s="23" t="n"/>
      <c r="F31" s="23" t="n"/>
      <c r="G31" s="24" t="n"/>
      <c r="H31" s="42" t="n"/>
      <c r="I31" s="42" t="n"/>
      <c r="J31" s="23" t="n"/>
      <c r="K31" s="23" t="n"/>
      <c r="L31" s="23" t="n"/>
      <c r="M31" s="23" t="n"/>
      <c r="N31" s="23" t="n"/>
      <c r="O31" s="26" t="n"/>
      <c r="P31" s="26" t="n"/>
      <c r="Q31" s="26" t="n"/>
      <c r="R31" s="42" t="n"/>
      <c r="S31" s="27" t="n"/>
      <c r="T31" s="42" t="n"/>
      <c r="U31" s="28">
        <f>IF(OR($O31="",$P31="",$Q31="",$N31=""),"",IFERROR(MAX(0,MIN(1,IF($N31="Lower Is Better",($O31-$Q31)/($O31-$P31),($Q31-$O31)/($P31-$O31)))),""))</f>
        <v/>
      </c>
      <c r="V31" s="29">
        <f>IF($A31="","",IF($K31="Completed","Completed",IF($K31="Canceled","Canceled",IF($K31="On Hold","On Hold",IF($I31="","Missing Due Date",IF($I31&lt;TODAY(),"Past Due",IF($I31&lt;=TODAY()+'Settings'!$B$4,"Due Soon","On Track")))))))</f>
        <v/>
      </c>
      <c r="W31" s="30">
        <f>IF($A31="","",COUNTIFS('Coaching Log'!$B$5:$B$504,$A31))</f>
        <v/>
      </c>
      <c r="X31" s="43">
        <f>IF($A31="","",IFERROR(IF(MAXIFS('Coaching Log'!$F$5:$F$504,'Coaching Log'!$B$5:$B$504,$A31)=0,"",MAXIFS('Coaching Log'!$F$5:$F$504,'Coaching Log'!$B$5:$B$504,$A31)),""))</f>
        <v/>
      </c>
      <c r="Y31" s="44">
        <f>IF(OR($A31="",$S31=""),"",IFERROR($S31*'Settings'!$B$5,""))</f>
        <v/>
      </c>
      <c r="Z31" s="44">
        <f>IF($A31="","",IFERROR(SUMIFS('Coaching Log'!$P$5:$P$504,'Coaching Log'!$B$5:$B$504,$A31),0))</f>
        <v/>
      </c>
      <c r="AA31" s="29">
        <f>IF(COUNTA($A31:$T31)=0,"",IF($A31="","Missing Plan ID",IF(COUNTIF($A$5:$A$504,$A31)&gt;1,"Duplicate Plan ID",IF(OR($B31="",$C31=""),"Missing Driver",IF($H31="","Missing Start Date",IF($I31="","Missing Due Date",IF($I31&lt;$H31,"Due Date Before Start",IF(AND($K31="Completed",$T31=""),"Missing Completion Date",IF(AND($K31&lt;&gt;"Completed",$T31&lt;&gt;""),"Completion Date With Open Status",IF(AND($N31="Lower Is Better",$O31&lt;&gt;"",$P31&lt;&gt;"",$P31&gt;=$O31),"Target Direction Conflict",IF(AND($N31="Higher Is Better",$O31&lt;&gt;"",$P31&lt;&gt;"",$P31&lt;=$O31),"Target Direction Conflict","OK")))))))))))</f>
        <v/>
      </c>
    </row>
    <row r="32">
      <c r="A32" s="23" t="n"/>
      <c r="B32" s="23" t="n"/>
      <c r="C32" s="23" t="n"/>
      <c r="D32" s="23" t="n"/>
      <c r="E32" s="23" t="n"/>
      <c r="F32" s="23" t="n"/>
      <c r="G32" s="24" t="n"/>
      <c r="H32" s="42" t="n"/>
      <c r="I32" s="42" t="n"/>
      <c r="J32" s="23" t="n"/>
      <c r="K32" s="23" t="n"/>
      <c r="L32" s="23" t="n"/>
      <c r="M32" s="23" t="n"/>
      <c r="N32" s="23" t="n"/>
      <c r="O32" s="26" t="n"/>
      <c r="P32" s="26" t="n"/>
      <c r="Q32" s="26" t="n"/>
      <c r="R32" s="42" t="n"/>
      <c r="S32" s="27" t="n"/>
      <c r="T32" s="42" t="n"/>
      <c r="U32" s="28">
        <f>IF(OR($O32="",$P32="",$Q32="",$N32=""),"",IFERROR(MAX(0,MIN(1,IF($N32="Lower Is Better",($O32-$Q32)/($O32-$P32),($Q32-$O32)/($P32-$O32)))),""))</f>
        <v/>
      </c>
      <c r="V32" s="29">
        <f>IF($A32="","",IF($K32="Completed","Completed",IF($K32="Canceled","Canceled",IF($K32="On Hold","On Hold",IF($I32="","Missing Due Date",IF($I32&lt;TODAY(),"Past Due",IF($I32&lt;=TODAY()+'Settings'!$B$4,"Due Soon","On Track")))))))</f>
        <v/>
      </c>
      <c r="W32" s="30">
        <f>IF($A32="","",COUNTIFS('Coaching Log'!$B$5:$B$504,$A32))</f>
        <v/>
      </c>
      <c r="X32" s="43">
        <f>IF($A32="","",IFERROR(IF(MAXIFS('Coaching Log'!$F$5:$F$504,'Coaching Log'!$B$5:$B$504,$A32)=0,"",MAXIFS('Coaching Log'!$F$5:$F$504,'Coaching Log'!$B$5:$B$504,$A32)),""))</f>
        <v/>
      </c>
      <c r="Y32" s="44">
        <f>IF(OR($A32="",$S32=""),"",IFERROR($S32*'Settings'!$B$5,""))</f>
        <v/>
      </c>
      <c r="Z32" s="44">
        <f>IF($A32="","",IFERROR(SUMIFS('Coaching Log'!$P$5:$P$504,'Coaching Log'!$B$5:$B$504,$A32),0))</f>
        <v/>
      </c>
      <c r="AA32" s="29">
        <f>IF(COUNTA($A32:$T32)=0,"",IF($A32="","Missing Plan ID",IF(COUNTIF($A$5:$A$504,$A32)&gt;1,"Duplicate Plan ID",IF(OR($B32="",$C32=""),"Missing Driver",IF($H32="","Missing Start Date",IF($I32="","Missing Due Date",IF($I32&lt;$H32,"Due Date Before Start",IF(AND($K32="Completed",$T32=""),"Missing Completion Date",IF(AND($K32&lt;&gt;"Completed",$T32&lt;&gt;""),"Completion Date With Open Status",IF(AND($N32="Lower Is Better",$O32&lt;&gt;"",$P32&lt;&gt;"",$P32&gt;=$O32),"Target Direction Conflict",IF(AND($N32="Higher Is Better",$O32&lt;&gt;"",$P32&lt;&gt;"",$P32&lt;=$O32),"Target Direction Conflict","OK")))))))))))</f>
        <v/>
      </c>
    </row>
    <row r="33">
      <c r="A33" s="23" t="n"/>
      <c r="B33" s="23" t="n"/>
      <c r="C33" s="23" t="n"/>
      <c r="D33" s="23" t="n"/>
      <c r="E33" s="23" t="n"/>
      <c r="F33" s="23" t="n"/>
      <c r="G33" s="24" t="n"/>
      <c r="H33" s="42" t="n"/>
      <c r="I33" s="42" t="n"/>
      <c r="J33" s="23" t="n"/>
      <c r="K33" s="23" t="n"/>
      <c r="L33" s="23" t="n"/>
      <c r="M33" s="23" t="n"/>
      <c r="N33" s="23" t="n"/>
      <c r="O33" s="26" t="n"/>
      <c r="P33" s="26" t="n"/>
      <c r="Q33" s="26" t="n"/>
      <c r="R33" s="42" t="n"/>
      <c r="S33" s="27" t="n"/>
      <c r="T33" s="42" t="n"/>
      <c r="U33" s="28">
        <f>IF(OR($O33="",$P33="",$Q33="",$N33=""),"",IFERROR(MAX(0,MIN(1,IF($N33="Lower Is Better",($O33-$Q33)/($O33-$P33),($Q33-$O33)/($P33-$O33)))),""))</f>
        <v/>
      </c>
      <c r="V33" s="29">
        <f>IF($A33="","",IF($K33="Completed","Completed",IF($K33="Canceled","Canceled",IF($K33="On Hold","On Hold",IF($I33="","Missing Due Date",IF($I33&lt;TODAY(),"Past Due",IF($I33&lt;=TODAY()+'Settings'!$B$4,"Due Soon","On Track")))))))</f>
        <v/>
      </c>
      <c r="W33" s="30">
        <f>IF($A33="","",COUNTIFS('Coaching Log'!$B$5:$B$504,$A33))</f>
        <v/>
      </c>
      <c r="X33" s="43">
        <f>IF($A33="","",IFERROR(IF(MAXIFS('Coaching Log'!$F$5:$F$504,'Coaching Log'!$B$5:$B$504,$A33)=0,"",MAXIFS('Coaching Log'!$F$5:$F$504,'Coaching Log'!$B$5:$B$504,$A33)),""))</f>
        <v/>
      </c>
      <c r="Y33" s="44">
        <f>IF(OR($A33="",$S33=""),"",IFERROR($S33*'Settings'!$B$5,""))</f>
        <v/>
      </c>
      <c r="Z33" s="44">
        <f>IF($A33="","",IFERROR(SUMIFS('Coaching Log'!$P$5:$P$504,'Coaching Log'!$B$5:$B$504,$A33),0))</f>
        <v/>
      </c>
      <c r="AA33" s="29">
        <f>IF(COUNTA($A33:$T33)=0,"",IF($A33="","Missing Plan ID",IF(COUNTIF($A$5:$A$504,$A33)&gt;1,"Duplicate Plan ID",IF(OR($B33="",$C33=""),"Missing Driver",IF($H33="","Missing Start Date",IF($I33="","Missing Due Date",IF($I33&lt;$H33,"Due Date Before Start",IF(AND($K33="Completed",$T33=""),"Missing Completion Date",IF(AND($K33&lt;&gt;"Completed",$T33&lt;&gt;""),"Completion Date With Open Status",IF(AND($N33="Lower Is Better",$O33&lt;&gt;"",$P33&lt;&gt;"",$P33&gt;=$O33),"Target Direction Conflict",IF(AND($N33="Higher Is Better",$O33&lt;&gt;"",$P33&lt;&gt;"",$P33&lt;=$O33),"Target Direction Conflict","OK")))))))))))</f>
        <v/>
      </c>
    </row>
    <row r="34">
      <c r="A34" s="23" t="n"/>
      <c r="B34" s="23" t="n"/>
      <c r="C34" s="23" t="n"/>
      <c r="D34" s="23" t="n"/>
      <c r="E34" s="23" t="n"/>
      <c r="F34" s="23" t="n"/>
      <c r="G34" s="24" t="n"/>
      <c r="H34" s="42" t="n"/>
      <c r="I34" s="42" t="n"/>
      <c r="J34" s="23" t="n"/>
      <c r="K34" s="23" t="n"/>
      <c r="L34" s="23" t="n"/>
      <c r="M34" s="23" t="n"/>
      <c r="N34" s="23" t="n"/>
      <c r="O34" s="26" t="n"/>
      <c r="P34" s="26" t="n"/>
      <c r="Q34" s="26" t="n"/>
      <c r="R34" s="42" t="n"/>
      <c r="S34" s="27" t="n"/>
      <c r="T34" s="42" t="n"/>
      <c r="U34" s="28">
        <f>IF(OR($O34="",$P34="",$Q34="",$N34=""),"",IFERROR(MAX(0,MIN(1,IF($N34="Lower Is Better",($O34-$Q34)/($O34-$P34),($Q34-$O34)/($P34-$O34)))),""))</f>
        <v/>
      </c>
      <c r="V34" s="29">
        <f>IF($A34="","",IF($K34="Completed","Completed",IF($K34="Canceled","Canceled",IF($K34="On Hold","On Hold",IF($I34="","Missing Due Date",IF($I34&lt;TODAY(),"Past Due",IF($I34&lt;=TODAY()+'Settings'!$B$4,"Due Soon","On Track")))))))</f>
        <v/>
      </c>
      <c r="W34" s="30">
        <f>IF($A34="","",COUNTIFS('Coaching Log'!$B$5:$B$504,$A34))</f>
        <v/>
      </c>
      <c r="X34" s="43">
        <f>IF($A34="","",IFERROR(IF(MAXIFS('Coaching Log'!$F$5:$F$504,'Coaching Log'!$B$5:$B$504,$A34)=0,"",MAXIFS('Coaching Log'!$F$5:$F$504,'Coaching Log'!$B$5:$B$504,$A34)),""))</f>
        <v/>
      </c>
      <c r="Y34" s="44">
        <f>IF(OR($A34="",$S34=""),"",IFERROR($S34*'Settings'!$B$5,""))</f>
        <v/>
      </c>
      <c r="Z34" s="44">
        <f>IF($A34="","",IFERROR(SUMIFS('Coaching Log'!$P$5:$P$504,'Coaching Log'!$B$5:$B$504,$A34),0))</f>
        <v/>
      </c>
      <c r="AA34" s="29">
        <f>IF(COUNTA($A34:$T34)=0,"",IF($A34="","Missing Plan ID",IF(COUNTIF($A$5:$A$504,$A34)&gt;1,"Duplicate Plan ID",IF(OR($B34="",$C34=""),"Missing Driver",IF($H34="","Missing Start Date",IF($I34="","Missing Due Date",IF($I34&lt;$H34,"Due Date Before Start",IF(AND($K34="Completed",$T34=""),"Missing Completion Date",IF(AND($K34&lt;&gt;"Completed",$T34&lt;&gt;""),"Completion Date With Open Status",IF(AND($N34="Lower Is Better",$O34&lt;&gt;"",$P34&lt;&gt;"",$P34&gt;=$O34),"Target Direction Conflict",IF(AND($N34="Higher Is Better",$O34&lt;&gt;"",$P34&lt;&gt;"",$P34&lt;=$O34),"Target Direction Conflict","OK")))))))))))</f>
        <v/>
      </c>
    </row>
    <row r="35">
      <c r="A35" s="23" t="n"/>
      <c r="B35" s="23" t="n"/>
      <c r="C35" s="23" t="n"/>
      <c r="D35" s="23" t="n"/>
      <c r="E35" s="23" t="n"/>
      <c r="F35" s="23" t="n"/>
      <c r="G35" s="24" t="n"/>
      <c r="H35" s="42" t="n"/>
      <c r="I35" s="42" t="n"/>
      <c r="J35" s="23" t="n"/>
      <c r="K35" s="23" t="n"/>
      <c r="L35" s="23" t="n"/>
      <c r="M35" s="23" t="n"/>
      <c r="N35" s="23" t="n"/>
      <c r="O35" s="26" t="n"/>
      <c r="P35" s="26" t="n"/>
      <c r="Q35" s="26" t="n"/>
      <c r="R35" s="42" t="n"/>
      <c r="S35" s="27" t="n"/>
      <c r="T35" s="42" t="n"/>
      <c r="U35" s="28">
        <f>IF(OR($O35="",$P35="",$Q35="",$N35=""),"",IFERROR(MAX(0,MIN(1,IF($N35="Lower Is Better",($O35-$Q35)/($O35-$P35),($Q35-$O35)/($P35-$O35)))),""))</f>
        <v/>
      </c>
      <c r="V35" s="29">
        <f>IF($A35="","",IF($K35="Completed","Completed",IF($K35="Canceled","Canceled",IF($K35="On Hold","On Hold",IF($I35="","Missing Due Date",IF($I35&lt;TODAY(),"Past Due",IF($I35&lt;=TODAY()+'Settings'!$B$4,"Due Soon","On Track")))))))</f>
        <v/>
      </c>
      <c r="W35" s="30">
        <f>IF($A35="","",COUNTIFS('Coaching Log'!$B$5:$B$504,$A35))</f>
        <v/>
      </c>
      <c r="X35" s="43">
        <f>IF($A35="","",IFERROR(IF(MAXIFS('Coaching Log'!$F$5:$F$504,'Coaching Log'!$B$5:$B$504,$A35)=0,"",MAXIFS('Coaching Log'!$F$5:$F$504,'Coaching Log'!$B$5:$B$504,$A35)),""))</f>
        <v/>
      </c>
      <c r="Y35" s="44">
        <f>IF(OR($A35="",$S35=""),"",IFERROR($S35*'Settings'!$B$5,""))</f>
        <v/>
      </c>
      <c r="Z35" s="44">
        <f>IF($A35="","",IFERROR(SUMIFS('Coaching Log'!$P$5:$P$504,'Coaching Log'!$B$5:$B$504,$A35),0))</f>
        <v/>
      </c>
      <c r="AA35" s="29">
        <f>IF(COUNTA($A35:$T35)=0,"",IF($A35="","Missing Plan ID",IF(COUNTIF($A$5:$A$504,$A35)&gt;1,"Duplicate Plan ID",IF(OR($B35="",$C35=""),"Missing Driver",IF($H35="","Missing Start Date",IF($I35="","Missing Due Date",IF($I35&lt;$H35,"Due Date Before Start",IF(AND($K35="Completed",$T35=""),"Missing Completion Date",IF(AND($K35&lt;&gt;"Completed",$T35&lt;&gt;""),"Completion Date With Open Status",IF(AND($N35="Lower Is Better",$O35&lt;&gt;"",$P35&lt;&gt;"",$P35&gt;=$O35),"Target Direction Conflict",IF(AND($N35="Higher Is Better",$O35&lt;&gt;"",$P35&lt;&gt;"",$P35&lt;=$O35),"Target Direction Conflict","OK")))))))))))</f>
        <v/>
      </c>
    </row>
    <row r="36">
      <c r="A36" s="23" t="n"/>
      <c r="B36" s="23" t="n"/>
      <c r="C36" s="23" t="n"/>
      <c r="D36" s="23" t="n"/>
      <c r="E36" s="23" t="n"/>
      <c r="F36" s="23" t="n"/>
      <c r="G36" s="24" t="n"/>
      <c r="H36" s="42" t="n"/>
      <c r="I36" s="42" t="n"/>
      <c r="J36" s="23" t="n"/>
      <c r="K36" s="23" t="n"/>
      <c r="L36" s="23" t="n"/>
      <c r="M36" s="23" t="n"/>
      <c r="N36" s="23" t="n"/>
      <c r="O36" s="26" t="n"/>
      <c r="P36" s="26" t="n"/>
      <c r="Q36" s="26" t="n"/>
      <c r="R36" s="42" t="n"/>
      <c r="S36" s="27" t="n"/>
      <c r="T36" s="42" t="n"/>
      <c r="U36" s="28">
        <f>IF(OR($O36="",$P36="",$Q36="",$N36=""),"",IFERROR(MAX(0,MIN(1,IF($N36="Lower Is Better",($O36-$Q36)/($O36-$P36),($Q36-$O36)/($P36-$O36)))),""))</f>
        <v/>
      </c>
      <c r="V36" s="29">
        <f>IF($A36="","",IF($K36="Completed","Completed",IF($K36="Canceled","Canceled",IF($K36="On Hold","On Hold",IF($I36="","Missing Due Date",IF($I36&lt;TODAY(),"Past Due",IF($I36&lt;=TODAY()+'Settings'!$B$4,"Due Soon","On Track")))))))</f>
        <v/>
      </c>
      <c r="W36" s="30">
        <f>IF($A36="","",COUNTIFS('Coaching Log'!$B$5:$B$504,$A36))</f>
        <v/>
      </c>
      <c r="X36" s="43">
        <f>IF($A36="","",IFERROR(IF(MAXIFS('Coaching Log'!$F$5:$F$504,'Coaching Log'!$B$5:$B$504,$A36)=0,"",MAXIFS('Coaching Log'!$F$5:$F$504,'Coaching Log'!$B$5:$B$504,$A36)),""))</f>
        <v/>
      </c>
      <c r="Y36" s="44">
        <f>IF(OR($A36="",$S36=""),"",IFERROR($S36*'Settings'!$B$5,""))</f>
        <v/>
      </c>
      <c r="Z36" s="44">
        <f>IF($A36="","",IFERROR(SUMIFS('Coaching Log'!$P$5:$P$504,'Coaching Log'!$B$5:$B$504,$A36),0))</f>
        <v/>
      </c>
      <c r="AA36" s="29">
        <f>IF(COUNTA($A36:$T36)=0,"",IF($A36="","Missing Plan ID",IF(COUNTIF($A$5:$A$504,$A36)&gt;1,"Duplicate Plan ID",IF(OR($B36="",$C36=""),"Missing Driver",IF($H36="","Missing Start Date",IF($I36="","Missing Due Date",IF($I36&lt;$H36,"Due Date Before Start",IF(AND($K36="Completed",$T36=""),"Missing Completion Date",IF(AND($K36&lt;&gt;"Completed",$T36&lt;&gt;""),"Completion Date With Open Status",IF(AND($N36="Lower Is Better",$O36&lt;&gt;"",$P36&lt;&gt;"",$P36&gt;=$O36),"Target Direction Conflict",IF(AND($N36="Higher Is Better",$O36&lt;&gt;"",$P36&lt;&gt;"",$P36&lt;=$O36),"Target Direction Conflict","OK")))))))))))</f>
        <v/>
      </c>
    </row>
    <row r="37">
      <c r="A37" s="23" t="n"/>
      <c r="B37" s="23" t="n"/>
      <c r="C37" s="23" t="n"/>
      <c r="D37" s="23" t="n"/>
      <c r="E37" s="23" t="n"/>
      <c r="F37" s="23" t="n"/>
      <c r="G37" s="24" t="n"/>
      <c r="H37" s="42" t="n"/>
      <c r="I37" s="42" t="n"/>
      <c r="J37" s="23" t="n"/>
      <c r="K37" s="23" t="n"/>
      <c r="L37" s="23" t="n"/>
      <c r="M37" s="23" t="n"/>
      <c r="N37" s="23" t="n"/>
      <c r="O37" s="26" t="n"/>
      <c r="P37" s="26" t="n"/>
      <c r="Q37" s="26" t="n"/>
      <c r="R37" s="42" t="n"/>
      <c r="S37" s="27" t="n"/>
      <c r="T37" s="42" t="n"/>
      <c r="U37" s="28">
        <f>IF(OR($O37="",$P37="",$Q37="",$N37=""),"",IFERROR(MAX(0,MIN(1,IF($N37="Lower Is Better",($O37-$Q37)/($O37-$P37),($Q37-$O37)/($P37-$O37)))),""))</f>
        <v/>
      </c>
      <c r="V37" s="29">
        <f>IF($A37="","",IF($K37="Completed","Completed",IF($K37="Canceled","Canceled",IF($K37="On Hold","On Hold",IF($I37="","Missing Due Date",IF($I37&lt;TODAY(),"Past Due",IF($I37&lt;=TODAY()+'Settings'!$B$4,"Due Soon","On Track")))))))</f>
        <v/>
      </c>
      <c r="W37" s="30">
        <f>IF($A37="","",COUNTIFS('Coaching Log'!$B$5:$B$504,$A37))</f>
        <v/>
      </c>
      <c r="X37" s="43">
        <f>IF($A37="","",IFERROR(IF(MAXIFS('Coaching Log'!$F$5:$F$504,'Coaching Log'!$B$5:$B$504,$A37)=0,"",MAXIFS('Coaching Log'!$F$5:$F$504,'Coaching Log'!$B$5:$B$504,$A37)),""))</f>
        <v/>
      </c>
      <c r="Y37" s="44">
        <f>IF(OR($A37="",$S37=""),"",IFERROR($S37*'Settings'!$B$5,""))</f>
        <v/>
      </c>
      <c r="Z37" s="44">
        <f>IF($A37="","",IFERROR(SUMIFS('Coaching Log'!$P$5:$P$504,'Coaching Log'!$B$5:$B$504,$A37),0))</f>
        <v/>
      </c>
      <c r="AA37" s="29">
        <f>IF(COUNTA($A37:$T37)=0,"",IF($A37="","Missing Plan ID",IF(COUNTIF($A$5:$A$504,$A37)&gt;1,"Duplicate Plan ID",IF(OR($B37="",$C37=""),"Missing Driver",IF($H37="","Missing Start Date",IF($I37="","Missing Due Date",IF($I37&lt;$H37,"Due Date Before Start",IF(AND($K37="Completed",$T37=""),"Missing Completion Date",IF(AND($K37&lt;&gt;"Completed",$T37&lt;&gt;""),"Completion Date With Open Status",IF(AND($N37="Lower Is Better",$O37&lt;&gt;"",$P37&lt;&gt;"",$P37&gt;=$O37),"Target Direction Conflict",IF(AND($N37="Higher Is Better",$O37&lt;&gt;"",$P37&lt;&gt;"",$P37&lt;=$O37),"Target Direction Conflict","OK")))))))))))</f>
        <v/>
      </c>
    </row>
    <row r="38">
      <c r="A38" s="23" t="n"/>
      <c r="B38" s="23" t="n"/>
      <c r="C38" s="23" t="n"/>
      <c r="D38" s="23" t="n"/>
      <c r="E38" s="23" t="n"/>
      <c r="F38" s="23" t="n"/>
      <c r="G38" s="24" t="n"/>
      <c r="H38" s="42" t="n"/>
      <c r="I38" s="42" t="n"/>
      <c r="J38" s="23" t="n"/>
      <c r="K38" s="23" t="n"/>
      <c r="L38" s="23" t="n"/>
      <c r="M38" s="23" t="n"/>
      <c r="N38" s="23" t="n"/>
      <c r="O38" s="26" t="n"/>
      <c r="P38" s="26" t="n"/>
      <c r="Q38" s="26" t="n"/>
      <c r="R38" s="42" t="n"/>
      <c r="S38" s="27" t="n"/>
      <c r="T38" s="42" t="n"/>
      <c r="U38" s="28">
        <f>IF(OR($O38="",$P38="",$Q38="",$N38=""),"",IFERROR(MAX(0,MIN(1,IF($N38="Lower Is Better",($O38-$Q38)/($O38-$P38),($Q38-$O38)/($P38-$O38)))),""))</f>
        <v/>
      </c>
      <c r="V38" s="29">
        <f>IF($A38="","",IF($K38="Completed","Completed",IF($K38="Canceled","Canceled",IF($K38="On Hold","On Hold",IF($I38="","Missing Due Date",IF($I38&lt;TODAY(),"Past Due",IF($I38&lt;=TODAY()+'Settings'!$B$4,"Due Soon","On Track")))))))</f>
        <v/>
      </c>
      <c r="W38" s="30">
        <f>IF($A38="","",COUNTIFS('Coaching Log'!$B$5:$B$504,$A38))</f>
        <v/>
      </c>
      <c r="X38" s="43">
        <f>IF($A38="","",IFERROR(IF(MAXIFS('Coaching Log'!$F$5:$F$504,'Coaching Log'!$B$5:$B$504,$A38)=0,"",MAXIFS('Coaching Log'!$F$5:$F$504,'Coaching Log'!$B$5:$B$504,$A38)),""))</f>
        <v/>
      </c>
      <c r="Y38" s="44">
        <f>IF(OR($A38="",$S38=""),"",IFERROR($S38*'Settings'!$B$5,""))</f>
        <v/>
      </c>
      <c r="Z38" s="44">
        <f>IF($A38="","",IFERROR(SUMIFS('Coaching Log'!$P$5:$P$504,'Coaching Log'!$B$5:$B$504,$A38),0))</f>
        <v/>
      </c>
      <c r="AA38" s="29">
        <f>IF(COUNTA($A38:$T38)=0,"",IF($A38="","Missing Plan ID",IF(COUNTIF($A$5:$A$504,$A38)&gt;1,"Duplicate Plan ID",IF(OR($B38="",$C38=""),"Missing Driver",IF($H38="","Missing Start Date",IF($I38="","Missing Due Date",IF($I38&lt;$H38,"Due Date Before Start",IF(AND($K38="Completed",$T38=""),"Missing Completion Date",IF(AND($K38&lt;&gt;"Completed",$T38&lt;&gt;""),"Completion Date With Open Status",IF(AND($N38="Lower Is Better",$O38&lt;&gt;"",$P38&lt;&gt;"",$P38&gt;=$O38),"Target Direction Conflict",IF(AND($N38="Higher Is Better",$O38&lt;&gt;"",$P38&lt;&gt;"",$P38&lt;=$O38),"Target Direction Conflict","OK")))))))))))</f>
        <v/>
      </c>
    </row>
    <row r="39">
      <c r="A39" s="23" t="n"/>
      <c r="B39" s="23" t="n"/>
      <c r="C39" s="23" t="n"/>
      <c r="D39" s="23" t="n"/>
      <c r="E39" s="23" t="n"/>
      <c r="F39" s="23" t="n"/>
      <c r="G39" s="24" t="n"/>
      <c r="H39" s="42" t="n"/>
      <c r="I39" s="42" t="n"/>
      <c r="J39" s="23" t="n"/>
      <c r="K39" s="23" t="n"/>
      <c r="L39" s="23" t="n"/>
      <c r="M39" s="23" t="n"/>
      <c r="N39" s="23" t="n"/>
      <c r="O39" s="26" t="n"/>
      <c r="P39" s="26" t="n"/>
      <c r="Q39" s="26" t="n"/>
      <c r="R39" s="42" t="n"/>
      <c r="S39" s="27" t="n"/>
      <c r="T39" s="42" t="n"/>
      <c r="U39" s="28">
        <f>IF(OR($O39="",$P39="",$Q39="",$N39=""),"",IFERROR(MAX(0,MIN(1,IF($N39="Lower Is Better",($O39-$Q39)/($O39-$P39),($Q39-$O39)/($P39-$O39)))),""))</f>
        <v/>
      </c>
      <c r="V39" s="29">
        <f>IF($A39="","",IF($K39="Completed","Completed",IF($K39="Canceled","Canceled",IF($K39="On Hold","On Hold",IF($I39="","Missing Due Date",IF($I39&lt;TODAY(),"Past Due",IF($I39&lt;=TODAY()+'Settings'!$B$4,"Due Soon","On Track")))))))</f>
        <v/>
      </c>
      <c r="W39" s="30">
        <f>IF($A39="","",COUNTIFS('Coaching Log'!$B$5:$B$504,$A39))</f>
        <v/>
      </c>
      <c r="X39" s="43">
        <f>IF($A39="","",IFERROR(IF(MAXIFS('Coaching Log'!$F$5:$F$504,'Coaching Log'!$B$5:$B$504,$A39)=0,"",MAXIFS('Coaching Log'!$F$5:$F$504,'Coaching Log'!$B$5:$B$504,$A39)),""))</f>
        <v/>
      </c>
      <c r="Y39" s="44">
        <f>IF(OR($A39="",$S39=""),"",IFERROR($S39*'Settings'!$B$5,""))</f>
        <v/>
      </c>
      <c r="Z39" s="44">
        <f>IF($A39="","",IFERROR(SUMIFS('Coaching Log'!$P$5:$P$504,'Coaching Log'!$B$5:$B$504,$A39),0))</f>
        <v/>
      </c>
      <c r="AA39" s="29">
        <f>IF(COUNTA($A39:$T39)=0,"",IF($A39="","Missing Plan ID",IF(COUNTIF($A$5:$A$504,$A39)&gt;1,"Duplicate Plan ID",IF(OR($B39="",$C39=""),"Missing Driver",IF($H39="","Missing Start Date",IF($I39="","Missing Due Date",IF($I39&lt;$H39,"Due Date Before Start",IF(AND($K39="Completed",$T39=""),"Missing Completion Date",IF(AND($K39&lt;&gt;"Completed",$T39&lt;&gt;""),"Completion Date With Open Status",IF(AND($N39="Lower Is Better",$O39&lt;&gt;"",$P39&lt;&gt;"",$P39&gt;=$O39),"Target Direction Conflict",IF(AND($N39="Higher Is Better",$O39&lt;&gt;"",$P39&lt;&gt;"",$P39&lt;=$O39),"Target Direction Conflict","OK")))))))))))</f>
        <v/>
      </c>
    </row>
    <row r="40">
      <c r="A40" s="23" t="n"/>
      <c r="B40" s="23" t="n"/>
      <c r="C40" s="23" t="n"/>
      <c r="D40" s="23" t="n"/>
      <c r="E40" s="23" t="n"/>
      <c r="F40" s="23" t="n"/>
      <c r="G40" s="24" t="n"/>
      <c r="H40" s="42" t="n"/>
      <c r="I40" s="42" t="n"/>
      <c r="J40" s="23" t="n"/>
      <c r="K40" s="23" t="n"/>
      <c r="L40" s="23" t="n"/>
      <c r="M40" s="23" t="n"/>
      <c r="N40" s="23" t="n"/>
      <c r="O40" s="26" t="n"/>
      <c r="P40" s="26" t="n"/>
      <c r="Q40" s="26" t="n"/>
      <c r="R40" s="42" t="n"/>
      <c r="S40" s="27" t="n"/>
      <c r="T40" s="42" t="n"/>
      <c r="U40" s="28">
        <f>IF(OR($O40="",$P40="",$Q40="",$N40=""),"",IFERROR(MAX(0,MIN(1,IF($N40="Lower Is Better",($O40-$Q40)/($O40-$P40),($Q40-$O40)/($P40-$O40)))),""))</f>
        <v/>
      </c>
      <c r="V40" s="29">
        <f>IF($A40="","",IF($K40="Completed","Completed",IF($K40="Canceled","Canceled",IF($K40="On Hold","On Hold",IF($I40="","Missing Due Date",IF($I40&lt;TODAY(),"Past Due",IF($I40&lt;=TODAY()+'Settings'!$B$4,"Due Soon","On Track")))))))</f>
        <v/>
      </c>
      <c r="W40" s="30">
        <f>IF($A40="","",COUNTIFS('Coaching Log'!$B$5:$B$504,$A40))</f>
        <v/>
      </c>
      <c r="X40" s="43">
        <f>IF($A40="","",IFERROR(IF(MAXIFS('Coaching Log'!$F$5:$F$504,'Coaching Log'!$B$5:$B$504,$A40)=0,"",MAXIFS('Coaching Log'!$F$5:$F$504,'Coaching Log'!$B$5:$B$504,$A40)),""))</f>
        <v/>
      </c>
      <c r="Y40" s="44">
        <f>IF(OR($A40="",$S40=""),"",IFERROR($S40*'Settings'!$B$5,""))</f>
        <v/>
      </c>
      <c r="Z40" s="44">
        <f>IF($A40="","",IFERROR(SUMIFS('Coaching Log'!$P$5:$P$504,'Coaching Log'!$B$5:$B$504,$A40),0))</f>
        <v/>
      </c>
      <c r="AA40" s="29">
        <f>IF(COUNTA($A40:$T40)=0,"",IF($A40="","Missing Plan ID",IF(COUNTIF($A$5:$A$504,$A40)&gt;1,"Duplicate Plan ID",IF(OR($B40="",$C40=""),"Missing Driver",IF($H40="","Missing Start Date",IF($I40="","Missing Due Date",IF($I40&lt;$H40,"Due Date Before Start",IF(AND($K40="Completed",$T40=""),"Missing Completion Date",IF(AND($K40&lt;&gt;"Completed",$T40&lt;&gt;""),"Completion Date With Open Status",IF(AND($N40="Lower Is Better",$O40&lt;&gt;"",$P40&lt;&gt;"",$P40&gt;=$O40),"Target Direction Conflict",IF(AND($N40="Higher Is Better",$O40&lt;&gt;"",$P40&lt;&gt;"",$P40&lt;=$O40),"Target Direction Conflict","OK")))))))))))</f>
        <v/>
      </c>
    </row>
    <row r="41">
      <c r="A41" s="23" t="n"/>
      <c r="B41" s="23" t="n"/>
      <c r="C41" s="23" t="n"/>
      <c r="D41" s="23" t="n"/>
      <c r="E41" s="23" t="n"/>
      <c r="F41" s="23" t="n"/>
      <c r="G41" s="24" t="n"/>
      <c r="H41" s="42" t="n"/>
      <c r="I41" s="42" t="n"/>
      <c r="J41" s="23" t="n"/>
      <c r="K41" s="23" t="n"/>
      <c r="L41" s="23" t="n"/>
      <c r="M41" s="23" t="n"/>
      <c r="N41" s="23" t="n"/>
      <c r="O41" s="26" t="n"/>
      <c r="P41" s="26" t="n"/>
      <c r="Q41" s="26" t="n"/>
      <c r="R41" s="42" t="n"/>
      <c r="S41" s="27" t="n"/>
      <c r="T41" s="42" t="n"/>
      <c r="U41" s="28">
        <f>IF(OR($O41="",$P41="",$Q41="",$N41=""),"",IFERROR(MAX(0,MIN(1,IF($N41="Lower Is Better",($O41-$Q41)/($O41-$P41),($Q41-$O41)/($P41-$O41)))),""))</f>
        <v/>
      </c>
      <c r="V41" s="29">
        <f>IF($A41="","",IF($K41="Completed","Completed",IF($K41="Canceled","Canceled",IF($K41="On Hold","On Hold",IF($I41="","Missing Due Date",IF($I41&lt;TODAY(),"Past Due",IF($I41&lt;=TODAY()+'Settings'!$B$4,"Due Soon","On Track")))))))</f>
        <v/>
      </c>
      <c r="W41" s="30">
        <f>IF($A41="","",COUNTIFS('Coaching Log'!$B$5:$B$504,$A41))</f>
        <v/>
      </c>
      <c r="X41" s="43">
        <f>IF($A41="","",IFERROR(IF(MAXIFS('Coaching Log'!$F$5:$F$504,'Coaching Log'!$B$5:$B$504,$A41)=0,"",MAXIFS('Coaching Log'!$F$5:$F$504,'Coaching Log'!$B$5:$B$504,$A41)),""))</f>
        <v/>
      </c>
      <c r="Y41" s="44">
        <f>IF(OR($A41="",$S41=""),"",IFERROR($S41*'Settings'!$B$5,""))</f>
        <v/>
      </c>
      <c r="Z41" s="44">
        <f>IF($A41="","",IFERROR(SUMIFS('Coaching Log'!$P$5:$P$504,'Coaching Log'!$B$5:$B$504,$A41),0))</f>
        <v/>
      </c>
      <c r="AA41" s="29">
        <f>IF(COUNTA($A41:$T41)=0,"",IF($A41="","Missing Plan ID",IF(COUNTIF($A$5:$A$504,$A41)&gt;1,"Duplicate Plan ID",IF(OR($B41="",$C41=""),"Missing Driver",IF($H41="","Missing Start Date",IF($I41="","Missing Due Date",IF($I41&lt;$H41,"Due Date Before Start",IF(AND($K41="Completed",$T41=""),"Missing Completion Date",IF(AND($K41&lt;&gt;"Completed",$T41&lt;&gt;""),"Completion Date With Open Status",IF(AND($N41="Lower Is Better",$O41&lt;&gt;"",$P41&lt;&gt;"",$P41&gt;=$O41),"Target Direction Conflict",IF(AND($N41="Higher Is Better",$O41&lt;&gt;"",$P41&lt;&gt;"",$P41&lt;=$O41),"Target Direction Conflict","OK")))))))))))</f>
        <v/>
      </c>
    </row>
    <row r="42">
      <c r="A42" s="23" t="n"/>
      <c r="B42" s="23" t="n"/>
      <c r="C42" s="23" t="n"/>
      <c r="D42" s="23" t="n"/>
      <c r="E42" s="23" t="n"/>
      <c r="F42" s="23" t="n"/>
      <c r="G42" s="24" t="n"/>
      <c r="H42" s="42" t="n"/>
      <c r="I42" s="42" t="n"/>
      <c r="J42" s="23" t="n"/>
      <c r="K42" s="23" t="n"/>
      <c r="L42" s="23" t="n"/>
      <c r="M42" s="23" t="n"/>
      <c r="N42" s="23" t="n"/>
      <c r="O42" s="26" t="n"/>
      <c r="P42" s="26" t="n"/>
      <c r="Q42" s="26" t="n"/>
      <c r="R42" s="42" t="n"/>
      <c r="S42" s="27" t="n"/>
      <c r="T42" s="42" t="n"/>
      <c r="U42" s="28">
        <f>IF(OR($O42="",$P42="",$Q42="",$N42=""),"",IFERROR(MAX(0,MIN(1,IF($N42="Lower Is Better",($O42-$Q42)/($O42-$P42),($Q42-$O42)/($P42-$O42)))),""))</f>
        <v/>
      </c>
      <c r="V42" s="29">
        <f>IF($A42="","",IF($K42="Completed","Completed",IF($K42="Canceled","Canceled",IF($K42="On Hold","On Hold",IF($I42="","Missing Due Date",IF($I42&lt;TODAY(),"Past Due",IF($I42&lt;=TODAY()+'Settings'!$B$4,"Due Soon","On Track")))))))</f>
        <v/>
      </c>
      <c r="W42" s="30">
        <f>IF($A42="","",COUNTIFS('Coaching Log'!$B$5:$B$504,$A42))</f>
        <v/>
      </c>
      <c r="X42" s="43">
        <f>IF($A42="","",IFERROR(IF(MAXIFS('Coaching Log'!$F$5:$F$504,'Coaching Log'!$B$5:$B$504,$A42)=0,"",MAXIFS('Coaching Log'!$F$5:$F$504,'Coaching Log'!$B$5:$B$504,$A42)),""))</f>
        <v/>
      </c>
      <c r="Y42" s="44">
        <f>IF(OR($A42="",$S42=""),"",IFERROR($S42*'Settings'!$B$5,""))</f>
        <v/>
      </c>
      <c r="Z42" s="44">
        <f>IF($A42="","",IFERROR(SUMIFS('Coaching Log'!$P$5:$P$504,'Coaching Log'!$B$5:$B$504,$A42),0))</f>
        <v/>
      </c>
      <c r="AA42" s="29">
        <f>IF(COUNTA($A42:$T42)=0,"",IF($A42="","Missing Plan ID",IF(COUNTIF($A$5:$A$504,$A42)&gt;1,"Duplicate Plan ID",IF(OR($B42="",$C42=""),"Missing Driver",IF($H42="","Missing Start Date",IF($I42="","Missing Due Date",IF($I42&lt;$H42,"Due Date Before Start",IF(AND($K42="Completed",$T42=""),"Missing Completion Date",IF(AND($K42&lt;&gt;"Completed",$T42&lt;&gt;""),"Completion Date With Open Status",IF(AND($N42="Lower Is Better",$O42&lt;&gt;"",$P42&lt;&gt;"",$P42&gt;=$O42),"Target Direction Conflict",IF(AND($N42="Higher Is Better",$O42&lt;&gt;"",$P42&lt;&gt;"",$P42&lt;=$O42),"Target Direction Conflict","OK")))))))))))</f>
        <v/>
      </c>
    </row>
    <row r="43">
      <c r="A43" s="23" t="n"/>
      <c r="B43" s="23" t="n"/>
      <c r="C43" s="23" t="n"/>
      <c r="D43" s="23" t="n"/>
      <c r="E43" s="23" t="n"/>
      <c r="F43" s="23" t="n"/>
      <c r="G43" s="24" t="n"/>
      <c r="H43" s="42" t="n"/>
      <c r="I43" s="42" t="n"/>
      <c r="J43" s="23" t="n"/>
      <c r="K43" s="23" t="n"/>
      <c r="L43" s="23" t="n"/>
      <c r="M43" s="23" t="n"/>
      <c r="N43" s="23" t="n"/>
      <c r="O43" s="26" t="n"/>
      <c r="P43" s="26" t="n"/>
      <c r="Q43" s="26" t="n"/>
      <c r="R43" s="42" t="n"/>
      <c r="S43" s="27" t="n"/>
      <c r="T43" s="42" t="n"/>
      <c r="U43" s="28">
        <f>IF(OR($O43="",$P43="",$Q43="",$N43=""),"",IFERROR(MAX(0,MIN(1,IF($N43="Lower Is Better",($O43-$Q43)/($O43-$P43),($Q43-$O43)/($P43-$O43)))),""))</f>
        <v/>
      </c>
      <c r="V43" s="29">
        <f>IF($A43="","",IF($K43="Completed","Completed",IF($K43="Canceled","Canceled",IF($K43="On Hold","On Hold",IF($I43="","Missing Due Date",IF($I43&lt;TODAY(),"Past Due",IF($I43&lt;=TODAY()+'Settings'!$B$4,"Due Soon","On Track")))))))</f>
        <v/>
      </c>
      <c r="W43" s="30">
        <f>IF($A43="","",COUNTIFS('Coaching Log'!$B$5:$B$504,$A43))</f>
        <v/>
      </c>
      <c r="X43" s="43">
        <f>IF($A43="","",IFERROR(IF(MAXIFS('Coaching Log'!$F$5:$F$504,'Coaching Log'!$B$5:$B$504,$A43)=0,"",MAXIFS('Coaching Log'!$F$5:$F$504,'Coaching Log'!$B$5:$B$504,$A43)),""))</f>
        <v/>
      </c>
      <c r="Y43" s="44">
        <f>IF(OR($A43="",$S43=""),"",IFERROR($S43*'Settings'!$B$5,""))</f>
        <v/>
      </c>
      <c r="Z43" s="44">
        <f>IF($A43="","",IFERROR(SUMIFS('Coaching Log'!$P$5:$P$504,'Coaching Log'!$B$5:$B$504,$A43),0))</f>
        <v/>
      </c>
      <c r="AA43" s="29">
        <f>IF(COUNTA($A43:$T43)=0,"",IF($A43="","Missing Plan ID",IF(COUNTIF($A$5:$A$504,$A43)&gt;1,"Duplicate Plan ID",IF(OR($B43="",$C43=""),"Missing Driver",IF($H43="","Missing Start Date",IF($I43="","Missing Due Date",IF($I43&lt;$H43,"Due Date Before Start",IF(AND($K43="Completed",$T43=""),"Missing Completion Date",IF(AND($K43&lt;&gt;"Completed",$T43&lt;&gt;""),"Completion Date With Open Status",IF(AND($N43="Lower Is Better",$O43&lt;&gt;"",$P43&lt;&gt;"",$P43&gt;=$O43),"Target Direction Conflict",IF(AND($N43="Higher Is Better",$O43&lt;&gt;"",$P43&lt;&gt;"",$P43&lt;=$O43),"Target Direction Conflict","OK")))))))))))</f>
        <v/>
      </c>
    </row>
    <row r="44">
      <c r="A44" s="23" t="n"/>
      <c r="B44" s="23" t="n"/>
      <c r="C44" s="23" t="n"/>
      <c r="D44" s="23" t="n"/>
      <c r="E44" s="23" t="n"/>
      <c r="F44" s="23" t="n"/>
      <c r="G44" s="24" t="n"/>
      <c r="H44" s="42" t="n"/>
      <c r="I44" s="42" t="n"/>
      <c r="J44" s="23" t="n"/>
      <c r="K44" s="23" t="n"/>
      <c r="L44" s="23" t="n"/>
      <c r="M44" s="23" t="n"/>
      <c r="N44" s="23" t="n"/>
      <c r="O44" s="26" t="n"/>
      <c r="P44" s="26" t="n"/>
      <c r="Q44" s="26" t="n"/>
      <c r="R44" s="42" t="n"/>
      <c r="S44" s="27" t="n"/>
      <c r="T44" s="42" t="n"/>
      <c r="U44" s="28">
        <f>IF(OR($O44="",$P44="",$Q44="",$N44=""),"",IFERROR(MAX(0,MIN(1,IF($N44="Lower Is Better",($O44-$Q44)/($O44-$P44),($Q44-$O44)/($P44-$O44)))),""))</f>
        <v/>
      </c>
      <c r="V44" s="29">
        <f>IF($A44="","",IF($K44="Completed","Completed",IF($K44="Canceled","Canceled",IF($K44="On Hold","On Hold",IF($I44="","Missing Due Date",IF($I44&lt;TODAY(),"Past Due",IF($I44&lt;=TODAY()+'Settings'!$B$4,"Due Soon","On Track")))))))</f>
        <v/>
      </c>
      <c r="W44" s="30">
        <f>IF($A44="","",COUNTIFS('Coaching Log'!$B$5:$B$504,$A44))</f>
        <v/>
      </c>
      <c r="X44" s="43">
        <f>IF($A44="","",IFERROR(IF(MAXIFS('Coaching Log'!$F$5:$F$504,'Coaching Log'!$B$5:$B$504,$A44)=0,"",MAXIFS('Coaching Log'!$F$5:$F$504,'Coaching Log'!$B$5:$B$504,$A44)),""))</f>
        <v/>
      </c>
      <c r="Y44" s="44">
        <f>IF(OR($A44="",$S44=""),"",IFERROR($S44*'Settings'!$B$5,""))</f>
        <v/>
      </c>
      <c r="Z44" s="44">
        <f>IF($A44="","",IFERROR(SUMIFS('Coaching Log'!$P$5:$P$504,'Coaching Log'!$B$5:$B$504,$A44),0))</f>
        <v/>
      </c>
      <c r="AA44" s="29">
        <f>IF(COUNTA($A44:$T44)=0,"",IF($A44="","Missing Plan ID",IF(COUNTIF($A$5:$A$504,$A44)&gt;1,"Duplicate Plan ID",IF(OR($B44="",$C44=""),"Missing Driver",IF($H44="","Missing Start Date",IF($I44="","Missing Due Date",IF($I44&lt;$H44,"Due Date Before Start",IF(AND($K44="Completed",$T44=""),"Missing Completion Date",IF(AND($K44&lt;&gt;"Completed",$T44&lt;&gt;""),"Completion Date With Open Status",IF(AND($N44="Lower Is Better",$O44&lt;&gt;"",$P44&lt;&gt;"",$P44&gt;=$O44),"Target Direction Conflict",IF(AND($N44="Higher Is Better",$O44&lt;&gt;"",$P44&lt;&gt;"",$P44&lt;=$O44),"Target Direction Conflict","OK")))))))))))</f>
        <v/>
      </c>
    </row>
    <row r="45">
      <c r="A45" s="23" t="n"/>
      <c r="B45" s="23" t="n"/>
      <c r="C45" s="23" t="n"/>
      <c r="D45" s="23" t="n"/>
      <c r="E45" s="23" t="n"/>
      <c r="F45" s="23" t="n"/>
      <c r="G45" s="24" t="n"/>
      <c r="H45" s="42" t="n"/>
      <c r="I45" s="42" t="n"/>
      <c r="J45" s="23" t="n"/>
      <c r="K45" s="23" t="n"/>
      <c r="L45" s="23" t="n"/>
      <c r="M45" s="23" t="n"/>
      <c r="N45" s="23" t="n"/>
      <c r="O45" s="26" t="n"/>
      <c r="P45" s="26" t="n"/>
      <c r="Q45" s="26" t="n"/>
      <c r="R45" s="42" t="n"/>
      <c r="S45" s="27" t="n"/>
      <c r="T45" s="42" t="n"/>
      <c r="U45" s="28">
        <f>IF(OR($O45="",$P45="",$Q45="",$N45=""),"",IFERROR(MAX(0,MIN(1,IF($N45="Lower Is Better",($O45-$Q45)/($O45-$P45),($Q45-$O45)/($P45-$O45)))),""))</f>
        <v/>
      </c>
      <c r="V45" s="29">
        <f>IF($A45="","",IF($K45="Completed","Completed",IF($K45="Canceled","Canceled",IF($K45="On Hold","On Hold",IF($I45="","Missing Due Date",IF($I45&lt;TODAY(),"Past Due",IF($I45&lt;=TODAY()+'Settings'!$B$4,"Due Soon","On Track")))))))</f>
        <v/>
      </c>
      <c r="W45" s="30">
        <f>IF($A45="","",COUNTIFS('Coaching Log'!$B$5:$B$504,$A45))</f>
        <v/>
      </c>
      <c r="X45" s="43">
        <f>IF($A45="","",IFERROR(IF(MAXIFS('Coaching Log'!$F$5:$F$504,'Coaching Log'!$B$5:$B$504,$A45)=0,"",MAXIFS('Coaching Log'!$F$5:$F$504,'Coaching Log'!$B$5:$B$504,$A45)),""))</f>
        <v/>
      </c>
      <c r="Y45" s="44">
        <f>IF(OR($A45="",$S45=""),"",IFERROR($S45*'Settings'!$B$5,""))</f>
        <v/>
      </c>
      <c r="Z45" s="44">
        <f>IF($A45="","",IFERROR(SUMIFS('Coaching Log'!$P$5:$P$504,'Coaching Log'!$B$5:$B$504,$A45),0))</f>
        <v/>
      </c>
      <c r="AA45" s="29">
        <f>IF(COUNTA($A45:$T45)=0,"",IF($A45="","Missing Plan ID",IF(COUNTIF($A$5:$A$504,$A45)&gt;1,"Duplicate Plan ID",IF(OR($B45="",$C45=""),"Missing Driver",IF($H45="","Missing Start Date",IF($I45="","Missing Due Date",IF($I45&lt;$H45,"Due Date Before Start",IF(AND($K45="Completed",$T45=""),"Missing Completion Date",IF(AND($K45&lt;&gt;"Completed",$T45&lt;&gt;""),"Completion Date With Open Status",IF(AND($N45="Lower Is Better",$O45&lt;&gt;"",$P45&lt;&gt;"",$P45&gt;=$O45),"Target Direction Conflict",IF(AND($N45="Higher Is Better",$O45&lt;&gt;"",$P45&lt;&gt;"",$P45&lt;=$O45),"Target Direction Conflict","OK")))))))))))</f>
        <v/>
      </c>
    </row>
    <row r="46">
      <c r="A46" s="23" t="n"/>
      <c r="B46" s="23" t="n"/>
      <c r="C46" s="23" t="n"/>
      <c r="D46" s="23" t="n"/>
      <c r="E46" s="23" t="n"/>
      <c r="F46" s="23" t="n"/>
      <c r="G46" s="24" t="n"/>
      <c r="H46" s="42" t="n"/>
      <c r="I46" s="42" t="n"/>
      <c r="J46" s="23" t="n"/>
      <c r="K46" s="23" t="n"/>
      <c r="L46" s="23" t="n"/>
      <c r="M46" s="23" t="n"/>
      <c r="N46" s="23" t="n"/>
      <c r="O46" s="26" t="n"/>
      <c r="P46" s="26" t="n"/>
      <c r="Q46" s="26" t="n"/>
      <c r="R46" s="42" t="n"/>
      <c r="S46" s="27" t="n"/>
      <c r="T46" s="42" t="n"/>
      <c r="U46" s="28">
        <f>IF(OR($O46="",$P46="",$Q46="",$N46=""),"",IFERROR(MAX(0,MIN(1,IF($N46="Lower Is Better",($O46-$Q46)/($O46-$P46),($Q46-$O46)/($P46-$O46)))),""))</f>
        <v/>
      </c>
      <c r="V46" s="29">
        <f>IF($A46="","",IF($K46="Completed","Completed",IF($K46="Canceled","Canceled",IF($K46="On Hold","On Hold",IF($I46="","Missing Due Date",IF($I46&lt;TODAY(),"Past Due",IF($I46&lt;=TODAY()+'Settings'!$B$4,"Due Soon","On Track")))))))</f>
        <v/>
      </c>
      <c r="W46" s="30">
        <f>IF($A46="","",COUNTIFS('Coaching Log'!$B$5:$B$504,$A46))</f>
        <v/>
      </c>
      <c r="X46" s="43">
        <f>IF($A46="","",IFERROR(IF(MAXIFS('Coaching Log'!$F$5:$F$504,'Coaching Log'!$B$5:$B$504,$A46)=0,"",MAXIFS('Coaching Log'!$F$5:$F$504,'Coaching Log'!$B$5:$B$504,$A46)),""))</f>
        <v/>
      </c>
      <c r="Y46" s="44">
        <f>IF(OR($A46="",$S46=""),"",IFERROR($S46*'Settings'!$B$5,""))</f>
        <v/>
      </c>
      <c r="Z46" s="44">
        <f>IF($A46="","",IFERROR(SUMIFS('Coaching Log'!$P$5:$P$504,'Coaching Log'!$B$5:$B$504,$A46),0))</f>
        <v/>
      </c>
      <c r="AA46" s="29">
        <f>IF(COUNTA($A46:$T46)=0,"",IF($A46="","Missing Plan ID",IF(COUNTIF($A$5:$A$504,$A46)&gt;1,"Duplicate Plan ID",IF(OR($B46="",$C46=""),"Missing Driver",IF($H46="","Missing Start Date",IF($I46="","Missing Due Date",IF($I46&lt;$H46,"Due Date Before Start",IF(AND($K46="Completed",$T46=""),"Missing Completion Date",IF(AND($K46&lt;&gt;"Completed",$T46&lt;&gt;""),"Completion Date With Open Status",IF(AND($N46="Lower Is Better",$O46&lt;&gt;"",$P46&lt;&gt;"",$P46&gt;=$O46),"Target Direction Conflict",IF(AND($N46="Higher Is Better",$O46&lt;&gt;"",$P46&lt;&gt;"",$P46&lt;=$O46),"Target Direction Conflict","OK")))))))))))</f>
        <v/>
      </c>
    </row>
    <row r="47">
      <c r="A47" s="23" t="n"/>
      <c r="B47" s="23" t="n"/>
      <c r="C47" s="23" t="n"/>
      <c r="D47" s="23" t="n"/>
      <c r="E47" s="23" t="n"/>
      <c r="F47" s="23" t="n"/>
      <c r="G47" s="24" t="n"/>
      <c r="H47" s="42" t="n"/>
      <c r="I47" s="42" t="n"/>
      <c r="J47" s="23" t="n"/>
      <c r="K47" s="23" t="n"/>
      <c r="L47" s="23" t="n"/>
      <c r="M47" s="23" t="n"/>
      <c r="N47" s="23" t="n"/>
      <c r="O47" s="26" t="n"/>
      <c r="P47" s="26" t="n"/>
      <c r="Q47" s="26" t="n"/>
      <c r="R47" s="42" t="n"/>
      <c r="S47" s="27" t="n"/>
      <c r="T47" s="42" t="n"/>
      <c r="U47" s="28">
        <f>IF(OR($O47="",$P47="",$Q47="",$N47=""),"",IFERROR(MAX(0,MIN(1,IF($N47="Lower Is Better",($O47-$Q47)/($O47-$P47),($Q47-$O47)/($P47-$O47)))),""))</f>
        <v/>
      </c>
      <c r="V47" s="29">
        <f>IF($A47="","",IF($K47="Completed","Completed",IF($K47="Canceled","Canceled",IF($K47="On Hold","On Hold",IF($I47="","Missing Due Date",IF($I47&lt;TODAY(),"Past Due",IF($I47&lt;=TODAY()+'Settings'!$B$4,"Due Soon","On Track")))))))</f>
        <v/>
      </c>
      <c r="W47" s="30">
        <f>IF($A47="","",COUNTIFS('Coaching Log'!$B$5:$B$504,$A47))</f>
        <v/>
      </c>
      <c r="X47" s="43">
        <f>IF($A47="","",IFERROR(IF(MAXIFS('Coaching Log'!$F$5:$F$504,'Coaching Log'!$B$5:$B$504,$A47)=0,"",MAXIFS('Coaching Log'!$F$5:$F$504,'Coaching Log'!$B$5:$B$504,$A47)),""))</f>
        <v/>
      </c>
      <c r="Y47" s="44">
        <f>IF(OR($A47="",$S47=""),"",IFERROR($S47*'Settings'!$B$5,""))</f>
        <v/>
      </c>
      <c r="Z47" s="44">
        <f>IF($A47="","",IFERROR(SUMIFS('Coaching Log'!$P$5:$P$504,'Coaching Log'!$B$5:$B$504,$A47),0))</f>
        <v/>
      </c>
      <c r="AA47" s="29">
        <f>IF(COUNTA($A47:$T47)=0,"",IF($A47="","Missing Plan ID",IF(COUNTIF($A$5:$A$504,$A47)&gt;1,"Duplicate Plan ID",IF(OR($B47="",$C47=""),"Missing Driver",IF($H47="","Missing Start Date",IF($I47="","Missing Due Date",IF($I47&lt;$H47,"Due Date Before Start",IF(AND($K47="Completed",$T47=""),"Missing Completion Date",IF(AND($K47&lt;&gt;"Completed",$T47&lt;&gt;""),"Completion Date With Open Status",IF(AND($N47="Lower Is Better",$O47&lt;&gt;"",$P47&lt;&gt;"",$P47&gt;=$O47),"Target Direction Conflict",IF(AND($N47="Higher Is Better",$O47&lt;&gt;"",$P47&lt;&gt;"",$P47&lt;=$O47),"Target Direction Conflict","OK")))))))))))</f>
        <v/>
      </c>
    </row>
    <row r="48">
      <c r="A48" s="23" t="n"/>
      <c r="B48" s="23" t="n"/>
      <c r="C48" s="23" t="n"/>
      <c r="D48" s="23" t="n"/>
      <c r="E48" s="23" t="n"/>
      <c r="F48" s="23" t="n"/>
      <c r="G48" s="24" t="n"/>
      <c r="H48" s="42" t="n"/>
      <c r="I48" s="42" t="n"/>
      <c r="J48" s="23" t="n"/>
      <c r="K48" s="23" t="n"/>
      <c r="L48" s="23" t="n"/>
      <c r="M48" s="23" t="n"/>
      <c r="N48" s="23" t="n"/>
      <c r="O48" s="26" t="n"/>
      <c r="P48" s="26" t="n"/>
      <c r="Q48" s="26" t="n"/>
      <c r="R48" s="42" t="n"/>
      <c r="S48" s="27" t="n"/>
      <c r="T48" s="42" t="n"/>
      <c r="U48" s="28">
        <f>IF(OR($O48="",$P48="",$Q48="",$N48=""),"",IFERROR(MAX(0,MIN(1,IF($N48="Lower Is Better",($O48-$Q48)/($O48-$P48),($Q48-$O48)/($P48-$O48)))),""))</f>
        <v/>
      </c>
      <c r="V48" s="29">
        <f>IF($A48="","",IF($K48="Completed","Completed",IF($K48="Canceled","Canceled",IF($K48="On Hold","On Hold",IF($I48="","Missing Due Date",IF($I48&lt;TODAY(),"Past Due",IF($I48&lt;=TODAY()+'Settings'!$B$4,"Due Soon","On Track")))))))</f>
        <v/>
      </c>
      <c r="W48" s="30">
        <f>IF($A48="","",COUNTIFS('Coaching Log'!$B$5:$B$504,$A48))</f>
        <v/>
      </c>
      <c r="X48" s="43">
        <f>IF($A48="","",IFERROR(IF(MAXIFS('Coaching Log'!$F$5:$F$504,'Coaching Log'!$B$5:$B$504,$A48)=0,"",MAXIFS('Coaching Log'!$F$5:$F$504,'Coaching Log'!$B$5:$B$504,$A48)),""))</f>
        <v/>
      </c>
      <c r="Y48" s="44">
        <f>IF(OR($A48="",$S48=""),"",IFERROR($S48*'Settings'!$B$5,""))</f>
        <v/>
      </c>
      <c r="Z48" s="44">
        <f>IF($A48="","",IFERROR(SUMIFS('Coaching Log'!$P$5:$P$504,'Coaching Log'!$B$5:$B$504,$A48),0))</f>
        <v/>
      </c>
      <c r="AA48" s="29">
        <f>IF(COUNTA($A48:$T48)=0,"",IF($A48="","Missing Plan ID",IF(COUNTIF($A$5:$A$504,$A48)&gt;1,"Duplicate Plan ID",IF(OR($B48="",$C48=""),"Missing Driver",IF($H48="","Missing Start Date",IF($I48="","Missing Due Date",IF($I48&lt;$H48,"Due Date Before Start",IF(AND($K48="Completed",$T48=""),"Missing Completion Date",IF(AND($K48&lt;&gt;"Completed",$T48&lt;&gt;""),"Completion Date With Open Status",IF(AND($N48="Lower Is Better",$O48&lt;&gt;"",$P48&lt;&gt;"",$P48&gt;=$O48),"Target Direction Conflict",IF(AND($N48="Higher Is Better",$O48&lt;&gt;"",$P48&lt;&gt;"",$P48&lt;=$O48),"Target Direction Conflict","OK")))))))))))</f>
        <v/>
      </c>
    </row>
    <row r="49">
      <c r="A49" s="23" t="n"/>
      <c r="B49" s="23" t="n"/>
      <c r="C49" s="23" t="n"/>
      <c r="D49" s="23" t="n"/>
      <c r="E49" s="23" t="n"/>
      <c r="F49" s="23" t="n"/>
      <c r="G49" s="24" t="n"/>
      <c r="H49" s="42" t="n"/>
      <c r="I49" s="42" t="n"/>
      <c r="J49" s="23" t="n"/>
      <c r="K49" s="23" t="n"/>
      <c r="L49" s="23" t="n"/>
      <c r="M49" s="23" t="n"/>
      <c r="N49" s="23" t="n"/>
      <c r="O49" s="26" t="n"/>
      <c r="P49" s="26" t="n"/>
      <c r="Q49" s="26" t="n"/>
      <c r="R49" s="42" t="n"/>
      <c r="S49" s="27" t="n"/>
      <c r="T49" s="42" t="n"/>
      <c r="U49" s="28">
        <f>IF(OR($O49="",$P49="",$Q49="",$N49=""),"",IFERROR(MAX(0,MIN(1,IF($N49="Lower Is Better",($O49-$Q49)/($O49-$P49),($Q49-$O49)/($P49-$O49)))),""))</f>
        <v/>
      </c>
      <c r="V49" s="29">
        <f>IF($A49="","",IF($K49="Completed","Completed",IF($K49="Canceled","Canceled",IF($K49="On Hold","On Hold",IF($I49="","Missing Due Date",IF($I49&lt;TODAY(),"Past Due",IF($I49&lt;=TODAY()+'Settings'!$B$4,"Due Soon","On Track")))))))</f>
        <v/>
      </c>
      <c r="W49" s="30">
        <f>IF($A49="","",COUNTIFS('Coaching Log'!$B$5:$B$504,$A49))</f>
        <v/>
      </c>
      <c r="X49" s="43">
        <f>IF($A49="","",IFERROR(IF(MAXIFS('Coaching Log'!$F$5:$F$504,'Coaching Log'!$B$5:$B$504,$A49)=0,"",MAXIFS('Coaching Log'!$F$5:$F$504,'Coaching Log'!$B$5:$B$504,$A49)),""))</f>
        <v/>
      </c>
      <c r="Y49" s="44">
        <f>IF(OR($A49="",$S49=""),"",IFERROR($S49*'Settings'!$B$5,""))</f>
        <v/>
      </c>
      <c r="Z49" s="44">
        <f>IF($A49="","",IFERROR(SUMIFS('Coaching Log'!$P$5:$P$504,'Coaching Log'!$B$5:$B$504,$A49),0))</f>
        <v/>
      </c>
      <c r="AA49" s="29">
        <f>IF(COUNTA($A49:$T49)=0,"",IF($A49="","Missing Plan ID",IF(COUNTIF($A$5:$A$504,$A49)&gt;1,"Duplicate Plan ID",IF(OR($B49="",$C49=""),"Missing Driver",IF($H49="","Missing Start Date",IF($I49="","Missing Due Date",IF($I49&lt;$H49,"Due Date Before Start",IF(AND($K49="Completed",$T49=""),"Missing Completion Date",IF(AND($K49&lt;&gt;"Completed",$T49&lt;&gt;""),"Completion Date With Open Status",IF(AND($N49="Lower Is Better",$O49&lt;&gt;"",$P49&lt;&gt;"",$P49&gt;=$O49),"Target Direction Conflict",IF(AND($N49="Higher Is Better",$O49&lt;&gt;"",$P49&lt;&gt;"",$P49&lt;=$O49),"Target Direction Conflict","OK")))))))))))</f>
        <v/>
      </c>
    </row>
    <row r="50">
      <c r="A50" s="23" t="n"/>
      <c r="B50" s="23" t="n"/>
      <c r="C50" s="23" t="n"/>
      <c r="D50" s="23" t="n"/>
      <c r="E50" s="23" t="n"/>
      <c r="F50" s="23" t="n"/>
      <c r="G50" s="24" t="n"/>
      <c r="H50" s="42" t="n"/>
      <c r="I50" s="42" t="n"/>
      <c r="J50" s="23" t="n"/>
      <c r="K50" s="23" t="n"/>
      <c r="L50" s="23" t="n"/>
      <c r="M50" s="23" t="n"/>
      <c r="N50" s="23" t="n"/>
      <c r="O50" s="26" t="n"/>
      <c r="P50" s="26" t="n"/>
      <c r="Q50" s="26" t="n"/>
      <c r="R50" s="42" t="n"/>
      <c r="S50" s="27" t="n"/>
      <c r="T50" s="42" t="n"/>
      <c r="U50" s="28">
        <f>IF(OR($O50="",$P50="",$Q50="",$N50=""),"",IFERROR(MAX(0,MIN(1,IF($N50="Lower Is Better",($O50-$Q50)/($O50-$P50),($Q50-$O50)/($P50-$O50)))),""))</f>
        <v/>
      </c>
      <c r="V50" s="29">
        <f>IF($A50="","",IF($K50="Completed","Completed",IF($K50="Canceled","Canceled",IF($K50="On Hold","On Hold",IF($I50="","Missing Due Date",IF($I50&lt;TODAY(),"Past Due",IF($I50&lt;=TODAY()+'Settings'!$B$4,"Due Soon","On Track")))))))</f>
        <v/>
      </c>
      <c r="W50" s="30">
        <f>IF($A50="","",COUNTIFS('Coaching Log'!$B$5:$B$504,$A50))</f>
        <v/>
      </c>
      <c r="X50" s="43">
        <f>IF($A50="","",IFERROR(IF(MAXIFS('Coaching Log'!$F$5:$F$504,'Coaching Log'!$B$5:$B$504,$A50)=0,"",MAXIFS('Coaching Log'!$F$5:$F$504,'Coaching Log'!$B$5:$B$504,$A50)),""))</f>
        <v/>
      </c>
      <c r="Y50" s="44">
        <f>IF(OR($A50="",$S50=""),"",IFERROR($S50*'Settings'!$B$5,""))</f>
        <v/>
      </c>
      <c r="Z50" s="44">
        <f>IF($A50="","",IFERROR(SUMIFS('Coaching Log'!$P$5:$P$504,'Coaching Log'!$B$5:$B$504,$A50),0))</f>
        <v/>
      </c>
      <c r="AA50" s="29">
        <f>IF(COUNTA($A50:$T50)=0,"",IF($A50="","Missing Plan ID",IF(COUNTIF($A$5:$A$504,$A50)&gt;1,"Duplicate Plan ID",IF(OR($B50="",$C50=""),"Missing Driver",IF($H50="","Missing Start Date",IF($I50="","Missing Due Date",IF($I50&lt;$H50,"Due Date Before Start",IF(AND($K50="Completed",$T50=""),"Missing Completion Date",IF(AND($K50&lt;&gt;"Completed",$T50&lt;&gt;""),"Completion Date With Open Status",IF(AND($N50="Lower Is Better",$O50&lt;&gt;"",$P50&lt;&gt;"",$P50&gt;=$O50),"Target Direction Conflict",IF(AND($N50="Higher Is Better",$O50&lt;&gt;"",$P50&lt;&gt;"",$P50&lt;=$O50),"Target Direction Conflict","OK")))))))))))</f>
        <v/>
      </c>
    </row>
    <row r="51">
      <c r="A51" s="23" t="n"/>
      <c r="B51" s="23" t="n"/>
      <c r="C51" s="23" t="n"/>
      <c r="D51" s="23" t="n"/>
      <c r="E51" s="23" t="n"/>
      <c r="F51" s="23" t="n"/>
      <c r="G51" s="24" t="n"/>
      <c r="H51" s="42" t="n"/>
      <c r="I51" s="42" t="n"/>
      <c r="J51" s="23" t="n"/>
      <c r="K51" s="23" t="n"/>
      <c r="L51" s="23" t="n"/>
      <c r="M51" s="23" t="n"/>
      <c r="N51" s="23" t="n"/>
      <c r="O51" s="26" t="n"/>
      <c r="P51" s="26" t="n"/>
      <c r="Q51" s="26" t="n"/>
      <c r="R51" s="42" t="n"/>
      <c r="S51" s="27" t="n"/>
      <c r="T51" s="42" t="n"/>
      <c r="U51" s="28">
        <f>IF(OR($O51="",$P51="",$Q51="",$N51=""),"",IFERROR(MAX(0,MIN(1,IF($N51="Lower Is Better",($O51-$Q51)/($O51-$P51),($Q51-$O51)/($P51-$O51)))),""))</f>
        <v/>
      </c>
      <c r="V51" s="29">
        <f>IF($A51="","",IF($K51="Completed","Completed",IF($K51="Canceled","Canceled",IF($K51="On Hold","On Hold",IF($I51="","Missing Due Date",IF($I51&lt;TODAY(),"Past Due",IF($I51&lt;=TODAY()+'Settings'!$B$4,"Due Soon","On Track")))))))</f>
        <v/>
      </c>
      <c r="W51" s="30">
        <f>IF($A51="","",COUNTIFS('Coaching Log'!$B$5:$B$504,$A51))</f>
        <v/>
      </c>
      <c r="X51" s="43">
        <f>IF($A51="","",IFERROR(IF(MAXIFS('Coaching Log'!$F$5:$F$504,'Coaching Log'!$B$5:$B$504,$A51)=0,"",MAXIFS('Coaching Log'!$F$5:$F$504,'Coaching Log'!$B$5:$B$504,$A51)),""))</f>
        <v/>
      </c>
      <c r="Y51" s="44">
        <f>IF(OR($A51="",$S51=""),"",IFERROR($S51*'Settings'!$B$5,""))</f>
        <v/>
      </c>
      <c r="Z51" s="44">
        <f>IF($A51="","",IFERROR(SUMIFS('Coaching Log'!$P$5:$P$504,'Coaching Log'!$B$5:$B$504,$A51),0))</f>
        <v/>
      </c>
      <c r="AA51" s="29">
        <f>IF(COUNTA($A51:$T51)=0,"",IF($A51="","Missing Plan ID",IF(COUNTIF($A$5:$A$504,$A51)&gt;1,"Duplicate Plan ID",IF(OR($B51="",$C51=""),"Missing Driver",IF($H51="","Missing Start Date",IF($I51="","Missing Due Date",IF($I51&lt;$H51,"Due Date Before Start",IF(AND($K51="Completed",$T51=""),"Missing Completion Date",IF(AND($K51&lt;&gt;"Completed",$T51&lt;&gt;""),"Completion Date With Open Status",IF(AND($N51="Lower Is Better",$O51&lt;&gt;"",$P51&lt;&gt;"",$P51&gt;=$O51),"Target Direction Conflict",IF(AND($N51="Higher Is Better",$O51&lt;&gt;"",$P51&lt;&gt;"",$P51&lt;=$O51),"Target Direction Conflict","OK")))))))))))</f>
        <v/>
      </c>
    </row>
    <row r="52">
      <c r="A52" s="23" t="n"/>
      <c r="B52" s="23" t="n"/>
      <c r="C52" s="23" t="n"/>
      <c r="D52" s="23" t="n"/>
      <c r="E52" s="23" t="n"/>
      <c r="F52" s="23" t="n"/>
      <c r="G52" s="24" t="n"/>
      <c r="H52" s="42" t="n"/>
      <c r="I52" s="42" t="n"/>
      <c r="J52" s="23" t="n"/>
      <c r="K52" s="23" t="n"/>
      <c r="L52" s="23" t="n"/>
      <c r="M52" s="23" t="n"/>
      <c r="N52" s="23" t="n"/>
      <c r="O52" s="26" t="n"/>
      <c r="P52" s="26" t="n"/>
      <c r="Q52" s="26" t="n"/>
      <c r="R52" s="42" t="n"/>
      <c r="S52" s="27" t="n"/>
      <c r="T52" s="42" t="n"/>
      <c r="U52" s="28">
        <f>IF(OR($O52="",$P52="",$Q52="",$N52=""),"",IFERROR(MAX(0,MIN(1,IF($N52="Lower Is Better",($O52-$Q52)/($O52-$P52),($Q52-$O52)/($P52-$O52)))),""))</f>
        <v/>
      </c>
      <c r="V52" s="29">
        <f>IF($A52="","",IF($K52="Completed","Completed",IF($K52="Canceled","Canceled",IF($K52="On Hold","On Hold",IF($I52="","Missing Due Date",IF($I52&lt;TODAY(),"Past Due",IF($I52&lt;=TODAY()+'Settings'!$B$4,"Due Soon","On Track")))))))</f>
        <v/>
      </c>
      <c r="W52" s="30">
        <f>IF($A52="","",COUNTIFS('Coaching Log'!$B$5:$B$504,$A52))</f>
        <v/>
      </c>
      <c r="X52" s="43">
        <f>IF($A52="","",IFERROR(IF(MAXIFS('Coaching Log'!$F$5:$F$504,'Coaching Log'!$B$5:$B$504,$A52)=0,"",MAXIFS('Coaching Log'!$F$5:$F$504,'Coaching Log'!$B$5:$B$504,$A52)),""))</f>
        <v/>
      </c>
      <c r="Y52" s="44">
        <f>IF(OR($A52="",$S52=""),"",IFERROR($S52*'Settings'!$B$5,""))</f>
        <v/>
      </c>
      <c r="Z52" s="44">
        <f>IF($A52="","",IFERROR(SUMIFS('Coaching Log'!$P$5:$P$504,'Coaching Log'!$B$5:$B$504,$A52),0))</f>
        <v/>
      </c>
      <c r="AA52" s="29">
        <f>IF(COUNTA($A52:$T52)=0,"",IF($A52="","Missing Plan ID",IF(COUNTIF($A$5:$A$504,$A52)&gt;1,"Duplicate Plan ID",IF(OR($B52="",$C52=""),"Missing Driver",IF($H52="","Missing Start Date",IF($I52="","Missing Due Date",IF($I52&lt;$H52,"Due Date Before Start",IF(AND($K52="Completed",$T52=""),"Missing Completion Date",IF(AND($K52&lt;&gt;"Completed",$T52&lt;&gt;""),"Completion Date With Open Status",IF(AND($N52="Lower Is Better",$O52&lt;&gt;"",$P52&lt;&gt;"",$P52&gt;=$O52),"Target Direction Conflict",IF(AND($N52="Higher Is Better",$O52&lt;&gt;"",$P52&lt;&gt;"",$P52&lt;=$O52),"Target Direction Conflict","OK")))))))))))</f>
        <v/>
      </c>
    </row>
    <row r="53">
      <c r="A53" s="23" t="n"/>
      <c r="B53" s="23" t="n"/>
      <c r="C53" s="23" t="n"/>
      <c r="D53" s="23" t="n"/>
      <c r="E53" s="23" t="n"/>
      <c r="F53" s="23" t="n"/>
      <c r="G53" s="24" t="n"/>
      <c r="H53" s="42" t="n"/>
      <c r="I53" s="42" t="n"/>
      <c r="J53" s="23" t="n"/>
      <c r="K53" s="23" t="n"/>
      <c r="L53" s="23" t="n"/>
      <c r="M53" s="23" t="n"/>
      <c r="N53" s="23" t="n"/>
      <c r="O53" s="26" t="n"/>
      <c r="P53" s="26" t="n"/>
      <c r="Q53" s="26" t="n"/>
      <c r="R53" s="42" t="n"/>
      <c r="S53" s="27" t="n"/>
      <c r="T53" s="42" t="n"/>
      <c r="U53" s="28">
        <f>IF(OR($O53="",$P53="",$Q53="",$N53=""),"",IFERROR(MAX(0,MIN(1,IF($N53="Lower Is Better",($O53-$Q53)/($O53-$P53),($Q53-$O53)/($P53-$O53)))),""))</f>
        <v/>
      </c>
      <c r="V53" s="29">
        <f>IF($A53="","",IF($K53="Completed","Completed",IF($K53="Canceled","Canceled",IF($K53="On Hold","On Hold",IF($I53="","Missing Due Date",IF($I53&lt;TODAY(),"Past Due",IF($I53&lt;=TODAY()+'Settings'!$B$4,"Due Soon","On Track")))))))</f>
        <v/>
      </c>
      <c r="W53" s="30">
        <f>IF($A53="","",COUNTIFS('Coaching Log'!$B$5:$B$504,$A53))</f>
        <v/>
      </c>
      <c r="X53" s="43">
        <f>IF($A53="","",IFERROR(IF(MAXIFS('Coaching Log'!$F$5:$F$504,'Coaching Log'!$B$5:$B$504,$A53)=0,"",MAXIFS('Coaching Log'!$F$5:$F$504,'Coaching Log'!$B$5:$B$504,$A53)),""))</f>
        <v/>
      </c>
      <c r="Y53" s="44">
        <f>IF(OR($A53="",$S53=""),"",IFERROR($S53*'Settings'!$B$5,""))</f>
        <v/>
      </c>
      <c r="Z53" s="44">
        <f>IF($A53="","",IFERROR(SUMIFS('Coaching Log'!$P$5:$P$504,'Coaching Log'!$B$5:$B$504,$A53),0))</f>
        <v/>
      </c>
      <c r="AA53" s="29">
        <f>IF(COUNTA($A53:$T53)=0,"",IF($A53="","Missing Plan ID",IF(COUNTIF($A$5:$A$504,$A53)&gt;1,"Duplicate Plan ID",IF(OR($B53="",$C53=""),"Missing Driver",IF($H53="","Missing Start Date",IF($I53="","Missing Due Date",IF($I53&lt;$H53,"Due Date Before Start",IF(AND($K53="Completed",$T53=""),"Missing Completion Date",IF(AND($K53&lt;&gt;"Completed",$T53&lt;&gt;""),"Completion Date With Open Status",IF(AND($N53="Lower Is Better",$O53&lt;&gt;"",$P53&lt;&gt;"",$P53&gt;=$O53),"Target Direction Conflict",IF(AND($N53="Higher Is Better",$O53&lt;&gt;"",$P53&lt;&gt;"",$P53&lt;=$O53),"Target Direction Conflict","OK")))))))))))</f>
        <v/>
      </c>
    </row>
    <row r="54">
      <c r="A54" s="23" t="n"/>
      <c r="B54" s="23" t="n"/>
      <c r="C54" s="23" t="n"/>
      <c r="D54" s="23" t="n"/>
      <c r="E54" s="23" t="n"/>
      <c r="F54" s="23" t="n"/>
      <c r="G54" s="24" t="n"/>
      <c r="H54" s="42" t="n"/>
      <c r="I54" s="42" t="n"/>
      <c r="J54" s="23" t="n"/>
      <c r="K54" s="23" t="n"/>
      <c r="L54" s="23" t="n"/>
      <c r="M54" s="23" t="n"/>
      <c r="N54" s="23" t="n"/>
      <c r="O54" s="26" t="n"/>
      <c r="P54" s="26" t="n"/>
      <c r="Q54" s="26" t="n"/>
      <c r="R54" s="42" t="n"/>
      <c r="S54" s="27" t="n"/>
      <c r="T54" s="42" t="n"/>
      <c r="U54" s="28">
        <f>IF(OR($O54="",$P54="",$Q54="",$N54=""),"",IFERROR(MAX(0,MIN(1,IF($N54="Lower Is Better",($O54-$Q54)/($O54-$P54),($Q54-$O54)/($P54-$O54)))),""))</f>
        <v/>
      </c>
      <c r="V54" s="29">
        <f>IF($A54="","",IF($K54="Completed","Completed",IF($K54="Canceled","Canceled",IF($K54="On Hold","On Hold",IF($I54="","Missing Due Date",IF($I54&lt;TODAY(),"Past Due",IF($I54&lt;=TODAY()+'Settings'!$B$4,"Due Soon","On Track")))))))</f>
        <v/>
      </c>
      <c r="W54" s="30">
        <f>IF($A54="","",COUNTIFS('Coaching Log'!$B$5:$B$504,$A54))</f>
        <v/>
      </c>
      <c r="X54" s="43">
        <f>IF($A54="","",IFERROR(IF(MAXIFS('Coaching Log'!$F$5:$F$504,'Coaching Log'!$B$5:$B$504,$A54)=0,"",MAXIFS('Coaching Log'!$F$5:$F$504,'Coaching Log'!$B$5:$B$504,$A54)),""))</f>
        <v/>
      </c>
      <c r="Y54" s="44">
        <f>IF(OR($A54="",$S54=""),"",IFERROR($S54*'Settings'!$B$5,""))</f>
        <v/>
      </c>
      <c r="Z54" s="44">
        <f>IF($A54="","",IFERROR(SUMIFS('Coaching Log'!$P$5:$P$504,'Coaching Log'!$B$5:$B$504,$A54),0))</f>
        <v/>
      </c>
      <c r="AA54" s="29">
        <f>IF(COUNTA($A54:$T54)=0,"",IF($A54="","Missing Plan ID",IF(COUNTIF($A$5:$A$504,$A54)&gt;1,"Duplicate Plan ID",IF(OR($B54="",$C54=""),"Missing Driver",IF($H54="","Missing Start Date",IF($I54="","Missing Due Date",IF($I54&lt;$H54,"Due Date Before Start",IF(AND($K54="Completed",$T54=""),"Missing Completion Date",IF(AND($K54&lt;&gt;"Completed",$T54&lt;&gt;""),"Completion Date With Open Status",IF(AND($N54="Lower Is Better",$O54&lt;&gt;"",$P54&lt;&gt;"",$P54&gt;=$O54),"Target Direction Conflict",IF(AND($N54="Higher Is Better",$O54&lt;&gt;"",$P54&lt;&gt;"",$P54&lt;=$O54),"Target Direction Conflict","OK")))))))))))</f>
        <v/>
      </c>
    </row>
    <row r="55">
      <c r="A55" s="23" t="n"/>
      <c r="B55" s="23" t="n"/>
      <c r="C55" s="23" t="n"/>
      <c r="D55" s="23" t="n"/>
      <c r="E55" s="23" t="n"/>
      <c r="F55" s="23" t="n"/>
      <c r="G55" s="24" t="n"/>
      <c r="H55" s="42" t="n"/>
      <c r="I55" s="42" t="n"/>
      <c r="J55" s="23" t="n"/>
      <c r="K55" s="23" t="n"/>
      <c r="L55" s="23" t="n"/>
      <c r="M55" s="23" t="n"/>
      <c r="N55" s="23" t="n"/>
      <c r="O55" s="26" t="n"/>
      <c r="P55" s="26" t="n"/>
      <c r="Q55" s="26" t="n"/>
      <c r="R55" s="42" t="n"/>
      <c r="S55" s="27" t="n"/>
      <c r="T55" s="42" t="n"/>
      <c r="U55" s="28">
        <f>IF(OR($O55="",$P55="",$Q55="",$N55=""),"",IFERROR(MAX(0,MIN(1,IF($N55="Lower Is Better",($O55-$Q55)/($O55-$P55),($Q55-$O55)/($P55-$O55)))),""))</f>
        <v/>
      </c>
      <c r="V55" s="29">
        <f>IF($A55="","",IF($K55="Completed","Completed",IF($K55="Canceled","Canceled",IF($K55="On Hold","On Hold",IF($I55="","Missing Due Date",IF($I55&lt;TODAY(),"Past Due",IF($I55&lt;=TODAY()+'Settings'!$B$4,"Due Soon","On Track")))))))</f>
        <v/>
      </c>
      <c r="W55" s="30">
        <f>IF($A55="","",COUNTIFS('Coaching Log'!$B$5:$B$504,$A55))</f>
        <v/>
      </c>
      <c r="X55" s="43">
        <f>IF($A55="","",IFERROR(IF(MAXIFS('Coaching Log'!$F$5:$F$504,'Coaching Log'!$B$5:$B$504,$A55)=0,"",MAXIFS('Coaching Log'!$F$5:$F$504,'Coaching Log'!$B$5:$B$504,$A55)),""))</f>
        <v/>
      </c>
      <c r="Y55" s="44">
        <f>IF(OR($A55="",$S55=""),"",IFERROR($S55*'Settings'!$B$5,""))</f>
        <v/>
      </c>
      <c r="Z55" s="44">
        <f>IF($A55="","",IFERROR(SUMIFS('Coaching Log'!$P$5:$P$504,'Coaching Log'!$B$5:$B$504,$A55),0))</f>
        <v/>
      </c>
      <c r="AA55" s="29">
        <f>IF(COUNTA($A55:$T55)=0,"",IF($A55="","Missing Plan ID",IF(COUNTIF($A$5:$A$504,$A55)&gt;1,"Duplicate Plan ID",IF(OR($B55="",$C55=""),"Missing Driver",IF($H55="","Missing Start Date",IF($I55="","Missing Due Date",IF($I55&lt;$H55,"Due Date Before Start",IF(AND($K55="Completed",$T55=""),"Missing Completion Date",IF(AND($K55&lt;&gt;"Completed",$T55&lt;&gt;""),"Completion Date With Open Status",IF(AND($N55="Lower Is Better",$O55&lt;&gt;"",$P55&lt;&gt;"",$P55&gt;=$O55),"Target Direction Conflict",IF(AND($N55="Higher Is Better",$O55&lt;&gt;"",$P55&lt;&gt;"",$P55&lt;=$O55),"Target Direction Conflict","OK")))))))))))</f>
        <v/>
      </c>
    </row>
    <row r="56">
      <c r="A56" s="23" t="n"/>
      <c r="B56" s="23" t="n"/>
      <c r="C56" s="23" t="n"/>
      <c r="D56" s="23" t="n"/>
      <c r="E56" s="23" t="n"/>
      <c r="F56" s="23" t="n"/>
      <c r="G56" s="24" t="n"/>
      <c r="H56" s="42" t="n"/>
      <c r="I56" s="42" t="n"/>
      <c r="J56" s="23" t="n"/>
      <c r="K56" s="23" t="n"/>
      <c r="L56" s="23" t="n"/>
      <c r="M56" s="23" t="n"/>
      <c r="N56" s="23" t="n"/>
      <c r="O56" s="26" t="n"/>
      <c r="P56" s="26" t="n"/>
      <c r="Q56" s="26" t="n"/>
      <c r="R56" s="42" t="n"/>
      <c r="S56" s="27" t="n"/>
      <c r="T56" s="42" t="n"/>
      <c r="U56" s="28">
        <f>IF(OR($O56="",$P56="",$Q56="",$N56=""),"",IFERROR(MAX(0,MIN(1,IF($N56="Lower Is Better",($O56-$Q56)/($O56-$P56),($Q56-$O56)/($P56-$O56)))),""))</f>
        <v/>
      </c>
      <c r="V56" s="29">
        <f>IF($A56="","",IF($K56="Completed","Completed",IF($K56="Canceled","Canceled",IF($K56="On Hold","On Hold",IF($I56="","Missing Due Date",IF($I56&lt;TODAY(),"Past Due",IF($I56&lt;=TODAY()+'Settings'!$B$4,"Due Soon","On Track")))))))</f>
        <v/>
      </c>
      <c r="W56" s="30">
        <f>IF($A56="","",COUNTIFS('Coaching Log'!$B$5:$B$504,$A56))</f>
        <v/>
      </c>
      <c r="X56" s="43">
        <f>IF($A56="","",IFERROR(IF(MAXIFS('Coaching Log'!$F$5:$F$504,'Coaching Log'!$B$5:$B$504,$A56)=0,"",MAXIFS('Coaching Log'!$F$5:$F$504,'Coaching Log'!$B$5:$B$504,$A56)),""))</f>
        <v/>
      </c>
      <c r="Y56" s="44">
        <f>IF(OR($A56="",$S56=""),"",IFERROR($S56*'Settings'!$B$5,""))</f>
        <v/>
      </c>
      <c r="Z56" s="44">
        <f>IF($A56="","",IFERROR(SUMIFS('Coaching Log'!$P$5:$P$504,'Coaching Log'!$B$5:$B$504,$A56),0))</f>
        <v/>
      </c>
      <c r="AA56" s="29">
        <f>IF(COUNTA($A56:$T56)=0,"",IF($A56="","Missing Plan ID",IF(COUNTIF($A$5:$A$504,$A56)&gt;1,"Duplicate Plan ID",IF(OR($B56="",$C56=""),"Missing Driver",IF($H56="","Missing Start Date",IF($I56="","Missing Due Date",IF($I56&lt;$H56,"Due Date Before Start",IF(AND($K56="Completed",$T56=""),"Missing Completion Date",IF(AND($K56&lt;&gt;"Completed",$T56&lt;&gt;""),"Completion Date With Open Status",IF(AND($N56="Lower Is Better",$O56&lt;&gt;"",$P56&lt;&gt;"",$P56&gt;=$O56),"Target Direction Conflict",IF(AND($N56="Higher Is Better",$O56&lt;&gt;"",$P56&lt;&gt;"",$P56&lt;=$O56),"Target Direction Conflict","OK")))))))))))</f>
        <v/>
      </c>
    </row>
    <row r="57">
      <c r="A57" s="23" t="n"/>
      <c r="B57" s="23" t="n"/>
      <c r="C57" s="23" t="n"/>
      <c r="D57" s="23" t="n"/>
      <c r="E57" s="23" t="n"/>
      <c r="F57" s="23" t="n"/>
      <c r="G57" s="24" t="n"/>
      <c r="H57" s="42" t="n"/>
      <c r="I57" s="42" t="n"/>
      <c r="J57" s="23" t="n"/>
      <c r="K57" s="23" t="n"/>
      <c r="L57" s="23" t="n"/>
      <c r="M57" s="23" t="n"/>
      <c r="N57" s="23" t="n"/>
      <c r="O57" s="26" t="n"/>
      <c r="P57" s="26" t="n"/>
      <c r="Q57" s="26" t="n"/>
      <c r="R57" s="42" t="n"/>
      <c r="S57" s="27" t="n"/>
      <c r="T57" s="42" t="n"/>
      <c r="U57" s="28">
        <f>IF(OR($O57="",$P57="",$Q57="",$N57=""),"",IFERROR(MAX(0,MIN(1,IF($N57="Lower Is Better",($O57-$Q57)/($O57-$P57),($Q57-$O57)/($P57-$O57)))),""))</f>
        <v/>
      </c>
      <c r="V57" s="29">
        <f>IF($A57="","",IF($K57="Completed","Completed",IF($K57="Canceled","Canceled",IF($K57="On Hold","On Hold",IF($I57="","Missing Due Date",IF($I57&lt;TODAY(),"Past Due",IF($I57&lt;=TODAY()+'Settings'!$B$4,"Due Soon","On Track")))))))</f>
        <v/>
      </c>
      <c r="W57" s="30">
        <f>IF($A57="","",COUNTIFS('Coaching Log'!$B$5:$B$504,$A57))</f>
        <v/>
      </c>
      <c r="X57" s="43">
        <f>IF($A57="","",IFERROR(IF(MAXIFS('Coaching Log'!$F$5:$F$504,'Coaching Log'!$B$5:$B$504,$A57)=0,"",MAXIFS('Coaching Log'!$F$5:$F$504,'Coaching Log'!$B$5:$B$504,$A57)),""))</f>
        <v/>
      </c>
      <c r="Y57" s="44">
        <f>IF(OR($A57="",$S57=""),"",IFERROR($S57*'Settings'!$B$5,""))</f>
        <v/>
      </c>
      <c r="Z57" s="44">
        <f>IF($A57="","",IFERROR(SUMIFS('Coaching Log'!$P$5:$P$504,'Coaching Log'!$B$5:$B$504,$A57),0))</f>
        <v/>
      </c>
      <c r="AA57" s="29">
        <f>IF(COUNTA($A57:$T57)=0,"",IF($A57="","Missing Plan ID",IF(COUNTIF($A$5:$A$504,$A57)&gt;1,"Duplicate Plan ID",IF(OR($B57="",$C57=""),"Missing Driver",IF($H57="","Missing Start Date",IF($I57="","Missing Due Date",IF($I57&lt;$H57,"Due Date Before Start",IF(AND($K57="Completed",$T57=""),"Missing Completion Date",IF(AND($K57&lt;&gt;"Completed",$T57&lt;&gt;""),"Completion Date With Open Status",IF(AND($N57="Lower Is Better",$O57&lt;&gt;"",$P57&lt;&gt;"",$P57&gt;=$O57),"Target Direction Conflict",IF(AND($N57="Higher Is Better",$O57&lt;&gt;"",$P57&lt;&gt;"",$P57&lt;=$O57),"Target Direction Conflict","OK")))))))))))</f>
        <v/>
      </c>
    </row>
    <row r="58">
      <c r="A58" s="23" t="n"/>
      <c r="B58" s="23" t="n"/>
      <c r="C58" s="23" t="n"/>
      <c r="D58" s="23" t="n"/>
      <c r="E58" s="23" t="n"/>
      <c r="F58" s="23" t="n"/>
      <c r="G58" s="24" t="n"/>
      <c r="H58" s="42" t="n"/>
      <c r="I58" s="42" t="n"/>
      <c r="J58" s="23" t="n"/>
      <c r="K58" s="23" t="n"/>
      <c r="L58" s="23" t="n"/>
      <c r="M58" s="23" t="n"/>
      <c r="N58" s="23" t="n"/>
      <c r="O58" s="26" t="n"/>
      <c r="P58" s="26" t="n"/>
      <c r="Q58" s="26" t="n"/>
      <c r="R58" s="42" t="n"/>
      <c r="S58" s="27" t="n"/>
      <c r="T58" s="42" t="n"/>
      <c r="U58" s="28">
        <f>IF(OR($O58="",$P58="",$Q58="",$N58=""),"",IFERROR(MAX(0,MIN(1,IF($N58="Lower Is Better",($O58-$Q58)/($O58-$P58),($Q58-$O58)/($P58-$O58)))),""))</f>
        <v/>
      </c>
      <c r="V58" s="29">
        <f>IF($A58="","",IF($K58="Completed","Completed",IF($K58="Canceled","Canceled",IF($K58="On Hold","On Hold",IF($I58="","Missing Due Date",IF($I58&lt;TODAY(),"Past Due",IF($I58&lt;=TODAY()+'Settings'!$B$4,"Due Soon","On Track")))))))</f>
        <v/>
      </c>
      <c r="W58" s="30">
        <f>IF($A58="","",COUNTIFS('Coaching Log'!$B$5:$B$504,$A58))</f>
        <v/>
      </c>
      <c r="X58" s="43">
        <f>IF($A58="","",IFERROR(IF(MAXIFS('Coaching Log'!$F$5:$F$504,'Coaching Log'!$B$5:$B$504,$A58)=0,"",MAXIFS('Coaching Log'!$F$5:$F$504,'Coaching Log'!$B$5:$B$504,$A58)),""))</f>
        <v/>
      </c>
      <c r="Y58" s="44">
        <f>IF(OR($A58="",$S58=""),"",IFERROR($S58*'Settings'!$B$5,""))</f>
        <v/>
      </c>
      <c r="Z58" s="44">
        <f>IF($A58="","",IFERROR(SUMIFS('Coaching Log'!$P$5:$P$504,'Coaching Log'!$B$5:$B$504,$A58),0))</f>
        <v/>
      </c>
      <c r="AA58" s="29">
        <f>IF(COUNTA($A58:$T58)=0,"",IF($A58="","Missing Plan ID",IF(COUNTIF($A$5:$A$504,$A58)&gt;1,"Duplicate Plan ID",IF(OR($B58="",$C58=""),"Missing Driver",IF($H58="","Missing Start Date",IF($I58="","Missing Due Date",IF($I58&lt;$H58,"Due Date Before Start",IF(AND($K58="Completed",$T58=""),"Missing Completion Date",IF(AND($K58&lt;&gt;"Completed",$T58&lt;&gt;""),"Completion Date With Open Status",IF(AND($N58="Lower Is Better",$O58&lt;&gt;"",$P58&lt;&gt;"",$P58&gt;=$O58),"Target Direction Conflict",IF(AND($N58="Higher Is Better",$O58&lt;&gt;"",$P58&lt;&gt;"",$P58&lt;=$O58),"Target Direction Conflict","OK")))))))))))</f>
        <v/>
      </c>
    </row>
    <row r="59">
      <c r="A59" s="23" t="n"/>
      <c r="B59" s="23" t="n"/>
      <c r="C59" s="23" t="n"/>
      <c r="D59" s="23" t="n"/>
      <c r="E59" s="23" t="n"/>
      <c r="F59" s="23" t="n"/>
      <c r="G59" s="24" t="n"/>
      <c r="H59" s="42" t="n"/>
      <c r="I59" s="42" t="n"/>
      <c r="J59" s="23" t="n"/>
      <c r="K59" s="23" t="n"/>
      <c r="L59" s="23" t="n"/>
      <c r="M59" s="23" t="n"/>
      <c r="N59" s="23" t="n"/>
      <c r="O59" s="26" t="n"/>
      <c r="P59" s="26" t="n"/>
      <c r="Q59" s="26" t="n"/>
      <c r="R59" s="42" t="n"/>
      <c r="S59" s="27" t="n"/>
      <c r="T59" s="42" t="n"/>
      <c r="U59" s="28">
        <f>IF(OR($O59="",$P59="",$Q59="",$N59=""),"",IFERROR(MAX(0,MIN(1,IF($N59="Lower Is Better",($O59-$Q59)/($O59-$P59),($Q59-$O59)/($P59-$O59)))),""))</f>
        <v/>
      </c>
      <c r="V59" s="29">
        <f>IF($A59="","",IF($K59="Completed","Completed",IF($K59="Canceled","Canceled",IF($K59="On Hold","On Hold",IF($I59="","Missing Due Date",IF($I59&lt;TODAY(),"Past Due",IF($I59&lt;=TODAY()+'Settings'!$B$4,"Due Soon","On Track")))))))</f>
        <v/>
      </c>
      <c r="W59" s="30">
        <f>IF($A59="","",COUNTIFS('Coaching Log'!$B$5:$B$504,$A59))</f>
        <v/>
      </c>
      <c r="X59" s="43">
        <f>IF($A59="","",IFERROR(IF(MAXIFS('Coaching Log'!$F$5:$F$504,'Coaching Log'!$B$5:$B$504,$A59)=0,"",MAXIFS('Coaching Log'!$F$5:$F$504,'Coaching Log'!$B$5:$B$504,$A59)),""))</f>
        <v/>
      </c>
      <c r="Y59" s="44">
        <f>IF(OR($A59="",$S59=""),"",IFERROR($S59*'Settings'!$B$5,""))</f>
        <v/>
      </c>
      <c r="Z59" s="44">
        <f>IF($A59="","",IFERROR(SUMIFS('Coaching Log'!$P$5:$P$504,'Coaching Log'!$B$5:$B$504,$A59),0))</f>
        <v/>
      </c>
      <c r="AA59" s="29">
        <f>IF(COUNTA($A59:$T59)=0,"",IF($A59="","Missing Plan ID",IF(COUNTIF($A$5:$A$504,$A59)&gt;1,"Duplicate Plan ID",IF(OR($B59="",$C59=""),"Missing Driver",IF($H59="","Missing Start Date",IF($I59="","Missing Due Date",IF($I59&lt;$H59,"Due Date Before Start",IF(AND($K59="Completed",$T59=""),"Missing Completion Date",IF(AND($K59&lt;&gt;"Completed",$T59&lt;&gt;""),"Completion Date With Open Status",IF(AND($N59="Lower Is Better",$O59&lt;&gt;"",$P59&lt;&gt;"",$P59&gt;=$O59),"Target Direction Conflict",IF(AND($N59="Higher Is Better",$O59&lt;&gt;"",$P59&lt;&gt;"",$P59&lt;=$O59),"Target Direction Conflict","OK")))))))))))</f>
        <v/>
      </c>
    </row>
    <row r="60">
      <c r="A60" s="23" t="n"/>
      <c r="B60" s="23" t="n"/>
      <c r="C60" s="23" t="n"/>
      <c r="D60" s="23" t="n"/>
      <c r="E60" s="23" t="n"/>
      <c r="F60" s="23" t="n"/>
      <c r="G60" s="24" t="n"/>
      <c r="H60" s="42" t="n"/>
      <c r="I60" s="42" t="n"/>
      <c r="J60" s="23" t="n"/>
      <c r="K60" s="23" t="n"/>
      <c r="L60" s="23" t="n"/>
      <c r="M60" s="23" t="n"/>
      <c r="N60" s="23" t="n"/>
      <c r="O60" s="26" t="n"/>
      <c r="P60" s="26" t="n"/>
      <c r="Q60" s="26" t="n"/>
      <c r="R60" s="42" t="n"/>
      <c r="S60" s="27" t="n"/>
      <c r="T60" s="42" t="n"/>
      <c r="U60" s="28">
        <f>IF(OR($O60="",$P60="",$Q60="",$N60=""),"",IFERROR(MAX(0,MIN(1,IF($N60="Lower Is Better",($O60-$Q60)/($O60-$P60),($Q60-$O60)/($P60-$O60)))),""))</f>
        <v/>
      </c>
      <c r="V60" s="29">
        <f>IF($A60="","",IF($K60="Completed","Completed",IF($K60="Canceled","Canceled",IF($K60="On Hold","On Hold",IF($I60="","Missing Due Date",IF($I60&lt;TODAY(),"Past Due",IF($I60&lt;=TODAY()+'Settings'!$B$4,"Due Soon","On Track")))))))</f>
        <v/>
      </c>
      <c r="W60" s="30">
        <f>IF($A60="","",COUNTIFS('Coaching Log'!$B$5:$B$504,$A60))</f>
        <v/>
      </c>
      <c r="X60" s="43">
        <f>IF($A60="","",IFERROR(IF(MAXIFS('Coaching Log'!$F$5:$F$504,'Coaching Log'!$B$5:$B$504,$A60)=0,"",MAXIFS('Coaching Log'!$F$5:$F$504,'Coaching Log'!$B$5:$B$504,$A60)),""))</f>
        <v/>
      </c>
      <c r="Y60" s="44">
        <f>IF(OR($A60="",$S60=""),"",IFERROR($S60*'Settings'!$B$5,""))</f>
        <v/>
      </c>
      <c r="Z60" s="44">
        <f>IF($A60="","",IFERROR(SUMIFS('Coaching Log'!$P$5:$P$504,'Coaching Log'!$B$5:$B$504,$A60),0))</f>
        <v/>
      </c>
      <c r="AA60" s="29">
        <f>IF(COUNTA($A60:$T60)=0,"",IF($A60="","Missing Plan ID",IF(COUNTIF($A$5:$A$504,$A60)&gt;1,"Duplicate Plan ID",IF(OR($B60="",$C60=""),"Missing Driver",IF($H60="","Missing Start Date",IF($I60="","Missing Due Date",IF($I60&lt;$H60,"Due Date Before Start",IF(AND($K60="Completed",$T60=""),"Missing Completion Date",IF(AND($K60&lt;&gt;"Completed",$T60&lt;&gt;""),"Completion Date With Open Status",IF(AND($N60="Lower Is Better",$O60&lt;&gt;"",$P60&lt;&gt;"",$P60&gt;=$O60),"Target Direction Conflict",IF(AND($N60="Higher Is Better",$O60&lt;&gt;"",$P60&lt;&gt;"",$P60&lt;=$O60),"Target Direction Conflict","OK")))))))))))</f>
        <v/>
      </c>
    </row>
    <row r="61">
      <c r="A61" s="23" t="n"/>
      <c r="B61" s="23" t="n"/>
      <c r="C61" s="23" t="n"/>
      <c r="D61" s="23" t="n"/>
      <c r="E61" s="23" t="n"/>
      <c r="F61" s="23" t="n"/>
      <c r="G61" s="24" t="n"/>
      <c r="H61" s="42" t="n"/>
      <c r="I61" s="42" t="n"/>
      <c r="J61" s="23" t="n"/>
      <c r="K61" s="23" t="n"/>
      <c r="L61" s="23" t="n"/>
      <c r="M61" s="23" t="n"/>
      <c r="N61" s="23" t="n"/>
      <c r="O61" s="26" t="n"/>
      <c r="P61" s="26" t="n"/>
      <c r="Q61" s="26" t="n"/>
      <c r="R61" s="42" t="n"/>
      <c r="S61" s="27" t="n"/>
      <c r="T61" s="42" t="n"/>
      <c r="U61" s="28">
        <f>IF(OR($O61="",$P61="",$Q61="",$N61=""),"",IFERROR(MAX(0,MIN(1,IF($N61="Lower Is Better",($O61-$Q61)/($O61-$P61),($Q61-$O61)/($P61-$O61)))),""))</f>
        <v/>
      </c>
      <c r="V61" s="29">
        <f>IF($A61="","",IF($K61="Completed","Completed",IF($K61="Canceled","Canceled",IF($K61="On Hold","On Hold",IF($I61="","Missing Due Date",IF($I61&lt;TODAY(),"Past Due",IF($I61&lt;=TODAY()+'Settings'!$B$4,"Due Soon","On Track")))))))</f>
        <v/>
      </c>
      <c r="W61" s="30">
        <f>IF($A61="","",COUNTIFS('Coaching Log'!$B$5:$B$504,$A61))</f>
        <v/>
      </c>
      <c r="X61" s="43">
        <f>IF($A61="","",IFERROR(IF(MAXIFS('Coaching Log'!$F$5:$F$504,'Coaching Log'!$B$5:$B$504,$A61)=0,"",MAXIFS('Coaching Log'!$F$5:$F$504,'Coaching Log'!$B$5:$B$504,$A61)),""))</f>
        <v/>
      </c>
      <c r="Y61" s="44">
        <f>IF(OR($A61="",$S61=""),"",IFERROR($S61*'Settings'!$B$5,""))</f>
        <v/>
      </c>
      <c r="Z61" s="44">
        <f>IF($A61="","",IFERROR(SUMIFS('Coaching Log'!$P$5:$P$504,'Coaching Log'!$B$5:$B$504,$A61),0))</f>
        <v/>
      </c>
      <c r="AA61" s="29">
        <f>IF(COUNTA($A61:$T61)=0,"",IF($A61="","Missing Plan ID",IF(COUNTIF($A$5:$A$504,$A61)&gt;1,"Duplicate Plan ID",IF(OR($B61="",$C61=""),"Missing Driver",IF($H61="","Missing Start Date",IF($I61="","Missing Due Date",IF($I61&lt;$H61,"Due Date Before Start",IF(AND($K61="Completed",$T61=""),"Missing Completion Date",IF(AND($K61&lt;&gt;"Completed",$T61&lt;&gt;""),"Completion Date With Open Status",IF(AND($N61="Lower Is Better",$O61&lt;&gt;"",$P61&lt;&gt;"",$P61&gt;=$O61),"Target Direction Conflict",IF(AND($N61="Higher Is Better",$O61&lt;&gt;"",$P61&lt;&gt;"",$P61&lt;=$O61),"Target Direction Conflict","OK")))))))))))</f>
        <v/>
      </c>
    </row>
    <row r="62">
      <c r="A62" s="23" t="n"/>
      <c r="B62" s="23" t="n"/>
      <c r="C62" s="23" t="n"/>
      <c r="D62" s="23" t="n"/>
      <c r="E62" s="23" t="n"/>
      <c r="F62" s="23" t="n"/>
      <c r="G62" s="24" t="n"/>
      <c r="H62" s="42" t="n"/>
      <c r="I62" s="42" t="n"/>
      <c r="J62" s="23" t="n"/>
      <c r="K62" s="23" t="n"/>
      <c r="L62" s="23" t="n"/>
      <c r="M62" s="23" t="n"/>
      <c r="N62" s="23" t="n"/>
      <c r="O62" s="26" t="n"/>
      <c r="P62" s="26" t="n"/>
      <c r="Q62" s="26" t="n"/>
      <c r="R62" s="42" t="n"/>
      <c r="S62" s="27" t="n"/>
      <c r="T62" s="42" t="n"/>
      <c r="U62" s="28">
        <f>IF(OR($O62="",$P62="",$Q62="",$N62=""),"",IFERROR(MAX(0,MIN(1,IF($N62="Lower Is Better",($O62-$Q62)/($O62-$P62),($Q62-$O62)/($P62-$O62)))),""))</f>
        <v/>
      </c>
      <c r="V62" s="29">
        <f>IF($A62="","",IF($K62="Completed","Completed",IF($K62="Canceled","Canceled",IF($K62="On Hold","On Hold",IF($I62="","Missing Due Date",IF($I62&lt;TODAY(),"Past Due",IF($I62&lt;=TODAY()+'Settings'!$B$4,"Due Soon","On Track")))))))</f>
        <v/>
      </c>
      <c r="W62" s="30">
        <f>IF($A62="","",COUNTIFS('Coaching Log'!$B$5:$B$504,$A62))</f>
        <v/>
      </c>
      <c r="X62" s="43">
        <f>IF($A62="","",IFERROR(IF(MAXIFS('Coaching Log'!$F$5:$F$504,'Coaching Log'!$B$5:$B$504,$A62)=0,"",MAXIFS('Coaching Log'!$F$5:$F$504,'Coaching Log'!$B$5:$B$504,$A62)),""))</f>
        <v/>
      </c>
      <c r="Y62" s="44">
        <f>IF(OR($A62="",$S62=""),"",IFERROR($S62*'Settings'!$B$5,""))</f>
        <v/>
      </c>
      <c r="Z62" s="44">
        <f>IF($A62="","",IFERROR(SUMIFS('Coaching Log'!$P$5:$P$504,'Coaching Log'!$B$5:$B$504,$A62),0))</f>
        <v/>
      </c>
      <c r="AA62" s="29">
        <f>IF(COUNTA($A62:$T62)=0,"",IF($A62="","Missing Plan ID",IF(COUNTIF($A$5:$A$504,$A62)&gt;1,"Duplicate Plan ID",IF(OR($B62="",$C62=""),"Missing Driver",IF($H62="","Missing Start Date",IF($I62="","Missing Due Date",IF($I62&lt;$H62,"Due Date Before Start",IF(AND($K62="Completed",$T62=""),"Missing Completion Date",IF(AND($K62&lt;&gt;"Completed",$T62&lt;&gt;""),"Completion Date With Open Status",IF(AND($N62="Lower Is Better",$O62&lt;&gt;"",$P62&lt;&gt;"",$P62&gt;=$O62),"Target Direction Conflict",IF(AND($N62="Higher Is Better",$O62&lt;&gt;"",$P62&lt;&gt;"",$P62&lt;=$O62),"Target Direction Conflict","OK")))))))))))</f>
        <v/>
      </c>
    </row>
    <row r="63">
      <c r="A63" s="23" t="n"/>
      <c r="B63" s="23" t="n"/>
      <c r="C63" s="23" t="n"/>
      <c r="D63" s="23" t="n"/>
      <c r="E63" s="23" t="n"/>
      <c r="F63" s="23" t="n"/>
      <c r="G63" s="24" t="n"/>
      <c r="H63" s="42" t="n"/>
      <c r="I63" s="42" t="n"/>
      <c r="J63" s="23" t="n"/>
      <c r="K63" s="23" t="n"/>
      <c r="L63" s="23" t="n"/>
      <c r="M63" s="23" t="n"/>
      <c r="N63" s="23" t="n"/>
      <c r="O63" s="26" t="n"/>
      <c r="P63" s="26" t="n"/>
      <c r="Q63" s="26" t="n"/>
      <c r="R63" s="42" t="n"/>
      <c r="S63" s="27" t="n"/>
      <c r="T63" s="42" t="n"/>
      <c r="U63" s="28">
        <f>IF(OR($O63="",$P63="",$Q63="",$N63=""),"",IFERROR(MAX(0,MIN(1,IF($N63="Lower Is Better",($O63-$Q63)/($O63-$P63),($Q63-$O63)/($P63-$O63)))),""))</f>
        <v/>
      </c>
      <c r="V63" s="29">
        <f>IF($A63="","",IF($K63="Completed","Completed",IF($K63="Canceled","Canceled",IF($K63="On Hold","On Hold",IF($I63="","Missing Due Date",IF($I63&lt;TODAY(),"Past Due",IF($I63&lt;=TODAY()+'Settings'!$B$4,"Due Soon","On Track")))))))</f>
        <v/>
      </c>
      <c r="W63" s="30">
        <f>IF($A63="","",COUNTIFS('Coaching Log'!$B$5:$B$504,$A63))</f>
        <v/>
      </c>
      <c r="X63" s="43">
        <f>IF($A63="","",IFERROR(IF(MAXIFS('Coaching Log'!$F$5:$F$504,'Coaching Log'!$B$5:$B$504,$A63)=0,"",MAXIFS('Coaching Log'!$F$5:$F$504,'Coaching Log'!$B$5:$B$504,$A63)),""))</f>
        <v/>
      </c>
      <c r="Y63" s="44">
        <f>IF(OR($A63="",$S63=""),"",IFERROR($S63*'Settings'!$B$5,""))</f>
        <v/>
      </c>
      <c r="Z63" s="44">
        <f>IF($A63="","",IFERROR(SUMIFS('Coaching Log'!$P$5:$P$504,'Coaching Log'!$B$5:$B$504,$A63),0))</f>
        <v/>
      </c>
      <c r="AA63" s="29">
        <f>IF(COUNTA($A63:$T63)=0,"",IF($A63="","Missing Plan ID",IF(COUNTIF($A$5:$A$504,$A63)&gt;1,"Duplicate Plan ID",IF(OR($B63="",$C63=""),"Missing Driver",IF($H63="","Missing Start Date",IF($I63="","Missing Due Date",IF($I63&lt;$H63,"Due Date Before Start",IF(AND($K63="Completed",$T63=""),"Missing Completion Date",IF(AND($K63&lt;&gt;"Completed",$T63&lt;&gt;""),"Completion Date With Open Status",IF(AND($N63="Lower Is Better",$O63&lt;&gt;"",$P63&lt;&gt;"",$P63&gt;=$O63),"Target Direction Conflict",IF(AND($N63="Higher Is Better",$O63&lt;&gt;"",$P63&lt;&gt;"",$P63&lt;=$O63),"Target Direction Conflict","OK")))))))))))</f>
        <v/>
      </c>
    </row>
    <row r="64">
      <c r="A64" s="23" t="n"/>
      <c r="B64" s="23" t="n"/>
      <c r="C64" s="23" t="n"/>
      <c r="D64" s="23" t="n"/>
      <c r="E64" s="23" t="n"/>
      <c r="F64" s="23" t="n"/>
      <c r="G64" s="24" t="n"/>
      <c r="H64" s="42" t="n"/>
      <c r="I64" s="42" t="n"/>
      <c r="J64" s="23" t="n"/>
      <c r="K64" s="23" t="n"/>
      <c r="L64" s="23" t="n"/>
      <c r="M64" s="23" t="n"/>
      <c r="N64" s="23" t="n"/>
      <c r="O64" s="26" t="n"/>
      <c r="P64" s="26" t="n"/>
      <c r="Q64" s="26" t="n"/>
      <c r="R64" s="42" t="n"/>
      <c r="S64" s="27" t="n"/>
      <c r="T64" s="42" t="n"/>
      <c r="U64" s="28">
        <f>IF(OR($O64="",$P64="",$Q64="",$N64=""),"",IFERROR(MAX(0,MIN(1,IF($N64="Lower Is Better",($O64-$Q64)/($O64-$P64),($Q64-$O64)/($P64-$O64)))),""))</f>
        <v/>
      </c>
      <c r="V64" s="29">
        <f>IF($A64="","",IF($K64="Completed","Completed",IF($K64="Canceled","Canceled",IF($K64="On Hold","On Hold",IF($I64="","Missing Due Date",IF($I64&lt;TODAY(),"Past Due",IF($I64&lt;=TODAY()+'Settings'!$B$4,"Due Soon","On Track")))))))</f>
        <v/>
      </c>
      <c r="W64" s="30">
        <f>IF($A64="","",COUNTIFS('Coaching Log'!$B$5:$B$504,$A64))</f>
        <v/>
      </c>
      <c r="X64" s="43">
        <f>IF($A64="","",IFERROR(IF(MAXIFS('Coaching Log'!$F$5:$F$504,'Coaching Log'!$B$5:$B$504,$A64)=0,"",MAXIFS('Coaching Log'!$F$5:$F$504,'Coaching Log'!$B$5:$B$504,$A64)),""))</f>
        <v/>
      </c>
      <c r="Y64" s="44">
        <f>IF(OR($A64="",$S64=""),"",IFERROR($S64*'Settings'!$B$5,""))</f>
        <v/>
      </c>
      <c r="Z64" s="44">
        <f>IF($A64="","",IFERROR(SUMIFS('Coaching Log'!$P$5:$P$504,'Coaching Log'!$B$5:$B$504,$A64),0))</f>
        <v/>
      </c>
      <c r="AA64" s="29">
        <f>IF(COUNTA($A64:$T64)=0,"",IF($A64="","Missing Plan ID",IF(COUNTIF($A$5:$A$504,$A64)&gt;1,"Duplicate Plan ID",IF(OR($B64="",$C64=""),"Missing Driver",IF($H64="","Missing Start Date",IF($I64="","Missing Due Date",IF($I64&lt;$H64,"Due Date Before Start",IF(AND($K64="Completed",$T64=""),"Missing Completion Date",IF(AND($K64&lt;&gt;"Completed",$T64&lt;&gt;""),"Completion Date With Open Status",IF(AND($N64="Lower Is Better",$O64&lt;&gt;"",$P64&lt;&gt;"",$P64&gt;=$O64),"Target Direction Conflict",IF(AND($N64="Higher Is Better",$O64&lt;&gt;"",$P64&lt;&gt;"",$P64&lt;=$O64),"Target Direction Conflict","OK")))))))))))</f>
        <v/>
      </c>
    </row>
    <row r="65">
      <c r="A65" s="23" t="n"/>
      <c r="B65" s="23" t="n"/>
      <c r="C65" s="23" t="n"/>
      <c r="D65" s="23" t="n"/>
      <c r="E65" s="23" t="n"/>
      <c r="F65" s="23" t="n"/>
      <c r="G65" s="24" t="n"/>
      <c r="H65" s="42" t="n"/>
      <c r="I65" s="42" t="n"/>
      <c r="J65" s="23" t="n"/>
      <c r="K65" s="23" t="n"/>
      <c r="L65" s="23" t="n"/>
      <c r="M65" s="23" t="n"/>
      <c r="N65" s="23" t="n"/>
      <c r="O65" s="26" t="n"/>
      <c r="P65" s="26" t="n"/>
      <c r="Q65" s="26" t="n"/>
      <c r="R65" s="42" t="n"/>
      <c r="S65" s="27" t="n"/>
      <c r="T65" s="42" t="n"/>
      <c r="U65" s="28">
        <f>IF(OR($O65="",$P65="",$Q65="",$N65=""),"",IFERROR(MAX(0,MIN(1,IF($N65="Lower Is Better",($O65-$Q65)/($O65-$P65),($Q65-$O65)/($P65-$O65)))),""))</f>
        <v/>
      </c>
      <c r="V65" s="29">
        <f>IF($A65="","",IF($K65="Completed","Completed",IF($K65="Canceled","Canceled",IF($K65="On Hold","On Hold",IF($I65="","Missing Due Date",IF($I65&lt;TODAY(),"Past Due",IF($I65&lt;=TODAY()+'Settings'!$B$4,"Due Soon","On Track")))))))</f>
        <v/>
      </c>
      <c r="W65" s="30">
        <f>IF($A65="","",COUNTIFS('Coaching Log'!$B$5:$B$504,$A65))</f>
        <v/>
      </c>
      <c r="X65" s="43">
        <f>IF($A65="","",IFERROR(IF(MAXIFS('Coaching Log'!$F$5:$F$504,'Coaching Log'!$B$5:$B$504,$A65)=0,"",MAXIFS('Coaching Log'!$F$5:$F$504,'Coaching Log'!$B$5:$B$504,$A65)),""))</f>
        <v/>
      </c>
      <c r="Y65" s="44">
        <f>IF(OR($A65="",$S65=""),"",IFERROR($S65*'Settings'!$B$5,""))</f>
        <v/>
      </c>
      <c r="Z65" s="44">
        <f>IF($A65="","",IFERROR(SUMIFS('Coaching Log'!$P$5:$P$504,'Coaching Log'!$B$5:$B$504,$A65),0))</f>
        <v/>
      </c>
      <c r="AA65" s="29">
        <f>IF(COUNTA($A65:$T65)=0,"",IF($A65="","Missing Plan ID",IF(COUNTIF($A$5:$A$504,$A65)&gt;1,"Duplicate Plan ID",IF(OR($B65="",$C65=""),"Missing Driver",IF($H65="","Missing Start Date",IF($I65="","Missing Due Date",IF($I65&lt;$H65,"Due Date Before Start",IF(AND($K65="Completed",$T65=""),"Missing Completion Date",IF(AND($K65&lt;&gt;"Completed",$T65&lt;&gt;""),"Completion Date With Open Status",IF(AND($N65="Lower Is Better",$O65&lt;&gt;"",$P65&lt;&gt;"",$P65&gt;=$O65),"Target Direction Conflict",IF(AND($N65="Higher Is Better",$O65&lt;&gt;"",$P65&lt;&gt;"",$P65&lt;=$O65),"Target Direction Conflict","OK")))))))))))</f>
        <v/>
      </c>
    </row>
    <row r="66">
      <c r="A66" s="23" t="n"/>
      <c r="B66" s="23" t="n"/>
      <c r="C66" s="23" t="n"/>
      <c r="D66" s="23" t="n"/>
      <c r="E66" s="23" t="n"/>
      <c r="F66" s="23" t="n"/>
      <c r="G66" s="24" t="n"/>
      <c r="H66" s="42" t="n"/>
      <c r="I66" s="42" t="n"/>
      <c r="J66" s="23" t="n"/>
      <c r="K66" s="23" t="n"/>
      <c r="L66" s="23" t="n"/>
      <c r="M66" s="23" t="n"/>
      <c r="N66" s="23" t="n"/>
      <c r="O66" s="26" t="n"/>
      <c r="P66" s="26" t="n"/>
      <c r="Q66" s="26" t="n"/>
      <c r="R66" s="42" t="n"/>
      <c r="S66" s="27" t="n"/>
      <c r="T66" s="42" t="n"/>
      <c r="U66" s="28">
        <f>IF(OR($O66="",$P66="",$Q66="",$N66=""),"",IFERROR(MAX(0,MIN(1,IF($N66="Lower Is Better",($O66-$Q66)/($O66-$P66),($Q66-$O66)/($P66-$O66)))),""))</f>
        <v/>
      </c>
      <c r="V66" s="29">
        <f>IF($A66="","",IF($K66="Completed","Completed",IF($K66="Canceled","Canceled",IF($K66="On Hold","On Hold",IF($I66="","Missing Due Date",IF($I66&lt;TODAY(),"Past Due",IF($I66&lt;=TODAY()+'Settings'!$B$4,"Due Soon","On Track")))))))</f>
        <v/>
      </c>
      <c r="W66" s="30">
        <f>IF($A66="","",COUNTIFS('Coaching Log'!$B$5:$B$504,$A66))</f>
        <v/>
      </c>
      <c r="X66" s="43">
        <f>IF($A66="","",IFERROR(IF(MAXIFS('Coaching Log'!$F$5:$F$504,'Coaching Log'!$B$5:$B$504,$A66)=0,"",MAXIFS('Coaching Log'!$F$5:$F$504,'Coaching Log'!$B$5:$B$504,$A66)),""))</f>
        <v/>
      </c>
      <c r="Y66" s="44">
        <f>IF(OR($A66="",$S66=""),"",IFERROR($S66*'Settings'!$B$5,""))</f>
        <v/>
      </c>
      <c r="Z66" s="44">
        <f>IF($A66="","",IFERROR(SUMIFS('Coaching Log'!$P$5:$P$504,'Coaching Log'!$B$5:$B$504,$A66),0))</f>
        <v/>
      </c>
      <c r="AA66" s="29">
        <f>IF(COUNTA($A66:$T66)=0,"",IF($A66="","Missing Plan ID",IF(COUNTIF($A$5:$A$504,$A66)&gt;1,"Duplicate Plan ID",IF(OR($B66="",$C66=""),"Missing Driver",IF($H66="","Missing Start Date",IF($I66="","Missing Due Date",IF($I66&lt;$H66,"Due Date Before Start",IF(AND($K66="Completed",$T66=""),"Missing Completion Date",IF(AND($K66&lt;&gt;"Completed",$T66&lt;&gt;""),"Completion Date With Open Status",IF(AND($N66="Lower Is Better",$O66&lt;&gt;"",$P66&lt;&gt;"",$P66&gt;=$O66),"Target Direction Conflict",IF(AND($N66="Higher Is Better",$O66&lt;&gt;"",$P66&lt;&gt;"",$P66&lt;=$O66),"Target Direction Conflict","OK")))))))))))</f>
        <v/>
      </c>
    </row>
    <row r="67">
      <c r="A67" s="23" t="n"/>
      <c r="B67" s="23" t="n"/>
      <c r="C67" s="23" t="n"/>
      <c r="D67" s="23" t="n"/>
      <c r="E67" s="23" t="n"/>
      <c r="F67" s="23" t="n"/>
      <c r="G67" s="24" t="n"/>
      <c r="H67" s="42" t="n"/>
      <c r="I67" s="42" t="n"/>
      <c r="J67" s="23" t="n"/>
      <c r="K67" s="23" t="n"/>
      <c r="L67" s="23" t="n"/>
      <c r="M67" s="23" t="n"/>
      <c r="N67" s="23" t="n"/>
      <c r="O67" s="26" t="n"/>
      <c r="P67" s="26" t="n"/>
      <c r="Q67" s="26" t="n"/>
      <c r="R67" s="42" t="n"/>
      <c r="S67" s="27" t="n"/>
      <c r="T67" s="42" t="n"/>
      <c r="U67" s="28">
        <f>IF(OR($O67="",$P67="",$Q67="",$N67=""),"",IFERROR(MAX(0,MIN(1,IF($N67="Lower Is Better",($O67-$Q67)/($O67-$P67),($Q67-$O67)/($P67-$O67)))),""))</f>
        <v/>
      </c>
      <c r="V67" s="29">
        <f>IF($A67="","",IF($K67="Completed","Completed",IF($K67="Canceled","Canceled",IF($K67="On Hold","On Hold",IF($I67="","Missing Due Date",IF($I67&lt;TODAY(),"Past Due",IF($I67&lt;=TODAY()+'Settings'!$B$4,"Due Soon","On Track")))))))</f>
        <v/>
      </c>
      <c r="W67" s="30">
        <f>IF($A67="","",COUNTIFS('Coaching Log'!$B$5:$B$504,$A67))</f>
        <v/>
      </c>
      <c r="X67" s="43">
        <f>IF($A67="","",IFERROR(IF(MAXIFS('Coaching Log'!$F$5:$F$504,'Coaching Log'!$B$5:$B$504,$A67)=0,"",MAXIFS('Coaching Log'!$F$5:$F$504,'Coaching Log'!$B$5:$B$504,$A67)),""))</f>
        <v/>
      </c>
      <c r="Y67" s="44">
        <f>IF(OR($A67="",$S67=""),"",IFERROR($S67*'Settings'!$B$5,""))</f>
        <v/>
      </c>
      <c r="Z67" s="44">
        <f>IF($A67="","",IFERROR(SUMIFS('Coaching Log'!$P$5:$P$504,'Coaching Log'!$B$5:$B$504,$A67),0))</f>
        <v/>
      </c>
      <c r="AA67" s="29">
        <f>IF(COUNTA($A67:$T67)=0,"",IF($A67="","Missing Plan ID",IF(COUNTIF($A$5:$A$504,$A67)&gt;1,"Duplicate Plan ID",IF(OR($B67="",$C67=""),"Missing Driver",IF($H67="","Missing Start Date",IF($I67="","Missing Due Date",IF($I67&lt;$H67,"Due Date Before Start",IF(AND($K67="Completed",$T67=""),"Missing Completion Date",IF(AND($K67&lt;&gt;"Completed",$T67&lt;&gt;""),"Completion Date With Open Status",IF(AND($N67="Lower Is Better",$O67&lt;&gt;"",$P67&lt;&gt;"",$P67&gt;=$O67),"Target Direction Conflict",IF(AND($N67="Higher Is Better",$O67&lt;&gt;"",$P67&lt;&gt;"",$P67&lt;=$O67),"Target Direction Conflict","OK")))))))))))</f>
        <v/>
      </c>
    </row>
    <row r="68">
      <c r="A68" s="23" t="n"/>
      <c r="B68" s="23" t="n"/>
      <c r="C68" s="23" t="n"/>
      <c r="D68" s="23" t="n"/>
      <c r="E68" s="23" t="n"/>
      <c r="F68" s="23" t="n"/>
      <c r="G68" s="24" t="n"/>
      <c r="H68" s="42" t="n"/>
      <c r="I68" s="42" t="n"/>
      <c r="J68" s="23" t="n"/>
      <c r="K68" s="23" t="n"/>
      <c r="L68" s="23" t="n"/>
      <c r="M68" s="23" t="n"/>
      <c r="N68" s="23" t="n"/>
      <c r="O68" s="26" t="n"/>
      <c r="P68" s="26" t="n"/>
      <c r="Q68" s="26" t="n"/>
      <c r="R68" s="42" t="n"/>
      <c r="S68" s="27" t="n"/>
      <c r="T68" s="42" t="n"/>
      <c r="U68" s="28">
        <f>IF(OR($O68="",$P68="",$Q68="",$N68=""),"",IFERROR(MAX(0,MIN(1,IF($N68="Lower Is Better",($O68-$Q68)/($O68-$P68),($Q68-$O68)/($P68-$O68)))),""))</f>
        <v/>
      </c>
      <c r="V68" s="29">
        <f>IF($A68="","",IF($K68="Completed","Completed",IF($K68="Canceled","Canceled",IF($K68="On Hold","On Hold",IF($I68="","Missing Due Date",IF($I68&lt;TODAY(),"Past Due",IF($I68&lt;=TODAY()+'Settings'!$B$4,"Due Soon","On Track")))))))</f>
        <v/>
      </c>
      <c r="W68" s="30">
        <f>IF($A68="","",COUNTIFS('Coaching Log'!$B$5:$B$504,$A68))</f>
        <v/>
      </c>
      <c r="X68" s="43">
        <f>IF($A68="","",IFERROR(IF(MAXIFS('Coaching Log'!$F$5:$F$504,'Coaching Log'!$B$5:$B$504,$A68)=0,"",MAXIFS('Coaching Log'!$F$5:$F$504,'Coaching Log'!$B$5:$B$504,$A68)),""))</f>
        <v/>
      </c>
      <c r="Y68" s="44">
        <f>IF(OR($A68="",$S68=""),"",IFERROR($S68*'Settings'!$B$5,""))</f>
        <v/>
      </c>
      <c r="Z68" s="44">
        <f>IF($A68="","",IFERROR(SUMIFS('Coaching Log'!$P$5:$P$504,'Coaching Log'!$B$5:$B$504,$A68),0))</f>
        <v/>
      </c>
      <c r="AA68" s="29">
        <f>IF(COUNTA($A68:$T68)=0,"",IF($A68="","Missing Plan ID",IF(COUNTIF($A$5:$A$504,$A68)&gt;1,"Duplicate Plan ID",IF(OR($B68="",$C68=""),"Missing Driver",IF($H68="","Missing Start Date",IF($I68="","Missing Due Date",IF($I68&lt;$H68,"Due Date Before Start",IF(AND($K68="Completed",$T68=""),"Missing Completion Date",IF(AND($K68&lt;&gt;"Completed",$T68&lt;&gt;""),"Completion Date With Open Status",IF(AND($N68="Lower Is Better",$O68&lt;&gt;"",$P68&lt;&gt;"",$P68&gt;=$O68),"Target Direction Conflict",IF(AND($N68="Higher Is Better",$O68&lt;&gt;"",$P68&lt;&gt;"",$P68&lt;=$O68),"Target Direction Conflict","OK")))))))))))</f>
        <v/>
      </c>
    </row>
    <row r="69">
      <c r="A69" s="23" t="n"/>
      <c r="B69" s="23" t="n"/>
      <c r="C69" s="23" t="n"/>
      <c r="D69" s="23" t="n"/>
      <c r="E69" s="23" t="n"/>
      <c r="F69" s="23" t="n"/>
      <c r="G69" s="24" t="n"/>
      <c r="H69" s="42" t="n"/>
      <c r="I69" s="42" t="n"/>
      <c r="J69" s="23" t="n"/>
      <c r="K69" s="23" t="n"/>
      <c r="L69" s="23" t="n"/>
      <c r="M69" s="23" t="n"/>
      <c r="N69" s="23" t="n"/>
      <c r="O69" s="26" t="n"/>
      <c r="P69" s="26" t="n"/>
      <c r="Q69" s="26" t="n"/>
      <c r="R69" s="42" t="n"/>
      <c r="S69" s="27" t="n"/>
      <c r="T69" s="42" t="n"/>
      <c r="U69" s="28">
        <f>IF(OR($O69="",$P69="",$Q69="",$N69=""),"",IFERROR(MAX(0,MIN(1,IF($N69="Lower Is Better",($O69-$Q69)/($O69-$P69),($Q69-$O69)/($P69-$O69)))),""))</f>
        <v/>
      </c>
      <c r="V69" s="29">
        <f>IF($A69="","",IF($K69="Completed","Completed",IF($K69="Canceled","Canceled",IF($K69="On Hold","On Hold",IF($I69="","Missing Due Date",IF($I69&lt;TODAY(),"Past Due",IF($I69&lt;=TODAY()+'Settings'!$B$4,"Due Soon","On Track")))))))</f>
        <v/>
      </c>
      <c r="W69" s="30">
        <f>IF($A69="","",COUNTIFS('Coaching Log'!$B$5:$B$504,$A69))</f>
        <v/>
      </c>
      <c r="X69" s="43">
        <f>IF($A69="","",IFERROR(IF(MAXIFS('Coaching Log'!$F$5:$F$504,'Coaching Log'!$B$5:$B$504,$A69)=0,"",MAXIFS('Coaching Log'!$F$5:$F$504,'Coaching Log'!$B$5:$B$504,$A69)),""))</f>
        <v/>
      </c>
      <c r="Y69" s="44">
        <f>IF(OR($A69="",$S69=""),"",IFERROR($S69*'Settings'!$B$5,""))</f>
        <v/>
      </c>
      <c r="Z69" s="44">
        <f>IF($A69="","",IFERROR(SUMIFS('Coaching Log'!$P$5:$P$504,'Coaching Log'!$B$5:$B$504,$A69),0))</f>
        <v/>
      </c>
      <c r="AA69" s="29">
        <f>IF(COUNTA($A69:$T69)=0,"",IF($A69="","Missing Plan ID",IF(COUNTIF($A$5:$A$504,$A69)&gt;1,"Duplicate Plan ID",IF(OR($B69="",$C69=""),"Missing Driver",IF($H69="","Missing Start Date",IF($I69="","Missing Due Date",IF($I69&lt;$H69,"Due Date Before Start",IF(AND($K69="Completed",$T69=""),"Missing Completion Date",IF(AND($K69&lt;&gt;"Completed",$T69&lt;&gt;""),"Completion Date With Open Status",IF(AND($N69="Lower Is Better",$O69&lt;&gt;"",$P69&lt;&gt;"",$P69&gt;=$O69),"Target Direction Conflict",IF(AND($N69="Higher Is Better",$O69&lt;&gt;"",$P69&lt;&gt;"",$P69&lt;=$O69),"Target Direction Conflict","OK")))))))))))</f>
        <v/>
      </c>
    </row>
    <row r="70">
      <c r="A70" s="23" t="n"/>
      <c r="B70" s="23" t="n"/>
      <c r="C70" s="23" t="n"/>
      <c r="D70" s="23" t="n"/>
      <c r="E70" s="23" t="n"/>
      <c r="F70" s="23" t="n"/>
      <c r="G70" s="24" t="n"/>
      <c r="H70" s="42" t="n"/>
      <c r="I70" s="42" t="n"/>
      <c r="J70" s="23" t="n"/>
      <c r="K70" s="23" t="n"/>
      <c r="L70" s="23" t="n"/>
      <c r="M70" s="23" t="n"/>
      <c r="N70" s="23" t="n"/>
      <c r="O70" s="26" t="n"/>
      <c r="P70" s="26" t="n"/>
      <c r="Q70" s="26" t="n"/>
      <c r="R70" s="42" t="n"/>
      <c r="S70" s="27" t="n"/>
      <c r="T70" s="42" t="n"/>
      <c r="U70" s="28">
        <f>IF(OR($O70="",$P70="",$Q70="",$N70=""),"",IFERROR(MAX(0,MIN(1,IF($N70="Lower Is Better",($O70-$Q70)/($O70-$P70),($Q70-$O70)/($P70-$O70)))),""))</f>
        <v/>
      </c>
      <c r="V70" s="29">
        <f>IF($A70="","",IF($K70="Completed","Completed",IF($K70="Canceled","Canceled",IF($K70="On Hold","On Hold",IF($I70="","Missing Due Date",IF($I70&lt;TODAY(),"Past Due",IF($I70&lt;=TODAY()+'Settings'!$B$4,"Due Soon","On Track")))))))</f>
        <v/>
      </c>
      <c r="W70" s="30">
        <f>IF($A70="","",COUNTIFS('Coaching Log'!$B$5:$B$504,$A70))</f>
        <v/>
      </c>
      <c r="X70" s="43">
        <f>IF($A70="","",IFERROR(IF(MAXIFS('Coaching Log'!$F$5:$F$504,'Coaching Log'!$B$5:$B$504,$A70)=0,"",MAXIFS('Coaching Log'!$F$5:$F$504,'Coaching Log'!$B$5:$B$504,$A70)),""))</f>
        <v/>
      </c>
      <c r="Y70" s="44">
        <f>IF(OR($A70="",$S70=""),"",IFERROR($S70*'Settings'!$B$5,""))</f>
        <v/>
      </c>
      <c r="Z70" s="44">
        <f>IF($A70="","",IFERROR(SUMIFS('Coaching Log'!$P$5:$P$504,'Coaching Log'!$B$5:$B$504,$A70),0))</f>
        <v/>
      </c>
      <c r="AA70" s="29">
        <f>IF(COUNTA($A70:$T70)=0,"",IF($A70="","Missing Plan ID",IF(COUNTIF($A$5:$A$504,$A70)&gt;1,"Duplicate Plan ID",IF(OR($B70="",$C70=""),"Missing Driver",IF($H70="","Missing Start Date",IF($I70="","Missing Due Date",IF($I70&lt;$H70,"Due Date Before Start",IF(AND($K70="Completed",$T70=""),"Missing Completion Date",IF(AND($K70&lt;&gt;"Completed",$T70&lt;&gt;""),"Completion Date With Open Status",IF(AND($N70="Lower Is Better",$O70&lt;&gt;"",$P70&lt;&gt;"",$P70&gt;=$O70),"Target Direction Conflict",IF(AND($N70="Higher Is Better",$O70&lt;&gt;"",$P70&lt;&gt;"",$P70&lt;=$O70),"Target Direction Conflict","OK")))))))))))</f>
        <v/>
      </c>
    </row>
    <row r="71">
      <c r="A71" s="23" t="n"/>
      <c r="B71" s="23" t="n"/>
      <c r="C71" s="23" t="n"/>
      <c r="D71" s="23" t="n"/>
      <c r="E71" s="23" t="n"/>
      <c r="F71" s="23" t="n"/>
      <c r="G71" s="24" t="n"/>
      <c r="H71" s="42" t="n"/>
      <c r="I71" s="42" t="n"/>
      <c r="J71" s="23" t="n"/>
      <c r="K71" s="23" t="n"/>
      <c r="L71" s="23" t="n"/>
      <c r="M71" s="23" t="n"/>
      <c r="N71" s="23" t="n"/>
      <c r="O71" s="26" t="n"/>
      <c r="P71" s="26" t="n"/>
      <c r="Q71" s="26" t="n"/>
      <c r="R71" s="42" t="n"/>
      <c r="S71" s="27" t="n"/>
      <c r="T71" s="42" t="n"/>
      <c r="U71" s="28">
        <f>IF(OR($O71="",$P71="",$Q71="",$N71=""),"",IFERROR(MAX(0,MIN(1,IF($N71="Lower Is Better",($O71-$Q71)/($O71-$P71),($Q71-$O71)/($P71-$O71)))),""))</f>
        <v/>
      </c>
      <c r="V71" s="29">
        <f>IF($A71="","",IF($K71="Completed","Completed",IF($K71="Canceled","Canceled",IF($K71="On Hold","On Hold",IF($I71="","Missing Due Date",IF($I71&lt;TODAY(),"Past Due",IF($I71&lt;=TODAY()+'Settings'!$B$4,"Due Soon","On Track")))))))</f>
        <v/>
      </c>
      <c r="W71" s="30">
        <f>IF($A71="","",COUNTIFS('Coaching Log'!$B$5:$B$504,$A71))</f>
        <v/>
      </c>
      <c r="X71" s="43">
        <f>IF($A71="","",IFERROR(IF(MAXIFS('Coaching Log'!$F$5:$F$504,'Coaching Log'!$B$5:$B$504,$A71)=0,"",MAXIFS('Coaching Log'!$F$5:$F$504,'Coaching Log'!$B$5:$B$504,$A71)),""))</f>
        <v/>
      </c>
      <c r="Y71" s="44">
        <f>IF(OR($A71="",$S71=""),"",IFERROR($S71*'Settings'!$B$5,""))</f>
        <v/>
      </c>
      <c r="Z71" s="44">
        <f>IF($A71="","",IFERROR(SUMIFS('Coaching Log'!$P$5:$P$504,'Coaching Log'!$B$5:$B$504,$A71),0))</f>
        <v/>
      </c>
      <c r="AA71" s="29">
        <f>IF(COUNTA($A71:$T71)=0,"",IF($A71="","Missing Plan ID",IF(COUNTIF($A$5:$A$504,$A71)&gt;1,"Duplicate Plan ID",IF(OR($B71="",$C71=""),"Missing Driver",IF($H71="","Missing Start Date",IF($I71="","Missing Due Date",IF($I71&lt;$H71,"Due Date Before Start",IF(AND($K71="Completed",$T71=""),"Missing Completion Date",IF(AND($K71&lt;&gt;"Completed",$T71&lt;&gt;""),"Completion Date With Open Status",IF(AND($N71="Lower Is Better",$O71&lt;&gt;"",$P71&lt;&gt;"",$P71&gt;=$O71),"Target Direction Conflict",IF(AND($N71="Higher Is Better",$O71&lt;&gt;"",$P71&lt;&gt;"",$P71&lt;=$O71),"Target Direction Conflict","OK")))))))))))</f>
        <v/>
      </c>
    </row>
    <row r="72">
      <c r="A72" s="23" t="n"/>
      <c r="B72" s="23" t="n"/>
      <c r="C72" s="23" t="n"/>
      <c r="D72" s="23" t="n"/>
      <c r="E72" s="23" t="n"/>
      <c r="F72" s="23" t="n"/>
      <c r="G72" s="24" t="n"/>
      <c r="H72" s="42" t="n"/>
      <c r="I72" s="42" t="n"/>
      <c r="J72" s="23" t="n"/>
      <c r="K72" s="23" t="n"/>
      <c r="L72" s="23" t="n"/>
      <c r="M72" s="23" t="n"/>
      <c r="N72" s="23" t="n"/>
      <c r="O72" s="26" t="n"/>
      <c r="P72" s="26" t="n"/>
      <c r="Q72" s="26" t="n"/>
      <c r="R72" s="42" t="n"/>
      <c r="S72" s="27" t="n"/>
      <c r="T72" s="42" t="n"/>
      <c r="U72" s="28">
        <f>IF(OR($O72="",$P72="",$Q72="",$N72=""),"",IFERROR(MAX(0,MIN(1,IF($N72="Lower Is Better",($O72-$Q72)/($O72-$P72),($Q72-$O72)/($P72-$O72)))),""))</f>
        <v/>
      </c>
      <c r="V72" s="29">
        <f>IF($A72="","",IF($K72="Completed","Completed",IF($K72="Canceled","Canceled",IF($K72="On Hold","On Hold",IF($I72="","Missing Due Date",IF($I72&lt;TODAY(),"Past Due",IF($I72&lt;=TODAY()+'Settings'!$B$4,"Due Soon","On Track")))))))</f>
        <v/>
      </c>
      <c r="W72" s="30">
        <f>IF($A72="","",COUNTIFS('Coaching Log'!$B$5:$B$504,$A72))</f>
        <v/>
      </c>
      <c r="X72" s="43">
        <f>IF($A72="","",IFERROR(IF(MAXIFS('Coaching Log'!$F$5:$F$504,'Coaching Log'!$B$5:$B$504,$A72)=0,"",MAXIFS('Coaching Log'!$F$5:$F$504,'Coaching Log'!$B$5:$B$504,$A72)),""))</f>
        <v/>
      </c>
      <c r="Y72" s="44">
        <f>IF(OR($A72="",$S72=""),"",IFERROR($S72*'Settings'!$B$5,""))</f>
        <v/>
      </c>
      <c r="Z72" s="44">
        <f>IF($A72="","",IFERROR(SUMIFS('Coaching Log'!$P$5:$P$504,'Coaching Log'!$B$5:$B$504,$A72),0))</f>
        <v/>
      </c>
      <c r="AA72" s="29">
        <f>IF(COUNTA($A72:$T72)=0,"",IF($A72="","Missing Plan ID",IF(COUNTIF($A$5:$A$504,$A72)&gt;1,"Duplicate Plan ID",IF(OR($B72="",$C72=""),"Missing Driver",IF($H72="","Missing Start Date",IF($I72="","Missing Due Date",IF($I72&lt;$H72,"Due Date Before Start",IF(AND($K72="Completed",$T72=""),"Missing Completion Date",IF(AND($K72&lt;&gt;"Completed",$T72&lt;&gt;""),"Completion Date With Open Status",IF(AND($N72="Lower Is Better",$O72&lt;&gt;"",$P72&lt;&gt;"",$P72&gt;=$O72),"Target Direction Conflict",IF(AND($N72="Higher Is Better",$O72&lt;&gt;"",$P72&lt;&gt;"",$P72&lt;=$O72),"Target Direction Conflict","OK")))))))))))</f>
        <v/>
      </c>
    </row>
    <row r="73">
      <c r="A73" s="23" t="n"/>
      <c r="B73" s="23" t="n"/>
      <c r="C73" s="23" t="n"/>
      <c r="D73" s="23" t="n"/>
      <c r="E73" s="23" t="n"/>
      <c r="F73" s="23" t="n"/>
      <c r="G73" s="24" t="n"/>
      <c r="H73" s="42" t="n"/>
      <c r="I73" s="42" t="n"/>
      <c r="J73" s="23" t="n"/>
      <c r="K73" s="23" t="n"/>
      <c r="L73" s="23" t="n"/>
      <c r="M73" s="23" t="n"/>
      <c r="N73" s="23" t="n"/>
      <c r="O73" s="26" t="n"/>
      <c r="P73" s="26" t="n"/>
      <c r="Q73" s="26" t="n"/>
      <c r="R73" s="42" t="n"/>
      <c r="S73" s="27" t="n"/>
      <c r="T73" s="42" t="n"/>
      <c r="U73" s="28">
        <f>IF(OR($O73="",$P73="",$Q73="",$N73=""),"",IFERROR(MAX(0,MIN(1,IF($N73="Lower Is Better",($O73-$Q73)/($O73-$P73),($Q73-$O73)/($P73-$O73)))),""))</f>
        <v/>
      </c>
      <c r="V73" s="29">
        <f>IF($A73="","",IF($K73="Completed","Completed",IF($K73="Canceled","Canceled",IF($K73="On Hold","On Hold",IF($I73="","Missing Due Date",IF($I73&lt;TODAY(),"Past Due",IF($I73&lt;=TODAY()+'Settings'!$B$4,"Due Soon","On Track")))))))</f>
        <v/>
      </c>
      <c r="W73" s="30">
        <f>IF($A73="","",COUNTIFS('Coaching Log'!$B$5:$B$504,$A73))</f>
        <v/>
      </c>
      <c r="X73" s="43">
        <f>IF($A73="","",IFERROR(IF(MAXIFS('Coaching Log'!$F$5:$F$504,'Coaching Log'!$B$5:$B$504,$A73)=0,"",MAXIFS('Coaching Log'!$F$5:$F$504,'Coaching Log'!$B$5:$B$504,$A73)),""))</f>
        <v/>
      </c>
      <c r="Y73" s="44">
        <f>IF(OR($A73="",$S73=""),"",IFERROR($S73*'Settings'!$B$5,""))</f>
        <v/>
      </c>
      <c r="Z73" s="44">
        <f>IF($A73="","",IFERROR(SUMIFS('Coaching Log'!$P$5:$P$504,'Coaching Log'!$B$5:$B$504,$A73),0))</f>
        <v/>
      </c>
      <c r="AA73" s="29">
        <f>IF(COUNTA($A73:$T73)=0,"",IF($A73="","Missing Plan ID",IF(COUNTIF($A$5:$A$504,$A73)&gt;1,"Duplicate Plan ID",IF(OR($B73="",$C73=""),"Missing Driver",IF($H73="","Missing Start Date",IF($I73="","Missing Due Date",IF($I73&lt;$H73,"Due Date Before Start",IF(AND($K73="Completed",$T73=""),"Missing Completion Date",IF(AND($K73&lt;&gt;"Completed",$T73&lt;&gt;""),"Completion Date With Open Status",IF(AND($N73="Lower Is Better",$O73&lt;&gt;"",$P73&lt;&gt;"",$P73&gt;=$O73),"Target Direction Conflict",IF(AND($N73="Higher Is Better",$O73&lt;&gt;"",$P73&lt;&gt;"",$P73&lt;=$O73),"Target Direction Conflict","OK")))))))))))</f>
        <v/>
      </c>
    </row>
    <row r="74">
      <c r="A74" s="23" t="n"/>
      <c r="B74" s="23" t="n"/>
      <c r="C74" s="23" t="n"/>
      <c r="D74" s="23" t="n"/>
      <c r="E74" s="23" t="n"/>
      <c r="F74" s="23" t="n"/>
      <c r="G74" s="24" t="n"/>
      <c r="H74" s="42" t="n"/>
      <c r="I74" s="42" t="n"/>
      <c r="J74" s="23" t="n"/>
      <c r="K74" s="23" t="n"/>
      <c r="L74" s="23" t="n"/>
      <c r="M74" s="23" t="n"/>
      <c r="N74" s="23" t="n"/>
      <c r="O74" s="26" t="n"/>
      <c r="P74" s="26" t="n"/>
      <c r="Q74" s="26" t="n"/>
      <c r="R74" s="42" t="n"/>
      <c r="S74" s="27" t="n"/>
      <c r="T74" s="42" t="n"/>
      <c r="U74" s="28">
        <f>IF(OR($O74="",$P74="",$Q74="",$N74=""),"",IFERROR(MAX(0,MIN(1,IF($N74="Lower Is Better",($O74-$Q74)/($O74-$P74),($Q74-$O74)/($P74-$O74)))),""))</f>
        <v/>
      </c>
      <c r="V74" s="29">
        <f>IF($A74="","",IF($K74="Completed","Completed",IF($K74="Canceled","Canceled",IF($K74="On Hold","On Hold",IF($I74="","Missing Due Date",IF($I74&lt;TODAY(),"Past Due",IF($I74&lt;=TODAY()+'Settings'!$B$4,"Due Soon","On Track")))))))</f>
        <v/>
      </c>
      <c r="W74" s="30">
        <f>IF($A74="","",COUNTIFS('Coaching Log'!$B$5:$B$504,$A74))</f>
        <v/>
      </c>
      <c r="X74" s="43">
        <f>IF($A74="","",IFERROR(IF(MAXIFS('Coaching Log'!$F$5:$F$504,'Coaching Log'!$B$5:$B$504,$A74)=0,"",MAXIFS('Coaching Log'!$F$5:$F$504,'Coaching Log'!$B$5:$B$504,$A74)),""))</f>
        <v/>
      </c>
      <c r="Y74" s="44">
        <f>IF(OR($A74="",$S74=""),"",IFERROR($S74*'Settings'!$B$5,""))</f>
        <v/>
      </c>
      <c r="Z74" s="44">
        <f>IF($A74="","",IFERROR(SUMIFS('Coaching Log'!$P$5:$P$504,'Coaching Log'!$B$5:$B$504,$A74),0))</f>
        <v/>
      </c>
      <c r="AA74" s="29">
        <f>IF(COUNTA($A74:$T74)=0,"",IF($A74="","Missing Plan ID",IF(COUNTIF($A$5:$A$504,$A74)&gt;1,"Duplicate Plan ID",IF(OR($B74="",$C74=""),"Missing Driver",IF($H74="","Missing Start Date",IF($I74="","Missing Due Date",IF($I74&lt;$H74,"Due Date Before Start",IF(AND($K74="Completed",$T74=""),"Missing Completion Date",IF(AND($K74&lt;&gt;"Completed",$T74&lt;&gt;""),"Completion Date With Open Status",IF(AND($N74="Lower Is Better",$O74&lt;&gt;"",$P74&lt;&gt;"",$P74&gt;=$O74),"Target Direction Conflict",IF(AND($N74="Higher Is Better",$O74&lt;&gt;"",$P74&lt;&gt;"",$P74&lt;=$O74),"Target Direction Conflict","OK")))))))))))</f>
        <v/>
      </c>
    </row>
    <row r="75">
      <c r="A75" s="23" t="n"/>
      <c r="B75" s="23" t="n"/>
      <c r="C75" s="23" t="n"/>
      <c r="D75" s="23" t="n"/>
      <c r="E75" s="23" t="n"/>
      <c r="F75" s="23" t="n"/>
      <c r="G75" s="24" t="n"/>
      <c r="H75" s="42" t="n"/>
      <c r="I75" s="42" t="n"/>
      <c r="J75" s="23" t="n"/>
      <c r="K75" s="23" t="n"/>
      <c r="L75" s="23" t="n"/>
      <c r="M75" s="23" t="n"/>
      <c r="N75" s="23" t="n"/>
      <c r="O75" s="26" t="n"/>
      <c r="P75" s="26" t="n"/>
      <c r="Q75" s="26" t="n"/>
      <c r="R75" s="42" t="n"/>
      <c r="S75" s="27" t="n"/>
      <c r="T75" s="42" t="n"/>
      <c r="U75" s="28">
        <f>IF(OR($O75="",$P75="",$Q75="",$N75=""),"",IFERROR(MAX(0,MIN(1,IF($N75="Lower Is Better",($O75-$Q75)/($O75-$P75),($Q75-$O75)/($P75-$O75)))),""))</f>
        <v/>
      </c>
      <c r="V75" s="29">
        <f>IF($A75="","",IF($K75="Completed","Completed",IF($K75="Canceled","Canceled",IF($K75="On Hold","On Hold",IF($I75="","Missing Due Date",IF($I75&lt;TODAY(),"Past Due",IF($I75&lt;=TODAY()+'Settings'!$B$4,"Due Soon","On Track")))))))</f>
        <v/>
      </c>
      <c r="W75" s="30">
        <f>IF($A75="","",COUNTIFS('Coaching Log'!$B$5:$B$504,$A75))</f>
        <v/>
      </c>
      <c r="X75" s="43">
        <f>IF($A75="","",IFERROR(IF(MAXIFS('Coaching Log'!$F$5:$F$504,'Coaching Log'!$B$5:$B$504,$A75)=0,"",MAXIFS('Coaching Log'!$F$5:$F$504,'Coaching Log'!$B$5:$B$504,$A75)),""))</f>
        <v/>
      </c>
      <c r="Y75" s="44">
        <f>IF(OR($A75="",$S75=""),"",IFERROR($S75*'Settings'!$B$5,""))</f>
        <v/>
      </c>
      <c r="Z75" s="44">
        <f>IF($A75="","",IFERROR(SUMIFS('Coaching Log'!$P$5:$P$504,'Coaching Log'!$B$5:$B$504,$A75),0))</f>
        <v/>
      </c>
      <c r="AA75" s="29">
        <f>IF(COUNTA($A75:$T75)=0,"",IF($A75="","Missing Plan ID",IF(COUNTIF($A$5:$A$504,$A75)&gt;1,"Duplicate Plan ID",IF(OR($B75="",$C75=""),"Missing Driver",IF($H75="","Missing Start Date",IF($I75="","Missing Due Date",IF($I75&lt;$H75,"Due Date Before Start",IF(AND($K75="Completed",$T75=""),"Missing Completion Date",IF(AND($K75&lt;&gt;"Completed",$T75&lt;&gt;""),"Completion Date With Open Status",IF(AND($N75="Lower Is Better",$O75&lt;&gt;"",$P75&lt;&gt;"",$P75&gt;=$O75),"Target Direction Conflict",IF(AND($N75="Higher Is Better",$O75&lt;&gt;"",$P75&lt;&gt;"",$P75&lt;=$O75),"Target Direction Conflict","OK")))))))))))</f>
        <v/>
      </c>
    </row>
    <row r="76">
      <c r="A76" s="23" t="n"/>
      <c r="B76" s="23" t="n"/>
      <c r="C76" s="23" t="n"/>
      <c r="D76" s="23" t="n"/>
      <c r="E76" s="23" t="n"/>
      <c r="F76" s="23" t="n"/>
      <c r="G76" s="24" t="n"/>
      <c r="H76" s="42" t="n"/>
      <c r="I76" s="42" t="n"/>
      <c r="J76" s="23" t="n"/>
      <c r="K76" s="23" t="n"/>
      <c r="L76" s="23" t="n"/>
      <c r="M76" s="23" t="n"/>
      <c r="N76" s="23" t="n"/>
      <c r="O76" s="26" t="n"/>
      <c r="P76" s="26" t="n"/>
      <c r="Q76" s="26" t="n"/>
      <c r="R76" s="42" t="n"/>
      <c r="S76" s="27" t="n"/>
      <c r="T76" s="42" t="n"/>
      <c r="U76" s="28">
        <f>IF(OR($O76="",$P76="",$Q76="",$N76=""),"",IFERROR(MAX(0,MIN(1,IF($N76="Lower Is Better",($O76-$Q76)/($O76-$P76),($Q76-$O76)/($P76-$O76)))),""))</f>
        <v/>
      </c>
      <c r="V76" s="29">
        <f>IF($A76="","",IF($K76="Completed","Completed",IF($K76="Canceled","Canceled",IF($K76="On Hold","On Hold",IF($I76="","Missing Due Date",IF($I76&lt;TODAY(),"Past Due",IF($I76&lt;=TODAY()+'Settings'!$B$4,"Due Soon","On Track")))))))</f>
        <v/>
      </c>
      <c r="W76" s="30">
        <f>IF($A76="","",COUNTIFS('Coaching Log'!$B$5:$B$504,$A76))</f>
        <v/>
      </c>
      <c r="X76" s="43">
        <f>IF($A76="","",IFERROR(IF(MAXIFS('Coaching Log'!$F$5:$F$504,'Coaching Log'!$B$5:$B$504,$A76)=0,"",MAXIFS('Coaching Log'!$F$5:$F$504,'Coaching Log'!$B$5:$B$504,$A76)),""))</f>
        <v/>
      </c>
      <c r="Y76" s="44">
        <f>IF(OR($A76="",$S76=""),"",IFERROR($S76*'Settings'!$B$5,""))</f>
        <v/>
      </c>
      <c r="Z76" s="44">
        <f>IF($A76="","",IFERROR(SUMIFS('Coaching Log'!$P$5:$P$504,'Coaching Log'!$B$5:$B$504,$A76),0))</f>
        <v/>
      </c>
      <c r="AA76" s="29">
        <f>IF(COUNTA($A76:$T76)=0,"",IF($A76="","Missing Plan ID",IF(COUNTIF($A$5:$A$504,$A76)&gt;1,"Duplicate Plan ID",IF(OR($B76="",$C76=""),"Missing Driver",IF($H76="","Missing Start Date",IF($I76="","Missing Due Date",IF($I76&lt;$H76,"Due Date Before Start",IF(AND($K76="Completed",$T76=""),"Missing Completion Date",IF(AND($K76&lt;&gt;"Completed",$T76&lt;&gt;""),"Completion Date With Open Status",IF(AND($N76="Lower Is Better",$O76&lt;&gt;"",$P76&lt;&gt;"",$P76&gt;=$O76),"Target Direction Conflict",IF(AND($N76="Higher Is Better",$O76&lt;&gt;"",$P76&lt;&gt;"",$P76&lt;=$O76),"Target Direction Conflict","OK")))))))))))</f>
        <v/>
      </c>
    </row>
    <row r="77">
      <c r="A77" s="23" t="n"/>
      <c r="B77" s="23" t="n"/>
      <c r="C77" s="23" t="n"/>
      <c r="D77" s="23" t="n"/>
      <c r="E77" s="23" t="n"/>
      <c r="F77" s="23" t="n"/>
      <c r="G77" s="24" t="n"/>
      <c r="H77" s="42" t="n"/>
      <c r="I77" s="42" t="n"/>
      <c r="J77" s="23" t="n"/>
      <c r="K77" s="23" t="n"/>
      <c r="L77" s="23" t="n"/>
      <c r="M77" s="23" t="n"/>
      <c r="N77" s="23" t="n"/>
      <c r="O77" s="26" t="n"/>
      <c r="P77" s="26" t="n"/>
      <c r="Q77" s="26" t="n"/>
      <c r="R77" s="42" t="n"/>
      <c r="S77" s="27" t="n"/>
      <c r="T77" s="42" t="n"/>
      <c r="U77" s="28">
        <f>IF(OR($O77="",$P77="",$Q77="",$N77=""),"",IFERROR(MAX(0,MIN(1,IF($N77="Lower Is Better",($O77-$Q77)/($O77-$P77),($Q77-$O77)/($P77-$O77)))),""))</f>
        <v/>
      </c>
      <c r="V77" s="29">
        <f>IF($A77="","",IF($K77="Completed","Completed",IF($K77="Canceled","Canceled",IF($K77="On Hold","On Hold",IF($I77="","Missing Due Date",IF($I77&lt;TODAY(),"Past Due",IF($I77&lt;=TODAY()+'Settings'!$B$4,"Due Soon","On Track")))))))</f>
        <v/>
      </c>
      <c r="W77" s="30">
        <f>IF($A77="","",COUNTIFS('Coaching Log'!$B$5:$B$504,$A77))</f>
        <v/>
      </c>
      <c r="X77" s="43">
        <f>IF($A77="","",IFERROR(IF(MAXIFS('Coaching Log'!$F$5:$F$504,'Coaching Log'!$B$5:$B$504,$A77)=0,"",MAXIFS('Coaching Log'!$F$5:$F$504,'Coaching Log'!$B$5:$B$504,$A77)),""))</f>
        <v/>
      </c>
      <c r="Y77" s="44">
        <f>IF(OR($A77="",$S77=""),"",IFERROR($S77*'Settings'!$B$5,""))</f>
        <v/>
      </c>
      <c r="Z77" s="44">
        <f>IF($A77="","",IFERROR(SUMIFS('Coaching Log'!$P$5:$P$504,'Coaching Log'!$B$5:$B$504,$A77),0))</f>
        <v/>
      </c>
      <c r="AA77" s="29">
        <f>IF(COUNTA($A77:$T77)=0,"",IF($A77="","Missing Plan ID",IF(COUNTIF($A$5:$A$504,$A77)&gt;1,"Duplicate Plan ID",IF(OR($B77="",$C77=""),"Missing Driver",IF($H77="","Missing Start Date",IF($I77="","Missing Due Date",IF($I77&lt;$H77,"Due Date Before Start",IF(AND($K77="Completed",$T77=""),"Missing Completion Date",IF(AND($K77&lt;&gt;"Completed",$T77&lt;&gt;""),"Completion Date With Open Status",IF(AND($N77="Lower Is Better",$O77&lt;&gt;"",$P77&lt;&gt;"",$P77&gt;=$O77),"Target Direction Conflict",IF(AND($N77="Higher Is Better",$O77&lt;&gt;"",$P77&lt;&gt;"",$P77&lt;=$O77),"Target Direction Conflict","OK")))))))))))</f>
        <v/>
      </c>
    </row>
    <row r="78">
      <c r="A78" s="23" t="n"/>
      <c r="B78" s="23" t="n"/>
      <c r="C78" s="23" t="n"/>
      <c r="D78" s="23" t="n"/>
      <c r="E78" s="23" t="n"/>
      <c r="F78" s="23" t="n"/>
      <c r="G78" s="24" t="n"/>
      <c r="H78" s="42" t="n"/>
      <c r="I78" s="42" t="n"/>
      <c r="J78" s="23" t="n"/>
      <c r="K78" s="23" t="n"/>
      <c r="L78" s="23" t="n"/>
      <c r="M78" s="23" t="n"/>
      <c r="N78" s="23" t="n"/>
      <c r="O78" s="26" t="n"/>
      <c r="P78" s="26" t="n"/>
      <c r="Q78" s="26" t="n"/>
      <c r="R78" s="42" t="n"/>
      <c r="S78" s="27" t="n"/>
      <c r="T78" s="42" t="n"/>
      <c r="U78" s="28">
        <f>IF(OR($O78="",$P78="",$Q78="",$N78=""),"",IFERROR(MAX(0,MIN(1,IF($N78="Lower Is Better",($O78-$Q78)/($O78-$P78),($Q78-$O78)/($P78-$O78)))),""))</f>
        <v/>
      </c>
      <c r="V78" s="29">
        <f>IF($A78="","",IF($K78="Completed","Completed",IF($K78="Canceled","Canceled",IF($K78="On Hold","On Hold",IF($I78="","Missing Due Date",IF($I78&lt;TODAY(),"Past Due",IF($I78&lt;=TODAY()+'Settings'!$B$4,"Due Soon","On Track")))))))</f>
        <v/>
      </c>
      <c r="W78" s="30">
        <f>IF($A78="","",COUNTIFS('Coaching Log'!$B$5:$B$504,$A78))</f>
        <v/>
      </c>
      <c r="X78" s="43">
        <f>IF($A78="","",IFERROR(IF(MAXIFS('Coaching Log'!$F$5:$F$504,'Coaching Log'!$B$5:$B$504,$A78)=0,"",MAXIFS('Coaching Log'!$F$5:$F$504,'Coaching Log'!$B$5:$B$504,$A78)),""))</f>
        <v/>
      </c>
      <c r="Y78" s="44">
        <f>IF(OR($A78="",$S78=""),"",IFERROR($S78*'Settings'!$B$5,""))</f>
        <v/>
      </c>
      <c r="Z78" s="44">
        <f>IF($A78="","",IFERROR(SUMIFS('Coaching Log'!$P$5:$P$504,'Coaching Log'!$B$5:$B$504,$A78),0))</f>
        <v/>
      </c>
      <c r="AA78" s="29">
        <f>IF(COUNTA($A78:$T78)=0,"",IF($A78="","Missing Plan ID",IF(COUNTIF($A$5:$A$504,$A78)&gt;1,"Duplicate Plan ID",IF(OR($B78="",$C78=""),"Missing Driver",IF($H78="","Missing Start Date",IF($I78="","Missing Due Date",IF($I78&lt;$H78,"Due Date Before Start",IF(AND($K78="Completed",$T78=""),"Missing Completion Date",IF(AND($K78&lt;&gt;"Completed",$T78&lt;&gt;""),"Completion Date With Open Status",IF(AND($N78="Lower Is Better",$O78&lt;&gt;"",$P78&lt;&gt;"",$P78&gt;=$O78),"Target Direction Conflict",IF(AND($N78="Higher Is Better",$O78&lt;&gt;"",$P78&lt;&gt;"",$P78&lt;=$O78),"Target Direction Conflict","OK")))))))))))</f>
        <v/>
      </c>
    </row>
    <row r="79">
      <c r="A79" s="23" t="n"/>
      <c r="B79" s="23" t="n"/>
      <c r="C79" s="23" t="n"/>
      <c r="D79" s="23" t="n"/>
      <c r="E79" s="23" t="n"/>
      <c r="F79" s="23" t="n"/>
      <c r="G79" s="24" t="n"/>
      <c r="H79" s="42" t="n"/>
      <c r="I79" s="42" t="n"/>
      <c r="J79" s="23" t="n"/>
      <c r="K79" s="23" t="n"/>
      <c r="L79" s="23" t="n"/>
      <c r="M79" s="23" t="n"/>
      <c r="N79" s="23" t="n"/>
      <c r="O79" s="26" t="n"/>
      <c r="P79" s="26" t="n"/>
      <c r="Q79" s="26" t="n"/>
      <c r="R79" s="42" t="n"/>
      <c r="S79" s="27" t="n"/>
      <c r="T79" s="42" t="n"/>
      <c r="U79" s="28">
        <f>IF(OR($O79="",$P79="",$Q79="",$N79=""),"",IFERROR(MAX(0,MIN(1,IF($N79="Lower Is Better",($O79-$Q79)/($O79-$P79),($Q79-$O79)/($P79-$O79)))),""))</f>
        <v/>
      </c>
      <c r="V79" s="29">
        <f>IF($A79="","",IF($K79="Completed","Completed",IF($K79="Canceled","Canceled",IF($K79="On Hold","On Hold",IF($I79="","Missing Due Date",IF($I79&lt;TODAY(),"Past Due",IF($I79&lt;=TODAY()+'Settings'!$B$4,"Due Soon","On Track")))))))</f>
        <v/>
      </c>
      <c r="W79" s="30">
        <f>IF($A79="","",COUNTIFS('Coaching Log'!$B$5:$B$504,$A79))</f>
        <v/>
      </c>
      <c r="X79" s="43">
        <f>IF($A79="","",IFERROR(IF(MAXIFS('Coaching Log'!$F$5:$F$504,'Coaching Log'!$B$5:$B$504,$A79)=0,"",MAXIFS('Coaching Log'!$F$5:$F$504,'Coaching Log'!$B$5:$B$504,$A79)),""))</f>
        <v/>
      </c>
      <c r="Y79" s="44">
        <f>IF(OR($A79="",$S79=""),"",IFERROR($S79*'Settings'!$B$5,""))</f>
        <v/>
      </c>
      <c r="Z79" s="44">
        <f>IF($A79="","",IFERROR(SUMIFS('Coaching Log'!$P$5:$P$504,'Coaching Log'!$B$5:$B$504,$A79),0))</f>
        <v/>
      </c>
      <c r="AA79" s="29">
        <f>IF(COUNTA($A79:$T79)=0,"",IF($A79="","Missing Plan ID",IF(COUNTIF($A$5:$A$504,$A79)&gt;1,"Duplicate Plan ID",IF(OR($B79="",$C79=""),"Missing Driver",IF($H79="","Missing Start Date",IF($I79="","Missing Due Date",IF($I79&lt;$H79,"Due Date Before Start",IF(AND($K79="Completed",$T79=""),"Missing Completion Date",IF(AND($K79&lt;&gt;"Completed",$T79&lt;&gt;""),"Completion Date With Open Status",IF(AND($N79="Lower Is Better",$O79&lt;&gt;"",$P79&lt;&gt;"",$P79&gt;=$O79),"Target Direction Conflict",IF(AND($N79="Higher Is Better",$O79&lt;&gt;"",$P79&lt;&gt;"",$P79&lt;=$O79),"Target Direction Conflict","OK")))))))))))</f>
        <v/>
      </c>
    </row>
    <row r="80">
      <c r="A80" s="23" t="n"/>
      <c r="B80" s="23" t="n"/>
      <c r="C80" s="23" t="n"/>
      <c r="D80" s="23" t="n"/>
      <c r="E80" s="23" t="n"/>
      <c r="F80" s="23" t="n"/>
      <c r="G80" s="24" t="n"/>
      <c r="H80" s="42" t="n"/>
      <c r="I80" s="42" t="n"/>
      <c r="J80" s="23" t="n"/>
      <c r="K80" s="23" t="n"/>
      <c r="L80" s="23" t="n"/>
      <c r="M80" s="23" t="n"/>
      <c r="N80" s="23" t="n"/>
      <c r="O80" s="26" t="n"/>
      <c r="P80" s="26" t="n"/>
      <c r="Q80" s="26" t="n"/>
      <c r="R80" s="42" t="n"/>
      <c r="S80" s="27" t="n"/>
      <c r="T80" s="42" t="n"/>
      <c r="U80" s="28">
        <f>IF(OR($O80="",$P80="",$Q80="",$N80=""),"",IFERROR(MAX(0,MIN(1,IF($N80="Lower Is Better",($O80-$Q80)/($O80-$P80),($Q80-$O80)/($P80-$O80)))),""))</f>
        <v/>
      </c>
      <c r="V80" s="29">
        <f>IF($A80="","",IF($K80="Completed","Completed",IF($K80="Canceled","Canceled",IF($K80="On Hold","On Hold",IF($I80="","Missing Due Date",IF($I80&lt;TODAY(),"Past Due",IF($I80&lt;=TODAY()+'Settings'!$B$4,"Due Soon","On Track")))))))</f>
        <v/>
      </c>
      <c r="W80" s="30">
        <f>IF($A80="","",COUNTIFS('Coaching Log'!$B$5:$B$504,$A80))</f>
        <v/>
      </c>
      <c r="X80" s="43">
        <f>IF($A80="","",IFERROR(IF(MAXIFS('Coaching Log'!$F$5:$F$504,'Coaching Log'!$B$5:$B$504,$A80)=0,"",MAXIFS('Coaching Log'!$F$5:$F$504,'Coaching Log'!$B$5:$B$504,$A80)),""))</f>
        <v/>
      </c>
      <c r="Y80" s="44">
        <f>IF(OR($A80="",$S80=""),"",IFERROR($S80*'Settings'!$B$5,""))</f>
        <v/>
      </c>
      <c r="Z80" s="44">
        <f>IF($A80="","",IFERROR(SUMIFS('Coaching Log'!$P$5:$P$504,'Coaching Log'!$B$5:$B$504,$A80),0))</f>
        <v/>
      </c>
      <c r="AA80" s="29">
        <f>IF(COUNTA($A80:$T80)=0,"",IF($A80="","Missing Plan ID",IF(COUNTIF($A$5:$A$504,$A80)&gt;1,"Duplicate Plan ID",IF(OR($B80="",$C80=""),"Missing Driver",IF($H80="","Missing Start Date",IF($I80="","Missing Due Date",IF($I80&lt;$H80,"Due Date Before Start",IF(AND($K80="Completed",$T80=""),"Missing Completion Date",IF(AND($K80&lt;&gt;"Completed",$T80&lt;&gt;""),"Completion Date With Open Status",IF(AND($N80="Lower Is Better",$O80&lt;&gt;"",$P80&lt;&gt;"",$P80&gt;=$O80),"Target Direction Conflict",IF(AND($N80="Higher Is Better",$O80&lt;&gt;"",$P80&lt;&gt;"",$P80&lt;=$O80),"Target Direction Conflict","OK")))))))))))</f>
        <v/>
      </c>
    </row>
    <row r="81">
      <c r="A81" s="23" t="n"/>
      <c r="B81" s="23" t="n"/>
      <c r="C81" s="23" t="n"/>
      <c r="D81" s="23" t="n"/>
      <c r="E81" s="23" t="n"/>
      <c r="F81" s="23" t="n"/>
      <c r="G81" s="24" t="n"/>
      <c r="H81" s="42" t="n"/>
      <c r="I81" s="42" t="n"/>
      <c r="J81" s="23" t="n"/>
      <c r="K81" s="23" t="n"/>
      <c r="L81" s="23" t="n"/>
      <c r="M81" s="23" t="n"/>
      <c r="N81" s="23" t="n"/>
      <c r="O81" s="26" t="n"/>
      <c r="P81" s="26" t="n"/>
      <c r="Q81" s="26" t="n"/>
      <c r="R81" s="42" t="n"/>
      <c r="S81" s="27" t="n"/>
      <c r="T81" s="42" t="n"/>
      <c r="U81" s="28">
        <f>IF(OR($O81="",$P81="",$Q81="",$N81=""),"",IFERROR(MAX(0,MIN(1,IF($N81="Lower Is Better",($O81-$Q81)/($O81-$P81),($Q81-$O81)/($P81-$O81)))),""))</f>
        <v/>
      </c>
      <c r="V81" s="29">
        <f>IF($A81="","",IF($K81="Completed","Completed",IF($K81="Canceled","Canceled",IF($K81="On Hold","On Hold",IF($I81="","Missing Due Date",IF($I81&lt;TODAY(),"Past Due",IF($I81&lt;=TODAY()+'Settings'!$B$4,"Due Soon","On Track")))))))</f>
        <v/>
      </c>
      <c r="W81" s="30">
        <f>IF($A81="","",COUNTIFS('Coaching Log'!$B$5:$B$504,$A81))</f>
        <v/>
      </c>
      <c r="X81" s="43">
        <f>IF($A81="","",IFERROR(IF(MAXIFS('Coaching Log'!$F$5:$F$504,'Coaching Log'!$B$5:$B$504,$A81)=0,"",MAXIFS('Coaching Log'!$F$5:$F$504,'Coaching Log'!$B$5:$B$504,$A81)),""))</f>
        <v/>
      </c>
      <c r="Y81" s="44">
        <f>IF(OR($A81="",$S81=""),"",IFERROR($S81*'Settings'!$B$5,""))</f>
        <v/>
      </c>
      <c r="Z81" s="44">
        <f>IF($A81="","",IFERROR(SUMIFS('Coaching Log'!$P$5:$P$504,'Coaching Log'!$B$5:$B$504,$A81),0))</f>
        <v/>
      </c>
      <c r="AA81" s="29">
        <f>IF(COUNTA($A81:$T81)=0,"",IF($A81="","Missing Plan ID",IF(COUNTIF($A$5:$A$504,$A81)&gt;1,"Duplicate Plan ID",IF(OR($B81="",$C81=""),"Missing Driver",IF($H81="","Missing Start Date",IF($I81="","Missing Due Date",IF($I81&lt;$H81,"Due Date Before Start",IF(AND($K81="Completed",$T81=""),"Missing Completion Date",IF(AND($K81&lt;&gt;"Completed",$T81&lt;&gt;""),"Completion Date With Open Status",IF(AND($N81="Lower Is Better",$O81&lt;&gt;"",$P81&lt;&gt;"",$P81&gt;=$O81),"Target Direction Conflict",IF(AND($N81="Higher Is Better",$O81&lt;&gt;"",$P81&lt;&gt;"",$P81&lt;=$O81),"Target Direction Conflict","OK")))))))))))</f>
        <v/>
      </c>
    </row>
    <row r="82">
      <c r="A82" s="23" t="n"/>
      <c r="B82" s="23" t="n"/>
      <c r="C82" s="23" t="n"/>
      <c r="D82" s="23" t="n"/>
      <c r="E82" s="23" t="n"/>
      <c r="F82" s="23" t="n"/>
      <c r="G82" s="24" t="n"/>
      <c r="H82" s="42" t="n"/>
      <c r="I82" s="42" t="n"/>
      <c r="J82" s="23" t="n"/>
      <c r="K82" s="23" t="n"/>
      <c r="L82" s="23" t="n"/>
      <c r="M82" s="23" t="n"/>
      <c r="N82" s="23" t="n"/>
      <c r="O82" s="26" t="n"/>
      <c r="P82" s="26" t="n"/>
      <c r="Q82" s="26" t="n"/>
      <c r="R82" s="42" t="n"/>
      <c r="S82" s="27" t="n"/>
      <c r="T82" s="42" t="n"/>
      <c r="U82" s="28">
        <f>IF(OR($O82="",$P82="",$Q82="",$N82=""),"",IFERROR(MAX(0,MIN(1,IF($N82="Lower Is Better",($O82-$Q82)/($O82-$P82),($Q82-$O82)/($P82-$O82)))),""))</f>
        <v/>
      </c>
      <c r="V82" s="29">
        <f>IF($A82="","",IF($K82="Completed","Completed",IF($K82="Canceled","Canceled",IF($K82="On Hold","On Hold",IF($I82="","Missing Due Date",IF($I82&lt;TODAY(),"Past Due",IF($I82&lt;=TODAY()+'Settings'!$B$4,"Due Soon","On Track")))))))</f>
        <v/>
      </c>
      <c r="W82" s="30">
        <f>IF($A82="","",COUNTIFS('Coaching Log'!$B$5:$B$504,$A82))</f>
        <v/>
      </c>
      <c r="X82" s="43">
        <f>IF($A82="","",IFERROR(IF(MAXIFS('Coaching Log'!$F$5:$F$504,'Coaching Log'!$B$5:$B$504,$A82)=0,"",MAXIFS('Coaching Log'!$F$5:$F$504,'Coaching Log'!$B$5:$B$504,$A82)),""))</f>
        <v/>
      </c>
      <c r="Y82" s="44">
        <f>IF(OR($A82="",$S82=""),"",IFERROR($S82*'Settings'!$B$5,""))</f>
        <v/>
      </c>
      <c r="Z82" s="44">
        <f>IF($A82="","",IFERROR(SUMIFS('Coaching Log'!$P$5:$P$504,'Coaching Log'!$B$5:$B$504,$A82),0))</f>
        <v/>
      </c>
      <c r="AA82" s="29">
        <f>IF(COUNTA($A82:$T82)=0,"",IF($A82="","Missing Plan ID",IF(COUNTIF($A$5:$A$504,$A82)&gt;1,"Duplicate Plan ID",IF(OR($B82="",$C82=""),"Missing Driver",IF($H82="","Missing Start Date",IF($I82="","Missing Due Date",IF($I82&lt;$H82,"Due Date Before Start",IF(AND($K82="Completed",$T82=""),"Missing Completion Date",IF(AND($K82&lt;&gt;"Completed",$T82&lt;&gt;""),"Completion Date With Open Status",IF(AND($N82="Lower Is Better",$O82&lt;&gt;"",$P82&lt;&gt;"",$P82&gt;=$O82),"Target Direction Conflict",IF(AND($N82="Higher Is Better",$O82&lt;&gt;"",$P82&lt;&gt;"",$P82&lt;=$O82),"Target Direction Conflict","OK")))))))))))</f>
        <v/>
      </c>
    </row>
    <row r="83">
      <c r="A83" s="23" t="n"/>
      <c r="B83" s="23" t="n"/>
      <c r="C83" s="23" t="n"/>
      <c r="D83" s="23" t="n"/>
      <c r="E83" s="23" t="n"/>
      <c r="F83" s="23" t="n"/>
      <c r="G83" s="24" t="n"/>
      <c r="H83" s="42" t="n"/>
      <c r="I83" s="42" t="n"/>
      <c r="J83" s="23" t="n"/>
      <c r="K83" s="23" t="n"/>
      <c r="L83" s="23" t="n"/>
      <c r="M83" s="23" t="n"/>
      <c r="N83" s="23" t="n"/>
      <c r="O83" s="26" t="n"/>
      <c r="P83" s="26" t="n"/>
      <c r="Q83" s="26" t="n"/>
      <c r="R83" s="42" t="n"/>
      <c r="S83" s="27" t="n"/>
      <c r="T83" s="42" t="n"/>
      <c r="U83" s="28">
        <f>IF(OR($O83="",$P83="",$Q83="",$N83=""),"",IFERROR(MAX(0,MIN(1,IF($N83="Lower Is Better",($O83-$Q83)/($O83-$P83),($Q83-$O83)/($P83-$O83)))),""))</f>
        <v/>
      </c>
      <c r="V83" s="29">
        <f>IF($A83="","",IF($K83="Completed","Completed",IF($K83="Canceled","Canceled",IF($K83="On Hold","On Hold",IF($I83="","Missing Due Date",IF($I83&lt;TODAY(),"Past Due",IF($I83&lt;=TODAY()+'Settings'!$B$4,"Due Soon","On Track")))))))</f>
        <v/>
      </c>
      <c r="W83" s="30">
        <f>IF($A83="","",COUNTIFS('Coaching Log'!$B$5:$B$504,$A83))</f>
        <v/>
      </c>
      <c r="X83" s="43">
        <f>IF($A83="","",IFERROR(IF(MAXIFS('Coaching Log'!$F$5:$F$504,'Coaching Log'!$B$5:$B$504,$A83)=0,"",MAXIFS('Coaching Log'!$F$5:$F$504,'Coaching Log'!$B$5:$B$504,$A83)),""))</f>
        <v/>
      </c>
      <c r="Y83" s="44">
        <f>IF(OR($A83="",$S83=""),"",IFERROR($S83*'Settings'!$B$5,""))</f>
        <v/>
      </c>
      <c r="Z83" s="44">
        <f>IF($A83="","",IFERROR(SUMIFS('Coaching Log'!$P$5:$P$504,'Coaching Log'!$B$5:$B$504,$A83),0))</f>
        <v/>
      </c>
      <c r="AA83" s="29">
        <f>IF(COUNTA($A83:$T83)=0,"",IF($A83="","Missing Plan ID",IF(COUNTIF($A$5:$A$504,$A83)&gt;1,"Duplicate Plan ID",IF(OR($B83="",$C83=""),"Missing Driver",IF($H83="","Missing Start Date",IF($I83="","Missing Due Date",IF($I83&lt;$H83,"Due Date Before Start",IF(AND($K83="Completed",$T83=""),"Missing Completion Date",IF(AND($K83&lt;&gt;"Completed",$T83&lt;&gt;""),"Completion Date With Open Status",IF(AND($N83="Lower Is Better",$O83&lt;&gt;"",$P83&lt;&gt;"",$P83&gt;=$O83),"Target Direction Conflict",IF(AND($N83="Higher Is Better",$O83&lt;&gt;"",$P83&lt;&gt;"",$P83&lt;=$O83),"Target Direction Conflict","OK")))))))))))</f>
        <v/>
      </c>
    </row>
    <row r="84">
      <c r="A84" s="23" t="n"/>
      <c r="B84" s="23" t="n"/>
      <c r="C84" s="23" t="n"/>
      <c r="D84" s="23" t="n"/>
      <c r="E84" s="23" t="n"/>
      <c r="F84" s="23" t="n"/>
      <c r="G84" s="24" t="n"/>
      <c r="H84" s="42" t="n"/>
      <c r="I84" s="42" t="n"/>
      <c r="J84" s="23" t="n"/>
      <c r="K84" s="23" t="n"/>
      <c r="L84" s="23" t="n"/>
      <c r="M84" s="23" t="n"/>
      <c r="N84" s="23" t="n"/>
      <c r="O84" s="26" t="n"/>
      <c r="P84" s="26" t="n"/>
      <c r="Q84" s="26" t="n"/>
      <c r="R84" s="42" t="n"/>
      <c r="S84" s="27" t="n"/>
      <c r="T84" s="42" t="n"/>
      <c r="U84" s="28">
        <f>IF(OR($O84="",$P84="",$Q84="",$N84=""),"",IFERROR(MAX(0,MIN(1,IF($N84="Lower Is Better",($O84-$Q84)/($O84-$P84),($Q84-$O84)/($P84-$O84)))),""))</f>
        <v/>
      </c>
      <c r="V84" s="29">
        <f>IF($A84="","",IF($K84="Completed","Completed",IF($K84="Canceled","Canceled",IF($K84="On Hold","On Hold",IF($I84="","Missing Due Date",IF($I84&lt;TODAY(),"Past Due",IF($I84&lt;=TODAY()+'Settings'!$B$4,"Due Soon","On Track")))))))</f>
        <v/>
      </c>
      <c r="W84" s="30">
        <f>IF($A84="","",COUNTIFS('Coaching Log'!$B$5:$B$504,$A84))</f>
        <v/>
      </c>
      <c r="X84" s="43">
        <f>IF($A84="","",IFERROR(IF(MAXIFS('Coaching Log'!$F$5:$F$504,'Coaching Log'!$B$5:$B$504,$A84)=0,"",MAXIFS('Coaching Log'!$F$5:$F$504,'Coaching Log'!$B$5:$B$504,$A84)),""))</f>
        <v/>
      </c>
      <c r="Y84" s="44">
        <f>IF(OR($A84="",$S84=""),"",IFERROR($S84*'Settings'!$B$5,""))</f>
        <v/>
      </c>
      <c r="Z84" s="44">
        <f>IF($A84="","",IFERROR(SUMIFS('Coaching Log'!$P$5:$P$504,'Coaching Log'!$B$5:$B$504,$A84),0))</f>
        <v/>
      </c>
      <c r="AA84" s="29">
        <f>IF(COUNTA($A84:$T84)=0,"",IF($A84="","Missing Plan ID",IF(COUNTIF($A$5:$A$504,$A84)&gt;1,"Duplicate Plan ID",IF(OR($B84="",$C84=""),"Missing Driver",IF($H84="","Missing Start Date",IF($I84="","Missing Due Date",IF($I84&lt;$H84,"Due Date Before Start",IF(AND($K84="Completed",$T84=""),"Missing Completion Date",IF(AND($K84&lt;&gt;"Completed",$T84&lt;&gt;""),"Completion Date With Open Status",IF(AND($N84="Lower Is Better",$O84&lt;&gt;"",$P84&lt;&gt;"",$P84&gt;=$O84),"Target Direction Conflict",IF(AND($N84="Higher Is Better",$O84&lt;&gt;"",$P84&lt;&gt;"",$P84&lt;=$O84),"Target Direction Conflict","OK")))))))))))</f>
        <v/>
      </c>
    </row>
    <row r="85">
      <c r="A85" s="23" t="n"/>
      <c r="B85" s="23" t="n"/>
      <c r="C85" s="23" t="n"/>
      <c r="D85" s="23" t="n"/>
      <c r="E85" s="23" t="n"/>
      <c r="F85" s="23" t="n"/>
      <c r="G85" s="24" t="n"/>
      <c r="H85" s="42" t="n"/>
      <c r="I85" s="42" t="n"/>
      <c r="J85" s="23" t="n"/>
      <c r="K85" s="23" t="n"/>
      <c r="L85" s="23" t="n"/>
      <c r="M85" s="23" t="n"/>
      <c r="N85" s="23" t="n"/>
      <c r="O85" s="26" t="n"/>
      <c r="P85" s="26" t="n"/>
      <c r="Q85" s="26" t="n"/>
      <c r="R85" s="42" t="n"/>
      <c r="S85" s="27" t="n"/>
      <c r="T85" s="42" t="n"/>
      <c r="U85" s="28">
        <f>IF(OR($O85="",$P85="",$Q85="",$N85=""),"",IFERROR(MAX(0,MIN(1,IF($N85="Lower Is Better",($O85-$Q85)/($O85-$P85),($Q85-$O85)/($P85-$O85)))),""))</f>
        <v/>
      </c>
      <c r="V85" s="29">
        <f>IF($A85="","",IF($K85="Completed","Completed",IF($K85="Canceled","Canceled",IF($K85="On Hold","On Hold",IF($I85="","Missing Due Date",IF($I85&lt;TODAY(),"Past Due",IF($I85&lt;=TODAY()+'Settings'!$B$4,"Due Soon","On Track")))))))</f>
        <v/>
      </c>
      <c r="W85" s="30">
        <f>IF($A85="","",COUNTIFS('Coaching Log'!$B$5:$B$504,$A85))</f>
        <v/>
      </c>
      <c r="X85" s="43">
        <f>IF($A85="","",IFERROR(IF(MAXIFS('Coaching Log'!$F$5:$F$504,'Coaching Log'!$B$5:$B$504,$A85)=0,"",MAXIFS('Coaching Log'!$F$5:$F$504,'Coaching Log'!$B$5:$B$504,$A85)),""))</f>
        <v/>
      </c>
      <c r="Y85" s="44">
        <f>IF(OR($A85="",$S85=""),"",IFERROR($S85*'Settings'!$B$5,""))</f>
        <v/>
      </c>
      <c r="Z85" s="44">
        <f>IF($A85="","",IFERROR(SUMIFS('Coaching Log'!$P$5:$P$504,'Coaching Log'!$B$5:$B$504,$A85),0))</f>
        <v/>
      </c>
      <c r="AA85" s="29">
        <f>IF(COUNTA($A85:$T85)=0,"",IF($A85="","Missing Plan ID",IF(COUNTIF($A$5:$A$504,$A85)&gt;1,"Duplicate Plan ID",IF(OR($B85="",$C85=""),"Missing Driver",IF($H85="","Missing Start Date",IF($I85="","Missing Due Date",IF($I85&lt;$H85,"Due Date Before Start",IF(AND($K85="Completed",$T85=""),"Missing Completion Date",IF(AND($K85&lt;&gt;"Completed",$T85&lt;&gt;""),"Completion Date With Open Status",IF(AND($N85="Lower Is Better",$O85&lt;&gt;"",$P85&lt;&gt;"",$P85&gt;=$O85),"Target Direction Conflict",IF(AND($N85="Higher Is Better",$O85&lt;&gt;"",$P85&lt;&gt;"",$P85&lt;=$O85),"Target Direction Conflict","OK")))))))))))</f>
        <v/>
      </c>
    </row>
    <row r="86">
      <c r="A86" s="23" t="n"/>
      <c r="B86" s="23" t="n"/>
      <c r="C86" s="23" t="n"/>
      <c r="D86" s="23" t="n"/>
      <c r="E86" s="23" t="n"/>
      <c r="F86" s="23" t="n"/>
      <c r="G86" s="24" t="n"/>
      <c r="H86" s="42" t="n"/>
      <c r="I86" s="42" t="n"/>
      <c r="J86" s="23" t="n"/>
      <c r="K86" s="23" t="n"/>
      <c r="L86" s="23" t="n"/>
      <c r="M86" s="23" t="n"/>
      <c r="N86" s="23" t="n"/>
      <c r="O86" s="26" t="n"/>
      <c r="P86" s="26" t="n"/>
      <c r="Q86" s="26" t="n"/>
      <c r="R86" s="42" t="n"/>
      <c r="S86" s="27" t="n"/>
      <c r="T86" s="42" t="n"/>
      <c r="U86" s="28">
        <f>IF(OR($O86="",$P86="",$Q86="",$N86=""),"",IFERROR(MAX(0,MIN(1,IF($N86="Lower Is Better",($O86-$Q86)/($O86-$P86),($Q86-$O86)/($P86-$O86)))),""))</f>
        <v/>
      </c>
      <c r="V86" s="29">
        <f>IF($A86="","",IF($K86="Completed","Completed",IF($K86="Canceled","Canceled",IF($K86="On Hold","On Hold",IF($I86="","Missing Due Date",IF($I86&lt;TODAY(),"Past Due",IF($I86&lt;=TODAY()+'Settings'!$B$4,"Due Soon","On Track")))))))</f>
        <v/>
      </c>
      <c r="W86" s="30">
        <f>IF($A86="","",COUNTIFS('Coaching Log'!$B$5:$B$504,$A86))</f>
        <v/>
      </c>
      <c r="X86" s="43">
        <f>IF($A86="","",IFERROR(IF(MAXIFS('Coaching Log'!$F$5:$F$504,'Coaching Log'!$B$5:$B$504,$A86)=0,"",MAXIFS('Coaching Log'!$F$5:$F$504,'Coaching Log'!$B$5:$B$504,$A86)),""))</f>
        <v/>
      </c>
      <c r="Y86" s="44">
        <f>IF(OR($A86="",$S86=""),"",IFERROR($S86*'Settings'!$B$5,""))</f>
        <v/>
      </c>
      <c r="Z86" s="44">
        <f>IF($A86="","",IFERROR(SUMIFS('Coaching Log'!$P$5:$P$504,'Coaching Log'!$B$5:$B$504,$A86),0))</f>
        <v/>
      </c>
      <c r="AA86" s="29">
        <f>IF(COUNTA($A86:$T86)=0,"",IF($A86="","Missing Plan ID",IF(COUNTIF($A$5:$A$504,$A86)&gt;1,"Duplicate Plan ID",IF(OR($B86="",$C86=""),"Missing Driver",IF($H86="","Missing Start Date",IF($I86="","Missing Due Date",IF($I86&lt;$H86,"Due Date Before Start",IF(AND($K86="Completed",$T86=""),"Missing Completion Date",IF(AND($K86&lt;&gt;"Completed",$T86&lt;&gt;""),"Completion Date With Open Status",IF(AND($N86="Lower Is Better",$O86&lt;&gt;"",$P86&lt;&gt;"",$P86&gt;=$O86),"Target Direction Conflict",IF(AND($N86="Higher Is Better",$O86&lt;&gt;"",$P86&lt;&gt;"",$P86&lt;=$O86),"Target Direction Conflict","OK")))))))))))</f>
        <v/>
      </c>
    </row>
    <row r="87">
      <c r="A87" s="23" t="n"/>
      <c r="B87" s="23" t="n"/>
      <c r="C87" s="23" t="n"/>
      <c r="D87" s="23" t="n"/>
      <c r="E87" s="23" t="n"/>
      <c r="F87" s="23" t="n"/>
      <c r="G87" s="24" t="n"/>
      <c r="H87" s="42" t="n"/>
      <c r="I87" s="42" t="n"/>
      <c r="J87" s="23" t="n"/>
      <c r="K87" s="23" t="n"/>
      <c r="L87" s="23" t="n"/>
      <c r="M87" s="23" t="n"/>
      <c r="N87" s="23" t="n"/>
      <c r="O87" s="26" t="n"/>
      <c r="P87" s="26" t="n"/>
      <c r="Q87" s="26" t="n"/>
      <c r="R87" s="42" t="n"/>
      <c r="S87" s="27" t="n"/>
      <c r="T87" s="42" t="n"/>
      <c r="U87" s="28">
        <f>IF(OR($O87="",$P87="",$Q87="",$N87=""),"",IFERROR(MAX(0,MIN(1,IF($N87="Lower Is Better",($O87-$Q87)/($O87-$P87),($Q87-$O87)/($P87-$O87)))),""))</f>
        <v/>
      </c>
      <c r="V87" s="29">
        <f>IF($A87="","",IF($K87="Completed","Completed",IF($K87="Canceled","Canceled",IF($K87="On Hold","On Hold",IF($I87="","Missing Due Date",IF($I87&lt;TODAY(),"Past Due",IF($I87&lt;=TODAY()+'Settings'!$B$4,"Due Soon","On Track")))))))</f>
        <v/>
      </c>
      <c r="W87" s="30">
        <f>IF($A87="","",COUNTIFS('Coaching Log'!$B$5:$B$504,$A87))</f>
        <v/>
      </c>
      <c r="X87" s="43">
        <f>IF($A87="","",IFERROR(IF(MAXIFS('Coaching Log'!$F$5:$F$504,'Coaching Log'!$B$5:$B$504,$A87)=0,"",MAXIFS('Coaching Log'!$F$5:$F$504,'Coaching Log'!$B$5:$B$504,$A87)),""))</f>
        <v/>
      </c>
      <c r="Y87" s="44">
        <f>IF(OR($A87="",$S87=""),"",IFERROR($S87*'Settings'!$B$5,""))</f>
        <v/>
      </c>
      <c r="Z87" s="44">
        <f>IF($A87="","",IFERROR(SUMIFS('Coaching Log'!$P$5:$P$504,'Coaching Log'!$B$5:$B$504,$A87),0))</f>
        <v/>
      </c>
      <c r="AA87" s="29">
        <f>IF(COUNTA($A87:$T87)=0,"",IF($A87="","Missing Plan ID",IF(COUNTIF($A$5:$A$504,$A87)&gt;1,"Duplicate Plan ID",IF(OR($B87="",$C87=""),"Missing Driver",IF($H87="","Missing Start Date",IF($I87="","Missing Due Date",IF($I87&lt;$H87,"Due Date Before Start",IF(AND($K87="Completed",$T87=""),"Missing Completion Date",IF(AND($K87&lt;&gt;"Completed",$T87&lt;&gt;""),"Completion Date With Open Status",IF(AND($N87="Lower Is Better",$O87&lt;&gt;"",$P87&lt;&gt;"",$P87&gt;=$O87),"Target Direction Conflict",IF(AND($N87="Higher Is Better",$O87&lt;&gt;"",$P87&lt;&gt;"",$P87&lt;=$O87),"Target Direction Conflict","OK")))))))))))</f>
        <v/>
      </c>
    </row>
    <row r="88">
      <c r="A88" s="23" t="n"/>
      <c r="B88" s="23" t="n"/>
      <c r="C88" s="23" t="n"/>
      <c r="D88" s="23" t="n"/>
      <c r="E88" s="23" t="n"/>
      <c r="F88" s="23" t="n"/>
      <c r="G88" s="24" t="n"/>
      <c r="H88" s="42" t="n"/>
      <c r="I88" s="42" t="n"/>
      <c r="J88" s="23" t="n"/>
      <c r="K88" s="23" t="n"/>
      <c r="L88" s="23" t="n"/>
      <c r="M88" s="23" t="n"/>
      <c r="N88" s="23" t="n"/>
      <c r="O88" s="26" t="n"/>
      <c r="P88" s="26" t="n"/>
      <c r="Q88" s="26" t="n"/>
      <c r="R88" s="42" t="n"/>
      <c r="S88" s="27" t="n"/>
      <c r="T88" s="42" t="n"/>
      <c r="U88" s="28">
        <f>IF(OR($O88="",$P88="",$Q88="",$N88=""),"",IFERROR(MAX(0,MIN(1,IF($N88="Lower Is Better",($O88-$Q88)/($O88-$P88),($Q88-$O88)/($P88-$O88)))),""))</f>
        <v/>
      </c>
      <c r="V88" s="29">
        <f>IF($A88="","",IF($K88="Completed","Completed",IF($K88="Canceled","Canceled",IF($K88="On Hold","On Hold",IF($I88="","Missing Due Date",IF($I88&lt;TODAY(),"Past Due",IF($I88&lt;=TODAY()+'Settings'!$B$4,"Due Soon","On Track")))))))</f>
        <v/>
      </c>
      <c r="W88" s="30">
        <f>IF($A88="","",COUNTIFS('Coaching Log'!$B$5:$B$504,$A88))</f>
        <v/>
      </c>
      <c r="X88" s="43">
        <f>IF($A88="","",IFERROR(IF(MAXIFS('Coaching Log'!$F$5:$F$504,'Coaching Log'!$B$5:$B$504,$A88)=0,"",MAXIFS('Coaching Log'!$F$5:$F$504,'Coaching Log'!$B$5:$B$504,$A88)),""))</f>
        <v/>
      </c>
      <c r="Y88" s="44">
        <f>IF(OR($A88="",$S88=""),"",IFERROR($S88*'Settings'!$B$5,""))</f>
        <v/>
      </c>
      <c r="Z88" s="44">
        <f>IF($A88="","",IFERROR(SUMIFS('Coaching Log'!$P$5:$P$504,'Coaching Log'!$B$5:$B$504,$A88),0))</f>
        <v/>
      </c>
      <c r="AA88" s="29">
        <f>IF(COUNTA($A88:$T88)=0,"",IF($A88="","Missing Plan ID",IF(COUNTIF($A$5:$A$504,$A88)&gt;1,"Duplicate Plan ID",IF(OR($B88="",$C88=""),"Missing Driver",IF($H88="","Missing Start Date",IF($I88="","Missing Due Date",IF($I88&lt;$H88,"Due Date Before Start",IF(AND($K88="Completed",$T88=""),"Missing Completion Date",IF(AND($K88&lt;&gt;"Completed",$T88&lt;&gt;""),"Completion Date With Open Status",IF(AND($N88="Lower Is Better",$O88&lt;&gt;"",$P88&lt;&gt;"",$P88&gt;=$O88),"Target Direction Conflict",IF(AND($N88="Higher Is Better",$O88&lt;&gt;"",$P88&lt;&gt;"",$P88&lt;=$O88),"Target Direction Conflict","OK")))))))))))</f>
        <v/>
      </c>
    </row>
    <row r="89">
      <c r="A89" s="23" t="n"/>
      <c r="B89" s="23" t="n"/>
      <c r="C89" s="23" t="n"/>
      <c r="D89" s="23" t="n"/>
      <c r="E89" s="23" t="n"/>
      <c r="F89" s="23" t="n"/>
      <c r="G89" s="24" t="n"/>
      <c r="H89" s="42" t="n"/>
      <c r="I89" s="42" t="n"/>
      <c r="J89" s="23" t="n"/>
      <c r="K89" s="23" t="n"/>
      <c r="L89" s="23" t="n"/>
      <c r="M89" s="23" t="n"/>
      <c r="N89" s="23" t="n"/>
      <c r="O89" s="26" t="n"/>
      <c r="P89" s="26" t="n"/>
      <c r="Q89" s="26" t="n"/>
      <c r="R89" s="42" t="n"/>
      <c r="S89" s="27" t="n"/>
      <c r="T89" s="42" t="n"/>
      <c r="U89" s="28">
        <f>IF(OR($O89="",$P89="",$Q89="",$N89=""),"",IFERROR(MAX(0,MIN(1,IF($N89="Lower Is Better",($O89-$Q89)/($O89-$P89),($Q89-$O89)/($P89-$O89)))),""))</f>
        <v/>
      </c>
      <c r="V89" s="29">
        <f>IF($A89="","",IF($K89="Completed","Completed",IF($K89="Canceled","Canceled",IF($K89="On Hold","On Hold",IF($I89="","Missing Due Date",IF($I89&lt;TODAY(),"Past Due",IF($I89&lt;=TODAY()+'Settings'!$B$4,"Due Soon","On Track")))))))</f>
        <v/>
      </c>
      <c r="W89" s="30">
        <f>IF($A89="","",COUNTIFS('Coaching Log'!$B$5:$B$504,$A89))</f>
        <v/>
      </c>
      <c r="X89" s="43">
        <f>IF($A89="","",IFERROR(IF(MAXIFS('Coaching Log'!$F$5:$F$504,'Coaching Log'!$B$5:$B$504,$A89)=0,"",MAXIFS('Coaching Log'!$F$5:$F$504,'Coaching Log'!$B$5:$B$504,$A89)),""))</f>
        <v/>
      </c>
      <c r="Y89" s="44">
        <f>IF(OR($A89="",$S89=""),"",IFERROR($S89*'Settings'!$B$5,""))</f>
        <v/>
      </c>
      <c r="Z89" s="44">
        <f>IF($A89="","",IFERROR(SUMIFS('Coaching Log'!$P$5:$P$504,'Coaching Log'!$B$5:$B$504,$A89),0))</f>
        <v/>
      </c>
      <c r="AA89" s="29">
        <f>IF(COUNTA($A89:$T89)=0,"",IF($A89="","Missing Plan ID",IF(COUNTIF($A$5:$A$504,$A89)&gt;1,"Duplicate Plan ID",IF(OR($B89="",$C89=""),"Missing Driver",IF($H89="","Missing Start Date",IF($I89="","Missing Due Date",IF($I89&lt;$H89,"Due Date Before Start",IF(AND($K89="Completed",$T89=""),"Missing Completion Date",IF(AND($K89&lt;&gt;"Completed",$T89&lt;&gt;""),"Completion Date With Open Status",IF(AND($N89="Lower Is Better",$O89&lt;&gt;"",$P89&lt;&gt;"",$P89&gt;=$O89),"Target Direction Conflict",IF(AND($N89="Higher Is Better",$O89&lt;&gt;"",$P89&lt;&gt;"",$P89&lt;=$O89),"Target Direction Conflict","OK")))))))))))</f>
        <v/>
      </c>
    </row>
    <row r="90">
      <c r="A90" s="23" t="n"/>
      <c r="B90" s="23" t="n"/>
      <c r="C90" s="23" t="n"/>
      <c r="D90" s="23" t="n"/>
      <c r="E90" s="23" t="n"/>
      <c r="F90" s="23" t="n"/>
      <c r="G90" s="24" t="n"/>
      <c r="H90" s="42" t="n"/>
      <c r="I90" s="42" t="n"/>
      <c r="J90" s="23" t="n"/>
      <c r="K90" s="23" t="n"/>
      <c r="L90" s="23" t="n"/>
      <c r="M90" s="23" t="n"/>
      <c r="N90" s="23" t="n"/>
      <c r="O90" s="26" t="n"/>
      <c r="P90" s="26" t="n"/>
      <c r="Q90" s="26" t="n"/>
      <c r="R90" s="42" t="n"/>
      <c r="S90" s="27" t="n"/>
      <c r="T90" s="42" t="n"/>
      <c r="U90" s="28">
        <f>IF(OR($O90="",$P90="",$Q90="",$N90=""),"",IFERROR(MAX(0,MIN(1,IF($N90="Lower Is Better",($O90-$Q90)/($O90-$P90),($Q90-$O90)/($P90-$O90)))),""))</f>
        <v/>
      </c>
      <c r="V90" s="29">
        <f>IF($A90="","",IF($K90="Completed","Completed",IF($K90="Canceled","Canceled",IF($K90="On Hold","On Hold",IF($I90="","Missing Due Date",IF($I90&lt;TODAY(),"Past Due",IF($I90&lt;=TODAY()+'Settings'!$B$4,"Due Soon","On Track")))))))</f>
        <v/>
      </c>
      <c r="W90" s="30">
        <f>IF($A90="","",COUNTIFS('Coaching Log'!$B$5:$B$504,$A90))</f>
        <v/>
      </c>
      <c r="X90" s="43">
        <f>IF($A90="","",IFERROR(IF(MAXIFS('Coaching Log'!$F$5:$F$504,'Coaching Log'!$B$5:$B$504,$A90)=0,"",MAXIFS('Coaching Log'!$F$5:$F$504,'Coaching Log'!$B$5:$B$504,$A90)),""))</f>
        <v/>
      </c>
      <c r="Y90" s="44">
        <f>IF(OR($A90="",$S90=""),"",IFERROR($S90*'Settings'!$B$5,""))</f>
        <v/>
      </c>
      <c r="Z90" s="44">
        <f>IF($A90="","",IFERROR(SUMIFS('Coaching Log'!$P$5:$P$504,'Coaching Log'!$B$5:$B$504,$A90),0))</f>
        <v/>
      </c>
      <c r="AA90" s="29">
        <f>IF(COUNTA($A90:$T90)=0,"",IF($A90="","Missing Plan ID",IF(COUNTIF($A$5:$A$504,$A90)&gt;1,"Duplicate Plan ID",IF(OR($B90="",$C90=""),"Missing Driver",IF($H90="","Missing Start Date",IF($I90="","Missing Due Date",IF($I90&lt;$H90,"Due Date Before Start",IF(AND($K90="Completed",$T90=""),"Missing Completion Date",IF(AND($K90&lt;&gt;"Completed",$T90&lt;&gt;""),"Completion Date With Open Status",IF(AND($N90="Lower Is Better",$O90&lt;&gt;"",$P90&lt;&gt;"",$P90&gt;=$O90),"Target Direction Conflict",IF(AND($N90="Higher Is Better",$O90&lt;&gt;"",$P90&lt;&gt;"",$P90&lt;=$O90),"Target Direction Conflict","OK")))))))))))</f>
        <v/>
      </c>
    </row>
    <row r="91">
      <c r="A91" s="23" t="n"/>
      <c r="B91" s="23" t="n"/>
      <c r="C91" s="23" t="n"/>
      <c r="D91" s="23" t="n"/>
      <c r="E91" s="23" t="n"/>
      <c r="F91" s="23" t="n"/>
      <c r="G91" s="24" t="n"/>
      <c r="H91" s="42" t="n"/>
      <c r="I91" s="42" t="n"/>
      <c r="J91" s="23" t="n"/>
      <c r="K91" s="23" t="n"/>
      <c r="L91" s="23" t="n"/>
      <c r="M91" s="23" t="n"/>
      <c r="N91" s="23" t="n"/>
      <c r="O91" s="26" t="n"/>
      <c r="P91" s="26" t="n"/>
      <c r="Q91" s="26" t="n"/>
      <c r="R91" s="42" t="n"/>
      <c r="S91" s="27" t="n"/>
      <c r="T91" s="42" t="n"/>
      <c r="U91" s="28">
        <f>IF(OR($O91="",$P91="",$Q91="",$N91=""),"",IFERROR(MAX(0,MIN(1,IF($N91="Lower Is Better",($O91-$Q91)/($O91-$P91),($Q91-$O91)/($P91-$O91)))),""))</f>
        <v/>
      </c>
      <c r="V91" s="29">
        <f>IF($A91="","",IF($K91="Completed","Completed",IF($K91="Canceled","Canceled",IF($K91="On Hold","On Hold",IF($I91="","Missing Due Date",IF($I91&lt;TODAY(),"Past Due",IF($I91&lt;=TODAY()+'Settings'!$B$4,"Due Soon","On Track")))))))</f>
        <v/>
      </c>
      <c r="W91" s="30">
        <f>IF($A91="","",COUNTIFS('Coaching Log'!$B$5:$B$504,$A91))</f>
        <v/>
      </c>
      <c r="X91" s="43">
        <f>IF($A91="","",IFERROR(IF(MAXIFS('Coaching Log'!$F$5:$F$504,'Coaching Log'!$B$5:$B$504,$A91)=0,"",MAXIFS('Coaching Log'!$F$5:$F$504,'Coaching Log'!$B$5:$B$504,$A91)),""))</f>
        <v/>
      </c>
      <c r="Y91" s="44">
        <f>IF(OR($A91="",$S91=""),"",IFERROR($S91*'Settings'!$B$5,""))</f>
        <v/>
      </c>
      <c r="Z91" s="44">
        <f>IF($A91="","",IFERROR(SUMIFS('Coaching Log'!$P$5:$P$504,'Coaching Log'!$B$5:$B$504,$A91),0))</f>
        <v/>
      </c>
      <c r="AA91" s="29">
        <f>IF(COUNTA($A91:$T91)=0,"",IF($A91="","Missing Plan ID",IF(COUNTIF($A$5:$A$504,$A91)&gt;1,"Duplicate Plan ID",IF(OR($B91="",$C91=""),"Missing Driver",IF($H91="","Missing Start Date",IF($I91="","Missing Due Date",IF($I91&lt;$H91,"Due Date Before Start",IF(AND($K91="Completed",$T91=""),"Missing Completion Date",IF(AND($K91&lt;&gt;"Completed",$T91&lt;&gt;""),"Completion Date With Open Status",IF(AND($N91="Lower Is Better",$O91&lt;&gt;"",$P91&lt;&gt;"",$P91&gt;=$O91),"Target Direction Conflict",IF(AND($N91="Higher Is Better",$O91&lt;&gt;"",$P91&lt;&gt;"",$P91&lt;=$O91),"Target Direction Conflict","OK")))))))))))</f>
        <v/>
      </c>
    </row>
    <row r="92">
      <c r="A92" s="23" t="n"/>
      <c r="B92" s="23" t="n"/>
      <c r="C92" s="23" t="n"/>
      <c r="D92" s="23" t="n"/>
      <c r="E92" s="23" t="n"/>
      <c r="F92" s="23" t="n"/>
      <c r="G92" s="24" t="n"/>
      <c r="H92" s="42" t="n"/>
      <c r="I92" s="42" t="n"/>
      <c r="J92" s="23" t="n"/>
      <c r="K92" s="23" t="n"/>
      <c r="L92" s="23" t="n"/>
      <c r="M92" s="23" t="n"/>
      <c r="N92" s="23" t="n"/>
      <c r="O92" s="26" t="n"/>
      <c r="P92" s="26" t="n"/>
      <c r="Q92" s="26" t="n"/>
      <c r="R92" s="42" t="n"/>
      <c r="S92" s="27" t="n"/>
      <c r="T92" s="42" t="n"/>
      <c r="U92" s="28">
        <f>IF(OR($O92="",$P92="",$Q92="",$N92=""),"",IFERROR(MAX(0,MIN(1,IF($N92="Lower Is Better",($O92-$Q92)/($O92-$P92),($Q92-$O92)/($P92-$O92)))),""))</f>
        <v/>
      </c>
      <c r="V92" s="29">
        <f>IF($A92="","",IF($K92="Completed","Completed",IF($K92="Canceled","Canceled",IF($K92="On Hold","On Hold",IF($I92="","Missing Due Date",IF($I92&lt;TODAY(),"Past Due",IF($I92&lt;=TODAY()+'Settings'!$B$4,"Due Soon","On Track")))))))</f>
        <v/>
      </c>
      <c r="W92" s="30">
        <f>IF($A92="","",COUNTIFS('Coaching Log'!$B$5:$B$504,$A92))</f>
        <v/>
      </c>
      <c r="X92" s="43">
        <f>IF($A92="","",IFERROR(IF(MAXIFS('Coaching Log'!$F$5:$F$504,'Coaching Log'!$B$5:$B$504,$A92)=0,"",MAXIFS('Coaching Log'!$F$5:$F$504,'Coaching Log'!$B$5:$B$504,$A92)),""))</f>
        <v/>
      </c>
      <c r="Y92" s="44">
        <f>IF(OR($A92="",$S92=""),"",IFERROR($S92*'Settings'!$B$5,""))</f>
        <v/>
      </c>
      <c r="Z92" s="44">
        <f>IF($A92="","",IFERROR(SUMIFS('Coaching Log'!$P$5:$P$504,'Coaching Log'!$B$5:$B$504,$A92),0))</f>
        <v/>
      </c>
      <c r="AA92" s="29">
        <f>IF(COUNTA($A92:$T92)=0,"",IF($A92="","Missing Plan ID",IF(COUNTIF($A$5:$A$504,$A92)&gt;1,"Duplicate Plan ID",IF(OR($B92="",$C92=""),"Missing Driver",IF($H92="","Missing Start Date",IF($I92="","Missing Due Date",IF($I92&lt;$H92,"Due Date Before Start",IF(AND($K92="Completed",$T92=""),"Missing Completion Date",IF(AND($K92&lt;&gt;"Completed",$T92&lt;&gt;""),"Completion Date With Open Status",IF(AND($N92="Lower Is Better",$O92&lt;&gt;"",$P92&lt;&gt;"",$P92&gt;=$O92),"Target Direction Conflict",IF(AND($N92="Higher Is Better",$O92&lt;&gt;"",$P92&lt;&gt;"",$P92&lt;=$O92),"Target Direction Conflict","OK")))))))))))</f>
        <v/>
      </c>
    </row>
    <row r="93">
      <c r="A93" s="23" t="n"/>
      <c r="B93" s="23" t="n"/>
      <c r="C93" s="23" t="n"/>
      <c r="D93" s="23" t="n"/>
      <c r="E93" s="23" t="n"/>
      <c r="F93" s="23" t="n"/>
      <c r="G93" s="24" t="n"/>
      <c r="H93" s="42" t="n"/>
      <c r="I93" s="42" t="n"/>
      <c r="J93" s="23" t="n"/>
      <c r="K93" s="23" t="n"/>
      <c r="L93" s="23" t="n"/>
      <c r="M93" s="23" t="n"/>
      <c r="N93" s="23" t="n"/>
      <c r="O93" s="26" t="n"/>
      <c r="P93" s="26" t="n"/>
      <c r="Q93" s="26" t="n"/>
      <c r="R93" s="42" t="n"/>
      <c r="S93" s="27" t="n"/>
      <c r="T93" s="42" t="n"/>
      <c r="U93" s="28">
        <f>IF(OR($O93="",$P93="",$Q93="",$N93=""),"",IFERROR(MAX(0,MIN(1,IF($N93="Lower Is Better",($O93-$Q93)/($O93-$P93),($Q93-$O93)/($P93-$O93)))),""))</f>
        <v/>
      </c>
      <c r="V93" s="29">
        <f>IF($A93="","",IF($K93="Completed","Completed",IF($K93="Canceled","Canceled",IF($K93="On Hold","On Hold",IF($I93="","Missing Due Date",IF($I93&lt;TODAY(),"Past Due",IF($I93&lt;=TODAY()+'Settings'!$B$4,"Due Soon","On Track")))))))</f>
        <v/>
      </c>
      <c r="W93" s="30">
        <f>IF($A93="","",COUNTIFS('Coaching Log'!$B$5:$B$504,$A93))</f>
        <v/>
      </c>
      <c r="X93" s="43">
        <f>IF($A93="","",IFERROR(IF(MAXIFS('Coaching Log'!$F$5:$F$504,'Coaching Log'!$B$5:$B$504,$A93)=0,"",MAXIFS('Coaching Log'!$F$5:$F$504,'Coaching Log'!$B$5:$B$504,$A93)),""))</f>
        <v/>
      </c>
      <c r="Y93" s="44">
        <f>IF(OR($A93="",$S93=""),"",IFERROR($S93*'Settings'!$B$5,""))</f>
        <v/>
      </c>
      <c r="Z93" s="44">
        <f>IF($A93="","",IFERROR(SUMIFS('Coaching Log'!$P$5:$P$504,'Coaching Log'!$B$5:$B$504,$A93),0))</f>
        <v/>
      </c>
      <c r="AA93" s="29">
        <f>IF(COUNTA($A93:$T93)=0,"",IF($A93="","Missing Plan ID",IF(COUNTIF($A$5:$A$504,$A93)&gt;1,"Duplicate Plan ID",IF(OR($B93="",$C93=""),"Missing Driver",IF($H93="","Missing Start Date",IF($I93="","Missing Due Date",IF($I93&lt;$H93,"Due Date Before Start",IF(AND($K93="Completed",$T93=""),"Missing Completion Date",IF(AND($K93&lt;&gt;"Completed",$T93&lt;&gt;""),"Completion Date With Open Status",IF(AND($N93="Lower Is Better",$O93&lt;&gt;"",$P93&lt;&gt;"",$P93&gt;=$O93),"Target Direction Conflict",IF(AND($N93="Higher Is Better",$O93&lt;&gt;"",$P93&lt;&gt;"",$P93&lt;=$O93),"Target Direction Conflict","OK")))))))))))</f>
        <v/>
      </c>
    </row>
    <row r="94">
      <c r="A94" s="23" t="n"/>
      <c r="B94" s="23" t="n"/>
      <c r="C94" s="23" t="n"/>
      <c r="D94" s="23" t="n"/>
      <c r="E94" s="23" t="n"/>
      <c r="F94" s="23" t="n"/>
      <c r="G94" s="24" t="n"/>
      <c r="H94" s="42" t="n"/>
      <c r="I94" s="42" t="n"/>
      <c r="J94" s="23" t="n"/>
      <c r="K94" s="23" t="n"/>
      <c r="L94" s="23" t="n"/>
      <c r="M94" s="23" t="n"/>
      <c r="N94" s="23" t="n"/>
      <c r="O94" s="26" t="n"/>
      <c r="P94" s="26" t="n"/>
      <c r="Q94" s="26" t="n"/>
      <c r="R94" s="42" t="n"/>
      <c r="S94" s="27" t="n"/>
      <c r="T94" s="42" t="n"/>
      <c r="U94" s="28">
        <f>IF(OR($O94="",$P94="",$Q94="",$N94=""),"",IFERROR(MAX(0,MIN(1,IF($N94="Lower Is Better",($O94-$Q94)/($O94-$P94),($Q94-$O94)/($P94-$O94)))),""))</f>
        <v/>
      </c>
      <c r="V94" s="29">
        <f>IF($A94="","",IF($K94="Completed","Completed",IF($K94="Canceled","Canceled",IF($K94="On Hold","On Hold",IF($I94="","Missing Due Date",IF($I94&lt;TODAY(),"Past Due",IF($I94&lt;=TODAY()+'Settings'!$B$4,"Due Soon","On Track")))))))</f>
        <v/>
      </c>
      <c r="W94" s="30">
        <f>IF($A94="","",COUNTIFS('Coaching Log'!$B$5:$B$504,$A94))</f>
        <v/>
      </c>
      <c r="X94" s="43">
        <f>IF($A94="","",IFERROR(IF(MAXIFS('Coaching Log'!$F$5:$F$504,'Coaching Log'!$B$5:$B$504,$A94)=0,"",MAXIFS('Coaching Log'!$F$5:$F$504,'Coaching Log'!$B$5:$B$504,$A94)),""))</f>
        <v/>
      </c>
      <c r="Y94" s="44">
        <f>IF(OR($A94="",$S94=""),"",IFERROR($S94*'Settings'!$B$5,""))</f>
        <v/>
      </c>
      <c r="Z94" s="44">
        <f>IF($A94="","",IFERROR(SUMIFS('Coaching Log'!$P$5:$P$504,'Coaching Log'!$B$5:$B$504,$A94),0))</f>
        <v/>
      </c>
      <c r="AA94" s="29">
        <f>IF(COUNTA($A94:$T94)=0,"",IF($A94="","Missing Plan ID",IF(COUNTIF($A$5:$A$504,$A94)&gt;1,"Duplicate Plan ID",IF(OR($B94="",$C94=""),"Missing Driver",IF($H94="","Missing Start Date",IF($I94="","Missing Due Date",IF($I94&lt;$H94,"Due Date Before Start",IF(AND($K94="Completed",$T94=""),"Missing Completion Date",IF(AND($K94&lt;&gt;"Completed",$T94&lt;&gt;""),"Completion Date With Open Status",IF(AND($N94="Lower Is Better",$O94&lt;&gt;"",$P94&lt;&gt;"",$P94&gt;=$O94),"Target Direction Conflict",IF(AND($N94="Higher Is Better",$O94&lt;&gt;"",$P94&lt;&gt;"",$P94&lt;=$O94),"Target Direction Conflict","OK")))))))))))</f>
        <v/>
      </c>
    </row>
    <row r="95">
      <c r="A95" s="23" t="n"/>
      <c r="B95" s="23" t="n"/>
      <c r="C95" s="23" t="n"/>
      <c r="D95" s="23" t="n"/>
      <c r="E95" s="23" t="n"/>
      <c r="F95" s="23" t="n"/>
      <c r="G95" s="24" t="n"/>
      <c r="H95" s="42" t="n"/>
      <c r="I95" s="42" t="n"/>
      <c r="J95" s="23" t="n"/>
      <c r="K95" s="23" t="n"/>
      <c r="L95" s="23" t="n"/>
      <c r="M95" s="23" t="n"/>
      <c r="N95" s="23" t="n"/>
      <c r="O95" s="26" t="n"/>
      <c r="P95" s="26" t="n"/>
      <c r="Q95" s="26" t="n"/>
      <c r="R95" s="42" t="n"/>
      <c r="S95" s="27" t="n"/>
      <c r="T95" s="42" t="n"/>
      <c r="U95" s="28">
        <f>IF(OR($O95="",$P95="",$Q95="",$N95=""),"",IFERROR(MAX(0,MIN(1,IF($N95="Lower Is Better",($O95-$Q95)/($O95-$P95),($Q95-$O95)/($P95-$O95)))),""))</f>
        <v/>
      </c>
      <c r="V95" s="29">
        <f>IF($A95="","",IF($K95="Completed","Completed",IF($K95="Canceled","Canceled",IF($K95="On Hold","On Hold",IF($I95="","Missing Due Date",IF($I95&lt;TODAY(),"Past Due",IF($I95&lt;=TODAY()+'Settings'!$B$4,"Due Soon","On Track")))))))</f>
        <v/>
      </c>
      <c r="W95" s="30">
        <f>IF($A95="","",COUNTIFS('Coaching Log'!$B$5:$B$504,$A95))</f>
        <v/>
      </c>
      <c r="X95" s="43">
        <f>IF($A95="","",IFERROR(IF(MAXIFS('Coaching Log'!$F$5:$F$504,'Coaching Log'!$B$5:$B$504,$A95)=0,"",MAXIFS('Coaching Log'!$F$5:$F$504,'Coaching Log'!$B$5:$B$504,$A95)),""))</f>
        <v/>
      </c>
      <c r="Y95" s="44">
        <f>IF(OR($A95="",$S95=""),"",IFERROR($S95*'Settings'!$B$5,""))</f>
        <v/>
      </c>
      <c r="Z95" s="44">
        <f>IF($A95="","",IFERROR(SUMIFS('Coaching Log'!$P$5:$P$504,'Coaching Log'!$B$5:$B$504,$A95),0))</f>
        <v/>
      </c>
      <c r="AA95" s="29">
        <f>IF(COUNTA($A95:$T95)=0,"",IF($A95="","Missing Plan ID",IF(COUNTIF($A$5:$A$504,$A95)&gt;1,"Duplicate Plan ID",IF(OR($B95="",$C95=""),"Missing Driver",IF($H95="","Missing Start Date",IF($I95="","Missing Due Date",IF($I95&lt;$H95,"Due Date Before Start",IF(AND($K95="Completed",$T95=""),"Missing Completion Date",IF(AND($K95&lt;&gt;"Completed",$T95&lt;&gt;""),"Completion Date With Open Status",IF(AND($N95="Lower Is Better",$O95&lt;&gt;"",$P95&lt;&gt;"",$P95&gt;=$O95),"Target Direction Conflict",IF(AND($N95="Higher Is Better",$O95&lt;&gt;"",$P95&lt;&gt;"",$P95&lt;=$O95),"Target Direction Conflict","OK")))))))))))</f>
        <v/>
      </c>
    </row>
    <row r="96">
      <c r="A96" s="23" t="n"/>
      <c r="B96" s="23" t="n"/>
      <c r="C96" s="23" t="n"/>
      <c r="D96" s="23" t="n"/>
      <c r="E96" s="23" t="n"/>
      <c r="F96" s="23" t="n"/>
      <c r="G96" s="24" t="n"/>
      <c r="H96" s="42" t="n"/>
      <c r="I96" s="42" t="n"/>
      <c r="J96" s="23" t="n"/>
      <c r="K96" s="23" t="n"/>
      <c r="L96" s="23" t="n"/>
      <c r="M96" s="23" t="n"/>
      <c r="N96" s="23" t="n"/>
      <c r="O96" s="26" t="n"/>
      <c r="P96" s="26" t="n"/>
      <c r="Q96" s="26" t="n"/>
      <c r="R96" s="42" t="n"/>
      <c r="S96" s="27" t="n"/>
      <c r="T96" s="42" t="n"/>
      <c r="U96" s="28">
        <f>IF(OR($O96="",$P96="",$Q96="",$N96=""),"",IFERROR(MAX(0,MIN(1,IF($N96="Lower Is Better",($O96-$Q96)/($O96-$P96),($Q96-$O96)/($P96-$O96)))),""))</f>
        <v/>
      </c>
      <c r="V96" s="29">
        <f>IF($A96="","",IF($K96="Completed","Completed",IF($K96="Canceled","Canceled",IF($K96="On Hold","On Hold",IF($I96="","Missing Due Date",IF($I96&lt;TODAY(),"Past Due",IF($I96&lt;=TODAY()+'Settings'!$B$4,"Due Soon","On Track")))))))</f>
        <v/>
      </c>
      <c r="W96" s="30">
        <f>IF($A96="","",COUNTIFS('Coaching Log'!$B$5:$B$504,$A96))</f>
        <v/>
      </c>
      <c r="X96" s="43">
        <f>IF($A96="","",IFERROR(IF(MAXIFS('Coaching Log'!$F$5:$F$504,'Coaching Log'!$B$5:$B$504,$A96)=0,"",MAXIFS('Coaching Log'!$F$5:$F$504,'Coaching Log'!$B$5:$B$504,$A96)),""))</f>
        <v/>
      </c>
      <c r="Y96" s="44">
        <f>IF(OR($A96="",$S96=""),"",IFERROR($S96*'Settings'!$B$5,""))</f>
        <v/>
      </c>
      <c r="Z96" s="44">
        <f>IF($A96="","",IFERROR(SUMIFS('Coaching Log'!$P$5:$P$504,'Coaching Log'!$B$5:$B$504,$A96),0))</f>
        <v/>
      </c>
      <c r="AA96" s="29">
        <f>IF(COUNTA($A96:$T96)=0,"",IF($A96="","Missing Plan ID",IF(COUNTIF($A$5:$A$504,$A96)&gt;1,"Duplicate Plan ID",IF(OR($B96="",$C96=""),"Missing Driver",IF($H96="","Missing Start Date",IF($I96="","Missing Due Date",IF($I96&lt;$H96,"Due Date Before Start",IF(AND($K96="Completed",$T96=""),"Missing Completion Date",IF(AND($K96&lt;&gt;"Completed",$T96&lt;&gt;""),"Completion Date With Open Status",IF(AND($N96="Lower Is Better",$O96&lt;&gt;"",$P96&lt;&gt;"",$P96&gt;=$O96),"Target Direction Conflict",IF(AND($N96="Higher Is Better",$O96&lt;&gt;"",$P96&lt;&gt;"",$P96&lt;=$O96),"Target Direction Conflict","OK")))))))))))</f>
        <v/>
      </c>
    </row>
    <row r="97">
      <c r="A97" s="23" t="n"/>
      <c r="B97" s="23" t="n"/>
      <c r="C97" s="23" t="n"/>
      <c r="D97" s="23" t="n"/>
      <c r="E97" s="23" t="n"/>
      <c r="F97" s="23" t="n"/>
      <c r="G97" s="24" t="n"/>
      <c r="H97" s="42" t="n"/>
      <c r="I97" s="42" t="n"/>
      <c r="J97" s="23" t="n"/>
      <c r="K97" s="23" t="n"/>
      <c r="L97" s="23" t="n"/>
      <c r="M97" s="23" t="n"/>
      <c r="N97" s="23" t="n"/>
      <c r="O97" s="26" t="n"/>
      <c r="P97" s="26" t="n"/>
      <c r="Q97" s="26" t="n"/>
      <c r="R97" s="42" t="n"/>
      <c r="S97" s="27" t="n"/>
      <c r="T97" s="42" t="n"/>
      <c r="U97" s="28">
        <f>IF(OR($O97="",$P97="",$Q97="",$N97=""),"",IFERROR(MAX(0,MIN(1,IF($N97="Lower Is Better",($O97-$Q97)/($O97-$P97),($Q97-$O97)/($P97-$O97)))),""))</f>
        <v/>
      </c>
      <c r="V97" s="29">
        <f>IF($A97="","",IF($K97="Completed","Completed",IF($K97="Canceled","Canceled",IF($K97="On Hold","On Hold",IF($I97="","Missing Due Date",IF($I97&lt;TODAY(),"Past Due",IF($I97&lt;=TODAY()+'Settings'!$B$4,"Due Soon","On Track")))))))</f>
        <v/>
      </c>
      <c r="W97" s="30">
        <f>IF($A97="","",COUNTIFS('Coaching Log'!$B$5:$B$504,$A97))</f>
        <v/>
      </c>
      <c r="X97" s="43">
        <f>IF($A97="","",IFERROR(IF(MAXIFS('Coaching Log'!$F$5:$F$504,'Coaching Log'!$B$5:$B$504,$A97)=0,"",MAXIFS('Coaching Log'!$F$5:$F$504,'Coaching Log'!$B$5:$B$504,$A97)),""))</f>
        <v/>
      </c>
      <c r="Y97" s="44">
        <f>IF(OR($A97="",$S97=""),"",IFERROR($S97*'Settings'!$B$5,""))</f>
        <v/>
      </c>
      <c r="Z97" s="44">
        <f>IF($A97="","",IFERROR(SUMIFS('Coaching Log'!$P$5:$P$504,'Coaching Log'!$B$5:$B$504,$A97),0))</f>
        <v/>
      </c>
      <c r="AA97" s="29">
        <f>IF(COUNTA($A97:$T97)=0,"",IF($A97="","Missing Plan ID",IF(COUNTIF($A$5:$A$504,$A97)&gt;1,"Duplicate Plan ID",IF(OR($B97="",$C97=""),"Missing Driver",IF($H97="","Missing Start Date",IF($I97="","Missing Due Date",IF($I97&lt;$H97,"Due Date Before Start",IF(AND($K97="Completed",$T97=""),"Missing Completion Date",IF(AND($K97&lt;&gt;"Completed",$T97&lt;&gt;""),"Completion Date With Open Status",IF(AND($N97="Lower Is Better",$O97&lt;&gt;"",$P97&lt;&gt;"",$P97&gt;=$O97),"Target Direction Conflict",IF(AND($N97="Higher Is Better",$O97&lt;&gt;"",$P97&lt;&gt;"",$P97&lt;=$O97),"Target Direction Conflict","OK")))))))))))</f>
        <v/>
      </c>
    </row>
    <row r="98">
      <c r="A98" s="23" t="n"/>
      <c r="B98" s="23" t="n"/>
      <c r="C98" s="23" t="n"/>
      <c r="D98" s="23" t="n"/>
      <c r="E98" s="23" t="n"/>
      <c r="F98" s="23" t="n"/>
      <c r="G98" s="24" t="n"/>
      <c r="H98" s="42" t="n"/>
      <c r="I98" s="42" t="n"/>
      <c r="J98" s="23" t="n"/>
      <c r="K98" s="23" t="n"/>
      <c r="L98" s="23" t="n"/>
      <c r="M98" s="23" t="n"/>
      <c r="N98" s="23" t="n"/>
      <c r="O98" s="26" t="n"/>
      <c r="P98" s="26" t="n"/>
      <c r="Q98" s="26" t="n"/>
      <c r="R98" s="42" t="n"/>
      <c r="S98" s="27" t="n"/>
      <c r="T98" s="42" t="n"/>
      <c r="U98" s="28">
        <f>IF(OR($O98="",$P98="",$Q98="",$N98=""),"",IFERROR(MAX(0,MIN(1,IF($N98="Lower Is Better",($O98-$Q98)/($O98-$P98),($Q98-$O98)/($P98-$O98)))),""))</f>
        <v/>
      </c>
      <c r="V98" s="29">
        <f>IF($A98="","",IF($K98="Completed","Completed",IF($K98="Canceled","Canceled",IF($K98="On Hold","On Hold",IF($I98="","Missing Due Date",IF($I98&lt;TODAY(),"Past Due",IF($I98&lt;=TODAY()+'Settings'!$B$4,"Due Soon","On Track")))))))</f>
        <v/>
      </c>
      <c r="W98" s="30">
        <f>IF($A98="","",COUNTIFS('Coaching Log'!$B$5:$B$504,$A98))</f>
        <v/>
      </c>
      <c r="X98" s="43">
        <f>IF($A98="","",IFERROR(IF(MAXIFS('Coaching Log'!$F$5:$F$504,'Coaching Log'!$B$5:$B$504,$A98)=0,"",MAXIFS('Coaching Log'!$F$5:$F$504,'Coaching Log'!$B$5:$B$504,$A98)),""))</f>
        <v/>
      </c>
      <c r="Y98" s="44">
        <f>IF(OR($A98="",$S98=""),"",IFERROR($S98*'Settings'!$B$5,""))</f>
        <v/>
      </c>
      <c r="Z98" s="44">
        <f>IF($A98="","",IFERROR(SUMIFS('Coaching Log'!$P$5:$P$504,'Coaching Log'!$B$5:$B$504,$A98),0))</f>
        <v/>
      </c>
      <c r="AA98" s="29">
        <f>IF(COUNTA($A98:$T98)=0,"",IF($A98="","Missing Plan ID",IF(COUNTIF($A$5:$A$504,$A98)&gt;1,"Duplicate Plan ID",IF(OR($B98="",$C98=""),"Missing Driver",IF($H98="","Missing Start Date",IF($I98="","Missing Due Date",IF($I98&lt;$H98,"Due Date Before Start",IF(AND($K98="Completed",$T98=""),"Missing Completion Date",IF(AND($K98&lt;&gt;"Completed",$T98&lt;&gt;""),"Completion Date With Open Status",IF(AND($N98="Lower Is Better",$O98&lt;&gt;"",$P98&lt;&gt;"",$P98&gt;=$O98),"Target Direction Conflict",IF(AND($N98="Higher Is Better",$O98&lt;&gt;"",$P98&lt;&gt;"",$P98&lt;=$O98),"Target Direction Conflict","OK")))))))))))</f>
        <v/>
      </c>
    </row>
    <row r="99">
      <c r="A99" s="23" t="n"/>
      <c r="B99" s="23" t="n"/>
      <c r="C99" s="23" t="n"/>
      <c r="D99" s="23" t="n"/>
      <c r="E99" s="23" t="n"/>
      <c r="F99" s="23" t="n"/>
      <c r="G99" s="24" t="n"/>
      <c r="H99" s="42" t="n"/>
      <c r="I99" s="42" t="n"/>
      <c r="J99" s="23" t="n"/>
      <c r="K99" s="23" t="n"/>
      <c r="L99" s="23" t="n"/>
      <c r="M99" s="23" t="n"/>
      <c r="N99" s="23" t="n"/>
      <c r="O99" s="26" t="n"/>
      <c r="P99" s="26" t="n"/>
      <c r="Q99" s="26" t="n"/>
      <c r="R99" s="42" t="n"/>
      <c r="S99" s="27" t="n"/>
      <c r="T99" s="42" t="n"/>
      <c r="U99" s="28">
        <f>IF(OR($O99="",$P99="",$Q99="",$N99=""),"",IFERROR(MAX(0,MIN(1,IF($N99="Lower Is Better",($O99-$Q99)/($O99-$P99),($Q99-$O99)/($P99-$O99)))),""))</f>
        <v/>
      </c>
      <c r="V99" s="29">
        <f>IF($A99="","",IF($K99="Completed","Completed",IF($K99="Canceled","Canceled",IF($K99="On Hold","On Hold",IF($I99="","Missing Due Date",IF($I99&lt;TODAY(),"Past Due",IF($I99&lt;=TODAY()+'Settings'!$B$4,"Due Soon","On Track")))))))</f>
        <v/>
      </c>
      <c r="W99" s="30">
        <f>IF($A99="","",COUNTIFS('Coaching Log'!$B$5:$B$504,$A99))</f>
        <v/>
      </c>
      <c r="X99" s="43">
        <f>IF($A99="","",IFERROR(IF(MAXIFS('Coaching Log'!$F$5:$F$504,'Coaching Log'!$B$5:$B$504,$A99)=0,"",MAXIFS('Coaching Log'!$F$5:$F$504,'Coaching Log'!$B$5:$B$504,$A99)),""))</f>
        <v/>
      </c>
      <c r="Y99" s="44">
        <f>IF(OR($A99="",$S99=""),"",IFERROR($S99*'Settings'!$B$5,""))</f>
        <v/>
      </c>
      <c r="Z99" s="44">
        <f>IF($A99="","",IFERROR(SUMIFS('Coaching Log'!$P$5:$P$504,'Coaching Log'!$B$5:$B$504,$A99),0))</f>
        <v/>
      </c>
      <c r="AA99" s="29">
        <f>IF(COUNTA($A99:$T99)=0,"",IF($A99="","Missing Plan ID",IF(COUNTIF($A$5:$A$504,$A99)&gt;1,"Duplicate Plan ID",IF(OR($B99="",$C99=""),"Missing Driver",IF($H99="","Missing Start Date",IF($I99="","Missing Due Date",IF($I99&lt;$H99,"Due Date Before Start",IF(AND($K99="Completed",$T99=""),"Missing Completion Date",IF(AND($K99&lt;&gt;"Completed",$T99&lt;&gt;""),"Completion Date With Open Status",IF(AND($N99="Lower Is Better",$O99&lt;&gt;"",$P99&lt;&gt;"",$P99&gt;=$O99),"Target Direction Conflict",IF(AND($N99="Higher Is Better",$O99&lt;&gt;"",$P99&lt;&gt;"",$P99&lt;=$O99),"Target Direction Conflict","OK")))))))))))</f>
        <v/>
      </c>
    </row>
    <row r="100">
      <c r="A100" s="23" t="n"/>
      <c r="B100" s="23" t="n"/>
      <c r="C100" s="23" t="n"/>
      <c r="D100" s="23" t="n"/>
      <c r="E100" s="23" t="n"/>
      <c r="F100" s="23" t="n"/>
      <c r="G100" s="24" t="n"/>
      <c r="H100" s="42" t="n"/>
      <c r="I100" s="42" t="n"/>
      <c r="J100" s="23" t="n"/>
      <c r="K100" s="23" t="n"/>
      <c r="L100" s="23" t="n"/>
      <c r="M100" s="23" t="n"/>
      <c r="N100" s="23" t="n"/>
      <c r="O100" s="26" t="n"/>
      <c r="P100" s="26" t="n"/>
      <c r="Q100" s="26" t="n"/>
      <c r="R100" s="42" t="n"/>
      <c r="S100" s="27" t="n"/>
      <c r="T100" s="42" t="n"/>
      <c r="U100" s="28">
        <f>IF(OR($O100="",$P100="",$Q100="",$N100=""),"",IFERROR(MAX(0,MIN(1,IF($N100="Lower Is Better",($O100-$Q100)/($O100-$P100),($Q100-$O100)/($P100-$O100)))),""))</f>
        <v/>
      </c>
      <c r="V100" s="29">
        <f>IF($A100="","",IF($K100="Completed","Completed",IF($K100="Canceled","Canceled",IF($K100="On Hold","On Hold",IF($I100="","Missing Due Date",IF($I100&lt;TODAY(),"Past Due",IF($I100&lt;=TODAY()+'Settings'!$B$4,"Due Soon","On Track")))))))</f>
        <v/>
      </c>
      <c r="W100" s="30">
        <f>IF($A100="","",COUNTIFS('Coaching Log'!$B$5:$B$504,$A100))</f>
        <v/>
      </c>
      <c r="X100" s="43">
        <f>IF($A100="","",IFERROR(IF(MAXIFS('Coaching Log'!$F$5:$F$504,'Coaching Log'!$B$5:$B$504,$A100)=0,"",MAXIFS('Coaching Log'!$F$5:$F$504,'Coaching Log'!$B$5:$B$504,$A100)),""))</f>
        <v/>
      </c>
      <c r="Y100" s="44">
        <f>IF(OR($A100="",$S100=""),"",IFERROR($S100*'Settings'!$B$5,""))</f>
        <v/>
      </c>
      <c r="Z100" s="44">
        <f>IF($A100="","",IFERROR(SUMIFS('Coaching Log'!$P$5:$P$504,'Coaching Log'!$B$5:$B$504,$A100),0))</f>
        <v/>
      </c>
      <c r="AA100" s="29">
        <f>IF(COUNTA($A100:$T100)=0,"",IF($A100="","Missing Plan ID",IF(COUNTIF($A$5:$A$504,$A100)&gt;1,"Duplicate Plan ID",IF(OR($B100="",$C100=""),"Missing Driver",IF($H100="","Missing Start Date",IF($I100="","Missing Due Date",IF($I100&lt;$H100,"Due Date Before Start",IF(AND($K100="Completed",$T100=""),"Missing Completion Date",IF(AND($K100&lt;&gt;"Completed",$T100&lt;&gt;""),"Completion Date With Open Status",IF(AND($N100="Lower Is Better",$O100&lt;&gt;"",$P100&lt;&gt;"",$P100&gt;=$O100),"Target Direction Conflict",IF(AND($N100="Higher Is Better",$O100&lt;&gt;"",$P100&lt;&gt;"",$P100&lt;=$O100),"Target Direction Conflict","OK")))))))))))</f>
        <v/>
      </c>
    </row>
    <row r="101">
      <c r="A101" s="23" t="n"/>
      <c r="B101" s="23" t="n"/>
      <c r="C101" s="23" t="n"/>
      <c r="D101" s="23" t="n"/>
      <c r="E101" s="23" t="n"/>
      <c r="F101" s="23" t="n"/>
      <c r="G101" s="24" t="n"/>
      <c r="H101" s="42" t="n"/>
      <c r="I101" s="42" t="n"/>
      <c r="J101" s="23" t="n"/>
      <c r="K101" s="23" t="n"/>
      <c r="L101" s="23" t="n"/>
      <c r="M101" s="23" t="n"/>
      <c r="N101" s="23" t="n"/>
      <c r="O101" s="26" t="n"/>
      <c r="P101" s="26" t="n"/>
      <c r="Q101" s="26" t="n"/>
      <c r="R101" s="42" t="n"/>
      <c r="S101" s="27" t="n"/>
      <c r="T101" s="42" t="n"/>
      <c r="U101" s="28">
        <f>IF(OR($O101="",$P101="",$Q101="",$N101=""),"",IFERROR(MAX(0,MIN(1,IF($N101="Lower Is Better",($O101-$Q101)/($O101-$P101),($Q101-$O101)/($P101-$O101)))),""))</f>
        <v/>
      </c>
      <c r="V101" s="29">
        <f>IF($A101="","",IF($K101="Completed","Completed",IF($K101="Canceled","Canceled",IF($K101="On Hold","On Hold",IF($I101="","Missing Due Date",IF($I101&lt;TODAY(),"Past Due",IF($I101&lt;=TODAY()+'Settings'!$B$4,"Due Soon","On Track")))))))</f>
        <v/>
      </c>
      <c r="W101" s="30">
        <f>IF($A101="","",COUNTIFS('Coaching Log'!$B$5:$B$504,$A101))</f>
        <v/>
      </c>
      <c r="X101" s="43">
        <f>IF($A101="","",IFERROR(IF(MAXIFS('Coaching Log'!$F$5:$F$504,'Coaching Log'!$B$5:$B$504,$A101)=0,"",MAXIFS('Coaching Log'!$F$5:$F$504,'Coaching Log'!$B$5:$B$504,$A101)),""))</f>
        <v/>
      </c>
      <c r="Y101" s="44">
        <f>IF(OR($A101="",$S101=""),"",IFERROR($S101*'Settings'!$B$5,""))</f>
        <v/>
      </c>
      <c r="Z101" s="44">
        <f>IF($A101="","",IFERROR(SUMIFS('Coaching Log'!$P$5:$P$504,'Coaching Log'!$B$5:$B$504,$A101),0))</f>
        <v/>
      </c>
      <c r="AA101" s="29">
        <f>IF(COUNTA($A101:$T101)=0,"",IF($A101="","Missing Plan ID",IF(COUNTIF($A$5:$A$504,$A101)&gt;1,"Duplicate Plan ID",IF(OR($B101="",$C101=""),"Missing Driver",IF($H101="","Missing Start Date",IF($I101="","Missing Due Date",IF($I101&lt;$H101,"Due Date Before Start",IF(AND($K101="Completed",$T101=""),"Missing Completion Date",IF(AND($K101&lt;&gt;"Completed",$T101&lt;&gt;""),"Completion Date With Open Status",IF(AND($N101="Lower Is Better",$O101&lt;&gt;"",$P101&lt;&gt;"",$P101&gt;=$O101),"Target Direction Conflict",IF(AND($N101="Higher Is Better",$O101&lt;&gt;"",$P101&lt;&gt;"",$P101&lt;=$O101),"Target Direction Conflict","OK")))))))))))</f>
        <v/>
      </c>
    </row>
    <row r="102">
      <c r="A102" s="23" t="n"/>
      <c r="B102" s="23" t="n"/>
      <c r="C102" s="23" t="n"/>
      <c r="D102" s="23" t="n"/>
      <c r="E102" s="23" t="n"/>
      <c r="F102" s="23" t="n"/>
      <c r="G102" s="24" t="n"/>
      <c r="H102" s="42" t="n"/>
      <c r="I102" s="42" t="n"/>
      <c r="J102" s="23" t="n"/>
      <c r="K102" s="23" t="n"/>
      <c r="L102" s="23" t="n"/>
      <c r="M102" s="23" t="n"/>
      <c r="N102" s="23" t="n"/>
      <c r="O102" s="26" t="n"/>
      <c r="P102" s="26" t="n"/>
      <c r="Q102" s="26" t="n"/>
      <c r="R102" s="42" t="n"/>
      <c r="S102" s="27" t="n"/>
      <c r="T102" s="42" t="n"/>
      <c r="U102" s="28">
        <f>IF(OR($O102="",$P102="",$Q102="",$N102=""),"",IFERROR(MAX(0,MIN(1,IF($N102="Lower Is Better",($O102-$Q102)/($O102-$P102),($Q102-$O102)/($P102-$O102)))),""))</f>
        <v/>
      </c>
      <c r="V102" s="29">
        <f>IF($A102="","",IF($K102="Completed","Completed",IF($K102="Canceled","Canceled",IF($K102="On Hold","On Hold",IF($I102="","Missing Due Date",IF($I102&lt;TODAY(),"Past Due",IF($I102&lt;=TODAY()+'Settings'!$B$4,"Due Soon","On Track")))))))</f>
        <v/>
      </c>
      <c r="W102" s="30">
        <f>IF($A102="","",COUNTIFS('Coaching Log'!$B$5:$B$504,$A102))</f>
        <v/>
      </c>
      <c r="X102" s="43">
        <f>IF($A102="","",IFERROR(IF(MAXIFS('Coaching Log'!$F$5:$F$504,'Coaching Log'!$B$5:$B$504,$A102)=0,"",MAXIFS('Coaching Log'!$F$5:$F$504,'Coaching Log'!$B$5:$B$504,$A102)),""))</f>
        <v/>
      </c>
      <c r="Y102" s="44">
        <f>IF(OR($A102="",$S102=""),"",IFERROR($S102*'Settings'!$B$5,""))</f>
        <v/>
      </c>
      <c r="Z102" s="44">
        <f>IF($A102="","",IFERROR(SUMIFS('Coaching Log'!$P$5:$P$504,'Coaching Log'!$B$5:$B$504,$A102),0))</f>
        <v/>
      </c>
      <c r="AA102" s="29">
        <f>IF(COUNTA($A102:$T102)=0,"",IF($A102="","Missing Plan ID",IF(COUNTIF($A$5:$A$504,$A102)&gt;1,"Duplicate Plan ID",IF(OR($B102="",$C102=""),"Missing Driver",IF($H102="","Missing Start Date",IF($I102="","Missing Due Date",IF($I102&lt;$H102,"Due Date Before Start",IF(AND($K102="Completed",$T102=""),"Missing Completion Date",IF(AND($K102&lt;&gt;"Completed",$T102&lt;&gt;""),"Completion Date With Open Status",IF(AND($N102="Lower Is Better",$O102&lt;&gt;"",$P102&lt;&gt;"",$P102&gt;=$O102),"Target Direction Conflict",IF(AND($N102="Higher Is Better",$O102&lt;&gt;"",$P102&lt;&gt;"",$P102&lt;=$O102),"Target Direction Conflict","OK")))))))))))</f>
        <v/>
      </c>
    </row>
    <row r="103">
      <c r="A103" s="23" t="n"/>
      <c r="B103" s="23" t="n"/>
      <c r="C103" s="23" t="n"/>
      <c r="D103" s="23" t="n"/>
      <c r="E103" s="23" t="n"/>
      <c r="F103" s="23" t="n"/>
      <c r="G103" s="24" t="n"/>
      <c r="H103" s="42" t="n"/>
      <c r="I103" s="42" t="n"/>
      <c r="J103" s="23" t="n"/>
      <c r="K103" s="23" t="n"/>
      <c r="L103" s="23" t="n"/>
      <c r="M103" s="23" t="n"/>
      <c r="N103" s="23" t="n"/>
      <c r="O103" s="26" t="n"/>
      <c r="P103" s="26" t="n"/>
      <c r="Q103" s="26" t="n"/>
      <c r="R103" s="42" t="n"/>
      <c r="S103" s="27" t="n"/>
      <c r="T103" s="42" t="n"/>
      <c r="U103" s="28">
        <f>IF(OR($O103="",$P103="",$Q103="",$N103=""),"",IFERROR(MAX(0,MIN(1,IF($N103="Lower Is Better",($O103-$Q103)/($O103-$P103),($Q103-$O103)/($P103-$O103)))),""))</f>
        <v/>
      </c>
      <c r="V103" s="29">
        <f>IF($A103="","",IF($K103="Completed","Completed",IF($K103="Canceled","Canceled",IF($K103="On Hold","On Hold",IF($I103="","Missing Due Date",IF($I103&lt;TODAY(),"Past Due",IF($I103&lt;=TODAY()+'Settings'!$B$4,"Due Soon","On Track")))))))</f>
        <v/>
      </c>
      <c r="W103" s="30">
        <f>IF($A103="","",COUNTIFS('Coaching Log'!$B$5:$B$504,$A103))</f>
        <v/>
      </c>
      <c r="X103" s="43">
        <f>IF($A103="","",IFERROR(IF(MAXIFS('Coaching Log'!$F$5:$F$504,'Coaching Log'!$B$5:$B$504,$A103)=0,"",MAXIFS('Coaching Log'!$F$5:$F$504,'Coaching Log'!$B$5:$B$504,$A103)),""))</f>
        <v/>
      </c>
      <c r="Y103" s="44">
        <f>IF(OR($A103="",$S103=""),"",IFERROR($S103*'Settings'!$B$5,""))</f>
        <v/>
      </c>
      <c r="Z103" s="44">
        <f>IF($A103="","",IFERROR(SUMIFS('Coaching Log'!$P$5:$P$504,'Coaching Log'!$B$5:$B$504,$A103),0))</f>
        <v/>
      </c>
      <c r="AA103" s="29">
        <f>IF(COUNTA($A103:$T103)=0,"",IF($A103="","Missing Plan ID",IF(COUNTIF($A$5:$A$504,$A103)&gt;1,"Duplicate Plan ID",IF(OR($B103="",$C103=""),"Missing Driver",IF($H103="","Missing Start Date",IF($I103="","Missing Due Date",IF($I103&lt;$H103,"Due Date Before Start",IF(AND($K103="Completed",$T103=""),"Missing Completion Date",IF(AND($K103&lt;&gt;"Completed",$T103&lt;&gt;""),"Completion Date With Open Status",IF(AND($N103="Lower Is Better",$O103&lt;&gt;"",$P103&lt;&gt;"",$P103&gt;=$O103),"Target Direction Conflict",IF(AND($N103="Higher Is Better",$O103&lt;&gt;"",$P103&lt;&gt;"",$P103&lt;=$O103),"Target Direction Conflict","OK")))))))))))</f>
        <v/>
      </c>
    </row>
    <row r="104">
      <c r="A104" s="23" t="n"/>
      <c r="B104" s="23" t="n"/>
      <c r="C104" s="23" t="n"/>
      <c r="D104" s="23" t="n"/>
      <c r="E104" s="23" t="n"/>
      <c r="F104" s="23" t="n"/>
      <c r="G104" s="24" t="n"/>
      <c r="H104" s="42" t="n"/>
      <c r="I104" s="42" t="n"/>
      <c r="J104" s="23" t="n"/>
      <c r="K104" s="23" t="n"/>
      <c r="L104" s="23" t="n"/>
      <c r="M104" s="23" t="n"/>
      <c r="N104" s="23" t="n"/>
      <c r="O104" s="26" t="n"/>
      <c r="P104" s="26" t="n"/>
      <c r="Q104" s="26" t="n"/>
      <c r="R104" s="42" t="n"/>
      <c r="S104" s="27" t="n"/>
      <c r="T104" s="42" t="n"/>
      <c r="U104" s="28">
        <f>IF(OR($O104="",$P104="",$Q104="",$N104=""),"",IFERROR(MAX(0,MIN(1,IF($N104="Lower Is Better",($O104-$Q104)/($O104-$P104),($Q104-$O104)/($P104-$O104)))),""))</f>
        <v/>
      </c>
      <c r="V104" s="29">
        <f>IF($A104="","",IF($K104="Completed","Completed",IF($K104="Canceled","Canceled",IF($K104="On Hold","On Hold",IF($I104="","Missing Due Date",IF($I104&lt;TODAY(),"Past Due",IF($I104&lt;=TODAY()+'Settings'!$B$4,"Due Soon","On Track")))))))</f>
        <v/>
      </c>
      <c r="W104" s="30">
        <f>IF($A104="","",COUNTIFS('Coaching Log'!$B$5:$B$504,$A104))</f>
        <v/>
      </c>
      <c r="X104" s="43">
        <f>IF($A104="","",IFERROR(IF(MAXIFS('Coaching Log'!$F$5:$F$504,'Coaching Log'!$B$5:$B$504,$A104)=0,"",MAXIFS('Coaching Log'!$F$5:$F$504,'Coaching Log'!$B$5:$B$504,$A104)),""))</f>
        <v/>
      </c>
      <c r="Y104" s="44">
        <f>IF(OR($A104="",$S104=""),"",IFERROR($S104*'Settings'!$B$5,""))</f>
        <v/>
      </c>
      <c r="Z104" s="44">
        <f>IF($A104="","",IFERROR(SUMIFS('Coaching Log'!$P$5:$P$504,'Coaching Log'!$B$5:$B$504,$A104),0))</f>
        <v/>
      </c>
      <c r="AA104" s="29">
        <f>IF(COUNTA($A104:$T104)=0,"",IF($A104="","Missing Plan ID",IF(COUNTIF($A$5:$A$504,$A104)&gt;1,"Duplicate Plan ID",IF(OR($B104="",$C104=""),"Missing Driver",IF($H104="","Missing Start Date",IF($I104="","Missing Due Date",IF($I104&lt;$H104,"Due Date Before Start",IF(AND($K104="Completed",$T104=""),"Missing Completion Date",IF(AND($K104&lt;&gt;"Completed",$T104&lt;&gt;""),"Completion Date With Open Status",IF(AND($N104="Lower Is Better",$O104&lt;&gt;"",$P104&lt;&gt;"",$P104&gt;=$O104),"Target Direction Conflict",IF(AND($N104="Higher Is Better",$O104&lt;&gt;"",$P104&lt;&gt;"",$P104&lt;=$O104),"Target Direction Conflict","OK")))))))))))</f>
        <v/>
      </c>
    </row>
    <row r="105">
      <c r="A105" s="23" t="n"/>
      <c r="B105" s="23" t="n"/>
      <c r="C105" s="23" t="n"/>
      <c r="D105" s="23" t="n"/>
      <c r="E105" s="23" t="n"/>
      <c r="F105" s="23" t="n"/>
      <c r="G105" s="24" t="n"/>
      <c r="H105" s="42" t="n"/>
      <c r="I105" s="42" t="n"/>
      <c r="J105" s="23" t="n"/>
      <c r="K105" s="23" t="n"/>
      <c r="L105" s="23" t="n"/>
      <c r="M105" s="23" t="n"/>
      <c r="N105" s="23" t="n"/>
      <c r="O105" s="26" t="n"/>
      <c r="P105" s="26" t="n"/>
      <c r="Q105" s="26" t="n"/>
      <c r="R105" s="42" t="n"/>
      <c r="S105" s="27" t="n"/>
      <c r="T105" s="42" t="n"/>
      <c r="U105" s="28">
        <f>IF(OR($O105="",$P105="",$Q105="",$N105=""),"",IFERROR(MAX(0,MIN(1,IF($N105="Lower Is Better",($O105-$Q105)/($O105-$P105),($Q105-$O105)/($P105-$O105)))),""))</f>
        <v/>
      </c>
      <c r="V105" s="29">
        <f>IF($A105="","",IF($K105="Completed","Completed",IF($K105="Canceled","Canceled",IF($K105="On Hold","On Hold",IF($I105="","Missing Due Date",IF($I105&lt;TODAY(),"Past Due",IF($I105&lt;=TODAY()+'Settings'!$B$4,"Due Soon","On Track")))))))</f>
        <v/>
      </c>
      <c r="W105" s="30">
        <f>IF($A105="","",COUNTIFS('Coaching Log'!$B$5:$B$504,$A105))</f>
        <v/>
      </c>
      <c r="X105" s="43">
        <f>IF($A105="","",IFERROR(IF(MAXIFS('Coaching Log'!$F$5:$F$504,'Coaching Log'!$B$5:$B$504,$A105)=0,"",MAXIFS('Coaching Log'!$F$5:$F$504,'Coaching Log'!$B$5:$B$504,$A105)),""))</f>
        <v/>
      </c>
      <c r="Y105" s="44">
        <f>IF(OR($A105="",$S105=""),"",IFERROR($S105*'Settings'!$B$5,""))</f>
        <v/>
      </c>
      <c r="Z105" s="44">
        <f>IF($A105="","",IFERROR(SUMIFS('Coaching Log'!$P$5:$P$504,'Coaching Log'!$B$5:$B$504,$A105),0))</f>
        <v/>
      </c>
      <c r="AA105" s="29">
        <f>IF(COUNTA($A105:$T105)=0,"",IF($A105="","Missing Plan ID",IF(COUNTIF($A$5:$A$504,$A105)&gt;1,"Duplicate Plan ID",IF(OR($B105="",$C105=""),"Missing Driver",IF($H105="","Missing Start Date",IF($I105="","Missing Due Date",IF($I105&lt;$H105,"Due Date Before Start",IF(AND($K105="Completed",$T105=""),"Missing Completion Date",IF(AND($K105&lt;&gt;"Completed",$T105&lt;&gt;""),"Completion Date With Open Status",IF(AND($N105="Lower Is Better",$O105&lt;&gt;"",$P105&lt;&gt;"",$P105&gt;=$O105),"Target Direction Conflict",IF(AND($N105="Higher Is Better",$O105&lt;&gt;"",$P105&lt;&gt;"",$P105&lt;=$O105),"Target Direction Conflict","OK")))))))))))</f>
        <v/>
      </c>
    </row>
    <row r="106">
      <c r="A106" s="23" t="n"/>
      <c r="B106" s="23" t="n"/>
      <c r="C106" s="23" t="n"/>
      <c r="D106" s="23" t="n"/>
      <c r="E106" s="23" t="n"/>
      <c r="F106" s="23" t="n"/>
      <c r="G106" s="24" t="n"/>
      <c r="H106" s="42" t="n"/>
      <c r="I106" s="42" t="n"/>
      <c r="J106" s="23" t="n"/>
      <c r="K106" s="23" t="n"/>
      <c r="L106" s="23" t="n"/>
      <c r="M106" s="23" t="n"/>
      <c r="N106" s="23" t="n"/>
      <c r="O106" s="26" t="n"/>
      <c r="P106" s="26" t="n"/>
      <c r="Q106" s="26" t="n"/>
      <c r="R106" s="42" t="n"/>
      <c r="S106" s="27" t="n"/>
      <c r="T106" s="42" t="n"/>
      <c r="U106" s="28">
        <f>IF(OR($O106="",$P106="",$Q106="",$N106=""),"",IFERROR(MAX(0,MIN(1,IF($N106="Lower Is Better",($O106-$Q106)/($O106-$P106),($Q106-$O106)/($P106-$O106)))),""))</f>
        <v/>
      </c>
      <c r="V106" s="29">
        <f>IF($A106="","",IF($K106="Completed","Completed",IF($K106="Canceled","Canceled",IF($K106="On Hold","On Hold",IF($I106="","Missing Due Date",IF($I106&lt;TODAY(),"Past Due",IF($I106&lt;=TODAY()+'Settings'!$B$4,"Due Soon","On Track")))))))</f>
        <v/>
      </c>
      <c r="W106" s="30">
        <f>IF($A106="","",COUNTIFS('Coaching Log'!$B$5:$B$504,$A106))</f>
        <v/>
      </c>
      <c r="X106" s="43">
        <f>IF($A106="","",IFERROR(IF(MAXIFS('Coaching Log'!$F$5:$F$504,'Coaching Log'!$B$5:$B$504,$A106)=0,"",MAXIFS('Coaching Log'!$F$5:$F$504,'Coaching Log'!$B$5:$B$504,$A106)),""))</f>
        <v/>
      </c>
      <c r="Y106" s="44">
        <f>IF(OR($A106="",$S106=""),"",IFERROR($S106*'Settings'!$B$5,""))</f>
        <v/>
      </c>
      <c r="Z106" s="44">
        <f>IF($A106="","",IFERROR(SUMIFS('Coaching Log'!$P$5:$P$504,'Coaching Log'!$B$5:$B$504,$A106),0))</f>
        <v/>
      </c>
      <c r="AA106" s="29">
        <f>IF(COUNTA($A106:$T106)=0,"",IF($A106="","Missing Plan ID",IF(COUNTIF($A$5:$A$504,$A106)&gt;1,"Duplicate Plan ID",IF(OR($B106="",$C106=""),"Missing Driver",IF($H106="","Missing Start Date",IF($I106="","Missing Due Date",IF($I106&lt;$H106,"Due Date Before Start",IF(AND($K106="Completed",$T106=""),"Missing Completion Date",IF(AND($K106&lt;&gt;"Completed",$T106&lt;&gt;""),"Completion Date With Open Status",IF(AND($N106="Lower Is Better",$O106&lt;&gt;"",$P106&lt;&gt;"",$P106&gt;=$O106),"Target Direction Conflict",IF(AND($N106="Higher Is Better",$O106&lt;&gt;"",$P106&lt;&gt;"",$P106&lt;=$O106),"Target Direction Conflict","OK")))))))))))</f>
        <v/>
      </c>
    </row>
    <row r="107">
      <c r="A107" s="23" t="n"/>
      <c r="B107" s="23" t="n"/>
      <c r="C107" s="23" t="n"/>
      <c r="D107" s="23" t="n"/>
      <c r="E107" s="23" t="n"/>
      <c r="F107" s="23" t="n"/>
      <c r="G107" s="24" t="n"/>
      <c r="H107" s="42" t="n"/>
      <c r="I107" s="42" t="n"/>
      <c r="J107" s="23" t="n"/>
      <c r="K107" s="23" t="n"/>
      <c r="L107" s="23" t="n"/>
      <c r="M107" s="23" t="n"/>
      <c r="N107" s="23" t="n"/>
      <c r="O107" s="26" t="n"/>
      <c r="P107" s="26" t="n"/>
      <c r="Q107" s="26" t="n"/>
      <c r="R107" s="42" t="n"/>
      <c r="S107" s="27" t="n"/>
      <c r="T107" s="42" t="n"/>
      <c r="U107" s="28">
        <f>IF(OR($O107="",$P107="",$Q107="",$N107=""),"",IFERROR(MAX(0,MIN(1,IF($N107="Lower Is Better",($O107-$Q107)/($O107-$P107),($Q107-$O107)/($P107-$O107)))),""))</f>
        <v/>
      </c>
      <c r="V107" s="29">
        <f>IF($A107="","",IF($K107="Completed","Completed",IF($K107="Canceled","Canceled",IF($K107="On Hold","On Hold",IF($I107="","Missing Due Date",IF($I107&lt;TODAY(),"Past Due",IF($I107&lt;=TODAY()+'Settings'!$B$4,"Due Soon","On Track")))))))</f>
        <v/>
      </c>
      <c r="W107" s="30">
        <f>IF($A107="","",COUNTIFS('Coaching Log'!$B$5:$B$504,$A107))</f>
        <v/>
      </c>
      <c r="X107" s="43">
        <f>IF($A107="","",IFERROR(IF(MAXIFS('Coaching Log'!$F$5:$F$504,'Coaching Log'!$B$5:$B$504,$A107)=0,"",MAXIFS('Coaching Log'!$F$5:$F$504,'Coaching Log'!$B$5:$B$504,$A107)),""))</f>
        <v/>
      </c>
      <c r="Y107" s="44">
        <f>IF(OR($A107="",$S107=""),"",IFERROR($S107*'Settings'!$B$5,""))</f>
        <v/>
      </c>
      <c r="Z107" s="44">
        <f>IF($A107="","",IFERROR(SUMIFS('Coaching Log'!$P$5:$P$504,'Coaching Log'!$B$5:$B$504,$A107),0))</f>
        <v/>
      </c>
      <c r="AA107" s="29">
        <f>IF(COUNTA($A107:$T107)=0,"",IF($A107="","Missing Plan ID",IF(COUNTIF($A$5:$A$504,$A107)&gt;1,"Duplicate Plan ID",IF(OR($B107="",$C107=""),"Missing Driver",IF($H107="","Missing Start Date",IF($I107="","Missing Due Date",IF($I107&lt;$H107,"Due Date Before Start",IF(AND($K107="Completed",$T107=""),"Missing Completion Date",IF(AND($K107&lt;&gt;"Completed",$T107&lt;&gt;""),"Completion Date With Open Status",IF(AND($N107="Lower Is Better",$O107&lt;&gt;"",$P107&lt;&gt;"",$P107&gt;=$O107),"Target Direction Conflict",IF(AND($N107="Higher Is Better",$O107&lt;&gt;"",$P107&lt;&gt;"",$P107&lt;=$O107),"Target Direction Conflict","OK")))))))))))</f>
        <v/>
      </c>
    </row>
    <row r="108">
      <c r="A108" s="23" t="n"/>
      <c r="B108" s="23" t="n"/>
      <c r="C108" s="23" t="n"/>
      <c r="D108" s="23" t="n"/>
      <c r="E108" s="23" t="n"/>
      <c r="F108" s="23" t="n"/>
      <c r="G108" s="24" t="n"/>
      <c r="H108" s="42" t="n"/>
      <c r="I108" s="42" t="n"/>
      <c r="J108" s="23" t="n"/>
      <c r="K108" s="23" t="n"/>
      <c r="L108" s="23" t="n"/>
      <c r="M108" s="23" t="n"/>
      <c r="N108" s="23" t="n"/>
      <c r="O108" s="26" t="n"/>
      <c r="P108" s="26" t="n"/>
      <c r="Q108" s="26" t="n"/>
      <c r="R108" s="42" t="n"/>
      <c r="S108" s="27" t="n"/>
      <c r="T108" s="42" t="n"/>
      <c r="U108" s="28">
        <f>IF(OR($O108="",$P108="",$Q108="",$N108=""),"",IFERROR(MAX(0,MIN(1,IF($N108="Lower Is Better",($O108-$Q108)/($O108-$P108),($Q108-$O108)/($P108-$O108)))),""))</f>
        <v/>
      </c>
      <c r="V108" s="29">
        <f>IF($A108="","",IF($K108="Completed","Completed",IF($K108="Canceled","Canceled",IF($K108="On Hold","On Hold",IF($I108="","Missing Due Date",IF($I108&lt;TODAY(),"Past Due",IF($I108&lt;=TODAY()+'Settings'!$B$4,"Due Soon","On Track")))))))</f>
        <v/>
      </c>
      <c r="W108" s="30">
        <f>IF($A108="","",COUNTIFS('Coaching Log'!$B$5:$B$504,$A108))</f>
        <v/>
      </c>
      <c r="X108" s="43">
        <f>IF($A108="","",IFERROR(IF(MAXIFS('Coaching Log'!$F$5:$F$504,'Coaching Log'!$B$5:$B$504,$A108)=0,"",MAXIFS('Coaching Log'!$F$5:$F$504,'Coaching Log'!$B$5:$B$504,$A108)),""))</f>
        <v/>
      </c>
      <c r="Y108" s="44">
        <f>IF(OR($A108="",$S108=""),"",IFERROR($S108*'Settings'!$B$5,""))</f>
        <v/>
      </c>
      <c r="Z108" s="44">
        <f>IF($A108="","",IFERROR(SUMIFS('Coaching Log'!$P$5:$P$504,'Coaching Log'!$B$5:$B$504,$A108),0))</f>
        <v/>
      </c>
      <c r="AA108" s="29">
        <f>IF(COUNTA($A108:$T108)=0,"",IF($A108="","Missing Plan ID",IF(COUNTIF($A$5:$A$504,$A108)&gt;1,"Duplicate Plan ID",IF(OR($B108="",$C108=""),"Missing Driver",IF($H108="","Missing Start Date",IF($I108="","Missing Due Date",IF($I108&lt;$H108,"Due Date Before Start",IF(AND($K108="Completed",$T108=""),"Missing Completion Date",IF(AND($K108&lt;&gt;"Completed",$T108&lt;&gt;""),"Completion Date With Open Status",IF(AND($N108="Lower Is Better",$O108&lt;&gt;"",$P108&lt;&gt;"",$P108&gt;=$O108),"Target Direction Conflict",IF(AND($N108="Higher Is Better",$O108&lt;&gt;"",$P108&lt;&gt;"",$P108&lt;=$O108),"Target Direction Conflict","OK")))))))))))</f>
        <v/>
      </c>
    </row>
    <row r="109">
      <c r="A109" s="23" t="n"/>
      <c r="B109" s="23" t="n"/>
      <c r="C109" s="23" t="n"/>
      <c r="D109" s="23" t="n"/>
      <c r="E109" s="23" t="n"/>
      <c r="F109" s="23" t="n"/>
      <c r="G109" s="24" t="n"/>
      <c r="H109" s="42" t="n"/>
      <c r="I109" s="42" t="n"/>
      <c r="J109" s="23" t="n"/>
      <c r="K109" s="23" t="n"/>
      <c r="L109" s="23" t="n"/>
      <c r="M109" s="23" t="n"/>
      <c r="N109" s="23" t="n"/>
      <c r="O109" s="26" t="n"/>
      <c r="P109" s="26" t="n"/>
      <c r="Q109" s="26" t="n"/>
      <c r="R109" s="42" t="n"/>
      <c r="S109" s="27" t="n"/>
      <c r="T109" s="42" t="n"/>
      <c r="U109" s="28">
        <f>IF(OR($O109="",$P109="",$Q109="",$N109=""),"",IFERROR(MAX(0,MIN(1,IF($N109="Lower Is Better",($O109-$Q109)/($O109-$P109),($Q109-$O109)/($P109-$O109)))),""))</f>
        <v/>
      </c>
      <c r="V109" s="29">
        <f>IF($A109="","",IF($K109="Completed","Completed",IF($K109="Canceled","Canceled",IF($K109="On Hold","On Hold",IF($I109="","Missing Due Date",IF($I109&lt;TODAY(),"Past Due",IF($I109&lt;=TODAY()+'Settings'!$B$4,"Due Soon","On Track")))))))</f>
        <v/>
      </c>
      <c r="W109" s="30">
        <f>IF($A109="","",COUNTIFS('Coaching Log'!$B$5:$B$504,$A109))</f>
        <v/>
      </c>
      <c r="X109" s="43">
        <f>IF($A109="","",IFERROR(IF(MAXIFS('Coaching Log'!$F$5:$F$504,'Coaching Log'!$B$5:$B$504,$A109)=0,"",MAXIFS('Coaching Log'!$F$5:$F$504,'Coaching Log'!$B$5:$B$504,$A109)),""))</f>
        <v/>
      </c>
      <c r="Y109" s="44">
        <f>IF(OR($A109="",$S109=""),"",IFERROR($S109*'Settings'!$B$5,""))</f>
        <v/>
      </c>
      <c r="Z109" s="44">
        <f>IF($A109="","",IFERROR(SUMIFS('Coaching Log'!$P$5:$P$504,'Coaching Log'!$B$5:$B$504,$A109),0))</f>
        <v/>
      </c>
      <c r="AA109" s="29">
        <f>IF(COUNTA($A109:$T109)=0,"",IF($A109="","Missing Plan ID",IF(COUNTIF($A$5:$A$504,$A109)&gt;1,"Duplicate Plan ID",IF(OR($B109="",$C109=""),"Missing Driver",IF($H109="","Missing Start Date",IF($I109="","Missing Due Date",IF($I109&lt;$H109,"Due Date Before Start",IF(AND($K109="Completed",$T109=""),"Missing Completion Date",IF(AND($K109&lt;&gt;"Completed",$T109&lt;&gt;""),"Completion Date With Open Status",IF(AND($N109="Lower Is Better",$O109&lt;&gt;"",$P109&lt;&gt;"",$P109&gt;=$O109),"Target Direction Conflict",IF(AND($N109="Higher Is Better",$O109&lt;&gt;"",$P109&lt;&gt;"",$P109&lt;=$O109),"Target Direction Conflict","OK")))))))))))</f>
        <v/>
      </c>
    </row>
    <row r="110">
      <c r="A110" s="23" t="n"/>
      <c r="B110" s="23" t="n"/>
      <c r="C110" s="23" t="n"/>
      <c r="D110" s="23" t="n"/>
      <c r="E110" s="23" t="n"/>
      <c r="F110" s="23" t="n"/>
      <c r="G110" s="24" t="n"/>
      <c r="H110" s="42" t="n"/>
      <c r="I110" s="42" t="n"/>
      <c r="J110" s="23" t="n"/>
      <c r="K110" s="23" t="n"/>
      <c r="L110" s="23" t="n"/>
      <c r="M110" s="23" t="n"/>
      <c r="N110" s="23" t="n"/>
      <c r="O110" s="26" t="n"/>
      <c r="P110" s="26" t="n"/>
      <c r="Q110" s="26" t="n"/>
      <c r="R110" s="42" t="n"/>
      <c r="S110" s="27" t="n"/>
      <c r="T110" s="42" t="n"/>
      <c r="U110" s="28">
        <f>IF(OR($O110="",$P110="",$Q110="",$N110=""),"",IFERROR(MAX(0,MIN(1,IF($N110="Lower Is Better",($O110-$Q110)/($O110-$P110),($Q110-$O110)/($P110-$O110)))),""))</f>
        <v/>
      </c>
      <c r="V110" s="29">
        <f>IF($A110="","",IF($K110="Completed","Completed",IF($K110="Canceled","Canceled",IF($K110="On Hold","On Hold",IF($I110="","Missing Due Date",IF($I110&lt;TODAY(),"Past Due",IF($I110&lt;=TODAY()+'Settings'!$B$4,"Due Soon","On Track")))))))</f>
        <v/>
      </c>
      <c r="W110" s="30">
        <f>IF($A110="","",COUNTIFS('Coaching Log'!$B$5:$B$504,$A110))</f>
        <v/>
      </c>
      <c r="X110" s="43">
        <f>IF($A110="","",IFERROR(IF(MAXIFS('Coaching Log'!$F$5:$F$504,'Coaching Log'!$B$5:$B$504,$A110)=0,"",MAXIFS('Coaching Log'!$F$5:$F$504,'Coaching Log'!$B$5:$B$504,$A110)),""))</f>
        <v/>
      </c>
      <c r="Y110" s="44">
        <f>IF(OR($A110="",$S110=""),"",IFERROR($S110*'Settings'!$B$5,""))</f>
        <v/>
      </c>
      <c r="Z110" s="44">
        <f>IF($A110="","",IFERROR(SUMIFS('Coaching Log'!$P$5:$P$504,'Coaching Log'!$B$5:$B$504,$A110),0))</f>
        <v/>
      </c>
      <c r="AA110" s="29">
        <f>IF(COUNTA($A110:$T110)=0,"",IF($A110="","Missing Plan ID",IF(COUNTIF($A$5:$A$504,$A110)&gt;1,"Duplicate Plan ID",IF(OR($B110="",$C110=""),"Missing Driver",IF($H110="","Missing Start Date",IF($I110="","Missing Due Date",IF($I110&lt;$H110,"Due Date Before Start",IF(AND($K110="Completed",$T110=""),"Missing Completion Date",IF(AND($K110&lt;&gt;"Completed",$T110&lt;&gt;""),"Completion Date With Open Status",IF(AND($N110="Lower Is Better",$O110&lt;&gt;"",$P110&lt;&gt;"",$P110&gt;=$O110),"Target Direction Conflict",IF(AND($N110="Higher Is Better",$O110&lt;&gt;"",$P110&lt;&gt;"",$P110&lt;=$O110),"Target Direction Conflict","OK")))))))))))</f>
        <v/>
      </c>
    </row>
    <row r="111">
      <c r="A111" s="23" t="n"/>
      <c r="B111" s="23" t="n"/>
      <c r="C111" s="23" t="n"/>
      <c r="D111" s="23" t="n"/>
      <c r="E111" s="23" t="n"/>
      <c r="F111" s="23" t="n"/>
      <c r="G111" s="24" t="n"/>
      <c r="H111" s="42" t="n"/>
      <c r="I111" s="42" t="n"/>
      <c r="J111" s="23" t="n"/>
      <c r="K111" s="23" t="n"/>
      <c r="L111" s="23" t="n"/>
      <c r="M111" s="23" t="n"/>
      <c r="N111" s="23" t="n"/>
      <c r="O111" s="26" t="n"/>
      <c r="P111" s="26" t="n"/>
      <c r="Q111" s="26" t="n"/>
      <c r="R111" s="42" t="n"/>
      <c r="S111" s="27" t="n"/>
      <c r="T111" s="42" t="n"/>
      <c r="U111" s="28">
        <f>IF(OR($O111="",$P111="",$Q111="",$N111=""),"",IFERROR(MAX(0,MIN(1,IF($N111="Lower Is Better",($O111-$Q111)/($O111-$P111),($Q111-$O111)/($P111-$O111)))),""))</f>
        <v/>
      </c>
      <c r="V111" s="29">
        <f>IF($A111="","",IF($K111="Completed","Completed",IF($K111="Canceled","Canceled",IF($K111="On Hold","On Hold",IF($I111="","Missing Due Date",IF($I111&lt;TODAY(),"Past Due",IF($I111&lt;=TODAY()+'Settings'!$B$4,"Due Soon","On Track")))))))</f>
        <v/>
      </c>
      <c r="W111" s="30">
        <f>IF($A111="","",COUNTIFS('Coaching Log'!$B$5:$B$504,$A111))</f>
        <v/>
      </c>
      <c r="X111" s="43">
        <f>IF($A111="","",IFERROR(IF(MAXIFS('Coaching Log'!$F$5:$F$504,'Coaching Log'!$B$5:$B$504,$A111)=0,"",MAXIFS('Coaching Log'!$F$5:$F$504,'Coaching Log'!$B$5:$B$504,$A111)),""))</f>
        <v/>
      </c>
      <c r="Y111" s="44">
        <f>IF(OR($A111="",$S111=""),"",IFERROR($S111*'Settings'!$B$5,""))</f>
        <v/>
      </c>
      <c r="Z111" s="44">
        <f>IF($A111="","",IFERROR(SUMIFS('Coaching Log'!$P$5:$P$504,'Coaching Log'!$B$5:$B$504,$A111),0))</f>
        <v/>
      </c>
      <c r="AA111" s="29">
        <f>IF(COUNTA($A111:$T111)=0,"",IF($A111="","Missing Plan ID",IF(COUNTIF($A$5:$A$504,$A111)&gt;1,"Duplicate Plan ID",IF(OR($B111="",$C111=""),"Missing Driver",IF($H111="","Missing Start Date",IF($I111="","Missing Due Date",IF($I111&lt;$H111,"Due Date Before Start",IF(AND($K111="Completed",$T111=""),"Missing Completion Date",IF(AND($K111&lt;&gt;"Completed",$T111&lt;&gt;""),"Completion Date With Open Status",IF(AND($N111="Lower Is Better",$O111&lt;&gt;"",$P111&lt;&gt;"",$P111&gt;=$O111),"Target Direction Conflict",IF(AND($N111="Higher Is Better",$O111&lt;&gt;"",$P111&lt;&gt;"",$P111&lt;=$O111),"Target Direction Conflict","OK")))))))))))</f>
        <v/>
      </c>
    </row>
    <row r="112">
      <c r="A112" s="23" t="n"/>
      <c r="B112" s="23" t="n"/>
      <c r="C112" s="23" t="n"/>
      <c r="D112" s="23" t="n"/>
      <c r="E112" s="23" t="n"/>
      <c r="F112" s="23" t="n"/>
      <c r="G112" s="24" t="n"/>
      <c r="H112" s="42" t="n"/>
      <c r="I112" s="42" t="n"/>
      <c r="J112" s="23" t="n"/>
      <c r="K112" s="23" t="n"/>
      <c r="L112" s="23" t="n"/>
      <c r="M112" s="23" t="n"/>
      <c r="N112" s="23" t="n"/>
      <c r="O112" s="26" t="n"/>
      <c r="P112" s="26" t="n"/>
      <c r="Q112" s="26" t="n"/>
      <c r="R112" s="42" t="n"/>
      <c r="S112" s="27" t="n"/>
      <c r="T112" s="42" t="n"/>
      <c r="U112" s="28">
        <f>IF(OR($O112="",$P112="",$Q112="",$N112=""),"",IFERROR(MAX(0,MIN(1,IF($N112="Lower Is Better",($O112-$Q112)/($O112-$P112),($Q112-$O112)/($P112-$O112)))),""))</f>
        <v/>
      </c>
      <c r="V112" s="29">
        <f>IF($A112="","",IF($K112="Completed","Completed",IF($K112="Canceled","Canceled",IF($K112="On Hold","On Hold",IF($I112="","Missing Due Date",IF($I112&lt;TODAY(),"Past Due",IF($I112&lt;=TODAY()+'Settings'!$B$4,"Due Soon","On Track")))))))</f>
        <v/>
      </c>
      <c r="W112" s="30">
        <f>IF($A112="","",COUNTIFS('Coaching Log'!$B$5:$B$504,$A112))</f>
        <v/>
      </c>
      <c r="X112" s="43">
        <f>IF($A112="","",IFERROR(IF(MAXIFS('Coaching Log'!$F$5:$F$504,'Coaching Log'!$B$5:$B$504,$A112)=0,"",MAXIFS('Coaching Log'!$F$5:$F$504,'Coaching Log'!$B$5:$B$504,$A112)),""))</f>
        <v/>
      </c>
      <c r="Y112" s="44">
        <f>IF(OR($A112="",$S112=""),"",IFERROR($S112*'Settings'!$B$5,""))</f>
        <v/>
      </c>
      <c r="Z112" s="44">
        <f>IF($A112="","",IFERROR(SUMIFS('Coaching Log'!$P$5:$P$504,'Coaching Log'!$B$5:$B$504,$A112),0))</f>
        <v/>
      </c>
      <c r="AA112" s="29">
        <f>IF(COUNTA($A112:$T112)=0,"",IF($A112="","Missing Plan ID",IF(COUNTIF($A$5:$A$504,$A112)&gt;1,"Duplicate Plan ID",IF(OR($B112="",$C112=""),"Missing Driver",IF($H112="","Missing Start Date",IF($I112="","Missing Due Date",IF($I112&lt;$H112,"Due Date Before Start",IF(AND($K112="Completed",$T112=""),"Missing Completion Date",IF(AND($K112&lt;&gt;"Completed",$T112&lt;&gt;""),"Completion Date With Open Status",IF(AND($N112="Lower Is Better",$O112&lt;&gt;"",$P112&lt;&gt;"",$P112&gt;=$O112),"Target Direction Conflict",IF(AND($N112="Higher Is Better",$O112&lt;&gt;"",$P112&lt;&gt;"",$P112&lt;=$O112),"Target Direction Conflict","OK")))))))))))</f>
        <v/>
      </c>
    </row>
    <row r="113">
      <c r="A113" s="23" t="n"/>
      <c r="B113" s="23" t="n"/>
      <c r="C113" s="23" t="n"/>
      <c r="D113" s="23" t="n"/>
      <c r="E113" s="23" t="n"/>
      <c r="F113" s="23" t="n"/>
      <c r="G113" s="24" t="n"/>
      <c r="H113" s="42" t="n"/>
      <c r="I113" s="42" t="n"/>
      <c r="J113" s="23" t="n"/>
      <c r="K113" s="23" t="n"/>
      <c r="L113" s="23" t="n"/>
      <c r="M113" s="23" t="n"/>
      <c r="N113" s="23" t="n"/>
      <c r="O113" s="26" t="n"/>
      <c r="P113" s="26" t="n"/>
      <c r="Q113" s="26" t="n"/>
      <c r="R113" s="42" t="n"/>
      <c r="S113" s="27" t="n"/>
      <c r="T113" s="42" t="n"/>
      <c r="U113" s="28">
        <f>IF(OR($O113="",$P113="",$Q113="",$N113=""),"",IFERROR(MAX(0,MIN(1,IF($N113="Lower Is Better",($O113-$Q113)/($O113-$P113),($Q113-$O113)/($P113-$O113)))),""))</f>
        <v/>
      </c>
      <c r="V113" s="29">
        <f>IF($A113="","",IF($K113="Completed","Completed",IF($K113="Canceled","Canceled",IF($K113="On Hold","On Hold",IF($I113="","Missing Due Date",IF($I113&lt;TODAY(),"Past Due",IF($I113&lt;=TODAY()+'Settings'!$B$4,"Due Soon","On Track")))))))</f>
        <v/>
      </c>
      <c r="W113" s="30">
        <f>IF($A113="","",COUNTIFS('Coaching Log'!$B$5:$B$504,$A113))</f>
        <v/>
      </c>
      <c r="X113" s="43">
        <f>IF($A113="","",IFERROR(IF(MAXIFS('Coaching Log'!$F$5:$F$504,'Coaching Log'!$B$5:$B$504,$A113)=0,"",MAXIFS('Coaching Log'!$F$5:$F$504,'Coaching Log'!$B$5:$B$504,$A113)),""))</f>
        <v/>
      </c>
      <c r="Y113" s="44">
        <f>IF(OR($A113="",$S113=""),"",IFERROR($S113*'Settings'!$B$5,""))</f>
        <v/>
      </c>
      <c r="Z113" s="44">
        <f>IF($A113="","",IFERROR(SUMIFS('Coaching Log'!$P$5:$P$504,'Coaching Log'!$B$5:$B$504,$A113),0))</f>
        <v/>
      </c>
      <c r="AA113" s="29">
        <f>IF(COUNTA($A113:$T113)=0,"",IF($A113="","Missing Plan ID",IF(COUNTIF($A$5:$A$504,$A113)&gt;1,"Duplicate Plan ID",IF(OR($B113="",$C113=""),"Missing Driver",IF($H113="","Missing Start Date",IF($I113="","Missing Due Date",IF($I113&lt;$H113,"Due Date Before Start",IF(AND($K113="Completed",$T113=""),"Missing Completion Date",IF(AND($K113&lt;&gt;"Completed",$T113&lt;&gt;""),"Completion Date With Open Status",IF(AND($N113="Lower Is Better",$O113&lt;&gt;"",$P113&lt;&gt;"",$P113&gt;=$O113),"Target Direction Conflict",IF(AND($N113="Higher Is Better",$O113&lt;&gt;"",$P113&lt;&gt;"",$P113&lt;=$O113),"Target Direction Conflict","OK")))))))))))</f>
        <v/>
      </c>
    </row>
    <row r="114">
      <c r="A114" s="23" t="n"/>
      <c r="B114" s="23" t="n"/>
      <c r="C114" s="23" t="n"/>
      <c r="D114" s="23" t="n"/>
      <c r="E114" s="23" t="n"/>
      <c r="F114" s="23" t="n"/>
      <c r="G114" s="24" t="n"/>
      <c r="H114" s="42" t="n"/>
      <c r="I114" s="42" t="n"/>
      <c r="J114" s="23" t="n"/>
      <c r="K114" s="23" t="n"/>
      <c r="L114" s="23" t="n"/>
      <c r="M114" s="23" t="n"/>
      <c r="N114" s="23" t="n"/>
      <c r="O114" s="26" t="n"/>
      <c r="P114" s="26" t="n"/>
      <c r="Q114" s="26" t="n"/>
      <c r="R114" s="42" t="n"/>
      <c r="S114" s="27" t="n"/>
      <c r="T114" s="42" t="n"/>
      <c r="U114" s="28">
        <f>IF(OR($O114="",$P114="",$Q114="",$N114=""),"",IFERROR(MAX(0,MIN(1,IF($N114="Lower Is Better",($O114-$Q114)/($O114-$P114),($Q114-$O114)/($P114-$O114)))),""))</f>
        <v/>
      </c>
      <c r="V114" s="29">
        <f>IF($A114="","",IF($K114="Completed","Completed",IF($K114="Canceled","Canceled",IF($K114="On Hold","On Hold",IF($I114="","Missing Due Date",IF($I114&lt;TODAY(),"Past Due",IF($I114&lt;=TODAY()+'Settings'!$B$4,"Due Soon","On Track")))))))</f>
        <v/>
      </c>
      <c r="W114" s="30">
        <f>IF($A114="","",COUNTIFS('Coaching Log'!$B$5:$B$504,$A114))</f>
        <v/>
      </c>
      <c r="X114" s="43">
        <f>IF($A114="","",IFERROR(IF(MAXIFS('Coaching Log'!$F$5:$F$504,'Coaching Log'!$B$5:$B$504,$A114)=0,"",MAXIFS('Coaching Log'!$F$5:$F$504,'Coaching Log'!$B$5:$B$504,$A114)),""))</f>
        <v/>
      </c>
      <c r="Y114" s="44">
        <f>IF(OR($A114="",$S114=""),"",IFERROR($S114*'Settings'!$B$5,""))</f>
        <v/>
      </c>
      <c r="Z114" s="44">
        <f>IF($A114="","",IFERROR(SUMIFS('Coaching Log'!$P$5:$P$504,'Coaching Log'!$B$5:$B$504,$A114),0))</f>
        <v/>
      </c>
      <c r="AA114" s="29">
        <f>IF(COUNTA($A114:$T114)=0,"",IF($A114="","Missing Plan ID",IF(COUNTIF($A$5:$A$504,$A114)&gt;1,"Duplicate Plan ID",IF(OR($B114="",$C114=""),"Missing Driver",IF($H114="","Missing Start Date",IF($I114="","Missing Due Date",IF($I114&lt;$H114,"Due Date Before Start",IF(AND($K114="Completed",$T114=""),"Missing Completion Date",IF(AND($K114&lt;&gt;"Completed",$T114&lt;&gt;""),"Completion Date With Open Status",IF(AND($N114="Lower Is Better",$O114&lt;&gt;"",$P114&lt;&gt;"",$P114&gt;=$O114),"Target Direction Conflict",IF(AND($N114="Higher Is Better",$O114&lt;&gt;"",$P114&lt;&gt;"",$P114&lt;=$O114),"Target Direction Conflict","OK")))))))))))</f>
        <v/>
      </c>
    </row>
    <row r="115">
      <c r="A115" s="23" t="n"/>
      <c r="B115" s="23" t="n"/>
      <c r="C115" s="23" t="n"/>
      <c r="D115" s="23" t="n"/>
      <c r="E115" s="23" t="n"/>
      <c r="F115" s="23" t="n"/>
      <c r="G115" s="24" t="n"/>
      <c r="H115" s="42" t="n"/>
      <c r="I115" s="42" t="n"/>
      <c r="J115" s="23" t="n"/>
      <c r="K115" s="23" t="n"/>
      <c r="L115" s="23" t="n"/>
      <c r="M115" s="23" t="n"/>
      <c r="N115" s="23" t="n"/>
      <c r="O115" s="26" t="n"/>
      <c r="P115" s="26" t="n"/>
      <c r="Q115" s="26" t="n"/>
      <c r="R115" s="42" t="n"/>
      <c r="S115" s="27" t="n"/>
      <c r="T115" s="42" t="n"/>
      <c r="U115" s="28">
        <f>IF(OR($O115="",$P115="",$Q115="",$N115=""),"",IFERROR(MAX(0,MIN(1,IF($N115="Lower Is Better",($O115-$Q115)/($O115-$P115),($Q115-$O115)/($P115-$O115)))),""))</f>
        <v/>
      </c>
      <c r="V115" s="29">
        <f>IF($A115="","",IF($K115="Completed","Completed",IF($K115="Canceled","Canceled",IF($K115="On Hold","On Hold",IF($I115="","Missing Due Date",IF($I115&lt;TODAY(),"Past Due",IF($I115&lt;=TODAY()+'Settings'!$B$4,"Due Soon","On Track")))))))</f>
        <v/>
      </c>
      <c r="W115" s="30">
        <f>IF($A115="","",COUNTIFS('Coaching Log'!$B$5:$B$504,$A115))</f>
        <v/>
      </c>
      <c r="X115" s="43">
        <f>IF($A115="","",IFERROR(IF(MAXIFS('Coaching Log'!$F$5:$F$504,'Coaching Log'!$B$5:$B$504,$A115)=0,"",MAXIFS('Coaching Log'!$F$5:$F$504,'Coaching Log'!$B$5:$B$504,$A115)),""))</f>
        <v/>
      </c>
      <c r="Y115" s="44">
        <f>IF(OR($A115="",$S115=""),"",IFERROR($S115*'Settings'!$B$5,""))</f>
        <v/>
      </c>
      <c r="Z115" s="44">
        <f>IF($A115="","",IFERROR(SUMIFS('Coaching Log'!$P$5:$P$504,'Coaching Log'!$B$5:$B$504,$A115),0))</f>
        <v/>
      </c>
      <c r="AA115" s="29">
        <f>IF(COUNTA($A115:$T115)=0,"",IF($A115="","Missing Plan ID",IF(COUNTIF($A$5:$A$504,$A115)&gt;1,"Duplicate Plan ID",IF(OR($B115="",$C115=""),"Missing Driver",IF($H115="","Missing Start Date",IF($I115="","Missing Due Date",IF($I115&lt;$H115,"Due Date Before Start",IF(AND($K115="Completed",$T115=""),"Missing Completion Date",IF(AND($K115&lt;&gt;"Completed",$T115&lt;&gt;""),"Completion Date With Open Status",IF(AND($N115="Lower Is Better",$O115&lt;&gt;"",$P115&lt;&gt;"",$P115&gt;=$O115),"Target Direction Conflict",IF(AND($N115="Higher Is Better",$O115&lt;&gt;"",$P115&lt;&gt;"",$P115&lt;=$O115),"Target Direction Conflict","OK")))))))))))</f>
        <v/>
      </c>
    </row>
    <row r="116">
      <c r="A116" s="23" t="n"/>
      <c r="B116" s="23" t="n"/>
      <c r="C116" s="23" t="n"/>
      <c r="D116" s="23" t="n"/>
      <c r="E116" s="23" t="n"/>
      <c r="F116" s="23" t="n"/>
      <c r="G116" s="24" t="n"/>
      <c r="H116" s="42" t="n"/>
      <c r="I116" s="42" t="n"/>
      <c r="J116" s="23" t="n"/>
      <c r="K116" s="23" t="n"/>
      <c r="L116" s="23" t="n"/>
      <c r="M116" s="23" t="n"/>
      <c r="N116" s="23" t="n"/>
      <c r="O116" s="26" t="n"/>
      <c r="P116" s="26" t="n"/>
      <c r="Q116" s="26" t="n"/>
      <c r="R116" s="42" t="n"/>
      <c r="S116" s="27" t="n"/>
      <c r="T116" s="42" t="n"/>
      <c r="U116" s="28">
        <f>IF(OR($O116="",$P116="",$Q116="",$N116=""),"",IFERROR(MAX(0,MIN(1,IF($N116="Lower Is Better",($O116-$Q116)/($O116-$P116),($Q116-$O116)/($P116-$O116)))),""))</f>
        <v/>
      </c>
      <c r="V116" s="29">
        <f>IF($A116="","",IF($K116="Completed","Completed",IF($K116="Canceled","Canceled",IF($K116="On Hold","On Hold",IF($I116="","Missing Due Date",IF($I116&lt;TODAY(),"Past Due",IF($I116&lt;=TODAY()+'Settings'!$B$4,"Due Soon","On Track")))))))</f>
        <v/>
      </c>
      <c r="W116" s="30">
        <f>IF($A116="","",COUNTIFS('Coaching Log'!$B$5:$B$504,$A116))</f>
        <v/>
      </c>
      <c r="X116" s="43">
        <f>IF($A116="","",IFERROR(IF(MAXIFS('Coaching Log'!$F$5:$F$504,'Coaching Log'!$B$5:$B$504,$A116)=0,"",MAXIFS('Coaching Log'!$F$5:$F$504,'Coaching Log'!$B$5:$B$504,$A116)),""))</f>
        <v/>
      </c>
      <c r="Y116" s="44">
        <f>IF(OR($A116="",$S116=""),"",IFERROR($S116*'Settings'!$B$5,""))</f>
        <v/>
      </c>
      <c r="Z116" s="44">
        <f>IF($A116="","",IFERROR(SUMIFS('Coaching Log'!$P$5:$P$504,'Coaching Log'!$B$5:$B$504,$A116),0))</f>
        <v/>
      </c>
      <c r="AA116" s="29">
        <f>IF(COUNTA($A116:$T116)=0,"",IF($A116="","Missing Plan ID",IF(COUNTIF($A$5:$A$504,$A116)&gt;1,"Duplicate Plan ID",IF(OR($B116="",$C116=""),"Missing Driver",IF($H116="","Missing Start Date",IF($I116="","Missing Due Date",IF($I116&lt;$H116,"Due Date Before Start",IF(AND($K116="Completed",$T116=""),"Missing Completion Date",IF(AND($K116&lt;&gt;"Completed",$T116&lt;&gt;""),"Completion Date With Open Status",IF(AND($N116="Lower Is Better",$O116&lt;&gt;"",$P116&lt;&gt;"",$P116&gt;=$O116),"Target Direction Conflict",IF(AND($N116="Higher Is Better",$O116&lt;&gt;"",$P116&lt;&gt;"",$P116&lt;=$O116),"Target Direction Conflict","OK")))))))))))</f>
        <v/>
      </c>
    </row>
    <row r="117">
      <c r="A117" s="23" t="n"/>
      <c r="B117" s="23" t="n"/>
      <c r="C117" s="23" t="n"/>
      <c r="D117" s="23" t="n"/>
      <c r="E117" s="23" t="n"/>
      <c r="F117" s="23" t="n"/>
      <c r="G117" s="24" t="n"/>
      <c r="H117" s="42" t="n"/>
      <c r="I117" s="42" t="n"/>
      <c r="J117" s="23" t="n"/>
      <c r="K117" s="23" t="n"/>
      <c r="L117" s="23" t="n"/>
      <c r="M117" s="23" t="n"/>
      <c r="N117" s="23" t="n"/>
      <c r="O117" s="26" t="n"/>
      <c r="P117" s="26" t="n"/>
      <c r="Q117" s="26" t="n"/>
      <c r="R117" s="42" t="n"/>
      <c r="S117" s="27" t="n"/>
      <c r="T117" s="42" t="n"/>
      <c r="U117" s="28">
        <f>IF(OR($O117="",$P117="",$Q117="",$N117=""),"",IFERROR(MAX(0,MIN(1,IF($N117="Lower Is Better",($O117-$Q117)/($O117-$P117),($Q117-$O117)/($P117-$O117)))),""))</f>
        <v/>
      </c>
      <c r="V117" s="29">
        <f>IF($A117="","",IF($K117="Completed","Completed",IF($K117="Canceled","Canceled",IF($K117="On Hold","On Hold",IF($I117="","Missing Due Date",IF($I117&lt;TODAY(),"Past Due",IF($I117&lt;=TODAY()+'Settings'!$B$4,"Due Soon","On Track")))))))</f>
        <v/>
      </c>
      <c r="W117" s="30">
        <f>IF($A117="","",COUNTIFS('Coaching Log'!$B$5:$B$504,$A117))</f>
        <v/>
      </c>
      <c r="X117" s="43">
        <f>IF($A117="","",IFERROR(IF(MAXIFS('Coaching Log'!$F$5:$F$504,'Coaching Log'!$B$5:$B$504,$A117)=0,"",MAXIFS('Coaching Log'!$F$5:$F$504,'Coaching Log'!$B$5:$B$504,$A117)),""))</f>
        <v/>
      </c>
      <c r="Y117" s="44">
        <f>IF(OR($A117="",$S117=""),"",IFERROR($S117*'Settings'!$B$5,""))</f>
        <v/>
      </c>
      <c r="Z117" s="44">
        <f>IF($A117="","",IFERROR(SUMIFS('Coaching Log'!$P$5:$P$504,'Coaching Log'!$B$5:$B$504,$A117),0))</f>
        <v/>
      </c>
      <c r="AA117" s="29">
        <f>IF(COUNTA($A117:$T117)=0,"",IF($A117="","Missing Plan ID",IF(COUNTIF($A$5:$A$504,$A117)&gt;1,"Duplicate Plan ID",IF(OR($B117="",$C117=""),"Missing Driver",IF($H117="","Missing Start Date",IF($I117="","Missing Due Date",IF($I117&lt;$H117,"Due Date Before Start",IF(AND($K117="Completed",$T117=""),"Missing Completion Date",IF(AND($K117&lt;&gt;"Completed",$T117&lt;&gt;""),"Completion Date With Open Status",IF(AND($N117="Lower Is Better",$O117&lt;&gt;"",$P117&lt;&gt;"",$P117&gt;=$O117),"Target Direction Conflict",IF(AND($N117="Higher Is Better",$O117&lt;&gt;"",$P117&lt;&gt;"",$P117&lt;=$O117),"Target Direction Conflict","OK")))))))))))</f>
        <v/>
      </c>
    </row>
    <row r="118">
      <c r="A118" s="23" t="n"/>
      <c r="B118" s="23" t="n"/>
      <c r="C118" s="23" t="n"/>
      <c r="D118" s="23" t="n"/>
      <c r="E118" s="23" t="n"/>
      <c r="F118" s="23" t="n"/>
      <c r="G118" s="24" t="n"/>
      <c r="H118" s="42" t="n"/>
      <c r="I118" s="42" t="n"/>
      <c r="J118" s="23" t="n"/>
      <c r="K118" s="23" t="n"/>
      <c r="L118" s="23" t="n"/>
      <c r="M118" s="23" t="n"/>
      <c r="N118" s="23" t="n"/>
      <c r="O118" s="26" t="n"/>
      <c r="P118" s="26" t="n"/>
      <c r="Q118" s="26" t="n"/>
      <c r="R118" s="42" t="n"/>
      <c r="S118" s="27" t="n"/>
      <c r="T118" s="42" t="n"/>
      <c r="U118" s="28">
        <f>IF(OR($O118="",$P118="",$Q118="",$N118=""),"",IFERROR(MAX(0,MIN(1,IF($N118="Lower Is Better",($O118-$Q118)/($O118-$P118),($Q118-$O118)/($P118-$O118)))),""))</f>
        <v/>
      </c>
      <c r="V118" s="29">
        <f>IF($A118="","",IF($K118="Completed","Completed",IF($K118="Canceled","Canceled",IF($K118="On Hold","On Hold",IF($I118="","Missing Due Date",IF($I118&lt;TODAY(),"Past Due",IF($I118&lt;=TODAY()+'Settings'!$B$4,"Due Soon","On Track")))))))</f>
        <v/>
      </c>
      <c r="W118" s="30">
        <f>IF($A118="","",COUNTIFS('Coaching Log'!$B$5:$B$504,$A118))</f>
        <v/>
      </c>
      <c r="X118" s="43">
        <f>IF($A118="","",IFERROR(IF(MAXIFS('Coaching Log'!$F$5:$F$504,'Coaching Log'!$B$5:$B$504,$A118)=0,"",MAXIFS('Coaching Log'!$F$5:$F$504,'Coaching Log'!$B$5:$B$504,$A118)),""))</f>
        <v/>
      </c>
      <c r="Y118" s="44">
        <f>IF(OR($A118="",$S118=""),"",IFERROR($S118*'Settings'!$B$5,""))</f>
        <v/>
      </c>
      <c r="Z118" s="44">
        <f>IF($A118="","",IFERROR(SUMIFS('Coaching Log'!$P$5:$P$504,'Coaching Log'!$B$5:$B$504,$A118),0))</f>
        <v/>
      </c>
      <c r="AA118" s="29">
        <f>IF(COUNTA($A118:$T118)=0,"",IF($A118="","Missing Plan ID",IF(COUNTIF($A$5:$A$504,$A118)&gt;1,"Duplicate Plan ID",IF(OR($B118="",$C118=""),"Missing Driver",IF($H118="","Missing Start Date",IF($I118="","Missing Due Date",IF($I118&lt;$H118,"Due Date Before Start",IF(AND($K118="Completed",$T118=""),"Missing Completion Date",IF(AND($K118&lt;&gt;"Completed",$T118&lt;&gt;""),"Completion Date With Open Status",IF(AND($N118="Lower Is Better",$O118&lt;&gt;"",$P118&lt;&gt;"",$P118&gt;=$O118),"Target Direction Conflict",IF(AND($N118="Higher Is Better",$O118&lt;&gt;"",$P118&lt;&gt;"",$P118&lt;=$O118),"Target Direction Conflict","OK")))))))))))</f>
        <v/>
      </c>
    </row>
    <row r="119">
      <c r="A119" s="23" t="n"/>
      <c r="B119" s="23" t="n"/>
      <c r="C119" s="23" t="n"/>
      <c r="D119" s="23" t="n"/>
      <c r="E119" s="23" t="n"/>
      <c r="F119" s="23" t="n"/>
      <c r="G119" s="24" t="n"/>
      <c r="H119" s="42" t="n"/>
      <c r="I119" s="42" t="n"/>
      <c r="J119" s="23" t="n"/>
      <c r="K119" s="23" t="n"/>
      <c r="L119" s="23" t="n"/>
      <c r="M119" s="23" t="n"/>
      <c r="N119" s="23" t="n"/>
      <c r="O119" s="26" t="n"/>
      <c r="P119" s="26" t="n"/>
      <c r="Q119" s="26" t="n"/>
      <c r="R119" s="42" t="n"/>
      <c r="S119" s="27" t="n"/>
      <c r="T119" s="42" t="n"/>
      <c r="U119" s="28">
        <f>IF(OR($O119="",$P119="",$Q119="",$N119=""),"",IFERROR(MAX(0,MIN(1,IF($N119="Lower Is Better",($O119-$Q119)/($O119-$P119),($Q119-$O119)/($P119-$O119)))),""))</f>
        <v/>
      </c>
      <c r="V119" s="29">
        <f>IF($A119="","",IF($K119="Completed","Completed",IF($K119="Canceled","Canceled",IF($K119="On Hold","On Hold",IF($I119="","Missing Due Date",IF($I119&lt;TODAY(),"Past Due",IF($I119&lt;=TODAY()+'Settings'!$B$4,"Due Soon","On Track")))))))</f>
        <v/>
      </c>
      <c r="W119" s="30">
        <f>IF($A119="","",COUNTIFS('Coaching Log'!$B$5:$B$504,$A119))</f>
        <v/>
      </c>
      <c r="X119" s="43">
        <f>IF($A119="","",IFERROR(IF(MAXIFS('Coaching Log'!$F$5:$F$504,'Coaching Log'!$B$5:$B$504,$A119)=0,"",MAXIFS('Coaching Log'!$F$5:$F$504,'Coaching Log'!$B$5:$B$504,$A119)),""))</f>
        <v/>
      </c>
      <c r="Y119" s="44">
        <f>IF(OR($A119="",$S119=""),"",IFERROR($S119*'Settings'!$B$5,""))</f>
        <v/>
      </c>
      <c r="Z119" s="44">
        <f>IF($A119="","",IFERROR(SUMIFS('Coaching Log'!$P$5:$P$504,'Coaching Log'!$B$5:$B$504,$A119),0))</f>
        <v/>
      </c>
      <c r="AA119" s="29">
        <f>IF(COUNTA($A119:$T119)=0,"",IF($A119="","Missing Plan ID",IF(COUNTIF($A$5:$A$504,$A119)&gt;1,"Duplicate Plan ID",IF(OR($B119="",$C119=""),"Missing Driver",IF($H119="","Missing Start Date",IF($I119="","Missing Due Date",IF($I119&lt;$H119,"Due Date Before Start",IF(AND($K119="Completed",$T119=""),"Missing Completion Date",IF(AND($K119&lt;&gt;"Completed",$T119&lt;&gt;""),"Completion Date With Open Status",IF(AND($N119="Lower Is Better",$O119&lt;&gt;"",$P119&lt;&gt;"",$P119&gt;=$O119),"Target Direction Conflict",IF(AND($N119="Higher Is Better",$O119&lt;&gt;"",$P119&lt;&gt;"",$P119&lt;=$O119),"Target Direction Conflict","OK")))))))))))</f>
        <v/>
      </c>
    </row>
    <row r="120">
      <c r="A120" s="23" t="n"/>
      <c r="B120" s="23" t="n"/>
      <c r="C120" s="23" t="n"/>
      <c r="D120" s="23" t="n"/>
      <c r="E120" s="23" t="n"/>
      <c r="F120" s="23" t="n"/>
      <c r="G120" s="24" t="n"/>
      <c r="H120" s="42" t="n"/>
      <c r="I120" s="42" t="n"/>
      <c r="J120" s="23" t="n"/>
      <c r="K120" s="23" t="n"/>
      <c r="L120" s="23" t="n"/>
      <c r="M120" s="23" t="n"/>
      <c r="N120" s="23" t="n"/>
      <c r="O120" s="26" t="n"/>
      <c r="P120" s="26" t="n"/>
      <c r="Q120" s="26" t="n"/>
      <c r="R120" s="42" t="n"/>
      <c r="S120" s="27" t="n"/>
      <c r="T120" s="42" t="n"/>
      <c r="U120" s="28">
        <f>IF(OR($O120="",$P120="",$Q120="",$N120=""),"",IFERROR(MAX(0,MIN(1,IF($N120="Lower Is Better",($O120-$Q120)/($O120-$P120),($Q120-$O120)/($P120-$O120)))),""))</f>
        <v/>
      </c>
      <c r="V120" s="29">
        <f>IF($A120="","",IF($K120="Completed","Completed",IF($K120="Canceled","Canceled",IF($K120="On Hold","On Hold",IF($I120="","Missing Due Date",IF($I120&lt;TODAY(),"Past Due",IF($I120&lt;=TODAY()+'Settings'!$B$4,"Due Soon","On Track")))))))</f>
        <v/>
      </c>
      <c r="W120" s="30">
        <f>IF($A120="","",COUNTIFS('Coaching Log'!$B$5:$B$504,$A120))</f>
        <v/>
      </c>
      <c r="X120" s="43">
        <f>IF($A120="","",IFERROR(IF(MAXIFS('Coaching Log'!$F$5:$F$504,'Coaching Log'!$B$5:$B$504,$A120)=0,"",MAXIFS('Coaching Log'!$F$5:$F$504,'Coaching Log'!$B$5:$B$504,$A120)),""))</f>
        <v/>
      </c>
      <c r="Y120" s="44">
        <f>IF(OR($A120="",$S120=""),"",IFERROR($S120*'Settings'!$B$5,""))</f>
        <v/>
      </c>
      <c r="Z120" s="44">
        <f>IF($A120="","",IFERROR(SUMIFS('Coaching Log'!$P$5:$P$504,'Coaching Log'!$B$5:$B$504,$A120),0))</f>
        <v/>
      </c>
      <c r="AA120" s="29">
        <f>IF(COUNTA($A120:$T120)=0,"",IF($A120="","Missing Plan ID",IF(COUNTIF($A$5:$A$504,$A120)&gt;1,"Duplicate Plan ID",IF(OR($B120="",$C120=""),"Missing Driver",IF($H120="","Missing Start Date",IF($I120="","Missing Due Date",IF($I120&lt;$H120,"Due Date Before Start",IF(AND($K120="Completed",$T120=""),"Missing Completion Date",IF(AND($K120&lt;&gt;"Completed",$T120&lt;&gt;""),"Completion Date With Open Status",IF(AND($N120="Lower Is Better",$O120&lt;&gt;"",$P120&lt;&gt;"",$P120&gt;=$O120),"Target Direction Conflict",IF(AND($N120="Higher Is Better",$O120&lt;&gt;"",$P120&lt;&gt;"",$P120&lt;=$O120),"Target Direction Conflict","OK")))))))))))</f>
        <v/>
      </c>
    </row>
    <row r="121">
      <c r="A121" s="23" t="n"/>
      <c r="B121" s="23" t="n"/>
      <c r="C121" s="23" t="n"/>
      <c r="D121" s="23" t="n"/>
      <c r="E121" s="23" t="n"/>
      <c r="F121" s="23" t="n"/>
      <c r="G121" s="24" t="n"/>
      <c r="H121" s="42" t="n"/>
      <c r="I121" s="42" t="n"/>
      <c r="J121" s="23" t="n"/>
      <c r="K121" s="23" t="n"/>
      <c r="L121" s="23" t="n"/>
      <c r="M121" s="23" t="n"/>
      <c r="N121" s="23" t="n"/>
      <c r="O121" s="26" t="n"/>
      <c r="P121" s="26" t="n"/>
      <c r="Q121" s="26" t="n"/>
      <c r="R121" s="42" t="n"/>
      <c r="S121" s="27" t="n"/>
      <c r="T121" s="42" t="n"/>
      <c r="U121" s="28">
        <f>IF(OR($O121="",$P121="",$Q121="",$N121=""),"",IFERROR(MAX(0,MIN(1,IF($N121="Lower Is Better",($O121-$Q121)/($O121-$P121),($Q121-$O121)/($P121-$O121)))),""))</f>
        <v/>
      </c>
      <c r="V121" s="29">
        <f>IF($A121="","",IF($K121="Completed","Completed",IF($K121="Canceled","Canceled",IF($K121="On Hold","On Hold",IF($I121="","Missing Due Date",IF($I121&lt;TODAY(),"Past Due",IF($I121&lt;=TODAY()+'Settings'!$B$4,"Due Soon","On Track")))))))</f>
        <v/>
      </c>
      <c r="W121" s="30">
        <f>IF($A121="","",COUNTIFS('Coaching Log'!$B$5:$B$504,$A121))</f>
        <v/>
      </c>
      <c r="X121" s="43">
        <f>IF($A121="","",IFERROR(IF(MAXIFS('Coaching Log'!$F$5:$F$504,'Coaching Log'!$B$5:$B$504,$A121)=0,"",MAXIFS('Coaching Log'!$F$5:$F$504,'Coaching Log'!$B$5:$B$504,$A121)),""))</f>
        <v/>
      </c>
      <c r="Y121" s="44">
        <f>IF(OR($A121="",$S121=""),"",IFERROR($S121*'Settings'!$B$5,""))</f>
        <v/>
      </c>
      <c r="Z121" s="44">
        <f>IF($A121="","",IFERROR(SUMIFS('Coaching Log'!$P$5:$P$504,'Coaching Log'!$B$5:$B$504,$A121),0))</f>
        <v/>
      </c>
      <c r="AA121" s="29">
        <f>IF(COUNTA($A121:$T121)=0,"",IF($A121="","Missing Plan ID",IF(COUNTIF($A$5:$A$504,$A121)&gt;1,"Duplicate Plan ID",IF(OR($B121="",$C121=""),"Missing Driver",IF($H121="","Missing Start Date",IF($I121="","Missing Due Date",IF($I121&lt;$H121,"Due Date Before Start",IF(AND($K121="Completed",$T121=""),"Missing Completion Date",IF(AND($K121&lt;&gt;"Completed",$T121&lt;&gt;""),"Completion Date With Open Status",IF(AND($N121="Lower Is Better",$O121&lt;&gt;"",$P121&lt;&gt;"",$P121&gt;=$O121),"Target Direction Conflict",IF(AND($N121="Higher Is Better",$O121&lt;&gt;"",$P121&lt;&gt;"",$P121&lt;=$O121),"Target Direction Conflict","OK")))))))))))</f>
        <v/>
      </c>
    </row>
    <row r="122">
      <c r="A122" s="23" t="n"/>
      <c r="B122" s="23" t="n"/>
      <c r="C122" s="23" t="n"/>
      <c r="D122" s="23" t="n"/>
      <c r="E122" s="23" t="n"/>
      <c r="F122" s="23" t="n"/>
      <c r="G122" s="24" t="n"/>
      <c r="H122" s="42" t="n"/>
      <c r="I122" s="42" t="n"/>
      <c r="J122" s="23" t="n"/>
      <c r="K122" s="23" t="n"/>
      <c r="L122" s="23" t="n"/>
      <c r="M122" s="23" t="n"/>
      <c r="N122" s="23" t="n"/>
      <c r="O122" s="26" t="n"/>
      <c r="P122" s="26" t="n"/>
      <c r="Q122" s="26" t="n"/>
      <c r="R122" s="42" t="n"/>
      <c r="S122" s="27" t="n"/>
      <c r="T122" s="42" t="n"/>
      <c r="U122" s="28">
        <f>IF(OR($O122="",$P122="",$Q122="",$N122=""),"",IFERROR(MAX(0,MIN(1,IF($N122="Lower Is Better",($O122-$Q122)/($O122-$P122),($Q122-$O122)/($P122-$O122)))),""))</f>
        <v/>
      </c>
      <c r="V122" s="29">
        <f>IF($A122="","",IF($K122="Completed","Completed",IF($K122="Canceled","Canceled",IF($K122="On Hold","On Hold",IF($I122="","Missing Due Date",IF($I122&lt;TODAY(),"Past Due",IF($I122&lt;=TODAY()+'Settings'!$B$4,"Due Soon","On Track")))))))</f>
        <v/>
      </c>
      <c r="W122" s="30">
        <f>IF($A122="","",COUNTIFS('Coaching Log'!$B$5:$B$504,$A122))</f>
        <v/>
      </c>
      <c r="X122" s="43">
        <f>IF($A122="","",IFERROR(IF(MAXIFS('Coaching Log'!$F$5:$F$504,'Coaching Log'!$B$5:$B$504,$A122)=0,"",MAXIFS('Coaching Log'!$F$5:$F$504,'Coaching Log'!$B$5:$B$504,$A122)),""))</f>
        <v/>
      </c>
      <c r="Y122" s="44">
        <f>IF(OR($A122="",$S122=""),"",IFERROR($S122*'Settings'!$B$5,""))</f>
        <v/>
      </c>
      <c r="Z122" s="44">
        <f>IF($A122="","",IFERROR(SUMIFS('Coaching Log'!$P$5:$P$504,'Coaching Log'!$B$5:$B$504,$A122),0))</f>
        <v/>
      </c>
      <c r="AA122" s="29">
        <f>IF(COUNTA($A122:$T122)=0,"",IF($A122="","Missing Plan ID",IF(COUNTIF($A$5:$A$504,$A122)&gt;1,"Duplicate Plan ID",IF(OR($B122="",$C122=""),"Missing Driver",IF($H122="","Missing Start Date",IF($I122="","Missing Due Date",IF($I122&lt;$H122,"Due Date Before Start",IF(AND($K122="Completed",$T122=""),"Missing Completion Date",IF(AND($K122&lt;&gt;"Completed",$T122&lt;&gt;""),"Completion Date With Open Status",IF(AND($N122="Lower Is Better",$O122&lt;&gt;"",$P122&lt;&gt;"",$P122&gt;=$O122),"Target Direction Conflict",IF(AND($N122="Higher Is Better",$O122&lt;&gt;"",$P122&lt;&gt;"",$P122&lt;=$O122),"Target Direction Conflict","OK")))))))))))</f>
        <v/>
      </c>
    </row>
    <row r="123">
      <c r="A123" s="23" t="n"/>
      <c r="B123" s="23" t="n"/>
      <c r="C123" s="23" t="n"/>
      <c r="D123" s="23" t="n"/>
      <c r="E123" s="23" t="n"/>
      <c r="F123" s="23" t="n"/>
      <c r="G123" s="24" t="n"/>
      <c r="H123" s="42" t="n"/>
      <c r="I123" s="42" t="n"/>
      <c r="J123" s="23" t="n"/>
      <c r="K123" s="23" t="n"/>
      <c r="L123" s="23" t="n"/>
      <c r="M123" s="23" t="n"/>
      <c r="N123" s="23" t="n"/>
      <c r="O123" s="26" t="n"/>
      <c r="P123" s="26" t="n"/>
      <c r="Q123" s="26" t="n"/>
      <c r="R123" s="42" t="n"/>
      <c r="S123" s="27" t="n"/>
      <c r="T123" s="42" t="n"/>
      <c r="U123" s="28">
        <f>IF(OR($O123="",$P123="",$Q123="",$N123=""),"",IFERROR(MAX(0,MIN(1,IF($N123="Lower Is Better",($O123-$Q123)/($O123-$P123),($Q123-$O123)/($P123-$O123)))),""))</f>
        <v/>
      </c>
      <c r="V123" s="29">
        <f>IF($A123="","",IF($K123="Completed","Completed",IF($K123="Canceled","Canceled",IF($K123="On Hold","On Hold",IF($I123="","Missing Due Date",IF($I123&lt;TODAY(),"Past Due",IF($I123&lt;=TODAY()+'Settings'!$B$4,"Due Soon","On Track")))))))</f>
        <v/>
      </c>
      <c r="W123" s="30">
        <f>IF($A123="","",COUNTIFS('Coaching Log'!$B$5:$B$504,$A123))</f>
        <v/>
      </c>
      <c r="X123" s="43">
        <f>IF($A123="","",IFERROR(IF(MAXIFS('Coaching Log'!$F$5:$F$504,'Coaching Log'!$B$5:$B$504,$A123)=0,"",MAXIFS('Coaching Log'!$F$5:$F$504,'Coaching Log'!$B$5:$B$504,$A123)),""))</f>
        <v/>
      </c>
      <c r="Y123" s="44">
        <f>IF(OR($A123="",$S123=""),"",IFERROR($S123*'Settings'!$B$5,""))</f>
        <v/>
      </c>
      <c r="Z123" s="44">
        <f>IF($A123="","",IFERROR(SUMIFS('Coaching Log'!$P$5:$P$504,'Coaching Log'!$B$5:$B$504,$A123),0))</f>
        <v/>
      </c>
      <c r="AA123" s="29">
        <f>IF(COUNTA($A123:$T123)=0,"",IF($A123="","Missing Plan ID",IF(COUNTIF($A$5:$A$504,$A123)&gt;1,"Duplicate Plan ID",IF(OR($B123="",$C123=""),"Missing Driver",IF($H123="","Missing Start Date",IF($I123="","Missing Due Date",IF($I123&lt;$H123,"Due Date Before Start",IF(AND($K123="Completed",$T123=""),"Missing Completion Date",IF(AND($K123&lt;&gt;"Completed",$T123&lt;&gt;""),"Completion Date With Open Status",IF(AND($N123="Lower Is Better",$O123&lt;&gt;"",$P123&lt;&gt;"",$P123&gt;=$O123),"Target Direction Conflict",IF(AND($N123="Higher Is Better",$O123&lt;&gt;"",$P123&lt;&gt;"",$P123&lt;=$O123),"Target Direction Conflict","OK")))))))))))</f>
        <v/>
      </c>
    </row>
    <row r="124">
      <c r="A124" s="23" t="n"/>
      <c r="B124" s="23" t="n"/>
      <c r="C124" s="23" t="n"/>
      <c r="D124" s="23" t="n"/>
      <c r="E124" s="23" t="n"/>
      <c r="F124" s="23" t="n"/>
      <c r="G124" s="24" t="n"/>
      <c r="H124" s="42" t="n"/>
      <c r="I124" s="42" t="n"/>
      <c r="J124" s="23" t="n"/>
      <c r="K124" s="23" t="n"/>
      <c r="L124" s="23" t="n"/>
      <c r="M124" s="23" t="n"/>
      <c r="N124" s="23" t="n"/>
      <c r="O124" s="26" t="n"/>
      <c r="P124" s="26" t="n"/>
      <c r="Q124" s="26" t="n"/>
      <c r="R124" s="42" t="n"/>
      <c r="S124" s="27" t="n"/>
      <c r="T124" s="42" t="n"/>
      <c r="U124" s="28">
        <f>IF(OR($O124="",$P124="",$Q124="",$N124=""),"",IFERROR(MAX(0,MIN(1,IF($N124="Lower Is Better",($O124-$Q124)/($O124-$P124),($Q124-$O124)/($P124-$O124)))),""))</f>
        <v/>
      </c>
      <c r="V124" s="29">
        <f>IF($A124="","",IF($K124="Completed","Completed",IF($K124="Canceled","Canceled",IF($K124="On Hold","On Hold",IF($I124="","Missing Due Date",IF($I124&lt;TODAY(),"Past Due",IF($I124&lt;=TODAY()+'Settings'!$B$4,"Due Soon","On Track")))))))</f>
        <v/>
      </c>
      <c r="W124" s="30">
        <f>IF($A124="","",COUNTIFS('Coaching Log'!$B$5:$B$504,$A124))</f>
        <v/>
      </c>
      <c r="X124" s="43">
        <f>IF($A124="","",IFERROR(IF(MAXIFS('Coaching Log'!$F$5:$F$504,'Coaching Log'!$B$5:$B$504,$A124)=0,"",MAXIFS('Coaching Log'!$F$5:$F$504,'Coaching Log'!$B$5:$B$504,$A124)),""))</f>
        <v/>
      </c>
      <c r="Y124" s="44">
        <f>IF(OR($A124="",$S124=""),"",IFERROR($S124*'Settings'!$B$5,""))</f>
        <v/>
      </c>
      <c r="Z124" s="44">
        <f>IF($A124="","",IFERROR(SUMIFS('Coaching Log'!$P$5:$P$504,'Coaching Log'!$B$5:$B$504,$A124),0))</f>
        <v/>
      </c>
      <c r="AA124" s="29">
        <f>IF(COUNTA($A124:$T124)=0,"",IF($A124="","Missing Plan ID",IF(COUNTIF($A$5:$A$504,$A124)&gt;1,"Duplicate Plan ID",IF(OR($B124="",$C124=""),"Missing Driver",IF($H124="","Missing Start Date",IF($I124="","Missing Due Date",IF($I124&lt;$H124,"Due Date Before Start",IF(AND($K124="Completed",$T124=""),"Missing Completion Date",IF(AND($K124&lt;&gt;"Completed",$T124&lt;&gt;""),"Completion Date With Open Status",IF(AND($N124="Lower Is Better",$O124&lt;&gt;"",$P124&lt;&gt;"",$P124&gt;=$O124),"Target Direction Conflict",IF(AND($N124="Higher Is Better",$O124&lt;&gt;"",$P124&lt;&gt;"",$P124&lt;=$O124),"Target Direction Conflict","OK")))))))))))</f>
        <v/>
      </c>
    </row>
    <row r="125">
      <c r="A125" s="23" t="n"/>
      <c r="B125" s="23" t="n"/>
      <c r="C125" s="23" t="n"/>
      <c r="D125" s="23" t="n"/>
      <c r="E125" s="23" t="n"/>
      <c r="F125" s="23" t="n"/>
      <c r="G125" s="24" t="n"/>
      <c r="H125" s="42" t="n"/>
      <c r="I125" s="42" t="n"/>
      <c r="J125" s="23" t="n"/>
      <c r="K125" s="23" t="n"/>
      <c r="L125" s="23" t="n"/>
      <c r="M125" s="23" t="n"/>
      <c r="N125" s="23" t="n"/>
      <c r="O125" s="26" t="n"/>
      <c r="P125" s="26" t="n"/>
      <c r="Q125" s="26" t="n"/>
      <c r="R125" s="42" t="n"/>
      <c r="S125" s="27" t="n"/>
      <c r="T125" s="42" t="n"/>
      <c r="U125" s="28">
        <f>IF(OR($O125="",$P125="",$Q125="",$N125=""),"",IFERROR(MAX(0,MIN(1,IF($N125="Lower Is Better",($O125-$Q125)/($O125-$P125),($Q125-$O125)/($P125-$O125)))),""))</f>
        <v/>
      </c>
      <c r="V125" s="29">
        <f>IF($A125="","",IF($K125="Completed","Completed",IF($K125="Canceled","Canceled",IF($K125="On Hold","On Hold",IF($I125="","Missing Due Date",IF($I125&lt;TODAY(),"Past Due",IF($I125&lt;=TODAY()+'Settings'!$B$4,"Due Soon","On Track")))))))</f>
        <v/>
      </c>
      <c r="W125" s="30">
        <f>IF($A125="","",COUNTIFS('Coaching Log'!$B$5:$B$504,$A125))</f>
        <v/>
      </c>
      <c r="X125" s="43">
        <f>IF($A125="","",IFERROR(IF(MAXIFS('Coaching Log'!$F$5:$F$504,'Coaching Log'!$B$5:$B$504,$A125)=0,"",MAXIFS('Coaching Log'!$F$5:$F$504,'Coaching Log'!$B$5:$B$504,$A125)),""))</f>
        <v/>
      </c>
      <c r="Y125" s="44">
        <f>IF(OR($A125="",$S125=""),"",IFERROR($S125*'Settings'!$B$5,""))</f>
        <v/>
      </c>
      <c r="Z125" s="44">
        <f>IF($A125="","",IFERROR(SUMIFS('Coaching Log'!$P$5:$P$504,'Coaching Log'!$B$5:$B$504,$A125),0))</f>
        <v/>
      </c>
      <c r="AA125" s="29">
        <f>IF(COUNTA($A125:$T125)=0,"",IF($A125="","Missing Plan ID",IF(COUNTIF($A$5:$A$504,$A125)&gt;1,"Duplicate Plan ID",IF(OR($B125="",$C125=""),"Missing Driver",IF($H125="","Missing Start Date",IF($I125="","Missing Due Date",IF($I125&lt;$H125,"Due Date Before Start",IF(AND($K125="Completed",$T125=""),"Missing Completion Date",IF(AND($K125&lt;&gt;"Completed",$T125&lt;&gt;""),"Completion Date With Open Status",IF(AND($N125="Lower Is Better",$O125&lt;&gt;"",$P125&lt;&gt;"",$P125&gt;=$O125),"Target Direction Conflict",IF(AND($N125="Higher Is Better",$O125&lt;&gt;"",$P125&lt;&gt;"",$P125&lt;=$O125),"Target Direction Conflict","OK")))))))))))</f>
        <v/>
      </c>
    </row>
    <row r="126">
      <c r="A126" s="23" t="n"/>
      <c r="B126" s="23" t="n"/>
      <c r="C126" s="23" t="n"/>
      <c r="D126" s="23" t="n"/>
      <c r="E126" s="23" t="n"/>
      <c r="F126" s="23" t="n"/>
      <c r="G126" s="24" t="n"/>
      <c r="H126" s="42" t="n"/>
      <c r="I126" s="42" t="n"/>
      <c r="J126" s="23" t="n"/>
      <c r="K126" s="23" t="n"/>
      <c r="L126" s="23" t="n"/>
      <c r="M126" s="23" t="n"/>
      <c r="N126" s="23" t="n"/>
      <c r="O126" s="26" t="n"/>
      <c r="P126" s="26" t="n"/>
      <c r="Q126" s="26" t="n"/>
      <c r="R126" s="42" t="n"/>
      <c r="S126" s="27" t="n"/>
      <c r="T126" s="42" t="n"/>
      <c r="U126" s="28">
        <f>IF(OR($O126="",$P126="",$Q126="",$N126=""),"",IFERROR(MAX(0,MIN(1,IF($N126="Lower Is Better",($O126-$Q126)/($O126-$P126),($Q126-$O126)/($P126-$O126)))),""))</f>
        <v/>
      </c>
      <c r="V126" s="29">
        <f>IF($A126="","",IF($K126="Completed","Completed",IF($K126="Canceled","Canceled",IF($K126="On Hold","On Hold",IF($I126="","Missing Due Date",IF($I126&lt;TODAY(),"Past Due",IF($I126&lt;=TODAY()+'Settings'!$B$4,"Due Soon","On Track")))))))</f>
        <v/>
      </c>
      <c r="W126" s="30">
        <f>IF($A126="","",COUNTIFS('Coaching Log'!$B$5:$B$504,$A126))</f>
        <v/>
      </c>
      <c r="X126" s="43">
        <f>IF($A126="","",IFERROR(IF(MAXIFS('Coaching Log'!$F$5:$F$504,'Coaching Log'!$B$5:$B$504,$A126)=0,"",MAXIFS('Coaching Log'!$F$5:$F$504,'Coaching Log'!$B$5:$B$504,$A126)),""))</f>
        <v/>
      </c>
      <c r="Y126" s="44">
        <f>IF(OR($A126="",$S126=""),"",IFERROR($S126*'Settings'!$B$5,""))</f>
        <v/>
      </c>
      <c r="Z126" s="44">
        <f>IF($A126="","",IFERROR(SUMIFS('Coaching Log'!$P$5:$P$504,'Coaching Log'!$B$5:$B$504,$A126),0))</f>
        <v/>
      </c>
      <c r="AA126" s="29">
        <f>IF(COUNTA($A126:$T126)=0,"",IF($A126="","Missing Plan ID",IF(COUNTIF($A$5:$A$504,$A126)&gt;1,"Duplicate Plan ID",IF(OR($B126="",$C126=""),"Missing Driver",IF($H126="","Missing Start Date",IF($I126="","Missing Due Date",IF($I126&lt;$H126,"Due Date Before Start",IF(AND($K126="Completed",$T126=""),"Missing Completion Date",IF(AND($K126&lt;&gt;"Completed",$T126&lt;&gt;""),"Completion Date With Open Status",IF(AND($N126="Lower Is Better",$O126&lt;&gt;"",$P126&lt;&gt;"",$P126&gt;=$O126),"Target Direction Conflict",IF(AND($N126="Higher Is Better",$O126&lt;&gt;"",$P126&lt;&gt;"",$P126&lt;=$O126),"Target Direction Conflict","OK")))))))))))</f>
        <v/>
      </c>
    </row>
    <row r="127">
      <c r="A127" s="23" t="n"/>
      <c r="B127" s="23" t="n"/>
      <c r="C127" s="23" t="n"/>
      <c r="D127" s="23" t="n"/>
      <c r="E127" s="23" t="n"/>
      <c r="F127" s="23" t="n"/>
      <c r="G127" s="24" t="n"/>
      <c r="H127" s="42" t="n"/>
      <c r="I127" s="42" t="n"/>
      <c r="J127" s="23" t="n"/>
      <c r="K127" s="23" t="n"/>
      <c r="L127" s="23" t="n"/>
      <c r="M127" s="23" t="n"/>
      <c r="N127" s="23" t="n"/>
      <c r="O127" s="26" t="n"/>
      <c r="P127" s="26" t="n"/>
      <c r="Q127" s="26" t="n"/>
      <c r="R127" s="42" t="n"/>
      <c r="S127" s="27" t="n"/>
      <c r="T127" s="42" t="n"/>
      <c r="U127" s="28">
        <f>IF(OR($O127="",$P127="",$Q127="",$N127=""),"",IFERROR(MAX(0,MIN(1,IF($N127="Lower Is Better",($O127-$Q127)/($O127-$P127),($Q127-$O127)/($P127-$O127)))),""))</f>
        <v/>
      </c>
      <c r="V127" s="29">
        <f>IF($A127="","",IF($K127="Completed","Completed",IF($K127="Canceled","Canceled",IF($K127="On Hold","On Hold",IF($I127="","Missing Due Date",IF($I127&lt;TODAY(),"Past Due",IF($I127&lt;=TODAY()+'Settings'!$B$4,"Due Soon","On Track")))))))</f>
        <v/>
      </c>
      <c r="W127" s="30">
        <f>IF($A127="","",COUNTIFS('Coaching Log'!$B$5:$B$504,$A127))</f>
        <v/>
      </c>
      <c r="X127" s="43">
        <f>IF($A127="","",IFERROR(IF(MAXIFS('Coaching Log'!$F$5:$F$504,'Coaching Log'!$B$5:$B$504,$A127)=0,"",MAXIFS('Coaching Log'!$F$5:$F$504,'Coaching Log'!$B$5:$B$504,$A127)),""))</f>
        <v/>
      </c>
      <c r="Y127" s="44">
        <f>IF(OR($A127="",$S127=""),"",IFERROR($S127*'Settings'!$B$5,""))</f>
        <v/>
      </c>
      <c r="Z127" s="44">
        <f>IF($A127="","",IFERROR(SUMIFS('Coaching Log'!$P$5:$P$504,'Coaching Log'!$B$5:$B$504,$A127),0))</f>
        <v/>
      </c>
      <c r="AA127" s="29">
        <f>IF(COUNTA($A127:$T127)=0,"",IF($A127="","Missing Plan ID",IF(COUNTIF($A$5:$A$504,$A127)&gt;1,"Duplicate Plan ID",IF(OR($B127="",$C127=""),"Missing Driver",IF($H127="","Missing Start Date",IF($I127="","Missing Due Date",IF($I127&lt;$H127,"Due Date Before Start",IF(AND($K127="Completed",$T127=""),"Missing Completion Date",IF(AND($K127&lt;&gt;"Completed",$T127&lt;&gt;""),"Completion Date With Open Status",IF(AND($N127="Lower Is Better",$O127&lt;&gt;"",$P127&lt;&gt;"",$P127&gt;=$O127),"Target Direction Conflict",IF(AND($N127="Higher Is Better",$O127&lt;&gt;"",$P127&lt;&gt;"",$P127&lt;=$O127),"Target Direction Conflict","OK")))))))))))</f>
        <v/>
      </c>
    </row>
    <row r="128">
      <c r="A128" s="23" t="n"/>
      <c r="B128" s="23" t="n"/>
      <c r="C128" s="23" t="n"/>
      <c r="D128" s="23" t="n"/>
      <c r="E128" s="23" t="n"/>
      <c r="F128" s="23" t="n"/>
      <c r="G128" s="24" t="n"/>
      <c r="H128" s="42" t="n"/>
      <c r="I128" s="42" t="n"/>
      <c r="J128" s="23" t="n"/>
      <c r="K128" s="23" t="n"/>
      <c r="L128" s="23" t="n"/>
      <c r="M128" s="23" t="n"/>
      <c r="N128" s="23" t="n"/>
      <c r="O128" s="26" t="n"/>
      <c r="P128" s="26" t="n"/>
      <c r="Q128" s="26" t="n"/>
      <c r="R128" s="42" t="n"/>
      <c r="S128" s="27" t="n"/>
      <c r="T128" s="42" t="n"/>
      <c r="U128" s="28">
        <f>IF(OR($O128="",$P128="",$Q128="",$N128=""),"",IFERROR(MAX(0,MIN(1,IF($N128="Lower Is Better",($O128-$Q128)/($O128-$P128),($Q128-$O128)/($P128-$O128)))),""))</f>
        <v/>
      </c>
      <c r="V128" s="29">
        <f>IF($A128="","",IF($K128="Completed","Completed",IF($K128="Canceled","Canceled",IF($K128="On Hold","On Hold",IF($I128="","Missing Due Date",IF($I128&lt;TODAY(),"Past Due",IF($I128&lt;=TODAY()+'Settings'!$B$4,"Due Soon","On Track")))))))</f>
        <v/>
      </c>
      <c r="W128" s="30">
        <f>IF($A128="","",COUNTIFS('Coaching Log'!$B$5:$B$504,$A128))</f>
        <v/>
      </c>
      <c r="X128" s="43">
        <f>IF($A128="","",IFERROR(IF(MAXIFS('Coaching Log'!$F$5:$F$504,'Coaching Log'!$B$5:$B$504,$A128)=0,"",MAXIFS('Coaching Log'!$F$5:$F$504,'Coaching Log'!$B$5:$B$504,$A128)),""))</f>
        <v/>
      </c>
      <c r="Y128" s="44">
        <f>IF(OR($A128="",$S128=""),"",IFERROR($S128*'Settings'!$B$5,""))</f>
        <v/>
      </c>
      <c r="Z128" s="44">
        <f>IF($A128="","",IFERROR(SUMIFS('Coaching Log'!$P$5:$P$504,'Coaching Log'!$B$5:$B$504,$A128),0))</f>
        <v/>
      </c>
      <c r="AA128" s="29">
        <f>IF(COUNTA($A128:$T128)=0,"",IF($A128="","Missing Plan ID",IF(COUNTIF($A$5:$A$504,$A128)&gt;1,"Duplicate Plan ID",IF(OR($B128="",$C128=""),"Missing Driver",IF($H128="","Missing Start Date",IF($I128="","Missing Due Date",IF($I128&lt;$H128,"Due Date Before Start",IF(AND($K128="Completed",$T128=""),"Missing Completion Date",IF(AND($K128&lt;&gt;"Completed",$T128&lt;&gt;""),"Completion Date With Open Status",IF(AND($N128="Lower Is Better",$O128&lt;&gt;"",$P128&lt;&gt;"",$P128&gt;=$O128),"Target Direction Conflict",IF(AND($N128="Higher Is Better",$O128&lt;&gt;"",$P128&lt;&gt;"",$P128&lt;=$O128),"Target Direction Conflict","OK")))))))))))</f>
        <v/>
      </c>
    </row>
    <row r="129">
      <c r="A129" s="23" t="n"/>
      <c r="B129" s="23" t="n"/>
      <c r="C129" s="23" t="n"/>
      <c r="D129" s="23" t="n"/>
      <c r="E129" s="23" t="n"/>
      <c r="F129" s="23" t="n"/>
      <c r="G129" s="24" t="n"/>
      <c r="H129" s="42" t="n"/>
      <c r="I129" s="42" t="n"/>
      <c r="J129" s="23" t="n"/>
      <c r="K129" s="23" t="n"/>
      <c r="L129" s="23" t="n"/>
      <c r="M129" s="23" t="n"/>
      <c r="N129" s="23" t="n"/>
      <c r="O129" s="26" t="n"/>
      <c r="P129" s="26" t="n"/>
      <c r="Q129" s="26" t="n"/>
      <c r="R129" s="42" t="n"/>
      <c r="S129" s="27" t="n"/>
      <c r="T129" s="42" t="n"/>
      <c r="U129" s="28">
        <f>IF(OR($O129="",$P129="",$Q129="",$N129=""),"",IFERROR(MAX(0,MIN(1,IF($N129="Lower Is Better",($O129-$Q129)/($O129-$P129),($Q129-$O129)/($P129-$O129)))),""))</f>
        <v/>
      </c>
      <c r="V129" s="29">
        <f>IF($A129="","",IF($K129="Completed","Completed",IF($K129="Canceled","Canceled",IF($K129="On Hold","On Hold",IF($I129="","Missing Due Date",IF($I129&lt;TODAY(),"Past Due",IF($I129&lt;=TODAY()+'Settings'!$B$4,"Due Soon","On Track")))))))</f>
        <v/>
      </c>
      <c r="W129" s="30">
        <f>IF($A129="","",COUNTIFS('Coaching Log'!$B$5:$B$504,$A129))</f>
        <v/>
      </c>
      <c r="X129" s="43">
        <f>IF($A129="","",IFERROR(IF(MAXIFS('Coaching Log'!$F$5:$F$504,'Coaching Log'!$B$5:$B$504,$A129)=0,"",MAXIFS('Coaching Log'!$F$5:$F$504,'Coaching Log'!$B$5:$B$504,$A129)),""))</f>
        <v/>
      </c>
      <c r="Y129" s="44">
        <f>IF(OR($A129="",$S129=""),"",IFERROR($S129*'Settings'!$B$5,""))</f>
        <v/>
      </c>
      <c r="Z129" s="44">
        <f>IF($A129="","",IFERROR(SUMIFS('Coaching Log'!$P$5:$P$504,'Coaching Log'!$B$5:$B$504,$A129),0))</f>
        <v/>
      </c>
      <c r="AA129" s="29">
        <f>IF(COUNTA($A129:$T129)=0,"",IF($A129="","Missing Plan ID",IF(COUNTIF($A$5:$A$504,$A129)&gt;1,"Duplicate Plan ID",IF(OR($B129="",$C129=""),"Missing Driver",IF($H129="","Missing Start Date",IF($I129="","Missing Due Date",IF($I129&lt;$H129,"Due Date Before Start",IF(AND($K129="Completed",$T129=""),"Missing Completion Date",IF(AND($K129&lt;&gt;"Completed",$T129&lt;&gt;""),"Completion Date With Open Status",IF(AND($N129="Lower Is Better",$O129&lt;&gt;"",$P129&lt;&gt;"",$P129&gt;=$O129),"Target Direction Conflict",IF(AND($N129="Higher Is Better",$O129&lt;&gt;"",$P129&lt;&gt;"",$P129&lt;=$O129),"Target Direction Conflict","OK")))))))))))</f>
        <v/>
      </c>
    </row>
    <row r="130">
      <c r="A130" s="23" t="n"/>
      <c r="B130" s="23" t="n"/>
      <c r="C130" s="23" t="n"/>
      <c r="D130" s="23" t="n"/>
      <c r="E130" s="23" t="n"/>
      <c r="F130" s="23" t="n"/>
      <c r="G130" s="24" t="n"/>
      <c r="H130" s="42" t="n"/>
      <c r="I130" s="42" t="n"/>
      <c r="J130" s="23" t="n"/>
      <c r="K130" s="23" t="n"/>
      <c r="L130" s="23" t="n"/>
      <c r="M130" s="23" t="n"/>
      <c r="N130" s="23" t="n"/>
      <c r="O130" s="26" t="n"/>
      <c r="P130" s="26" t="n"/>
      <c r="Q130" s="26" t="n"/>
      <c r="R130" s="42" t="n"/>
      <c r="S130" s="27" t="n"/>
      <c r="T130" s="42" t="n"/>
      <c r="U130" s="28">
        <f>IF(OR($O130="",$P130="",$Q130="",$N130=""),"",IFERROR(MAX(0,MIN(1,IF($N130="Lower Is Better",($O130-$Q130)/($O130-$P130),($Q130-$O130)/($P130-$O130)))),""))</f>
        <v/>
      </c>
      <c r="V130" s="29">
        <f>IF($A130="","",IF($K130="Completed","Completed",IF($K130="Canceled","Canceled",IF($K130="On Hold","On Hold",IF($I130="","Missing Due Date",IF($I130&lt;TODAY(),"Past Due",IF($I130&lt;=TODAY()+'Settings'!$B$4,"Due Soon","On Track")))))))</f>
        <v/>
      </c>
      <c r="W130" s="30">
        <f>IF($A130="","",COUNTIFS('Coaching Log'!$B$5:$B$504,$A130))</f>
        <v/>
      </c>
      <c r="X130" s="43">
        <f>IF($A130="","",IFERROR(IF(MAXIFS('Coaching Log'!$F$5:$F$504,'Coaching Log'!$B$5:$B$504,$A130)=0,"",MAXIFS('Coaching Log'!$F$5:$F$504,'Coaching Log'!$B$5:$B$504,$A130)),""))</f>
        <v/>
      </c>
      <c r="Y130" s="44">
        <f>IF(OR($A130="",$S130=""),"",IFERROR($S130*'Settings'!$B$5,""))</f>
        <v/>
      </c>
      <c r="Z130" s="44">
        <f>IF($A130="","",IFERROR(SUMIFS('Coaching Log'!$P$5:$P$504,'Coaching Log'!$B$5:$B$504,$A130),0))</f>
        <v/>
      </c>
      <c r="AA130" s="29">
        <f>IF(COUNTA($A130:$T130)=0,"",IF($A130="","Missing Plan ID",IF(COUNTIF($A$5:$A$504,$A130)&gt;1,"Duplicate Plan ID",IF(OR($B130="",$C130=""),"Missing Driver",IF($H130="","Missing Start Date",IF($I130="","Missing Due Date",IF($I130&lt;$H130,"Due Date Before Start",IF(AND($K130="Completed",$T130=""),"Missing Completion Date",IF(AND($K130&lt;&gt;"Completed",$T130&lt;&gt;""),"Completion Date With Open Status",IF(AND($N130="Lower Is Better",$O130&lt;&gt;"",$P130&lt;&gt;"",$P130&gt;=$O130),"Target Direction Conflict",IF(AND($N130="Higher Is Better",$O130&lt;&gt;"",$P130&lt;&gt;"",$P130&lt;=$O130),"Target Direction Conflict","OK")))))))))))</f>
        <v/>
      </c>
    </row>
    <row r="131">
      <c r="A131" s="23" t="n"/>
      <c r="B131" s="23" t="n"/>
      <c r="C131" s="23" t="n"/>
      <c r="D131" s="23" t="n"/>
      <c r="E131" s="23" t="n"/>
      <c r="F131" s="23" t="n"/>
      <c r="G131" s="24" t="n"/>
      <c r="H131" s="42" t="n"/>
      <c r="I131" s="42" t="n"/>
      <c r="J131" s="23" t="n"/>
      <c r="K131" s="23" t="n"/>
      <c r="L131" s="23" t="n"/>
      <c r="M131" s="23" t="n"/>
      <c r="N131" s="23" t="n"/>
      <c r="O131" s="26" t="n"/>
      <c r="P131" s="26" t="n"/>
      <c r="Q131" s="26" t="n"/>
      <c r="R131" s="42" t="n"/>
      <c r="S131" s="27" t="n"/>
      <c r="T131" s="42" t="n"/>
      <c r="U131" s="28">
        <f>IF(OR($O131="",$P131="",$Q131="",$N131=""),"",IFERROR(MAX(0,MIN(1,IF($N131="Lower Is Better",($O131-$Q131)/($O131-$P131),($Q131-$O131)/($P131-$O131)))),""))</f>
        <v/>
      </c>
      <c r="V131" s="29">
        <f>IF($A131="","",IF($K131="Completed","Completed",IF($K131="Canceled","Canceled",IF($K131="On Hold","On Hold",IF($I131="","Missing Due Date",IF($I131&lt;TODAY(),"Past Due",IF($I131&lt;=TODAY()+'Settings'!$B$4,"Due Soon","On Track")))))))</f>
        <v/>
      </c>
      <c r="W131" s="30">
        <f>IF($A131="","",COUNTIFS('Coaching Log'!$B$5:$B$504,$A131))</f>
        <v/>
      </c>
      <c r="X131" s="43">
        <f>IF($A131="","",IFERROR(IF(MAXIFS('Coaching Log'!$F$5:$F$504,'Coaching Log'!$B$5:$B$504,$A131)=0,"",MAXIFS('Coaching Log'!$F$5:$F$504,'Coaching Log'!$B$5:$B$504,$A131)),""))</f>
        <v/>
      </c>
      <c r="Y131" s="44">
        <f>IF(OR($A131="",$S131=""),"",IFERROR($S131*'Settings'!$B$5,""))</f>
        <v/>
      </c>
      <c r="Z131" s="44">
        <f>IF($A131="","",IFERROR(SUMIFS('Coaching Log'!$P$5:$P$504,'Coaching Log'!$B$5:$B$504,$A131),0))</f>
        <v/>
      </c>
      <c r="AA131" s="29">
        <f>IF(COUNTA($A131:$T131)=0,"",IF($A131="","Missing Plan ID",IF(COUNTIF($A$5:$A$504,$A131)&gt;1,"Duplicate Plan ID",IF(OR($B131="",$C131=""),"Missing Driver",IF($H131="","Missing Start Date",IF($I131="","Missing Due Date",IF($I131&lt;$H131,"Due Date Before Start",IF(AND($K131="Completed",$T131=""),"Missing Completion Date",IF(AND($K131&lt;&gt;"Completed",$T131&lt;&gt;""),"Completion Date With Open Status",IF(AND($N131="Lower Is Better",$O131&lt;&gt;"",$P131&lt;&gt;"",$P131&gt;=$O131),"Target Direction Conflict",IF(AND($N131="Higher Is Better",$O131&lt;&gt;"",$P131&lt;&gt;"",$P131&lt;=$O131),"Target Direction Conflict","OK")))))))))))</f>
        <v/>
      </c>
    </row>
    <row r="132">
      <c r="A132" s="23" t="n"/>
      <c r="B132" s="23" t="n"/>
      <c r="C132" s="23" t="n"/>
      <c r="D132" s="23" t="n"/>
      <c r="E132" s="23" t="n"/>
      <c r="F132" s="23" t="n"/>
      <c r="G132" s="24" t="n"/>
      <c r="H132" s="42" t="n"/>
      <c r="I132" s="42" t="n"/>
      <c r="J132" s="23" t="n"/>
      <c r="K132" s="23" t="n"/>
      <c r="L132" s="23" t="n"/>
      <c r="M132" s="23" t="n"/>
      <c r="N132" s="23" t="n"/>
      <c r="O132" s="26" t="n"/>
      <c r="P132" s="26" t="n"/>
      <c r="Q132" s="26" t="n"/>
      <c r="R132" s="42" t="n"/>
      <c r="S132" s="27" t="n"/>
      <c r="T132" s="42" t="n"/>
      <c r="U132" s="28">
        <f>IF(OR($O132="",$P132="",$Q132="",$N132=""),"",IFERROR(MAX(0,MIN(1,IF($N132="Lower Is Better",($O132-$Q132)/($O132-$P132),($Q132-$O132)/($P132-$O132)))),""))</f>
        <v/>
      </c>
      <c r="V132" s="29">
        <f>IF($A132="","",IF($K132="Completed","Completed",IF($K132="Canceled","Canceled",IF($K132="On Hold","On Hold",IF($I132="","Missing Due Date",IF($I132&lt;TODAY(),"Past Due",IF($I132&lt;=TODAY()+'Settings'!$B$4,"Due Soon","On Track")))))))</f>
        <v/>
      </c>
      <c r="W132" s="30">
        <f>IF($A132="","",COUNTIFS('Coaching Log'!$B$5:$B$504,$A132))</f>
        <v/>
      </c>
      <c r="X132" s="43">
        <f>IF($A132="","",IFERROR(IF(MAXIFS('Coaching Log'!$F$5:$F$504,'Coaching Log'!$B$5:$B$504,$A132)=0,"",MAXIFS('Coaching Log'!$F$5:$F$504,'Coaching Log'!$B$5:$B$504,$A132)),""))</f>
        <v/>
      </c>
      <c r="Y132" s="44">
        <f>IF(OR($A132="",$S132=""),"",IFERROR($S132*'Settings'!$B$5,""))</f>
        <v/>
      </c>
      <c r="Z132" s="44">
        <f>IF($A132="","",IFERROR(SUMIFS('Coaching Log'!$P$5:$P$504,'Coaching Log'!$B$5:$B$504,$A132),0))</f>
        <v/>
      </c>
      <c r="AA132" s="29">
        <f>IF(COUNTA($A132:$T132)=0,"",IF($A132="","Missing Plan ID",IF(COUNTIF($A$5:$A$504,$A132)&gt;1,"Duplicate Plan ID",IF(OR($B132="",$C132=""),"Missing Driver",IF($H132="","Missing Start Date",IF($I132="","Missing Due Date",IF($I132&lt;$H132,"Due Date Before Start",IF(AND($K132="Completed",$T132=""),"Missing Completion Date",IF(AND($K132&lt;&gt;"Completed",$T132&lt;&gt;""),"Completion Date With Open Status",IF(AND($N132="Lower Is Better",$O132&lt;&gt;"",$P132&lt;&gt;"",$P132&gt;=$O132),"Target Direction Conflict",IF(AND($N132="Higher Is Better",$O132&lt;&gt;"",$P132&lt;&gt;"",$P132&lt;=$O132),"Target Direction Conflict","OK")))))))))))</f>
        <v/>
      </c>
    </row>
    <row r="133">
      <c r="A133" s="23" t="n"/>
      <c r="B133" s="23" t="n"/>
      <c r="C133" s="23" t="n"/>
      <c r="D133" s="23" t="n"/>
      <c r="E133" s="23" t="n"/>
      <c r="F133" s="23" t="n"/>
      <c r="G133" s="24" t="n"/>
      <c r="H133" s="42" t="n"/>
      <c r="I133" s="42" t="n"/>
      <c r="J133" s="23" t="n"/>
      <c r="K133" s="23" t="n"/>
      <c r="L133" s="23" t="n"/>
      <c r="M133" s="23" t="n"/>
      <c r="N133" s="23" t="n"/>
      <c r="O133" s="26" t="n"/>
      <c r="P133" s="26" t="n"/>
      <c r="Q133" s="26" t="n"/>
      <c r="R133" s="42" t="n"/>
      <c r="S133" s="27" t="n"/>
      <c r="T133" s="42" t="n"/>
      <c r="U133" s="28">
        <f>IF(OR($O133="",$P133="",$Q133="",$N133=""),"",IFERROR(MAX(0,MIN(1,IF($N133="Lower Is Better",($O133-$Q133)/($O133-$P133),($Q133-$O133)/($P133-$O133)))),""))</f>
        <v/>
      </c>
      <c r="V133" s="29">
        <f>IF($A133="","",IF($K133="Completed","Completed",IF($K133="Canceled","Canceled",IF($K133="On Hold","On Hold",IF($I133="","Missing Due Date",IF($I133&lt;TODAY(),"Past Due",IF($I133&lt;=TODAY()+'Settings'!$B$4,"Due Soon","On Track")))))))</f>
        <v/>
      </c>
      <c r="W133" s="30">
        <f>IF($A133="","",COUNTIFS('Coaching Log'!$B$5:$B$504,$A133))</f>
        <v/>
      </c>
      <c r="X133" s="43">
        <f>IF($A133="","",IFERROR(IF(MAXIFS('Coaching Log'!$F$5:$F$504,'Coaching Log'!$B$5:$B$504,$A133)=0,"",MAXIFS('Coaching Log'!$F$5:$F$504,'Coaching Log'!$B$5:$B$504,$A133)),""))</f>
        <v/>
      </c>
      <c r="Y133" s="44">
        <f>IF(OR($A133="",$S133=""),"",IFERROR($S133*'Settings'!$B$5,""))</f>
        <v/>
      </c>
      <c r="Z133" s="44">
        <f>IF($A133="","",IFERROR(SUMIFS('Coaching Log'!$P$5:$P$504,'Coaching Log'!$B$5:$B$504,$A133),0))</f>
        <v/>
      </c>
      <c r="AA133" s="29">
        <f>IF(COUNTA($A133:$T133)=0,"",IF($A133="","Missing Plan ID",IF(COUNTIF($A$5:$A$504,$A133)&gt;1,"Duplicate Plan ID",IF(OR($B133="",$C133=""),"Missing Driver",IF($H133="","Missing Start Date",IF($I133="","Missing Due Date",IF($I133&lt;$H133,"Due Date Before Start",IF(AND($K133="Completed",$T133=""),"Missing Completion Date",IF(AND($K133&lt;&gt;"Completed",$T133&lt;&gt;""),"Completion Date With Open Status",IF(AND($N133="Lower Is Better",$O133&lt;&gt;"",$P133&lt;&gt;"",$P133&gt;=$O133),"Target Direction Conflict",IF(AND($N133="Higher Is Better",$O133&lt;&gt;"",$P133&lt;&gt;"",$P133&lt;=$O133),"Target Direction Conflict","OK")))))))))))</f>
        <v/>
      </c>
    </row>
    <row r="134">
      <c r="A134" s="23" t="n"/>
      <c r="B134" s="23" t="n"/>
      <c r="C134" s="23" t="n"/>
      <c r="D134" s="23" t="n"/>
      <c r="E134" s="23" t="n"/>
      <c r="F134" s="23" t="n"/>
      <c r="G134" s="24" t="n"/>
      <c r="H134" s="42" t="n"/>
      <c r="I134" s="42" t="n"/>
      <c r="J134" s="23" t="n"/>
      <c r="K134" s="23" t="n"/>
      <c r="L134" s="23" t="n"/>
      <c r="M134" s="23" t="n"/>
      <c r="N134" s="23" t="n"/>
      <c r="O134" s="26" t="n"/>
      <c r="P134" s="26" t="n"/>
      <c r="Q134" s="26" t="n"/>
      <c r="R134" s="42" t="n"/>
      <c r="S134" s="27" t="n"/>
      <c r="T134" s="42" t="n"/>
      <c r="U134" s="28">
        <f>IF(OR($O134="",$P134="",$Q134="",$N134=""),"",IFERROR(MAX(0,MIN(1,IF($N134="Lower Is Better",($O134-$Q134)/($O134-$P134),($Q134-$O134)/($P134-$O134)))),""))</f>
        <v/>
      </c>
      <c r="V134" s="29">
        <f>IF($A134="","",IF($K134="Completed","Completed",IF($K134="Canceled","Canceled",IF($K134="On Hold","On Hold",IF($I134="","Missing Due Date",IF($I134&lt;TODAY(),"Past Due",IF($I134&lt;=TODAY()+'Settings'!$B$4,"Due Soon","On Track")))))))</f>
        <v/>
      </c>
      <c r="W134" s="30">
        <f>IF($A134="","",COUNTIFS('Coaching Log'!$B$5:$B$504,$A134))</f>
        <v/>
      </c>
      <c r="X134" s="43">
        <f>IF($A134="","",IFERROR(IF(MAXIFS('Coaching Log'!$F$5:$F$504,'Coaching Log'!$B$5:$B$504,$A134)=0,"",MAXIFS('Coaching Log'!$F$5:$F$504,'Coaching Log'!$B$5:$B$504,$A134)),""))</f>
        <v/>
      </c>
      <c r="Y134" s="44">
        <f>IF(OR($A134="",$S134=""),"",IFERROR($S134*'Settings'!$B$5,""))</f>
        <v/>
      </c>
      <c r="Z134" s="44">
        <f>IF($A134="","",IFERROR(SUMIFS('Coaching Log'!$P$5:$P$504,'Coaching Log'!$B$5:$B$504,$A134),0))</f>
        <v/>
      </c>
      <c r="AA134" s="29">
        <f>IF(COUNTA($A134:$T134)=0,"",IF($A134="","Missing Plan ID",IF(COUNTIF($A$5:$A$504,$A134)&gt;1,"Duplicate Plan ID",IF(OR($B134="",$C134=""),"Missing Driver",IF($H134="","Missing Start Date",IF($I134="","Missing Due Date",IF($I134&lt;$H134,"Due Date Before Start",IF(AND($K134="Completed",$T134=""),"Missing Completion Date",IF(AND($K134&lt;&gt;"Completed",$T134&lt;&gt;""),"Completion Date With Open Status",IF(AND($N134="Lower Is Better",$O134&lt;&gt;"",$P134&lt;&gt;"",$P134&gt;=$O134),"Target Direction Conflict",IF(AND($N134="Higher Is Better",$O134&lt;&gt;"",$P134&lt;&gt;"",$P134&lt;=$O134),"Target Direction Conflict","OK")))))))))))</f>
        <v/>
      </c>
    </row>
    <row r="135">
      <c r="A135" s="23" t="n"/>
      <c r="B135" s="23" t="n"/>
      <c r="C135" s="23" t="n"/>
      <c r="D135" s="23" t="n"/>
      <c r="E135" s="23" t="n"/>
      <c r="F135" s="23" t="n"/>
      <c r="G135" s="24" t="n"/>
      <c r="H135" s="42" t="n"/>
      <c r="I135" s="42" t="n"/>
      <c r="J135" s="23" t="n"/>
      <c r="K135" s="23" t="n"/>
      <c r="L135" s="23" t="n"/>
      <c r="M135" s="23" t="n"/>
      <c r="N135" s="23" t="n"/>
      <c r="O135" s="26" t="n"/>
      <c r="P135" s="26" t="n"/>
      <c r="Q135" s="26" t="n"/>
      <c r="R135" s="42" t="n"/>
      <c r="S135" s="27" t="n"/>
      <c r="T135" s="42" t="n"/>
      <c r="U135" s="28">
        <f>IF(OR($O135="",$P135="",$Q135="",$N135=""),"",IFERROR(MAX(0,MIN(1,IF($N135="Lower Is Better",($O135-$Q135)/($O135-$P135),($Q135-$O135)/($P135-$O135)))),""))</f>
        <v/>
      </c>
      <c r="V135" s="29">
        <f>IF($A135="","",IF($K135="Completed","Completed",IF($K135="Canceled","Canceled",IF($K135="On Hold","On Hold",IF($I135="","Missing Due Date",IF($I135&lt;TODAY(),"Past Due",IF($I135&lt;=TODAY()+'Settings'!$B$4,"Due Soon","On Track")))))))</f>
        <v/>
      </c>
      <c r="W135" s="30">
        <f>IF($A135="","",COUNTIFS('Coaching Log'!$B$5:$B$504,$A135))</f>
        <v/>
      </c>
      <c r="X135" s="43">
        <f>IF($A135="","",IFERROR(IF(MAXIFS('Coaching Log'!$F$5:$F$504,'Coaching Log'!$B$5:$B$504,$A135)=0,"",MAXIFS('Coaching Log'!$F$5:$F$504,'Coaching Log'!$B$5:$B$504,$A135)),""))</f>
        <v/>
      </c>
      <c r="Y135" s="44">
        <f>IF(OR($A135="",$S135=""),"",IFERROR($S135*'Settings'!$B$5,""))</f>
        <v/>
      </c>
      <c r="Z135" s="44">
        <f>IF($A135="","",IFERROR(SUMIFS('Coaching Log'!$P$5:$P$504,'Coaching Log'!$B$5:$B$504,$A135),0))</f>
        <v/>
      </c>
      <c r="AA135" s="29">
        <f>IF(COUNTA($A135:$T135)=0,"",IF($A135="","Missing Plan ID",IF(COUNTIF($A$5:$A$504,$A135)&gt;1,"Duplicate Plan ID",IF(OR($B135="",$C135=""),"Missing Driver",IF($H135="","Missing Start Date",IF($I135="","Missing Due Date",IF($I135&lt;$H135,"Due Date Before Start",IF(AND($K135="Completed",$T135=""),"Missing Completion Date",IF(AND($K135&lt;&gt;"Completed",$T135&lt;&gt;""),"Completion Date With Open Status",IF(AND($N135="Lower Is Better",$O135&lt;&gt;"",$P135&lt;&gt;"",$P135&gt;=$O135),"Target Direction Conflict",IF(AND($N135="Higher Is Better",$O135&lt;&gt;"",$P135&lt;&gt;"",$P135&lt;=$O135),"Target Direction Conflict","OK")))))))))))</f>
        <v/>
      </c>
    </row>
    <row r="136">
      <c r="A136" s="23" t="n"/>
      <c r="B136" s="23" t="n"/>
      <c r="C136" s="23" t="n"/>
      <c r="D136" s="23" t="n"/>
      <c r="E136" s="23" t="n"/>
      <c r="F136" s="23" t="n"/>
      <c r="G136" s="24" t="n"/>
      <c r="H136" s="42" t="n"/>
      <c r="I136" s="42" t="n"/>
      <c r="J136" s="23" t="n"/>
      <c r="K136" s="23" t="n"/>
      <c r="L136" s="23" t="n"/>
      <c r="M136" s="23" t="n"/>
      <c r="N136" s="23" t="n"/>
      <c r="O136" s="26" t="n"/>
      <c r="P136" s="26" t="n"/>
      <c r="Q136" s="26" t="n"/>
      <c r="R136" s="42" t="n"/>
      <c r="S136" s="27" t="n"/>
      <c r="T136" s="42" t="n"/>
      <c r="U136" s="28">
        <f>IF(OR($O136="",$P136="",$Q136="",$N136=""),"",IFERROR(MAX(0,MIN(1,IF($N136="Lower Is Better",($O136-$Q136)/($O136-$P136),($Q136-$O136)/($P136-$O136)))),""))</f>
        <v/>
      </c>
      <c r="V136" s="29">
        <f>IF($A136="","",IF($K136="Completed","Completed",IF($K136="Canceled","Canceled",IF($K136="On Hold","On Hold",IF($I136="","Missing Due Date",IF($I136&lt;TODAY(),"Past Due",IF($I136&lt;=TODAY()+'Settings'!$B$4,"Due Soon","On Track")))))))</f>
        <v/>
      </c>
      <c r="W136" s="30">
        <f>IF($A136="","",COUNTIFS('Coaching Log'!$B$5:$B$504,$A136))</f>
        <v/>
      </c>
      <c r="X136" s="43">
        <f>IF($A136="","",IFERROR(IF(MAXIFS('Coaching Log'!$F$5:$F$504,'Coaching Log'!$B$5:$B$504,$A136)=0,"",MAXIFS('Coaching Log'!$F$5:$F$504,'Coaching Log'!$B$5:$B$504,$A136)),""))</f>
        <v/>
      </c>
      <c r="Y136" s="44">
        <f>IF(OR($A136="",$S136=""),"",IFERROR($S136*'Settings'!$B$5,""))</f>
        <v/>
      </c>
      <c r="Z136" s="44">
        <f>IF($A136="","",IFERROR(SUMIFS('Coaching Log'!$P$5:$P$504,'Coaching Log'!$B$5:$B$504,$A136),0))</f>
        <v/>
      </c>
      <c r="AA136" s="29">
        <f>IF(COUNTA($A136:$T136)=0,"",IF($A136="","Missing Plan ID",IF(COUNTIF($A$5:$A$504,$A136)&gt;1,"Duplicate Plan ID",IF(OR($B136="",$C136=""),"Missing Driver",IF($H136="","Missing Start Date",IF($I136="","Missing Due Date",IF($I136&lt;$H136,"Due Date Before Start",IF(AND($K136="Completed",$T136=""),"Missing Completion Date",IF(AND($K136&lt;&gt;"Completed",$T136&lt;&gt;""),"Completion Date With Open Status",IF(AND($N136="Lower Is Better",$O136&lt;&gt;"",$P136&lt;&gt;"",$P136&gt;=$O136),"Target Direction Conflict",IF(AND($N136="Higher Is Better",$O136&lt;&gt;"",$P136&lt;&gt;"",$P136&lt;=$O136),"Target Direction Conflict","OK")))))))))))</f>
        <v/>
      </c>
    </row>
    <row r="137">
      <c r="A137" s="23" t="n"/>
      <c r="B137" s="23" t="n"/>
      <c r="C137" s="23" t="n"/>
      <c r="D137" s="23" t="n"/>
      <c r="E137" s="23" t="n"/>
      <c r="F137" s="23" t="n"/>
      <c r="G137" s="24" t="n"/>
      <c r="H137" s="42" t="n"/>
      <c r="I137" s="42" t="n"/>
      <c r="J137" s="23" t="n"/>
      <c r="K137" s="23" t="n"/>
      <c r="L137" s="23" t="n"/>
      <c r="M137" s="23" t="n"/>
      <c r="N137" s="23" t="n"/>
      <c r="O137" s="26" t="n"/>
      <c r="P137" s="26" t="n"/>
      <c r="Q137" s="26" t="n"/>
      <c r="R137" s="42" t="n"/>
      <c r="S137" s="27" t="n"/>
      <c r="T137" s="42" t="n"/>
      <c r="U137" s="28">
        <f>IF(OR($O137="",$P137="",$Q137="",$N137=""),"",IFERROR(MAX(0,MIN(1,IF($N137="Lower Is Better",($O137-$Q137)/($O137-$P137),($Q137-$O137)/($P137-$O137)))),""))</f>
        <v/>
      </c>
      <c r="V137" s="29">
        <f>IF($A137="","",IF($K137="Completed","Completed",IF($K137="Canceled","Canceled",IF($K137="On Hold","On Hold",IF($I137="","Missing Due Date",IF($I137&lt;TODAY(),"Past Due",IF($I137&lt;=TODAY()+'Settings'!$B$4,"Due Soon","On Track")))))))</f>
        <v/>
      </c>
      <c r="W137" s="30">
        <f>IF($A137="","",COUNTIFS('Coaching Log'!$B$5:$B$504,$A137))</f>
        <v/>
      </c>
      <c r="X137" s="43">
        <f>IF($A137="","",IFERROR(IF(MAXIFS('Coaching Log'!$F$5:$F$504,'Coaching Log'!$B$5:$B$504,$A137)=0,"",MAXIFS('Coaching Log'!$F$5:$F$504,'Coaching Log'!$B$5:$B$504,$A137)),""))</f>
        <v/>
      </c>
      <c r="Y137" s="44">
        <f>IF(OR($A137="",$S137=""),"",IFERROR($S137*'Settings'!$B$5,""))</f>
        <v/>
      </c>
      <c r="Z137" s="44">
        <f>IF($A137="","",IFERROR(SUMIFS('Coaching Log'!$P$5:$P$504,'Coaching Log'!$B$5:$B$504,$A137),0))</f>
        <v/>
      </c>
      <c r="AA137" s="29">
        <f>IF(COUNTA($A137:$T137)=0,"",IF($A137="","Missing Plan ID",IF(COUNTIF($A$5:$A$504,$A137)&gt;1,"Duplicate Plan ID",IF(OR($B137="",$C137=""),"Missing Driver",IF($H137="","Missing Start Date",IF($I137="","Missing Due Date",IF($I137&lt;$H137,"Due Date Before Start",IF(AND($K137="Completed",$T137=""),"Missing Completion Date",IF(AND($K137&lt;&gt;"Completed",$T137&lt;&gt;""),"Completion Date With Open Status",IF(AND($N137="Lower Is Better",$O137&lt;&gt;"",$P137&lt;&gt;"",$P137&gt;=$O137),"Target Direction Conflict",IF(AND($N137="Higher Is Better",$O137&lt;&gt;"",$P137&lt;&gt;"",$P137&lt;=$O137),"Target Direction Conflict","OK")))))))))))</f>
        <v/>
      </c>
    </row>
    <row r="138">
      <c r="A138" s="23" t="n"/>
      <c r="B138" s="23" t="n"/>
      <c r="C138" s="23" t="n"/>
      <c r="D138" s="23" t="n"/>
      <c r="E138" s="23" t="n"/>
      <c r="F138" s="23" t="n"/>
      <c r="G138" s="24" t="n"/>
      <c r="H138" s="42" t="n"/>
      <c r="I138" s="42" t="n"/>
      <c r="J138" s="23" t="n"/>
      <c r="K138" s="23" t="n"/>
      <c r="L138" s="23" t="n"/>
      <c r="M138" s="23" t="n"/>
      <c r="N138" s="23" t="n"/>
      <c r="O138" s="26" t="n"/>
      <c r="P138" s="26" t="n"/>
      <c r="Q138" s="26" t="n"/>
      <c r="R138" s="42" t="n"/>
      <c r="S138" s="27" t="n"/>
      <c r="T138" s="42" t="n"/>
      <c r="U138" s="28">
        <f>IF(OR($O138="",$P138="",$Q138="",$N138=""),"",IFERROR(MAX(0,MIN(1,IF($N138="Lower Is Better",($O138-$Q138)/($O138-$P138),($Q138-$O138)/($P138-$O138)))),""))</f>
        <v/>
      </c>
      <c r="V138" s="29">
        <f>IF($A138="","",IF($K138="Completed","Completed",IF($K138="Canceled","Canceled",IF($K138="On Hold","On Hold",IF($I138="","Missing Due Date",IF($I138&lt;TODAY(),"Past Due",IF($I138&lt;=TODAY()+'Settings'!$B$4,"Due Soon","On Track")))))))</f>
        <v/>
      </c>
      <c r="W138" s="30">
        <f>IF($A138="","",COUNTIFS('Coaching Log'!$B$5:$B$504,$A138))</f>
        <v/>
      </c>
      <c r="X138" s="43">
        <f>IF($A138="","",IFERROR(IF(MAXIFS('Coaching Log'!$F$5:$F$504,'Coaching Log'!$B$5:$B$504,$A138)=0,"",MAXIFS('Coaching Log'!$F$5:$F$504,'Coaching Log'!$B$5:$B$504,$A138)),""))</f>
        <v/>
      </c>
      <c r="Y138" s="44">
        <f>IF(OR($A138="",$S138=""),"",IFERROR($S138*'Settings'!$B$5,""))</f>
        <v/>
      </c>
      <c r="Z138" s="44">
        <f>IF($A138="","",IFERROR(SUMIFS('Coaching Log'!$P$5:$P$504,'Coaching Log'!$B$5:$B$504,$A138),0))</f>
        <v/>
      </c>
      <c r="AA138" s="29">
        <f>IF(COUNTA($A138:$T138)=0,"",IF($A138="","Missing Plan ID",IF(COUNTIF($A$5:$A$504,$A138)&gt;1,"Duplicate Plan ID",IF(OR($B138="",$C138=""),"Missing Driver",IF($H138="","Missing Start Date",IF($I138="","Missing Due Date",IF($I138&lt;$H138,"Due Date Before Start",IF(AND($K138="Completed",$T138=""),"Missing Completion Date",IF(AND($K138&lt;&gt;"Completed",$T138&lt;&gt;""),"Completion Date With Open Status",IF(AND($N138="Lower Is Better",$O138&lt;&gt;"",$P138&lt;&gt;"",$P138&gt;=$O138),"Target Direction Conflict",IF(AND($N138="Higher Is Better",$O138&lt;&gt;"",$P138&lt;&gt;"",$P138&lt;=$O138),"Target Direction Conflict","OK")))))))))))</f>
        <v/>
      </c>
    </row>
    <row r="139">
      <c r="A139" s="23" t="n"/>
      <c r="B139" s="23" t="n"/>
      <c r="C139" s="23" t="n"/>
      <c r="D139" s="23" t="n"/>
      <c r="E139" s="23" t="n"/>
      <c r="F139" s="23" t="n"/>
      <c r="G139" s="24" t="n"/>
      <c r="H139" s="42" t="n"/>
      <c r="I139" s="42" t="n"/>
      <c r="J139" s="23" t="n"/>
      <c r="K139" s="23" t="n"/>
      <c r="L139" s="23" t="n"/>
      <c r="M139" s="23" t="n"/>
      <c r="N139" s="23" t="n"/>
      <c r="O139" s="26" t="n"/>
      <c r="P139" s="26" t="n"/>
      <c r="Q139" s="26" t="n"/>
      <c r="R139" s="42" t="n"/>
      <c r="S139" s="27" t="n"/>
      <c r="T139" s="42" t="n"/>
      <c r="U139" s="28">
        <f>IF(OR($O139="",$P139="",$Q139="",$N139=""),"",IFERROR(MAX(0,MIN(1,IF($N139="Lower Is Better",($O139-$Q139)/($O139-$P139),($Q139-$O139)/($P139-$O139)))),""))</f>
        <v/>
      </c>
      <c r="V139" s="29">
        <f>IF($A139="","",IF($K139="Completed","Completed",IF($K139="Canceled","Canceled",IF($K139="On Hold","On Hold",IF($I139="","Missing Due Date",IF($I139&lt;TODAY(),"Past Due",IF($I139&lt;=TODAY()+'Settings'!$B$4,"Due Soon","On Track")))))))</f>
        <v/>
      </c>
      <c r="W139" s="30">
        <f>IF($A139="","",COUNTIFS('Coaching Log'!$B$5:$B$504,$A139))</f>
        <v/>
      </c>
      <c r="X139" s="43">
        <f>IF($A139="","",IFERROR(IF(MAXIFS('Coaching Log'!$F$5:$F$504,'Coaching Log'!$B$5:$B$504,$A139)=0,"",MAXIFS('Coaching Log'!$F$5:$F$504,'Coaching Log'!$B$5:$B$504,$A139)),""))</f>
        <v/>
      </c>
      <c r="Y139" s="44">
        <f>IF(OR($A139="",$S139=""),"",IFERROR($S139*'Settings'!$B$5,""))</f>
        <v/>
      </c>
      <c r="Z139" s="44">
        <f>IF($A139="","",IFERROR(SUMIFS('Coaching Log'!$P$5:$P$504,'Coaching Log'!$B$5:$B$504,$A139),0))</f>
        <v/>
      </c>
      <c r="AA139" s="29">
        <f>IF(COUNTA($A139:$T139)=0,"",IF($A139="","Missing Plan ID",IF(COUNTIF($A$5:$A$504,$A139)&gt;1,"Duplicate Plan ID",IF(OR($B139="",$C139=""),"Missing Driver",IF($H139="","Missing Start Date",IF($I139="","Missing Due Date",IF($I139&lt;$H139,"Due Date Before Start",IF(AND($K139="Completed",$T139=""),"Missing Completion Date",IF(AND($K139&lt;&gt;"Completed",$T139&lt;&gt;""),"Completion Date With Open Status",IF(AND($N139="Lower Is Better",$O139&lt;&gt;"",$P139&lt;&gt;"",$P139&gt;=$O139),"Target Direction Conflict",IF(AND($N139="Higher Is Better",$O139&lt;&gt;"",$P139&lt;&gt;"",$P139&lt;=$O139),"Target Direction Conflict","OK")))))))))))</f>
        <v/>
      </c>
    </row>
    <row r="140">
      <c r="A140" s="23" t="n"/>
      <c r="B140" s="23" t="n"/>
      <c r="C140" s="23" t="n"/>
      <c r="D140" s="23" t="n"/>
      <c r="E140" s="23" t="n"/>
      <c r="F140" s="23" t="n"/>
      <c r="G140" s="24" t="n"/>
      <c r="H140" s="42" t="n"/>
      <c r="I140" s="42" t="n"/>
      <c r="J140" s="23" t="n"/>
      <c r="K140" s="23" t="n"/>
      <c r="L140" s="23" t="n"/>
      <c r="M140" s="23" t="n"/>
      <c r="N140" s="23" t="n"/>
      <c r="O140" s="26" t="n"/>
      <c r="P140" s="26" t="n"/>
      <c r="Q140" s="26" t="n"/>
      <c r="R140" s="42" t="n"/>
      <c r="S140" s="27" t="n"/>
      <c r="T140" s="42" t="n"/>
      <c r="U140" s="28">
        <f>IF(OR($O140="",$P140="",$Q140="",$N140=""),"",IFERROR(MAX(0,MIN(1,IF($N140="Lower Is Better",($O140-$Q140)/($O140-$P140),($Q140-$O140)/($P140-$O140)))),""))</f>
        <v/>
      </c>
      <c r="V140" s="29">
        <f>IF($A140="","",IF($K140="Completed","Completed",IF($K140="Canceled","Canceled",IF($K140="On Hold","On Hold",IF($I140="","Missing Due Date",IF($I140&lt;TODAY(),"Past Due",IF($I140&lt;=TODAY()+'Settings'!$B$4,"Due Soon","On Track")))))))</f>
        <v/>
      </c>
      <c r="W140" s="30">
        <f>IF($A140="","",COUNTIFS('Coaching Log'!$B$5:$B$504,$A140))</f>
        <v/>
      </c>
      <c r="X140" s="43">
        <f>IF($A140="","",IFERROR(IF(MAXIFS('Coaching Log'!$F$5:$F$504,'Coaching Log'!$B$5:$B$504,$A140)=0,"",MAXIFS('Coaching Log'!$F$5:$F$504,'Coaching Log'!$B$5:$B$504,$A140)),""))</f>
        <v/>
      </c>
      <c r="Y140" s="44">
        <f>IF(OR($A140="",$S140=""),"",IFERROR($S140*'Settings'!$B$5,""))</f>
        <v/>
      </c>
      <c r="Z140" s="44">
        <f>IF($A140="","",IFERROR(SUMIFS('Coaching Log'!$P$5:$P$504,'Coaching Log'!$B$5:$B$504,$A140),0))</f>
        <v/>
      </c>
      <c r="AA140" s="29">
        <f>IF(COUNTA($A140:$T140)=0,"",IF($A140="","Missing Plan ID",IF(COUNTIF($A$5:$A$504,$A140)&gt;1,"Duplicate Plan ID",IF(OR($B140="",$C140=""),"Missing Driver",IF($H140="","Missing Start Date",IF($I140="","Missing Due Date",IF($I140&lt;$H140,"Due Date Before Start",IF(AND($K140="Completed",$T140=""),"Missing Completion Date",IF(AND($K140&lt;&gt;"Completed",$T140&lt;&gt;""),"Completion Date With Open Status",IF(AND($N140="Lower Is Better",$O140&lt;&gt;"",$P140&lt;&gt;"",$P140&gt;=$O140),"Target Direction Conflict",IF(AND($N140="Higher Is Better",$O140&lt;&gt;"",$P140&lt;&gt;"",$P140&lt;=$O140),"Target Direction Conflict","OK")))))))))))</f>
        <v/>
      </c>
    </row>
    <row r="141">
      <c r="A141" s="23" t="n"/>
      <c r="B141" s="23" t="n"/>
      <c r="C141" s="23" t="n"/>
      <c r="D141" s="23" t="n"/>
      <c r="E141" s="23" t="n"/>
      <c r="F141" s="23" t="n"/>
      <c r="G141" s="24" t="n"/>
      <c r="H141" s="42" t="n"/>
      <c r="I141" s="42" t="n"/>
      <c r="J141" s="23" t="n"/>
      <c r="K141" s="23" t="n"/>
      <c r="L141" s="23" t="n"/>
      <c r="M141" s="23" t="n"/>
      <c r="N141" s="23" t="n"/>
      <c r="O141" s="26" t="n"/>
      <c r="P141" s="26" t="n"/>
      <c r="Q141" s="26" t="n"/>
      <c r="R141" s="42" t="n"/>
      <c r="S141" s="27" t="n"/>
      <c r="T141" s="42" t="n"/>
      <c r="U141" s="28">
        <f>IF(OR($O141="",$P141="",$Q141="",$N141=""),"",IFERROR(MAX(0,MIN(1,IF($N141="Lower Is Better",($O141-$Q141)/($O141-$P141),($Q141-$O141)/($P141-$O141)))),""))</f>
        <v/>
      </c>
      <c r="V141" s="29">
        <f>IF($A141="","",IF($K141="Completed","Completed",IF($K141="Canceled","Canceled",IF($K141="On Hold","On Hold",IF($I141="","Missing Due Date",IF($I141&lt;TODAY(),"Past Due",IF($I141&lt;=TODAY()+'Settings'!$B$4,"Due Soon","On Track")))))))</f>
        <v/>
      </c>
      <c r="W141" s="30">
        <f>IF($A141="","",COUNTIFS('Coaching Log'!$B$5:$B$504,$A141))</f>
        <v/>
      </c>
      <c r="X141" s="43">
        <f>IF($A141="","",IFERROR(IF(MAXIFS('Coaching Log'!$F$5:$F$504,'Coaching Log'!$B$5:$B$504,$A141)=0,"",MAXIFS('Coaching Log'!$F$5:$F$504,'Coaching Log'!$B$5:$B$504,$A141)),""))</f>
        <v/>
      </c>
      <c r="Y141" s="44">
        <f>IF(OR($A141="",$S141=""),"",IFERROR($S141*'Settings'!$B$5,""))</f>
        <v/>
      </c>
      <c r="Z141" s="44">
        <f>IF($A141="","",IFERROR(SUMIFS('Coaching Log'!$P$5:$P$504,'Coaching Log'!$B$5:$B$504,$A141),0))</f>
        <v/>
      </c>
      <c r="AA141" s="29">
        <f>IF(COUNTA($A141:$T141)=0,"",IF($A141="","Missing Plan ID",IF(COUNTIF($A$5:$A$504,$A141)&gt;1,"Duplicate Plan ID",IF(OR($B141="",$C141=""),"Missing Driver",IF($H141="","Missing Start Date",IF($I141="","Missing Due Date",IF($I141&lt;$H141,"Due Date Before Start",IF(AND($K141="Completed",$T141=""),"Missing Completion Date",IF(AND($K141&lt;&gt;"Completed",$T141&lt;&gt;""),"Completion Date With Open Status",IF(AND($N141="Lower Is Better",$O141&lt;&gt;"",$P141&lt;&gt;"",$P141&gt;=$O141),"Target Direction Conflict",IF(AND($N141="Higher Is Better",$O141&lt;&gt;"",$P141&lt;&gt;"",$P141&lt;=$O141),"Target Direction Conflict","OK")))))))))))</f>
        <v/>
      </c>
    </row>
    <row r="142">
      <c r="A142" s="23" t="n"/>
      <c r="B142" s="23" t="n"/>
      <c r="C142" s="23" t="n"/>
      <c r="D142" s="23" t="n"/>
      <c r="E142" s="23" t="n"/>
      <c r="F142" s="23" t="n"/>
      <c r="G142" s="24" t="n"/>
      <c r="H142" s="42" t="n"/>
      <c r="I142" s="42" t="n"/>
      <c r="J142" s="23" t="n"/>
      <c r="K142" s="23" t="n"/>
      <c r="L142" s="23" t="n"/>
      <c r="M142" s="23" t="n"/>
      <c r="N142" s="23" t="n"/>
      <c r="O142" s="26" t="n"/>
      <c r="P142" s="26" t="n"/>
      <c r="Q142" s="26" t="n"/>
      <c r="R142" s="42" t="n"/>
      <c r="S142" s="27" t="n"/>
      <c r="T142" s="42" t="n"/>
      <c r="U142" s="28">
        <f>IF(OR($O142="",$P142="",$Q142="",$N142=""),"",IFERROR(MAX(0,MIN(1,IF($N142="Lower Is Better",($O142-$Q142)/($O142-$P142),($Q142-$O142)/($P142-$O142)))),""))</f>
        <v/>
      </c>
      <c r="V142" s="29">
        <f>IF($A142="","",IF($K142="Completed","Completed",IF($K142="Canceled","Canceled",IF($K142="On Hold","On Hold",IF($I142="","Missing Due Date",IF($I142&lt;TODAY(),"Past Due",IF($I142&lt;=TODAY()+'Settings'!$B$4,"Due Soon","On Track")))))))</f>
        <v/>
      </c>
      <c r="W142" s="30">
        <f>IF($A142="","",COUNTIFS('Coaching Log'!$B$5:$B$504,$A142))</f>
        <v/>
      </c>
      <c r="X142" s="43">
        <f>IF($A142="","",IFERROR(IF(MAXIFS('Coaching Log'!$F$5:$F$504,'Coaching Log'!$B$5:$B$504,$A142)=0,"",MAXIFS('Coaching Log'!$F$5:$F$504,'Coaching Log'!$B$5:$B$504,$A142)),""))</f>
        <v/>
      </c>
      <c r="Y142" s="44">
        <f>IF(OR($A142="",$S142=""),"",IFERROR($S142*'Settings'!$B$5,""))</f>
        <v/>
      </c>
      <c r="Z142" s="44">
        <f>IF($A142="","",IFERROR(SUMIFS('Coaching Log'!$P$5:$P$504,'Coaching Log'!$B$5:$B$504,$A142),0))</f>
        <v/>
      </c>
      <c r="AA142" s="29">
        <f>IF(COUNTA($A142:$T142)=0,"",IF($A142="","Missing Plan ID",IF(COUNTIF($A$5:$A$504,$A142)&gt;1,"Duplicate Plan ID",IF(OR($B142="",$C142=""),"Missing Driver",IF($H142="","Missing Start Date",IF($I142="","Missing Due Date",IF($I142&lt;$H142,"Due Date Before Start",IF(AND($K142="Completed",$T142=""),"Missing Completion Date",IF(AND($K142&lt;&gt;"Completed",$T142&lt;&gt;""),"Completion Date With Open Status",IF(AND($N142="Lower Is Better",$O142&lt;&gt;"",$P142&lt;&gt;"",$P142&gt;=$O142),"Target Direction Conflict",IF(AND($N142="Higher Is Better",$O142&lt;&gt;"",$P142&lt;&gt;"",$P142&lt;=$O142),"Target Direction Conflict","OK")))))))))))</f>
        <v/>
      </c>
    </row>
    <row r="143">
      <c r="A143" s="23" t="n"/>
      <c r="B143" s="23" t="n"/>
      <c r="C143" s="23" t="n"/>
      <c r="D143" s="23" t="n"/>
      <c r="E143" s="23" t="n"/>
      <c r="F143" s="23" t="n"/>
      <c r="G143" s="24" t="n"/>
      <c r="H143" s="42" t="n"/>
      <c r="I143" s="42" t="n"/>
      <c r="J143" s="23" t="n"/>
      <c r="K143" s="23" t="n"/>
      <c r="L143" s="23" t="n"/>
      <c r="M143" s="23" t="n"/>
      <c r="N143" s="23" t="n"/>
      <c r="O143" s="26" t="n"/>
      <c r="P143" s="26" t="n"/>
      <c r="Q143" s="26" t="n"/>
      <c r="R143" s="42" t="n"/>
      <c r="S143" s="27" t="n"/>
      <c r="T143" s="42" t="n"/>
      <c r="U143" s="28">
        <f>IF(OR($O143="",$P143="",$Q143="",$N143=""),"",IFERROR(MAX(0,MIN(1,IF($N143="Lower Is Better",($O143-$Q143)/($O143-$P143),($Q143-$O143)/($P143-$O143)))),""))</f>
        <v/>
      </c>
      <c r="V143" s="29">
        <f>IF($A143="","",IF($K143="Completed","Completed",IF($K143="Canceled","Canceled",IF($K143="On Hold","On Hold",IF($I143="","Missing Due Date",IF($I143&lt;TODAY(),"Past Due",IF($I143&lt;=TODAY()+'Settings'!$B$4,"Due Soon","On Track")))))))</f>
        <v/>
      </c>
      <c r="W143" s="30">
        <f>IF($A143="","",COUNTIFS('Coaching Log'!$B$5:$B$504,$A143))</f>
        <v/>
      </c>
      <c r="X143" s="43">
        <f>IF($A143="","",IFERROR(IF(MAXIFS('Coaching Log'!$F$5:$F$504,'Coaching Log'!$B$5:$B$504,$A143)=0,"",MAXIFS('Coaching Log'!$F$5:$F$504,'Coaching Log'!$B$5:$B$504,$A143)),""))</f>
        <v/>
      </c>
      <c r="Y143" s="44">
        <f>IF(OR($A143="",$S143=""),"",IFERROR($S143*'Settings'!$B$5,""))</f>
        <v/>
      </c>
      <c r="Z143" s="44">
        <f>IF($A143="","",IFERROR(SUMIFS('Coaching Log'!$P$5:$P$504,'Coaching Log'!$B$5:$B$504,$A143),0))</f>
        <v/>
      </c>
      <c r="AA143" s="29">
        <f>IF(COUNTA($A143:$T143)=0,"",IF($A143="","Missing Plan ID",IF(COUNTIF($A$5:$A$504,$A143)&gt;1,"Duplicate Plan ID",IF(OR($B143="",$C143=""),"Missing Driver",IF($H143="","Missing Start Date",IF($I143="","Missing Due Date",IF($I143&lt;$H143,"Due Date Before Start",IF(AND($K143="Completed",$T143=""),"Missing Completion Date",IF(AND($K143&lt;&gt;"Completed",$T143&lt;&gt;""),"Completion Date With Open Status",IF(AND($N143="Lower Is Better",$O143&lt;&gt;"",$P143&lt;&gt;"",$P143&gt;=$O143),"Target Direction Conflict",IF(AND($N143="Higher Is Better",$O143&lt;&gt;"",$P143&lt;&gt;"",$P143&lt;=$O143),"Target Direction Conflict","OK")))))))))))</f>
        <v/>
      </c>
    </row>
    <row r="144">
      <c r="A144" s="23" t="n"/>
      <c r="B144" s="23" t="n"/>
      <c r="C144" s="23" t="n"/>
      <c r="D144" s="23" t="n"/>
      <c r="E144" s="23" t="n"/>
      <c r="F144" s="23" t="n"/>
      <c r="G144" s="24" t="n"/>
      <c r="H144" s="42" t="n"/>
      <c r="I144" s="42" t="n"/>
      <c r="J144" s="23" t="n"/>
      <c r="K144" s="23" t="n"/>
      <c r="L144" s="23" t="n"/>
      <c r="M144" s="23" t="n"/>
      <c r="N144" s="23" t="n"/>
      <c r="O144" s="26" t="n"/>
      <c r="P144" s="26" t="n"/>
      <c r="Q144" s="26" t="n"/>
      <c r="R144" s="42" t="n"/>
      <c r="S144" s="27" t="n"/>
      <c r="T144" s="42" t="n"/>
      <c r="U144" s="28">
        <f>IF(OR($O144="",$P144="",$Q144="",$N144=""),"",IFERROR(MAX(0,MIN(1,IF($N144="Lower Is Better",($O144-$Q144)/($O144-$P144),($Q144-$O144)/($P144-$O144)))),""))</f>
        <v/>
      </c>
      <c r="V144" s="29">
        <f>IF($A144="","",IF($K144="Completed","Completed",IF($K144="Canceled","Canceled",IF($K144="On Hold","On Hold",IF($I144="","Missing Due Date",IF($I144&lt;TODAY(),"Past Due",IF($I144&lt;=TODAY()+'Settings'!$B$4,"Due Soon","On Track")))))))</f>
        <v/>
      </c>
      <c r="W144" s="30">
        <f>IF($A144="","",COUNTIFS('Coaching Log'!$B$5:$B$504,$A144))</f>
        <v/>
      </c>
      <c r="X144" s="43">
        <f>IF($A144="","",IFERROR(IF(MAXIFS('Coaching Log'!$F$5:$F$504,'Coaching Log'!$B$5:$B$504,$A144)=0,"",MAXIFS('Coaching Log'!$F$5:$F$504,'Coaching Log'!$B$5:$B$504,$A144)),""))</f>
        <v/>
      </c>
      <c r="Y144" s="44">
        <f>IF(OR($A144="",$S144=""),"",IFERROR($S144*'Settings'!$B$5,""))</f>
        <v/>
      </c>
      <c r="Z144" s="44">
        <f>IF($A144="","",IFERROR(SUMIFS('Coaching Log'!$P$5:$P$504,'Coaching Log'!$B$5:$B$504,$A144),0))</f>
        <v/>
      </c>
      <c r="AA144" s="29">
        <f>IF(COUNTA($A144:$T144)=0,"",IF($A144="","Missing Plan ID",IF(COUNTIF($A$5:$A$504,$A144)&gt;1,"Duplicate Plan ID",IF(OR($B144="",$C144=""),"Missing Driver",IF($H144="","Missing Start Date",IF($I144="","Missing Due Date",IF($I144&lt;$H144,"Due Date Before Start",IF(AND($K144="Completed",$T144=""),"Missing Completion Date",IF(AND($K144&lt;&gt;"Completed",$T144&lt;&gt;""),"Completion Date With Open Status",IF(AND($N144="Lower Is Better",$O144&lt;&gt;"",$P144&lt;&gt;"",$P144&gt;=$O144),"Target Direction Conflict",IF(AND($N144="Higher Is Better",$O144&lt;&gt;"",$P144&lt;&gt;"",$P144&lt;=$O144),"Target Direction Conflict","OK")))))))))))</f>
        <v/>
      </c>
    </row>
    <row r="145">
      <c r="A145" s="23" t="n"/>
      <c r="B145" s="23" t="n"/>
      <c r="C145" s="23" t="n"/>
      <c r="D145" s="23" t="n"/>
      <c r="E145" s="23" t="n"/>
      <c r="F145" s="23" t="n"/>
      <c r="G145" s="24" t="n"/>
      <c r="H145" s="42" t="n"/>
      <c r="I145" s="42" t="n"/>
      <c r="J145" s="23" t="n"/>
      <c r="K145" s="23" t="n"/>
      <c r="L145" s="23" t="n"/>
      <c r="M145" s="23" t="n"/>
      <c r="N145" s="23" t="n"/>
      <c r="O145" s="26" t="n"/>
      <c r="P145" s="26" t="n"/>
      <c r="Q145" s="26" t="n"/>
      <c r="R145" s="42" t="n"/>
      <c r="S145" s="27" t="n"/>
      <c r="T145" s="42" t="n"/>
      <c r="U145" s="28">
        <f>IF(OR($O145="",$P145="",$Q145="",$N145=""),"",IFERROR(MAX(0,MIN(1,IF($N145="Lower Is Better",($O145-$Q145)/($O145-$P145),($Q145-$O145)/($P145-$O145)))),""))</f>
        <v/>
      </c>
      <c r="V145" s="29">
        <f>IF($A145="","",IF($K145="Completed","Completed",IF($K145="Canceled","Canceled",IF($K145="On Hold","On Hold",IF($I145="","Missing Due Date",IF($I145&lt;TODAY(),"Past Due",IF($I145&lt;=TODAY()+'Settings'!$B$4,"Due Soon","On Track")))))))</f>
        <v/>
      </c>
      <c r="W145" s="30">
        <f>IF($A145="","",COUNTIFS('Coaching Log'!$B$5:$B$504,$A145))</f>
        <v/>
      </c>
      <c r="X145" s="43">
        <f>IF($A145="","",IFERROR(IF(MAXIFS('Coaching Log'!$F$5:$F$504,'Coaching Log'!$B$5:$B$504,$A145)=0,"",MAXIFS('Coaching Log'!$F$5:$F$504,'Coaching Log'!$B$5:$B$504,$A145)),""))</f>
        <v/>
      </c>
      <c r="Y145" s="44">
        <f>IF(OR($A145="",$S145=""),"",IFERROR($S145*'Settings'!$B$5,""))</f>
        <v/>
      </c>
      <c r="Z145" s="44">
        <f>IF($A145="","",IFERROR(SUMIFS('Coaching Log'!$P$5:$P$504,'Coaching Log'!$B$5:$B$504,$A145),0))</f>
        <v/>
      </c>
      <c r="AA145" s="29">
        <f>IF(COUNTA($A145:$T145)=0,"",IF($A145="","Missing Plan ID",IF(COUNTIF($A$5:$A$504,$A145)&gt;1,"Duplicate Plan ID",IF(OR($B145="",$C145=""),"Missing Driver",IF($H145="","Missing Start Date",IF($I145="","Missing Due Date",IF($I145&lt;$H145,"Due Date Before Start",IF(AND($K145="Completed",$T145=""),"Missing Completion Date",IF(AND($K145&lt;&gt;"Completed",$T145&lt;&gt;""),"Completion Date With Open Status",IF(AND($N145="Lower Is Better",$O145&lt;&gt;"",$P145&lt;&gt;"",$P145&gt;=$O145),"Target Direction Conflict",IF(AND($N145="Higher Is Better",$O145&lt;&gt;"",$P145&lt;&gt;"",$P145&lt;=$O145),"Target Direction Conflict","OK")))))))))))</f>
        <v/>
      </c>
    </row>
    <row r="146">
      <c r="A146" s="23" t="n"/>
      <c r="B146" s="23" t="n"/>
      <c r="C146" s="23" t="n"/>
      <c r="D146" s="23" t="n"/>
      <c r="E146" s="23" t="n"/>
      <c r="F146" s="23" t="n"/>
      <c r="G146" s="24" t="n"/>
      <c r="H146" s="42" t="n"/>
      <c r="I146" s="42" t="n"/>
      <c r="J146" s="23" t="n"/>
      <c r="K146" s="23" t="n"/>
      <c r="L146" s="23" t="n"/>
      <c r="M146" s="23" t="n"/>
      <c r="N146" s="23" t="n"/>
      <c r="O146" s="26" t="n"/>
      <c r="P146" s="26" t="n"/>
      <c r="Q146" s="26" t="n"/>
      <c r="R146" s="42" t="n"/>
      <c r="S146" s="27" t="n"/>
      <c r="T146" s="42" t="n"/>
      <c r="U146" s="28">
        <f>IF(OR($O146="",$P146="",$Q146="",$N146=""),"",IFERROR(MAX(0,MIN(1,IF($N146="Lower Is Better",($O146-$Q146)/($O146-$P146),($Q146-$O146)/($P146-$O146)))),""))</f>
        <v/>
      </c>
      <c r="V146" s="29">
        <f>IF($A146="","",IF($K146="Completed","Completed",IF($K146="Canceled","Canceled",IF($K146="On Hold","On Hold",IF($I146="","Missing Due Date",IF($I146&lt;TODAY(),"Past Due",IF($I146&lt;=TODAY()+'Settings'!$B$4,"Due Soon","On Track")))))))</f>
        <v/>
      </c>
      <c r="W146" s="30">
        <f>IF($A146="","",COUNTIFS('Coaching Log'!$B$5:$B$504,$A146))</f>
        <v/>
      </c>
      <c r="X146" s="43">
        <f>IF($A146="","",IFERROR(IF(MAXIFS('Coaching Log'!$F$5:$F$504,'Coaching Log'!$B$5:$B$504,$A146)=0,"",MAXIFS('Coaching Log'!$F$5:$F$504,'Coaching Log'!$B$5:$B$504,$A146)),""))</f>
        <v/>
      </c>
      <c r="Y146" s="44">
        <f>IF(OR($A146="",$S146=""),"",IFERROR($S146*'Settings'!$B$5,""))</f>
        <v/>
      </c>
      <c r="Z146" s="44">
        <f>IF($A146="","",IFERROR(SUMIFS('Coaching Log'!$P$5:$P$504,'Coaching Log'!$B$5:$B$504,$A146),0))</f>
        <v/>
      </c>
      <c r="AA146" s="29">
        <f>IF(COUNTA($A146:$T146)=0,"",IF($A146="","Missing Plan ID",IF(COUNTIF($A$5:$A$504,$A146)&gt;1,"Duplicate Plan ID",IF(OR($B146="",$C146=""),"Missing Driver",IF($H146="","Missing Start Date",IF($I146="","Missing Due Date",IF($I146&lt;$H146,"Due Date Before Start",IF(AND($K146="Completed",$T146=""),"Missing Completion Date",IF(AND($K146&lt;&gt;"Completed",$T146&lt;&gt;""),"Completion Date With Open Status",IF(AND($N146="Lower Is Better",$O146&lt;&gt;"",$P146&lt;&gt;"",$P146&gt;=$O146),"Target Direction Conflict",IF(AND($N146="Higher Is Better",$O146&lt;&gt;"",$P146&lt;&gt;"",$P146&lt;=$O146),"Target Direction Conflict","OK")))))))))))</f>
        <v/>
      </c>
    </row>
    <row r="147">
      <c r="A147" s="23" t="n"/>
      <c r="B147" s="23" t="n"/>
      <c r="C147" s="23" t="n"/>
      <c r="D147" s="23" t="n"/>
      <c r="E147" s="23" t="n"/>
      <c r="F147" s="23" t="n"/>
      <c r="G147" s="24" t="n"/>
      <c r="H147" s="42" t="n"/>
      <c r="I147" s="42" t="n"/>
      <c r="J147" s="23" t="n"/>
      <c r="K147" s="23" t="n"/>
      <c r="L147" s="23" t="n"/>
      <c r="M147" s="23" t="n"/>
      <c r="N147" s="23" t="n"/>
      <c r="O147" s="26" t="n"/>
      <c r="P147" s="26" t="n"/>
      <c r="Q147" s="26" t="n"/>
      <c r="R147" s="42" t="n"/>
      <c r="S147" s="27" t="n"/>
      <c r="T147" s="42" t="n"/>
      <c r="U147" s="28">
        <f>IF(OR($O147="",$P147="",$Q147="",$N147=""),"",IFERROR(MAX(0,MIN(1,IF($N147="Lower Is Better",($O147-$Q147)/($O147-$P147),($Q147-$O147)/($P147-$O147)))),""))</f>
        <v/>
      </c>
      <c r="V147" s="29">
        <f>IF($A147="","",IF($K147="Completed","Completed",IF($K147="Canceled","Canceled",IF($K147="On Hold","On Hold",IF($I147="","Missing Due Date",IF($I147&lt;TODAY(),"Past Due",IF($I147&lt;=TODAY()+'Settings'!$B$4,"Due Soon","On Track")))))))</f>
        <v/>
      </c>
      <c r="W147" s="30">
        <f>IF($A147="","",COUNTIFS('Coaching Log'!$B$5:$B$504,$A147))</f>
        <v/>
      </c>
      <c r="X147" s="43">
        <f>IF($A147="","",IFERROR(IF(MAXIFS('Coaching Log'!$F$5:$F$504,'Coaching Log'!$B$5:$B$504,$A147)=0,"",MAXIFS('Coaching Log'!$F$5:$F$504,'Coaching Log'!$B$5:$B$504,$A147)),""))</f>
        <v/>
      </c>
      <c r="Y147" s="44">
        <f>IF(OR($A147="",$S147=""),"",IFERROR($S147*'Settings'!$B$5,""))</f>
        <v/>
      </c>
      <c r="Z147" s="44">
        <f>IF($A147="","",IFERROR(SUMIFS('Coaching Log'!$P$5:$P$504,'Coaching Log'!$B$5:$B$504,$A147),0))</f>
        <v/>
      </c>
      <c r="AA147" s="29">
        <f>IF(COUNTA($A147:$T147)=0,"",IF($A147="","Missing Plan ID",IF(COUNTIF($A$5:$A$504,$A147)&gt;1,"Duplicate Plan ID",IF(OR($B147="",$C147=""),"Missing Driver",IF($H147="","Missing Start Date",IF($I147="","Missing Due Date",IF($I147&lt;$H147,"Due Date Before Start",IF(AND($K147="Completed",$T147=""),"Missing Completion Date",IF(AND($K147&lt;&gt;"Completed",$T147&lt;&gt;""),"Completion Date With Open Status",IF(AND($N147="Lower Is Better",$O147&lt;&gt;"",$P147&lt;&gt;"",$P147&gt;=$O147),"Target Direction Conflict",IF(AND($N147="Higher Is Better",$O147&lt;&gt;"",$P147&lt;&gt;"",$P147&lt;=$O147),"Target Direction Conflict","OK")))))))))))</f>
        <v/>
      </c>
    </row>
    <row r="148">
      <c r="A148" s="23" t="n"/>
      <c r="B148" s="23" t="n"/>
      <c r="C148" s="23" t="n"/>
      <c r="D148" s="23" t="n"/>
      <c r="E148" s="23" t="n"/>
      <c r="F148" s="23" t="n"/>
      <c r="G148" s="24" t="n"/>
      <c r="H148" s="42" t="n"/>
      <c r="I148" s="42" t="n"/>
      <c r="J148" s="23" t="n"/>
      <c r="K148" s="23" t="n"/>
      <c r="L148" s="23" t="n"/>
      <c r="M148" s="23" t="n"/>
      <c r="N148" s="23" t="n"/>
      <c r="O148" s="26" t="n"/>
      <c r="P148" s="26" t="n"/>
      <c r="Q148" s="26" t="n"/>
      <c r="R148" s="42" t="n"/>
      <c r="S148" s="27" t="n"/>
      <c r="T148" s="42" t="n"/>
      <c r="U148" s="28">
        <f>IF(OR($O148="",$P148="",$Q148="",$N148=""),"",IFERROR(MAX(0,MIN(1,IF($N148="Lower Is Better",($O148-$Q148)/($O148-$P148),($Q148-$O148)/($P148-$O148)))),""))</f>
        <v/>
      </c>
      <c r="V148" s="29">
        <f>IF($A148="","",IF($K148="Completed","Completed",IF($K148="Canceled","Canceled",IF($K148="On Hold","On Hold",IF($I148="","Missing Due Date",IF($I148&lt;TODAY(),"Past Due",IF($I148&lt;=TODAY()+'Settings'!$B$4,"Due Soon","On Track")))))))</f>
        <v/>
      </c>
      <c r="W148" s="30">
        <f>IF($A148="","",COUNTIFS('Coaching Log'!$B$5:$B$504,$A148))</f>
        <v/>
      </c>
      <c r="X148" s="43">
        <f>IF($A148="","",IFERROR(IF(MAXIFS('Coaching Log'!$F$5:$F$504,'Coaching Log'!$B$5:$B$504,$A148)=0,"",MAXIFS('Coaching Log'!$F$5:$F$504,'Coaching Log'!$B$5:$B$504,$A148)),""))</f>
        <v/>
      </c>
      <c r="Y148" s="44">
        <f>IF(OR($A148="",$S148=""),"",IFERROR($S148*'Settings'!$B$5,""))</f>
        <v/>
      </c>
      <c r="Z148" s="44">
        <f>IF($A148="","",IFERROR(SUMIFS('Coaching Log'!$P$5:$P$504,'Coaching Log'!$B$5:$B$504,$A148),0))</f>
        <v/>
      </c>
      <c r="AA148" s="29">
        <f>IF(COUNTA($A148:$T148)=0,"",IF($A148="","Missing Plan ID",IF(COUNTIF($A$5:$A$504,$A148)&gt;1,"Duplicate Plan ID",IF(OR($B148="",$C148=""),"Missing Driver",IF($H148="","Missing Start Date",IF($I148="","Missing Due Date",IF($I148&lt;$H148,"Due Date Before Start",IF(AND($K148="Completed",$T148=""),"Missing Completion Date",IF(AND($K148&lt;&gt;"Completed",$T148&lt;&gt;""),"Completion Date With Open Status",IF(AND($N148="Lower Is Better",$O148&lt;&gt;"",$P148&lt;&gt;"",$P148&gt;=$O148),"Target Direction Conflict",IF(AND($N148="Higher Is Better",$O148&lt;&gt;"",$P148&lt;&gt;"",$P148&lt;=$O148),"Target Direction Conflict","OK")))))))))))</f>
        <v/>
      </c>
    </row>
    <row r="149">
      <c r="A149" s="23" t="n"/>
      <c r="B149" s="23" t="n"/>
      <c r="C149" s="23" t="n"/>
      <c r="D149" s="23" t="n"/>
      <c r="E149" s="23" t="n"/>
      <c r="F149" s="23" t="n"/>
      <c r="G149" s="24" t="n"/>
      <c r="H149" s="42" t="n"/>
      <c r="I149" s="42" t="n"/>
      <c r="J149" s="23" t="n"/>
      <c r="K149" s="23" t="n"/>
      <c r="L149" s="23" t="n"/>
      <c r="M149" s="23" t="n"/>
      <c r="N149" s="23" t="n"/>
      <c r="O149" s="26" t="n"/>
      <c r="P149" s="26" t="n"/>
      <c r="Q149" s="26" t="n"/>
      <c r="R149" s="42" t="n"/>
      <c r="S149" s="27" t="n"/>
      <c r="T149" s="42" t="n"/>
      <c r="U149" s="28">
        <f>IF(OR($O149="",$P149="",$Q149="",$N149=""),"",IFERROR(MAX(0,MIN(1,IF($N149="Lower Is Better",($O149-$Q149)/($O149-$P149),($Q149-$O149)/($P149-$O149)))),""))</f>
        <v/>
      </c>
      <c r="V149" s="29">
        <f>IF($A149="","",IF($K149="Completed","Completed",IF($K149="Canceled","Canceled",IF($K149="On Hold","On Hold",IF($I149="","Missing Due Date",IF($I149&lt;TODAY(),"Past Due",IF($I149&lt;=TODAY()+'Settings'!$B$4,"Due Soon","On Track")))))))</f>
        <v/>
      </c>
      <c r="W149" s="30">
        <f>IF($A149="","",COUNTIFS('Coaching Log'!$B$5:$B$504,$A149))</f>
        <v/>
      </c>
      <c r="X149" s="43">
        <f>IF($A149="","",IFERROR(IF(MAXIFS('Coaching Log'!$F$5:$F$504,'Coaching Log'!$B$5:$B$504,$A149)=0,"",MAXIFS('Coaching Log'!$F$5:$F$504,'Coaching Log'!$B$5:$B$504,$A149)),""))</f>
        <v/>
      </c>
      <c r="Y149" s="44">
        <f>IF(OR($A149="",$S149=""),"",IFERROR($S149*'Settings'!$B$5,""))</f>
        <v/>
      </c>
      <c r="Z149" s="44">
        <f>IF($A149="","",IFERROR(SUMIFS('Coaching Log'!$P$5:$P$504,'Coaching Log'!$B$5:$B$504,$A149),0))</f>
        <v/>
      </c>
      <c r="AA149" s="29">
        <f>IF(COUNTA($A149:$T149)=0,"",IF($A149="","Missing Plan ID",IF(COUNTIF($A$5:$A$504,$A149)&gt;1,"Duplicate Plan ID",IF(OR($B149="",$C149=""),"Missing Driver",IF($H149="","Missing Start Date",IF($I149="","Missing Due Date",IF($I149&lt;$H149,"Due Date Before Start",IF(AND($K149="Completed",$T149=""),"Missing Completion Date",IF(AND($K149&lt;&gt;"Completed",$T149&lt;&gt;""),"Completion Date With Open Status",IF(AND($N149="Lower Is Better",$O149&lt;&gt;"",$P149&lt;&gt;"",$P149&gt;=$O149),"Target Direction Conflict",IF(AND($N149="Higher Is Better",$O149&lt;&gt;"",$P149&lt;&gt;"",$P149&lt;=$O149),"Target Direction Conflict","OK")))))))))))</f>
        <v/>
      </c>
    </row>
    <row r="150">
      <c r="A150" s="23" t="n"/>
      <c r="B150" s="23" t="n"/>
      <c r="C150" s="23" t="n"/>
      <c r="D150" s="23" t="n"/>
      <c r="E150" s="23" t="n"/>
      <c r="F150" s="23" t="n"/>
      <c r="G150" s="24" t="n"/>
      <c r="H150" s="42" t="n"/>
      <c r="I150" s="42" t="n"/>
      <c r="J150" s="23" t="n"/>
      <c r="K150" s="23" t="n"/>
      <c r="L150" s="23" t="n"/>
      <c r="M150" s="23" t="n"/>
      <c r="N150" s="23" t="n"/>
      <c r="O150" s="26" t="n"/>
      <c r="P150" s="26" t="n"/>
      <c r="Q150" s="26" t="n"/>
      <c r="R150" s="42" t="n"/>
      <c r="S150" s="27" t="n"/>
      <c r="T150" s="42" t="n"/>
      <c r="U150" s="28">
        <f>IF(OR($O150="",$P150="",$Q150="",$N150=""),"",IFERROR(MAX(0,MIN(1,IF($N150="Lower Is Better",($O150-$Q150)/($O150-$P150),($Q150-$O150)/($P150-$O150)))),""))</f>
        <v/>
      </c>
      <c r="V150" s="29">
        <f>IF($A150="","",IF($K150="Completed","Completed",IF($K150="Canceled","Canceled",IF($K150="On Hold","On Hold",IF($I150="","Missing Due Date",IF($I150&lt;TODAY(),"Past Due",IF($I150&lt;=TODAY()+'Settings'!$B$4,"Due Soon","On Track")))))))</f>
        <v/>
      </c>
      <c r="W150" s="30">
        <f>IF($A150="","",COUNTIFS('Coaching Log'!$B$5:$B$504,$A150))</f>
        <v/>
      </c>
      <c r="X150" s="43">
        <f>IF($A150="","",IFERROR(IF(MAXIFS('Coaching Log'!$F$5:$F$504,'Coaching Log'!$B$5:$B$504,$A150)=0,"",MAXIFS('Coaching Log'!$F$5:$F$504,'Coaching Log'!$B$5:$B$504,$A150)),""))</f>
        <v/>
      </c>
      <c r="Y150" s="44">
        <f>IF(OR($A150="",$S150=""),"",IFERROR($S150*'Settings'!$B$5,""))</f>
        <v/>
      </c>
      <c r="Z150" s="44">
        <f>IF($A150="","",IFERROR(SUMIFS('Coaching Log'!$P$5:$P$504,'Coaching Log'!$B$5:$B$504,$A150),0))</f>
        <v/>
      </c>
      <c r="AA150" s="29">
        <f>IF(COUNTA($A150:$T150)=0,"",IF($A150="","Missing Plan ID",IF(COUNTIF($A$5:$A$504,$A150)&gt;1,"Duplicate Plan ID",IF(OR($B150="",$C150=""),"Missing Driver",IF($H150="","Missing Start Date",IF($I150="","Missing Due Date",IF($I150&lt;$H150,"Due Date Before Start",IF(AND($K150="Completed",$T150=""),"Missing Completion Date",IF(AND($K150&lt;&gt;"Completed",$T150&lt;&gt;""),"Completion Date With Open Status",IF(AND($N150="Lower Is Better",$O150&lt;&gt;"",$P150&lt;&gt;"",$P150&gt;=$O150),"Target Direction Conflict",IF(AND($N150="Higher Is Better",$O150&lt;&gt;"",$P150&lt;&gt;"",$P150&lt;=$O150),"Target Direction Conflict","OK")))))))))))</f>
        <v/>
      </c>
    </row>
    <row r="151">
      <c r="A151" s="23" t="n"/>
      <c r="B151" s="23" t="n"/>
      <c r="C151" s="23" t="n"/>
      <c r="D151" s="23" t="n"/>
      <c r="E151" s="23" t="n"/>
      <c r="F151" s="23" t="n"/>
      <c r="G151" s="24" t="n"/>
      <c r="H151" s="42" t="n"/>
      <c r="I151" s="42" t="n"/>
      <c r="J151" s="23" t="n"/>
      <c r="K151" s="23" t="n"/>
      <c r="L151" s="23" t="n"/>
      <c r="M151" s="23" t="n"/>
      <c r="N151" s="23" t="n"/>
      <c r="O151" s="26" t="n"/>
      <c r="P151" s="26" t="n"/>
      <c r="Q151" s="26" t="n"/>
      <c r="R151" s="42" t="n"/>
      <c r="S151" s="27" t="n"/>
      <c r="T151" s="42" t="n"/>
      <c r="U151" s="28">
        <f>IF(OR($O151="",$P151="",$Q151="",$N151=""),"",IFERROR(MAX(0,MIN(1,IF($N151="Lower Is Better",($O151-$Q151)/($O151-$P151),($Q151-$O151)/($P151-$O151)))),""))</f>
        <v/>
      </c>
      <c r="V151" s="29">
        <f>IF($A151="","",IF($K151="Completed","Completed",IF($K151="Canceled","Canceled",IF($K151="On Hold","On Hold",IF($I151="","Missing Due Date",IF($I151&lt;TODAY(),"Past Due",IF($I151&lt;=TODAY()+'Settings'!$B$4,"Due Soon","On Track")))))))</f>
        <v/>
      </c>
      <c r="W151" s="30">
        <f>IF($A151="","",COUNTIFS('Coaching Log'!$B$5:$B$504,$A151))</f>
        <v/>
      </c>
      <c r="X151" s="43">
        <f>IF($A151="","",IFERROR(IF(MAXIFS('Coaching Log'!$F$5:$F$504,'Coaching Log'!$B$5:$B$504,$A151)=0,"",MAXIFS('Coaching Log'!$F$5:$F$504,'Coaching Log'!$B$5:$B$504,$A151)),""))</f>
        <v/>
      </c>
      <c r="Y151" s="44">
        <f>IF(OR($A151="",$S151=""),"",IFERROR($S151*'Settings'!$B$5,""))</f>
        <v/>
      </c>
      <c r="Z151" s="44">
        <f>IF($A151="","",IFERROR(SUMIFS('Coaching Log'!$P$5:$P$504,'Coaching Log'!$B$5:$B$504,$A151),0))</f>
        <v/>
      </c>
      <c r="AA151" s="29">
        <f>IF(COUNTA($A151:$T151)=0,"",IF($A151="","Missing Plan ID",IF(COUNTIF($A$5:$A$504,$A151)&gt;1,"Duplicate Plan ID",IF(OR($B151="",$C151=""),"Missing Driver",IF($H151="","Missing Start Date",IF($I151="","Missing Due Date",IF($I151&lt;$H151,"Due Date Before Start",IF(AND($K151="Completed",$T151=""),"Missing Completion Date",IF(AND($K151&lt;&gt;"Completed",$T151&lt;&gt;""),"Completion Date With Open Status",IF(AND($N151="Lower Is Better",$O151&lt;&gt;"",$P151&lt;&gt;"",$P151&gt;=$O151),"Target Direction Conflict",IF(AND($N151="Higher Is Better",$O151&lt;&gt;"",$P151&lt;&gt;"",$P151&lt;=$O151),"Target Direction Conflict","OK")))))))))))</f>
        <v/>
      </c>
    </row>
    <row r="152">
      <c r="A152" s="23" t="n"/>
      <c r="B152" s="23" t="n"/>
      <c r="C152" s="23" t="n"/>
      <c r="D152" s="23" t="n"/>
      <c r="E152" s="23" t="n"/>
      <c r="F152" s="23" t="n"/>
      <c r="G152" s="24" t="n"/>
      <c r="H152" s="42" t="n"/>
      <c r="I152" s="42" t="n"/>
      <c r="J152" s="23" t="n"/>
      <c r="K152" s="23" t="n"/>
      <c r="L152" s="23" t="n"/>
      <c r="M152" s="23" t="n"/>
      <c r="N152" s="23" t="n"/>
      <c r="O152" s="26" t="n"/>
      <c r="P152" s="26" t="n"/>
      <c r="Q152" s="26" t="n"/>
      <c r="R152" s="42" t="n"/>
      <c r="S152" s="27" t="n"/>
      <c r="T152" s="42" t="n"/>
      <c r="U152" s="28">
        <f>IF(OR($O152="",$P152="",$Q152="",$N152=""),"",IFERROR(MAX(0,MIN(1,IF($N152="Lower Is Better",($O152-$Q152)/($O152-$P152),($Q152-$O152)/($P152-$O152)))),""))</f>
        <v/>
      </c>
      <c r="V152" s="29">
        <f>IF($A152="","",IF($K152="Completed","Completed",IF($K152="Canceled","Canceled",IF($K152="On Hold","On Hold",IF($I152="","Missing Due Date",IF($I152&lt;TODAY(),"Past Due",IF($I152&lt;=TODAY()+'Settings'!$B$4,"Due Soon","On Track")))))))</f>
        <v/>
      </c>
      <c r="W152" s="30">
        <f>IF($A152="","",COUNTIFS('Coaching Log'!$B$5:$B$504,$A152))</f>
        <v/>
      </c>
      <c r="X152" s="43">
        <f>IF($A152="","",IFERROR(IF(MAXIFS('Coaching Log'!$F$5:$F$504,'Coaching Log'!$B$5:$B$504,$A152)=0,"",MAXIFS('Coaching Log'!$F$5:$F$504,'Coaching Log'!$B$5:$B$504,$A152)),""))</f>
        <v/>
      </c>
      <c r="Y152" s="44">
        <f>IF(OR($A152="",$S152=""),"",IFERROR($S152*'Settings'!$B$5,""))</f>
        <v/>
      </c>
      <c r="Z152" s="44">
        <f>IF($A152="","",IFERROR(SUMIFS('Coaching Log'!$P$5:$P$504,'Coaching Log'!$B$5:$B$504,$A152),0))</f>
        <v/>
      </c>
      <c r="AA152" s="29">
        <f>IF(COUNTA($A152:$T152)=0,"",IF($A152="","Missing Plan ID",IF(COUNTIF($A$5:$A$504,$A152)&gt;1,"Duplicate Plan ID",IF(OR($B152="",$C152=""),"Missing Driver",IF($H152="","Missing Start Date",IF($I152="","Missing Due Date",IF($I152&lt;$H152,"Due Date Before Start",IF(AND($K152="Completed",$T152=""),"Missing Completion Date",IF(AND($K152&lt;&gt;"Completed",$T152&lt;&gt;""),"Completion Date With Open Status",IF(AND($N152="Lower Is Better",$O152&lt;&gt;"",$P152&lt;&gt;"",$P152&gt;=$O152),"Target Direction Conflict",IF(AND($N152="Higher Is Better",$O152&lt;&gt;"",$P152&lt;&gt;"",$P152&lt;=$O152),"Target Direction Conflict","OK")))))))))))</f>
        <v/>
      </c>
    </row>
    <row r="153">
      <c r="A153" s="23" t="n"/>
      <c r="B153" s="23" t="n"/>
      <c r="C153" s="23" t="n"/>
      <c r="D153" s="23" t="n"/>
      <c r="E153" s="23" t="n"/>
      <c r="F153" s="23" t="n"/>
      <c r="G153" s="24" t="n"/>
      <c r="H153" s="42" t="n"/>
      <c r="I153" s="42" t="n"/>
      <c r="J153" s="23" t="n"/>
      <c r="K153" s="23" t="n"/>
      <c r="L153" s="23" t="n"/>
      <c r="M153" s="23" t="n"/>
      <c r="N153" s="23" t="n"/>
      <c r="O153" s="26" t="n"/>
      <c r="P153" s="26" t="n"/>
      <c r="Q153" s="26" t="n"/>
      <c r="R153" s="42" t="n"/>
      <c r="S153" s="27" t="n"/>
      <c r="T153" s="42" t="n"/>
      <c r="U153" s="28">
        <f>IF(OR($O153="",$P153="",$Q153="",$N153=""),"",IFERROR(MAX(0,MIN(1,IF($N153="Lower Is Better",($O153-$Q153)/($O153-$P153),($Q153-$O153)/($P153-$O153)))),""))</f>
        <v/>
      </c>
      <c r="V153" s="29">
        <f>IF($A153="","",IF($K153="Completed","Completed",IF($K153="Canceled","Canceled",IF($K153="On Hold","On Hold",IF($I153="","Missing Due Date",IF($I153&lt;TODAY(),"Past Due",IF($I153&lt;=TODAY()+'Settings'!$B$4,"Due Soon","On Track")))))))</f>
        <v/>
      </c>
      <c r="W153" s="30">
        <f>IF($A153="","",COUNTIFS('Coaching Log'!$B$5:$B$504,$A153))</f>
        <v/>
      </c>
      <c r="X153" s="43">
        <f>IF($A153="","",IFERROR(IF(MAXIFS('Coaching Log'!$F$5:$F$504,'Coaching Log'!$B$5:$B$504,$A153)=0,"",MAXIFS('Coaching Log'!$F$5:$F$504,'Coaching Log'!$B$5:$B$504,$A153)),""))</f>
        <v/>
      </c>
      <c r="Y153" s="44">
        <f>IF(OR($A153="",$S153=""),"",IFERROR($S153*'Settings'!$B$5,""))</f>
        <v/>
      </c>
      <c r="Z153" s="44">
        <f>IF($A153="","",IFERROR(SUMIFS('Coaching Log'!$P$5:$P$504,'Coaching Log'!$B$5:$B$504,$A153),0))</f>
        <v/>
      </c>
      <c r="AA153" s="29">
        <f>IF(COUNTA($A153:$T153)=0,"",IF($A153="","Missing Plan ID",IF(COUNTIF($A$5:$A$504,$A153)&gt;1,"Duplicate Plan ID",IF(OR($B153="",$C153=""),"Missing Driver",IF($H153="","Missing Start Date",IF($I153="","Missing Due Date",IF($I153&lt;$H153,"Due Date Before Start",IF(AND($K153="Completed",$T153=""),"Missing Completion Date",IF(AND($K153&lt;&gt;"Completed",$T153&lt;&gt;""),"Completion Date With Open Status",IF(AND($N153="Lower Is Better",$O153&lt;&gt;"",$P153&lt;&gt;"",$P153&gt;=$O153),"Target Direction Conflict",IF(AND($N153="Higher Is Better",$O153&lt;&gt;"",$P153&lt;&gt;"",$P153&lt;=$O153),"Target Direction Conflict","OK")))))))))))</f>
        <v/>
      </c>
    </row>
    <row r="154">
      <c r="A154" s="23" t="n"/>
      <c r="B154" s="23" t="n"/>
      <c r="C154" s="23" t="n"/>
      <c r="D154" s="23" t="n"/>
      <c r="E154" s="23" t="n"/>
      <c r="F154" s="23" t="n"/>
      <c r="G154" s="24" t="n"/>
      <c r="H154" s="42" t="n"/>
      <c r="I154" s="42" t="n"/>
      <c r="J154" s="23" t="n"/>
      <c r="K154" s="23" t="n"/>
      <c r="L154" s="23" t="n"/>
      <c r="M154" s="23" t="n"/>
      <c r="N154" s="23" t="n"/>
      <c r="O154" s="26" t="n"/>
      <c r="P154" s="26" t="n"/>
      <c r="Q154" s="26" t="n"/>
      <c r="R154" s="42" t="n"/>
      <c r="S154" s="27" t="n"/>
      <c r="T154" s="42" t="n"/>
      <c r="U154" s="28">
        <f>IF(OR($O154="",$P154="",$Q154="",$N154=""),"",IFERROR(MAX(0,MIN(1,IF($N154="Lower Is Better",($O154-$Q154)/($O154-$P154),($Q154-$O154)/($P154-$O154)))),""))</f>
        <v/>
      </c>
      <c r="V154" s="29">
        <f>IF($A154="","",IF($K154="Completed","Completed",IF($K154="Canceled","Canceled",IF($K154="On Hold","On Hold",IF($I154="","Missing Due Date",IF($I154&lt;TODAY(),"Past Due",IF($I154&lt;=TODAY()+'Settings'!$B$4,"Due Soon","On Track")))))))</f>
        <v/>
      </c>
      <c r="W154" s="30">
        <f>IF($A154="","",COUNTIFS('Coaching Log'!$B$5:$B$504,$A154))</f>
        <v/>
      </c>
      <c r="X154" s="43">
        <f>IF($A154="","",IFERROR(IF(MAXIFS('Coaching Log'!$F$5:$F$504,'Coaching Log'!$B$5:$B$504,$A154)=0,"",MAXIFS('Coaching Log'!$F$5:$F$504,'Coaching Log'!$B$5:$B$504,$A154)),""))</f>
        <v/>
      </c>
      <c r="Y154" s="44">
        <f>IF(OR($A154="",$S154=""),"",IFERROR($S154*'Settings'!$B$5,""))</f>
        <v/>
      </c>
      <c r="Z154" s="44">
        <f>IF($A154="","",IFERROR(SUMIFS('Coaching Log'!$P$5:$P$504,'Coaching Log'!$B$5:$B$504,$A154),0))</f>
        <v/>
      </c>
      <c r="AA154" s="29">
        <f>IF(COUNTA($A154:$T154)=0,"",IF($A154="","Missing Plan ID",IF(COUNTIF($A$5:$A$504,$A154)&gt;1,"Duplicate Plan ID",IF(OR($B154="",$C154=""),"Missing Driver",IF($H154="","Missing Start Date",IF($I154="","Missing Due Date",IF($I154&lt;$H154,"Due Date Before Start",IF(AND($K154="Completed",$T154=""),"Missing Completion Date",IF(AND($K154&lt;&gt;"Completed",$T154&lt;&gt;""),"Completion Date With Open Status",IF(AND($N154="Lower Is Better",$O154&lt;&gt;"",$P154&lt;&gt;"",$P154&gt;=$O154),"Target Direction Conflict",IF(AND($N154="Higher Is Better",$O154&lt;&gt;"",$P154&lt;&gt;"",$P154&lt;=$O154),"Target Direction Conflict","OK")))))))))))</f>
        <v/>
      </c>
    </row>
    <row r="155">
      <c r="A155" s="23" t="n"/>
      <c r="B155" s="23" t="n"/>
      <c r="C155" s="23" t="n"/>
      <c r="D155" s="23" t="n"/>
      <c r="E155" s="23" t="n"/>
      <c r="F155" s="23" t="n"/>
      <c r="G155" s="24" t="n"/>
      <c r="H155" s="42" t="n"/>
      <c r="I155" s="42" t="n"/>
      <c r="J155" s="23" t="n"/>
      <c r="K155" s="23" t="n"/>
      <c r="L155" s="23" t="n"/>
      <c r="M155" s="23" t="n"/>
      <c r="N155" s="23" t="n"/>
      <c r="O155" s="26" t="n"/>
      <c r="P155" s="26" t="n"/>
      <c r="Q155" s="26" t="n"/>
      <c r="R155" s="42" t="n"/>
      <c r="S155" s="27" t="n"/>
      <c r="T155" s="42" t="n"/>
      <c r="U155" s="28">
        <f>IF(OR($O155="",$P155="",$Q155="",$N155=""),"",IFERROR(MAX(0,MIN(1,IF($N155="Lower Is Better",($O155-$Q155)/($O155-$P155),($Q155-$O155)/($P155-$O155)))),""))</f>
        <v/>
      </c>
      <c r="V155" s="29">
        <f>IF($A155="","",IF($K155="Completed","Completed",IF($K155="Canceled","Canceled",IF($K155="On Hold","On Hold",IF($I155="","Missing Due Date",IF($I155&lt;TODAY(),"Past Due",IF($I155&lt;=TODAY()+'Settings'!$B$4,"Due Soon","On Track")))))))</f>
        <v/>
      </c>
      <c r="W155" s="30">
        <f>IF($A155="","",COUNTIFS('Coaching Log'!$B$5:$B$504,$A155))</f>
        <v/>
      </c>
      <c r="X155" s="43">
        <f>IF($A155="","",IFERROR(IF(MAXIFS('Coaching Log'!$F$5:$F$504,'Coaching Log'!$B$5:$B$504,$A155)=0,"",MAXIFS('Coaching Log'!$F$5:$F$504,'Coaching Log'!$B$5:$B$504,$A155)),""))</f>
        <v/>
      </c>
      <c r="Y155" s="44">
        <f>IF(OR($A155="",$S155=""),"",IFERROR($S155*'Settings'!$B$5,""))</f>
        <v/>
      </c>
      <c r="Z155" s="44">
        <f>IF($A155="","",IFERROR(SUMIFS('Coaching Log'!$P$5:$P$504,'Coaching Log'!$B$5:$B$504,$A155),0))</f>
        <v/>
      </c>
      <c r="AA155" s="29">
        <f>IF(COUNTA($A155:$T155)=0,"",IF($A155="","Missing Plan ID",IF(COUNTIF($A$5:$A$504,$A155)&gt;1,"Duplicate Plan ID",IF(OR($B155="",$C155=""),"Missing Driver",IF($H155="","Missing Start Date",IF($I155="","Missing Due Date",IF($I155&lt;$H155,"Due Date Before Start",IF(AND($K155="Completed",$T155=""),"Missing Completion Date",IF(AND($K155&lt;&gt;"Completed",$T155&lt;&gt;""),"Completion Date With Open Status",IF(AND($N155="Lower Is Better",$O155&lt;&gt;"",$P155&lt;&gt;"",$P155&gt;=$O155),"Target Direction Conflict",IF(AND($N155="Higher Is Better",$O155&lt;&gt;"",$P155&lt;&gt;"",$P155&lt;=$O155),"Target Direction Conflict","OK")))))))))))</f>
        <v/>
      </c>
    </row>
    <row r="156">
      <c r="A156" s="23" t="n"/>
      <c r="B156" s="23" t="n"/>
      <c r="C156" s="23" t="n"/>
      <c r="D156" s="23" t="n"/>
      <c r="E156" s="23" t="n"/>
      <c r="F156" s="23" t="n"/>
      <c r="G156" s="24" t="n"/>
      <c r="H156" s="42" t="n"/>
      <c r="I156" s="42" t="n"/>
      <c r="J156" s="23" t="n"/>
      <c r="K156" s="23" t="n"/>
      <c r="L156" s="23" t="n"/>
      <c r="M156" s="23" t="n"/>
      <c r="N156" s="23" t="n"/>
      <c r="O156" s="26" t="n"/>
      <c r="P156" s="26" t="n"/>
      <c r="Q156" s="26" t="n"/>
      <c r="R156" s="42" t="n"/>
      <c r="S156" s="27" t="n"/>
      <c r="T156" s="42" t="n"/>
      <c r="U156" s="28">
        <f>IF(OR($O156="",$P156="",$Q156="",$N156=""),"",IFERROR(MAX(0,MIN(1,IF($N156="Lower Is Better",($O156-$Q156)/($O156-$P156),($Q156-$O156)/($P156-$O156)))),""))</f>
        <v/>
      </c>
      <c r="V156" s="29">
        <f>IF($A156="","",IF($K156="Completed","Completed",IF($K156="Canceled","Canceled",IF($K156="On Hold","On Hold",IF($I156="","Missing Due Date",IF($I156&lt;TODAY(),"Past Due",IF($I156&lt;=TODAY()+'Settings'!$B$4,"Due Soon","On Track")))))))</f>
        <v/>
      </c>
      <c r="W156" s="30">
        <f>IF($A156="","",COUNTIFS('Coaching Log'!$B$5:$B$504,$A156))</f>
        <v/>
      </c>
      <c r="X156" s="43">
        <f>IF($A156="","",IFERROR(IF(MAXIFS('Coaching Log'!$F$5:$F$504,'Coaching Log'!$B$5:$B$504,$A156)=0,"",MAXIFS('Coaching Log'!$F$5:$F$504,'Coaching Log'!$B$5:$B$504,$A156)),""))</f>
        <v/>
      </c>
      <c r="Y156" s="44">
        <f>IF(OR($A156="",$S156=""),"",IFERROR($S156*'Settings'!$B$5,""))</f>
        <v/>
      </c>
      <c r="Z156" s="44">
        <f>IF($A156="","",IFERROR(SUMIFS('Coaching Log'!$P$5:$P$504,'Coaching Log'!$B$5:$B$504,$A156),0))</f>
        <v/>
      </c>
      <c r="AA156" s="29">
        <f>IF(COUNTA($A156:$T156)=0,"",IF($A156="","Missing Plan ID",IF(COUNTIF($A$5:$A$504,$A156)&gt;1,"Duplicate Plan ID",IF(OR($B156="",$C156=""),"Missing Driver",IF($H156="","Missing Start Date",IF($I156="","Missing Due Date",IF($I156&lt;$H156,"Due Date Before Start",IF(AND($K156="Completed",$T156=""),"Missing Completion Date",IF(AND($K156&lt;&gt;"Completed",$T156&lt;&gt;""),"Completion Date With Open Status",IF(AND($N156="Lower Is Better",$O156&lt;&gt;"",$P156&lt;&gt;"",$P156&gt;=$O156),"Target Direction Conflict",IF(AND($N156="Higher Is Better",$O156&lt;&gt;"",$P156&lt;&gt;"",$P156&lt;=$O156),"Target Direction Conflict","OK")))))))))))</f>
        <v/>
      </c>
    </row>
    <row r="157">
      <c r="A157" s="23" t="n"/>
      <c r="B157" s="23" t="n"/>
      <c r="C157" s="23" t="n"/>
      <c r="D157" s="23" t="n"/>
      <c r="E157" s="23" t="n"/>
      <c r="F157" s="23" t="n"/>
      <c r="G157" s="24" t="n"/>
      <c r="H157" s="42" t="n"/>
      <c r="I157" s="42" t="n"/>
      <c r="J157" s="23" t="n"/>
      <c r="K157" s="23" t="n"/>
      <c r="L157" s="23" t="n"/>
      <c r="M157" s="23" t="n"/>
      <c r="N157" s="23" t="n"/>
      <c r="O157" s="26" t="n"/>
      <c r="P157" s="26" t="n"/>
      <c r="Q157" s="26" t="n"/>
      <c r="R157" s="42" t="n"/>
      <c r="S157" s="27" t="n"/>
      <c r="T157" s="42" t="n"/>
      <c r="U157" s="28">
        <f>IF(OR($O157="",$P157="",$Q157="",$N157=""),"",IFERROR(MAX(0,MIN(1,IF($N157="Lower Is Better",($O157-$Q157)/($O157-$P157),($Q157-$O157)/($P157-$O157)))),""))</f>
        <v/>
      </c>
      <c r="V157" s="29">
        <f>IF($A157="","",IF($K157="Completed","Completed",IF($K157="Canceled","Canceled",IF($K157="On Hold","On Hold",IF($I157="","Missing Due Date",IF($I157&lt;TODAY(),"Past Due",IF($I157&lt;=TODAY()+'Settings'!$B$4,"Due Soon","On Track")))))))</f>
        <v/>
      </c>
      <c r="W157" s="30">
        <f>IF($A157="","",COUNTIFS('Coaching Log'!$B$5:$B$504,$A157))</f>
        <v/>
      </c>
      <c r="X157" s="43">
        <f>IF($A157="","",IFERROR(IF(MAXIFS('Coaching Log'!$F$5:$F$504,'Coaching Log'!$B$5:$B$504,$A157)=0,"",MAXIFS('Coaching Log'!$F$5:$F$504,'Coaching Log'!$B$5:$B$504,$A157)),""))</f>
        <v/>
      </c>
      <c r="Y157" s="44">
        <f>IF(OR($A157="",$S157=""),"",IFERROR($S157*'Settings'!$B$5,""))</f>
        <v/>
      </c>
      <c r="Z157" s="44">
        <f>IF($A157="","",IFERROR(SUMIFS('Coaching Log'!$P$5:$P$504,'Coaching Log'!$B$5:$B$504,$A157),0))</f>
        <v/>
      </c>
      <c r="AA157" s="29">
        <f>IF(COUNTA($A157:$T157)=0,"",IF($A157="","Missing Plan ID",IF(COUNTIF($A$5:$A$504,$A157)&gt;1,"Duplicate Plan ID",IF(OR($B157="",$C157=""),"Missing Driver",IF($H157="","Missing Start Date",IF($I157="","Missing Due Date",IF($I157&lt;$H157,"Due Date Before Start",IF(AND($K157="Completed",$T157=""),"Missing Completion Date",IF(AND($K157&lt;&gt;"Completed",$T157&lt;&gt;""),"Completion Date With Open Status",IF(AND($N157="Lower Is Better",$O157&lt;&gt;"",$P157&lt;&gt;"",$P157&gt;=$O157),"Target Direction Conflict",IF(AND($N157="Higher Is Better",$O157&lt;&gt;"",$P157&lt;&gt;"",$P157&lt;=$O157),"Target Direction Conflict","OK")))))))))))</f>
        <v/>
      </c>
    </row>
    <row r="158">
      <c r="A158" s="23" t="n"/>
      <c r="B158" s="23" t="n"/>
      <c r="C158" s="23" t="n"/>
      <c r="D158" s="23" t="n"/>
      <c r="E158" s="23" t="n"/>
      <c r="F158" s="23" t="n"/>
      <c r="G158" s="24" t="n"/>
      <c r="H158" s="42" t="n"/>
      <c r="I158" s="42" t="n"/>
      <c r="J158" s="23" t="n"/>
      <c r="K158" s="23" t="n"/>
      <c r="L158" s="23" t="n"/>
      <c r="M158" s="23" t="n"/>
      <c r="N158" s="23" t="n"/>
      <c r="O158" s="26" t="n"/>
      <c r="P158" s="26" t="n"/>
      <c r="Q158" s="26" t="n"/>
      <c r="R158" s="42" t="n"/>
      <c r="S158" s="27" t="n"/>
      <c r="T158" s="42" t="n"/>
      <c r="U158" s="28">
        <f>IF(OR($O158="",$P158="",$Q158="",$N158=""),"",IFERROR(MAX(0,MIN(1,IF($N158="Lower Is Better",($O158-$Q158)/($O158-$P158),($Q158-$O158)/($P158-$O158)))),""))</f>
        <v/>
      </c>
      <c r="V158" s="29">
        <f>IF($A158="","",IF($K158="Completed","Completed",IF($K158="Canceled","Canceled",IF($K158="On Hold","On Hold",IF($I158="","Missing Due Date",IF($I158&lt;TODAY(),"Past Due",IF($I158&lt;=TODAY()+'Settings'!$B$4,"Due Soon","On Track")))))))</f>
        <v/>
      </c>
      <c r="W158" s="30">
        <f>IF($A158="","",COUNTIFS('Coaching Log'!$B$5:$B$504,$A158))</f>
        <v/>
      </c>
      <c r="X158" s="43">
        <f>IF($A158="","",IFERROR(IF(MAXIFS('Coaching Log'!$F$5:$F$504,'Coaching Log'!$B$5:$B$504,$A158)=0,"",MAXIFS('Coaching Log'!$F$5:$F$504,'Coaching Log'!$B$5:$B$504,$A158)),""))</f>
        <v/>
      </c>
      <c r="Y158" s="44">
        <f>IF(OR($A158="",$S158=""),"",IFERROR($S158*'Settings'!$B$5,""))</f>
        <v/>
      </c>
      <c r="Z158" s="44">
        <f>IF($A158="","",IFERROR(SUMIFS('Coaching Log'!$P$5:$P$504,'Coaching Log'!$B$5:$B$504,$A158),0))</f>
        <v/>
      </c>
      <c r="AA158" s="29">
        <f>IF(COUNTA($A158:$T158)=0,"",IF($A158="","Missing Plan ID",IF(COUNTIF($A$5:$A$504,$A158)&gt;1,"Duplicate Plan ID",IF(OR($B158="",$C158=""),"Missing Driver",IF($H158="","Missing Start Date",IF($I158="","Missing Due Date",IF($I158&lt;$H158,"Due Date Before Start",IF(AND($K158="Completed",$T158=""),"Missing Completion Date",IF(AND($K158&lt;&gt;"Completed",$T158&lt;&gt;""),"Completion Date With Open Status",IF(AND($N158="Lower Is Better",$O158&lt;&gt;"",$P158&lt;&gt;"",$P158&gt;=$O158),"Target Direction Conflict",IF(AND($N158="Higher Is Better",$O158&lt;&gt;"",$P158&lt;&gt;"",$P158&lt;=$O158),"Target Direction Conflict","OK")))))))))))</f>
        <v/>
      </c>
    </row>
    <row r="159">
      <c r="A159" s="23" t="n"/>
      <c r="B159" s="23" t="n"/>
      <c r="C159" s="23" t="n"/>
      <c r="D159" s="23" t="n"/>
      <c r="E159" s="23" t="n"/>
      <c r="F159" s="23" t="n"/>
      <c r="G159" s="24" t="n"/>
      <c r="H159" s="42" t="n"/>
      <c r="I159" s="42" t="n"/>
      <c r="J159" s="23" t="n"/>
      <c r="K159" s="23" t="n"/>
      <c r="L159" s="23" t="n"/>
      <c r="M159" s="23" t="n"/>
      <c r="N159" s="23" t="n"/>
      <c r="O159" s="26" t="n"/>
      <c r="P159" s="26" t="n"/>
      <c r="Q159" s="26" t="n"/>
      <c r="R159" s="42" t="n"/>
      <c r="S159" s="27" t="n"/>
      <c r="T159" s="42" t="n"/>
      <c r="U159" s="28">
        <f>IF(OR($O159="",$P159="",$Q159="",$N159=""),"",IFERROR(MAX(0,MIN(1,IF($N159="Lower Is Better",($O159-$Q159)/($O159-$P159),($Q159-$O159)/($P159-$O159)))),""))</f>
        <v/>
      </c>
      <c r="V159" s="29">
        <f>IF($A159="","",IF($K159="Completed","Completed",IF($K159="Canceled","Canceled",IF($K159="On Hold","On Hold",IF($I159="","Missing Due Date",IF($I159&lt;TODAY(),"Past Due",IF($I159&lt;=TODAY()+'Settings'!$B$4,"Due Soon","On Track")))))))</f>
        <v/>
      </c>
      <c r="W159" s="30">
        <f>IF($A159="","",COUNTIFS('Coaching Log'!$B$5:$B$504,$A159))</f>
        <v/>
      </c>
      <c r="X159" s="43">
        <f>IF($A159="","",IFERROR(IF(MAXIFS('Coaching Log'!$F$5:$F$504,'Coaching Log'!$B$5:$B$504,$A159)=0,"",MAXIFS('Coaching Log'!$F$5:$F$504,'Coaching Log'!$B$5:$B$504,$A159)),""))</f>
        <v/>
      </c>
      <c r="Y159" s="44">
        <f>IF(OR($A159="",$S159=""),"",IFERROR($S159*'Settings'!$B$5,""))</f>
        <v/>
      </c>
      <c r="Z159" s="44">
        <f>IF($A159="","",IFERROR(SUMIFS('Coaching Log'!$P$5:$P$504,'Coaching Log'!$B$5:$B$504,$A159),0))</f>
        <v/>
      </c>
      <c r="AA159" s="29">
        <f>IF(COUNTA($A159:$T159)=0,"",IF($A159="","Missing Plan ID",IF(COUNTIF($A$5:$A$504,$A159)&gt;1,"Duplicate Plan ID",IF(OR($B159="",$C159=""),"Missing Driver",IF($H159="","Missing Start Date",IF($I159="","Missing Due Date",IF($I159&lt;$H159,"Due Date Before Start",IF(AND($K159="Completed",$T159=""),"Missing Completion Date",IF(AND($K159&lt;&gt;"Completed",$T159&lt;&gt;""),"Completion Date With Open Status",IF(AND($N159="Lower Is Better",$O159&lt;&gt;"",$P159&lt;&gt;"",$P159&gt;=$O159),"Target Direction Conflict",IF(AND($N159="Higher Is Better",$O159&lt;&gt;"",$P159&lt;&gt;"",$P159&lt;=$O159),"Target Direction Conflict","OK")))))))))))</f>
        <v/>
      </c>
    </row>
    <row r="160">
      <c r="A160" s="23" t="n"/>
      <c r="B160" s="23" t="n"/>
      <c r="C160" s="23" t="n"/>
      <c r="D160" s="23" t="n"/>
      <c r="E160" s="23" t="n"/>
      <c r="F160" s="23" t="n"/>
      <c r="G160" s="24" t="n"/>
      <c r="H160" s="42" t="n"/>
      <c r="I160" s="42" t="n"/>
      <c r="J160" s="23" t="n"/>
      <c r="K160" s="23" t="n"/>
      <c r="L160" s="23" t="n"/>
      <c r="M160" s="23" t="n"/>
      <c r="N160" s="23" t="n"/>
      <c r="O160" s="26" t="n"/>
      <c r="P160" s="26" t="n"/>
      <c r="Q160" s="26" t="n"/>
      <c r="R160" s="42" t="n"/>
      <c r="S160" s="27" t="n"/>
      <c r="T160" s="42" t="n"/>
      <c r="U160" s="28">
        <f>IF(OR($O160="",$P160="",$Q160="",$N160=""),"",IFERROR(MAX(0,MIN(1,IF($N160="Lower Is Better",($O160-$Q160)/($O160-$P160),($Q160-$O160)/($P160-$O160)))),""))</f>
        <v/>
      </c>
      <c r="V160" s="29">
        <f>IF($A160="","",IF($K160="Completed","Completed",IF($K160="Canceled","Canceled",IF($K160="On Hold","On Hold",IF($I160="","Missing Due Date",IF($I160&lt;TODAY(),"Past Due",IF($I160&lt;=TODAY()+'Settings'!$B$4,"Due Soon","On Track")))))))</f>
        <v/>
      </c>
      <c r="W160" s="30">
        <f>IF($A160="","",COUNTIFS('Coaching Log'!$B$5:$B$504,$A160))</f>
        <v/>
      </c>
      <c r="X160" s="43">
        <f>IF($A160="","",IFERROR(IF(MAXIFS('Coaching Log'!$F$5:$F$504,'Coaching Log'!$B$5:$B$504,$A160)=0,"",MAXIFS('Coaching Log'!$F$5:$F$504,'Coaching Log'!$B$5:$B$504,$A160)),""))</f>
        <v/>
      </c>
      <c r="Y160" s="44">
        <f>IF(OR($A160="",$S160=""),"",IFERROR($S160*'Settings'!$B$5,""))</f>
        <v/>
      </c>
      <c r="Z160" s="44">
        <f>IF($A160="","",IFERROR(SUMIFS('Coaching Log'!$P$5:$P$504,'Coaching Log'!$B$5:$B$504,$A160),0))</f>
        <v/>
      </c>
      <c r="AA160" s="29">
        <f>IF(COUNTA($A160:$T160)=0,"",IF($A160="","Missing Plan ID",IF(COUNTIF($A$5:$A$504,$A160)&gt;1,"Duplicate Plan ID",IF(OR($B160="",$C160=""),"Missing Driver",IF($H160="","Missing Start Date",IF($I160="","Missing Due Date",IF($I160&lt;$H160,"Due Date Before Start",IF(AND($K160="Completed",$T160=""),"Missing Completion Date",IF(AND($K160&lt;&gt;"Completed",$T160&lt;&gt;""),"Completion Date With Open Status",IF(AND($N160="Lower Is Better",$O160&lt;&gt;"",$P160&lt;&gt;"",$P160&gt;=$O160),"Target Direction Conflict",IF(AND($N160="Higher Is Better",$O160&lt;&gt;"",$P160&lt;&gt;"",$P160&lt;=$O160),"Target Direction Conflict","OK")))))))))))</f>
        <v/>
      </c>
    </row>
    <row r="161">
      <c r="A161" s="23" t="n"/>
      <c r="B161" s="23" t="n"/>
      <c r="C161" s="23" t="n"/>
      <c r="D161" s="23" t="n"/>
      <c r="E161" s="23" t="n"/>
      <c r="F161" s="23" t="n"/>
      <c r="G161" s="24" t="n"/>
      <c r="H161" s="42" t="n"/>
      <c r="I161" s="42" t="n"/>
      <c r="J161" s="23" t="n"/>
      <c r="K161" s="23" t="n"/>
      <c r="L161" s="23" t="n"/>
      <c r="M161" s="23" t="n"/>
      <c r="N161" s="23" t="n"/>
      <c r="O161" s="26" t="n"/>
      <c r="P161" s="26" t="n"/>
      <c r="Q161" s="26" t="n"/>
      <c r="R161" s="42" t="n"/>
      <c r="S161" s="27" t="n"/>
      <c r="T161" s="42" t="n"/>
      <c r="U161" s="28">
        <f>IF(OR($O161="",$P161="",$Q161="",$N161=""),"",IFERROR(MAX(0,MIN(1,IF($N161="Lower Is Better",($O161-$Q161)/($O161-$P161),($Q161-$O161)/($P161-$O161)))),""))</f>
        <v/>
      </c>
      <c r="V161" s="29">
        <f>IF($A161="","",IF($K161="Completed","Completed",IF($K161="Canceled","Canceled",IF($K161="On Hold","On Hold",IF($I161="","Missing Due Date",IF($I161&lt;TODAY(),"Past Due",IF($I161&lt;=TODAY()+'Settings'!$B$4,"Due Soon","On Track")))))))</f>
        <v/>
      </c>
      <c r="W161" s="30">
        <f>IF($A161="","",COUNTIFS('Coaching Log'!$B$5:$B$504,$A161))</f>
        <v/>
      </c>
      <c r="X161" s="43">
        <f>IF($A161="","",IFERROR(IF(MAXIFS('Coaching Log'!$F$5:$F$504,'Coaching Log'!$B$5:$B$504,$A161)=0,"",MAXIFS('Coaching Log'!$F$5:$F$504,'Coaching Log'!$B$5:$B$504,$A161)),""))</f>
        <v/>
      </c>
      <c r="Y161" s="44">
        <f>IF(OR($A161="",$S161=""),"",IFERROR($S161*'Settings'!$B$5,""))</f>
        <v/>
      </c>
      <c r="Z161" s="44">
        <f>IF($A161="","",IFERROR(SUMIFS('Coaching Log'!$P$5:$P$504,'Coaching Log'!$B$5:$B$504,$A161),0))</f>
        <v/>
      </c>
      <c r="AA161" s="29">
        <f>IF(COUNTA($A161:$T161)=0,"",IF($A161="","Missing Plan ID",IF(COUNTIF($A$5:$A$504,$A161)&gt;1,"Duplicate Plan ID",IF(OR($B161="",$C161=""),"Missing Driver",IF($H161="","Missing Start Date",IF($I161="","Missing Due Date",IF($I161&lt;$H161,"Due Date Before Start",IF(AND($K161="Completed",$T161=""),"Missing Completion Date",IF(AND($K161&lt;&gt;"Completed",$T161&lt;&gt;""),"Completion Date With Open Status",IF(AND($N161="Lower Is Better",$O161&lt;&gt;"",$P161&lt;&gt;"",$P161&gt;=$O161),"Target Direction Conflict",IF(AND($N161="Higher Is Better",$O161&lt;&gt;"",$P161&lt;&gt;"",$P161&lt;=$O161),"Target Direction Conflict","OK")))))))))))</f>
        <v/>
      </c>
    </row>
    <row r="162">
      <c r="A162" s="23" t="n"/>
      <c r="B162" s="23" t="n"/>
      <c r="C162" s="23" t="n"/>
      <c r="D162" s="23" t="n"/>
      <c r="E162" s="23" t="n"/>
      <c r="F162" s="23" t="n"/>
      <c r="G162" s="24" t="n"/>
      <c r="H162" s="42" t="n"/>
      <c r="I162" s="42" t="n"/>
      <c r="J162" s="23" t="n"/>
      <c r="K162" s="23" t="n"/>
      <c r="L162" s="23" t="n"/>
      <c r="M162" s="23" t="n"/>
      <c r="N162" s="23" t="n"/>
      <c r="O162" s="26" t="n"/>
      <c r="P162" s="26" t="n"/>
      <c r="Q162" s="26" t="n"/>
      <c r="R162" s="42" t="n"/>
      <c r="S162" s="27" t="n"/>
      <c r="T162" s="42" t="n"/>
      <c r="U162" s="28">
        <f>IF(OR($O162="",$P162="",$Q162="",$N162=""),"",IFERROR(MAX(0,MIN(1,IF($N162="Lower Is Better",($O162-$Q162)/($O162-$P162),($Q162-$O162)/($P162-$O162)))),""))</f>
        <v/>
      </c>
      <c r="V162" s="29">
        <f>IF($A162="","",IF($K162="Completed","Completed",IF($K162="Canceled","Canceled",IF($K162="On Hold","On Hold",IF($I162="","Missing Due Date",IF($I162&lt;TODAY(),"Past Due",IF($I162&lt;=TODAY()+'Settings'!$B$4,"Due Soon","On Track")))))))</f>
        <v/>
      </c>
      <c r="W162" s="30">
        <f>IF($A162="","",COUNTIFS('Coaching Log'!$B$5:$B$504,$A162))</f>
        <v/>
      </c>
      <c r="X162" s="43">
        <f>IF($A162="","",IFERROR(IF(MAXIFS('Coaching Log'!$F$5:$F$504,'Coaching Log'!$B$5:$B$504,$A162)=0,"",MAXIFS('Coaching Log'!$F$5:$F$504,'Coaching Log'!$B$5:$B$504,$A162)),""))</f>
        <v/>
      </c>
      <c r="Y162" s="44">
        <f>IF(OR($A162="",$S162=""),"",IFERROR($S162*'Settings'!$B$5,""))</f>
        <v/>
      </c>
      <c r="Z162" s="44">
        <f>IF($A162="","",IFERROR(SUMIFS('Coaching Log'!$P$5:$P$504,'Coaching Log'!$B$5:$B$504,$A162),0))</f>
        <v/>
      </c>
      <c r="AA162" s="29">
        <f>IF(COUNTA($A162:$T162)=0,"",IF($A162="","Missing Plan ID",IF(COUNTIF($A$5:$A$504,$A162)&gt;1,"Duplicate Plan ID",IF(OR($B162="",$C162=""),"Missing Driver",IF($H162="","Missing Start Date",IF($I162="","Missing Due Date",IF($I162&lt;$H162,"Due Date Before Start",IF(AND($K162="Completed",$T162=""),"Missing Completion Date",IF(AND($K162&lt;&gt;"Completed",$T162&lt;&gt;""),"Completion Date With Open Status",IF(AND($N162="Lower Is Better",$O162&lt;&gt;"",$P162&lt;&gt;"",$P162&gt;=$O162),"Target Direction Conflict",IF(AND($N162="Higher Is Better",$O162&lt;&gt;"",$P162&lt;&gt;"",$P162&lt;=$O162),"Target Direction Conflict","OK")))))))))))</f>
        <v/>
      </c>
    </row>
    <row r="163">
      <c r="A163" s="23" t="n"/>
      <c r="B163" s="23" t="n"/>
      <c r="C163" s="23" t="n"/>
      <c r="D163" s="23" t="n"/>
      <c r="E163" s="23" t="n"/>
      <c r="F163" s="23" t="n"/>
      <c r="G163" s="24" t="n"/>
      <c r="H163" s="42" t="n"/>
      <c r="I163" s="42" t="n"/>
      <c r="J163" s="23" t="n"/>
      <c r="K163" s="23" t="n"/>
      <c r="L163" s="23" t="n"/>
      <c r="M163" s="23" t="n"/>
      <c r="N163" s="23" t="n"/>
      <c r="O163" s="26" t="n"/>
      <c r="P163" s="26" t="n"/>
      <c r="Q163" s="26" t="n"/>
      <c r="R163" s="42" t="n"/>
      <c r="S163" s="27" t="n"/>
      <c r="T163" s="42" t="n"/>
      <c r="U163" s="28">
        <f>IF(OR($O163="",$P163="",$Q163="",$N163=""),"",IFERROR(MAX(0,MIN(1,IF($N163="Lower Is Better",($O163-$Q163)/($O163-$P163),($Q163-$O163)/($P163-$O163)))),""))</f>
        <v/>
      </c>
      <c r="V163" s="29">
        <f>IF($A163="","",IF($K163="Completed","Completed",IF($K163="Canceled","Canceled",IF($K163="On Hold","On Hold",IF($I163="","Missing Due Date",IF($I163&lt;TODAY(),"Past Due",IF($I163&lt;=TODAY()+'Settings'!$B$4,"Due Soon","On Track")))))))</f>
        <v/>
      </c>
      <c r="W163" s="30">
        <f>IF($A163="","",COUNTIFS('Coaching Log'!$B$5:$B$504,$A163))</f>
        <v/>
      </c>
      <c r="X163" s="43">
        <f>IF($A163="","",IFERROR(IF(MAXIFS('Coaching Log'!$F$5:$F$504,'Coaching Log'!$B$5:$B$504,$A163)=0,"",MAXIFS('Coaching Log'!$F$5:$F$504,'Coaching Log'!$B$5:$B$504,$A163)),""))</f>
        <v/>
      </c>
      <c r="Y163" s="44">
        <f>IF(OR($A163="",$S163=""),"",IFERROR($S163*'Settings'!$B$5,""))</f>
        <v/>
      </c>
      <c r="Z163" s="44">
        <f>IF($A163="","",IFERROR(SUMIFS('Coaching Log'!$P$5:$P$504,'Coaching Log'!$B$5:$B$504,$A163),0))</f>
        <v/>
      </c>
      <c r="AA163" s="29">
        <f>IF(COUNTA($A163:$T163)=0,"",IF($A163="","Missing Plan ID",IF(COUNTIF($A$5:$A$504,$A163)&gt;1,"Duplicate Plan ID",IF(OR($B163="",$C163=""),"Missing Driver",IF($H163="","Missing Start Date",IF($I163="","Missing Due Date",IF($I163&lt;$H163,"Due Date Before Start",IF(AND($K163="Completed",$T163=""),"Missing Completion Date",IF(AND($K163&lt;&gt;"Completed",$T163&lt;&gt;""),"Completion Date With Open Status",IF(AND($N163="Lower Is Better",$O163&lt;&gt;"",$P163&lt;&gt;"",$P163&gt;=$O163),"Target Direction Conflict",IF(AND($N163="Higher Is Better",$O163&lt;&gt;"",$P163&lt;&gt;"",$P163&lt;=$O163),"Target Direction Conflict","OK")))))))))))</f>
        <v/>
      </c>
    </row>
    <row r="164">
      <c r="A164" s="23" t="n"/>
      <c r="B164" s="23" t="n"/>
      <c r="C164" s="23" t="n"/>
      <c r="D164" s="23" t="n"/>
      <c r="E164" s="23" t="n"/>
      <c r="F164" s="23" t="n"/>
      <c r="G164" s="24" t="n"/>
      <c r="H164" s="42" t="n"/>
      <c r="I164" s="42" t="n"/>
      <c r="J164" s="23" t="n"/>
      <c r="K164" s="23" t="n"/>
      <c r="L164" s="23" t="n"/>
      <c r="M164" s="23" t="n"/>
      <c r="N164" s="23" t="n"/>
      <c r="O164" s="26" t="n"/>
      <c r="P164" s="26" t="n"/>
      <c r="Q164" s="26" t="n"/>
      <c r="R164" s="42" t="n"/>
      <c r="S164" s="27" t="n"/>
      <c r="T164" s="42" t="n"/>
      <c r="U164" s="28">
        <f>IF(OR($O164="",$P164="",$Q164="",$N164=""),"",IFERROR(MAX(0,MIN(1,IF($N164="Lower Is Better",($O164-$Q164)/($O164-$P164),($Q164-$O164)/($P164-$O164)))),""))</f>
        <v/>
      </c>
      <c r="V164" s="29">
        <f>IF($A164="","",IF($K164="Completed","Completed",IF($K164="Canceled","Canceled",IF($K164="On Hold","On Hold",IF($I164="","Missing Due Date",IF($I164&lt;TODAY(),"Past Due",IF($I164&lt;=TODAY()+'Settings'!$B$4,"Due Soon","On Track")))))))</f>
        <v/>
      </c>
      <c r="W164" s="30">
        <f>IF($A164="","",COUNTIFS('Coaching Log'!$B$5:$B$504,$A164))</f>
        <v/>
      </c>
      <c r="X164" s="43">
        <f>IF($A164="","",IFERROR(IF(MAXIFS('Coaching Log'!$F$5:$F$504,'Coaching Log'!$B$5:$B$504,$A164)=0,"",MAXIFS('Coaching Log'!$F$5:$F$504,'Coaching Log'!$B$5:$B$504,$A164)),""))</f>
        <v/>
      </c>
      <c r="Y164" s="44">
        <f>IF(OR($A164="",$S164=""),"",IFERROR($S164*'Settings'!$B$5,""))</f>
        <v/>
      </c>
      <c r="Z164" s="44">
        <f>IF($A164="","",IFERROR(SUMIFS('Coaching Log'!$P$5:$P$504,'Coaching Log'!$B$5:$B$504,$A164),0))</f>
        <v/>
      </c>
      <c r="AA164" s="29">
        <f>IF(COUNTA($A164:$T164)=0,"",IF($A164="","Missing Plan ID",IF(COUNTIF($A$5:$A$504,$A164)&gt;1,"Duplicate Plan ID",IF(OR($B164="",$C164=""),"Missing Driver",IF($H164="","Missing Start Date",IF($I164="","Missing Due Date",IF($I164&lt;$H164,"Due Date Before Start",IF(AND($K164="Completed",$T164=""),"Missing Completion Date",IF(AND($K164&lt;&gt;"Completed",$T164&lt;&gt;""),"Completion Date With Open Status",IF(AND($N164="Lower Is Better",$O164&lt;&gt;"",$P164&lt;&gt;"",$P164&gt;=$O164),"Target Direction Conflict",IF(AND($N164="Higher Is Better",$O164&lt;&gt;"",$P164&lt;&gt;"",$P164&lt;=$O164),"Target Direction Conflict","OK")))))))))))</f>
        <v/>
      </c>
    </row>
    <row r="165">
      <c r="A165" s="23" t="n"/>
      <c r="B165" s="23" t="n"/>
      <c r="C165" s="23" t="n"/>
      <c r="D165" s="23" t="n"/>
      <c r="E165" s="23" t="n"/>
      <c r="F165" s="23" t="n"/>
      <c r="G165" s="24" t="n"/>
      <c r="H165" s="42" t="n"/>
      <c r="I165" s="42" t="n"/>
      <c r="J165" s="23" t="n"/>
      <c r="K165" s="23" t="n"/>
      <c r="L165" s="23" t="n"/>
      <c r="M165" s="23" t="n"/>
      <c r="N165" s="23" t="n"/>
      <c r="O165" s="26" t="n"/>
      <c r="P165" s="26" t="n"/>
      <c r="Q165" s="26" t="n"/>
      <c r="R165" s="42" t="n"/>
      <c r="S165" s="27" t="n"/>
      <c r="T165" s="42" t="n"/>
      <c r="U165" s="28">
        <f>IF(OR($O165="",$P165="",$Q165="",$N165=""),"",IFERROR(MAX(0,MIN(1,IF($N165="Lower Is Better",($O165-$Q165)/($O165-$P165),($Q165-$O165)/($P165-$O165)))),""))</f>
        <v/>
      </c>
      <c r="V165" s="29">
        <f>IF($A165="","",IF($K165="Completed","Completed",IF($K165="Canceled","Canceled",IF($K165="On Hold","On Hold",IF($I165="","Missing Due Date",IF($I165&lt;TODAY(),"Past Due",IF($I165&lt;=TODAY()+'Settings'!$B$4,"Due Soon","On Track")))))))</f>
        <v/>
      </c>
      <c r="W165" s="30">
        <f>IF($A165="","",COUNTIFS('Coaching Log'!$B$5:$B$504,$A165))</f>
        <v/>
      </c>
      <c r="X165" s="43">
        <f>IF($A165="","",IFERROR(IF(MAXIFS('Coaching Log'!$F$5:$F$504,'Coaching Log'!$B$5:$B$504,$A165)=0,"",MAXIFS('Coaching Log'!$F$5:$F$504,'Coaching Log'!$B$5:$B$504,$A165)),""))</f>
        <v/>
      </c>
      <c r="Y165" s="44">
        <f>IF(OR($A165="",$S165=""),"",IFERROR($S165*'Settings'!$B$5,""))</f>
        <v/>
      </c>
      <c r="Z165" s="44">
        <f>IF($A165="","",IFERROR(SUMIFS('Coaching Log'!$P$5:$P$504,'Coaching Log'!$B$5:$B$504,$A165),0))</f>
        <v/>
      </c>
      <c r="AA165" s="29">
        <f>IF(COUNTA($A165:$T165)=0,"",IF($A165="","Missing Plan ID",IF(COUNTIF($A$5:$A$504,$A165)&gt;1,"Duplicate Plan ID",IF(OR($B165="",$C165=""),"Missing Driver",IF($H165="","Missing Start Date",IF($I165="","Missing Due Date",IF($I165&lt;$H165,"Due Date Before Start",IF(AND($K165="Completed",$T165=""),"Missing Completion Date",IF(AND($K165&lt;&gt;"Completed",$T165&lt;&gt;""),"Completion Date With Open Status",IF(AND($N165="Lower Is Better",$O165&lt;&gt;"",$P165&lt;&gt;"",$P165&gt;=$O165),"Target Direction Conflict",IF(AND($N165="Higher Is Better",$O165&lt;&gt;"",$P165&lt;&gt;"",$P165&lt;=$O165),"Target Direction Conflict","OK")))))))))))</f>
        <v/>
      </c>
    </row>
    <row r="166">
      <c r="A166" s="23" t="n"/>
      <c r="B166" s="23" t="n"/>
      <c r="C166" s="23" t="n"/>
      <c r="D166" s="23" t="n"/>
      <c r="E166" s="23" t="n"/>
      <c r="F166" s="23" t="n"/>
      <c r="G166" s="24" t="n"/>
      <c r="H166" s="42" t="n"/>
      <c r="I166" s="42" t="n"/>
      <c r="J166" s="23" t="n"/>
      <c r="K166" s="23" t="n"/>
      <c r="L166" s="23" t="n"/>
      <c r="M166" s="23" t="n"/>
      <c r="N166" s="23" t="n"/>
      <c r="O166" s="26" t="n"/>
      <c r="P166" s="26" t="n"/>
      <c r="Q166" s="26" t="n"/>
      <c r="R166" s="42" t="n"/>
      <c r="S166" s="27" t="n"/>
      <c r="T166" s="42" t="n"/>
      <c r="U166" s="28">
        <f>IF(OR($O166="",$P166="",$Q166="",$N166=""),"",IFERROR(MAX(0,MIN(1,IF($N166="Lower Is Better",($O166-$Q166)/($O166-$P166),($Q166-$O166)/($P166-$O166)))),""))</f>
        <v/>
      </c>
      <c r="V166" s="29">
        <f>IF($A166="","",IF($K166="Completed","Completed",IF($K166="Canceled","Canceled",IF($K166="On Hold","On Hold",IF($I166="","Missing Due Date",IF($I166&lt;TODAY(),"Past Due",IF($I166&lt;=TODAY()+'Settings'!$B$4,"Due Soon","On Track")))))))</f>
        <v/>
      </c>
      <c r="W166" s="30">
        <f>IF($A166="","",COUNTIFS('Coaching Log'!$B$5:$B$504,$A166))</f>
        <v/>
      </c>
      <c r="X166" s="43">
        <f>IF($A166="","",IFERROR(IF(MAXIFS('Coaching Log'!$F$5:$F$504,'Coaching Log'!$B$5:$B$504,$A166)=0,"",MAXIFS('Coaching Log'!$F$5:$F$504,'Coaching Log'!$B$5:$B$504,$A166)),""))</f>
        <v/>
      </c>
      <c r="Y166" s="44">
        <f>IF(OR($A166="",$S166=""),"",IFERROR($S166*'Settings'!$B$5,""))</f>
        <v/>
      </c>
      <c r="Z166" s="44">
        <f>IF($A166="","",IFERROR(SUMIFS('Coaching Log'!$P$5:$P$504,'Coaching Log'!$B$5:$B$504,$A166),0))</f>
        <v/>
      </c>
      <c r="AA166" s="29">
        <f>IF(COUNTA($A166:$T166)=0,"",IF($A166="","Missing Plan ID",IF(COUNTIF($A$5:$A$504,$A166)&gt;1,"Duplicate Plan ID",IF(OR($B166="",$C166=""),"Missing Driver",IF($H166="","Missing Start Date",IF($I166="","Missing Due Date",IF($I166&lt;$H166,"Due Date Before Start",IF(AND($K166="Completed",$T166=""),"Missing Completion Date",IF(AND($K166&lt;&gt;"Completed",$T166&lt;&gt;""),"Completion Date With Open Status",IF(AND($N166="Lower Is Better",$O166&lt;&gt;"",$P166&lt;&gt;"",$P166&gt;=$O166),"Target Direction Conflict",IF(AND($N166="Higher Is Better",$O166&lt;&gt;"",$P166&lt;&gt;"",$P166&lt;=$O166),"Target Direction Conflict","OK")))))))))))</f>
        <v/>
      </c>
    </row>
    <row r="167">
      <c r="A167" s="23" t="n"/>
      <c r="B167" s="23" t="n"/>
      <c r="C167" s="23" t="n"/>
      <c r="D167" s="23" t="n"/>
      <c r="E167" s="23" t="n"/>
      <c r="F167" s="23" t="n"/>
      <c r="G167" s="24" t="n"/>
      <c r="H167" s="42" t="n"/>
      <c r="I167" s="42" t="n"/>
      <c r="J167" s="23" t="n"/>
      <c r="K167" s="23" t="n"/>
      <c r="L167" s="23" t="n"/>
      <c r="M167" s="23" t="n"/>
      <c r="N167" s="23" t="n"/>
      <c r="O167" s="26" t="n"/>
      <c r="P167" s="26" t="n"/>
      <c r="Q167" s="26" t="n"/>
      <c r="R167" s="42" t="n"/>
      <c r="S167" s="27" t="n"/>
      <c r="T167" s="42" t="n"/>
      <c r="U167" s="28">
        <f>IF(OR($O167="",$P167="",$Q167="",$N167=""),"",IFERROR(MAX(0,MIN(1,IF($N167="Lower Is Better",($O167-$Q167)/($O167-$P167),($Q167-$O167)/($P167-$O167)))),""))</f>
        <v/>
      </c>
      <c r="V167" s="29">
        <f>IF($A167="","",IF($K167="Completed","Completed",IF($K167="Canceled","Canceled",IF($K167="On Hold","On Hold",IF($I167="","Missing Due Date",IF($I167&lt;TODAY(),"Past Due",IF($I167&lt;=TODAY()+'Settings'!$B$4,"Due Soon","On Track")))))))</f>
        <v/>
      </c>
      <c r="W167" s="30">
        <f>IF($A167="","",COUNTIFS('Coaching Log'!$B$5:$B$504,$A167))</f>
        <v/>
      </c>
      <c r="X167" s="43">
        <f>IF($A167="","",IFERROR(IF(MAXIFS('Coaching Log'!$F$5:$F$504,'Coaching Log'!$B$5:$B$504,$A167)=0,"",MAXIFS('Coaching Log'!$F$5:$F$504,'Coaching Log'!$B$5:$B$504,$A167)),""))</f>
        <v/>
      </c>
      <c r="Y167" s="44">
        <f>IF(OR($A167="",$S167=""),"",IFERROR($S167*'Settings'!$B$5,""))</f>
        <v/>
      </c>
      <c r="Z167" s="44">
        <f>IF($A167="","",IFERROR(SUMIFS('Coaching Log'!$P$5:$P$504,'Coaching Log'!$B$5:$B$504,$A167),0))</f>
        <v/>
      </c>
      <c r="AA167" s="29">
        <f>IF(COUNTA($A167:$T167)=0,"",IF($A167="","Missing Plan ID",IF(COUNTIF($A$5:$A$504,$A167)&gt;1,"Duplicate Plan ID",IF(OR($B167="",$C167=""),"Missing Driver",IF($H167="","Missing Start Date",IF($I167="","Missing Due Date",IF($I167&lt;$H167,"Due Date Before Start",IF(AND($K167="Completed",$T167=""),"Missing Completion Date",IF(AND($K167&lt;&gt;"Completed",$T167&lt;&gt;""),"Completion Date With Open Status",IF(AND($N167="Lower Is Better",$O167&lt;&gt;"",$P167&lt;&gt;"",$P167&gt;=$O167),"Target Direction Conflict",IF(AND($N167="Higher Is Better",$O167&lt;&gt;"",$P167&lt;&gt;"",$P167&lt;=$O167),"Target Direction Conflict","OK")))))))))))</f>
        <v/>
      </c>
    </row>
    <row r="168">
      <c r="A168" s="23" t="n"/>
      <c r="B168" s="23" t="n"/>
      <c r="C168" s="23" t="n"/>
      <c r="D168" s="23" t="n"/>
      <c r="E168" s="23" t="n"/>
      <c r="F168" s="23" t="n"/>
      <c r="G168" s="24" t="n"/>
      <c r="H168" s="42" t="n"/>
      <c r="I168" s="42" t="n"/>
      <c r="J168" s="23" t="n"/>
      <c r="K168" s="23" t="n"/>
      <c r="L168" s="23" t="n"/>
      <c r="M168" s="23" t="n"/>
      <c r="N168" s="23" t="n"/>
      <c r="O168" s="26" t="n"/>
      <c r="P168" s="26" t="n"/>
      <c r="Q168" s="26" t="n"/>
      <c r="R168" s="42" t="n"/>
      <c r="S168" s="27" t="n"/>
      <c r="T168" s="42" t="n"/>
      <c r="U168" s="28">
        <f>IF(OR($O168="",$P168="",$Q168="",$N168=""),"",IFERROR(MAX(0,MIN(1,IF($N168="Lower Is Better",($O168-$Q168)/($O168-$P168),($Q168-$O168)/($P168-$O168)))),""))</f>
        <v/>
      </c>
      <c r="V168" s="29">
        <f>IF($A168="","",IF($K168="Completed","Completed",IF($K168="Canceled","Canceled",IF($K168="On Hold","On Hold",IF($I168="","Missing Due Date",IF($I168&lt;TODAY(),"Past Due",IF($I168&lt;=TODAY()+'Settings'!$B$4,"Due Soon","On Track")))))))</f>
        <v/>
      </c>
      <c r="W168" s="30">
        <f>IF($A168="","",COUNTIFS('Coaching Log'!$B$5:$B$504,$A168))</f>
        <v/>
      </c>
      <c r="X168" s="43">
        <f>IF($A168="","",IFERROR(IF(MAXIFS('Coaching Log'!$F$5:$F$504,'Coaching Log'!$B$5:$B$504,$A168)=0,"",MAXIFS('Coaching Log'!$F$5:$F$504,'Coaching Log'!$B$5:$B$504,$A168)),""))</f>
        <v/>
      </c>
      <c r="Y168" s="44">
        <f>IF(OR($A168="",$S168=""),"",IFERROR($S168*'Settings'!$B$5,""))</f>
        <v/>
      </c>
      <c r="Z168" s="44">
        <f>IF($A168="","",IFERROR(SUMIFS('Coaching Log'!$P$5:$P$504,'Coaching Log'!$B$5:$B$504,$A168),0))</f>
        <v/>
      </c>
      <c r="AA168" s="29">
        <f>IF(COUNTA($A168:$T168)=0,"",IF($A168="","Missing Plan ID",IF(COUNTIF($A$5:$A$504,$A168)&gt;1,"Duplicate Plan ID",IF(OR($B168="",$C168=""),"Missing Driver",IF($H168="","Missing Start Date",IF($I168="","Missing Due Date",IF($I168&lt;$H168,"Due Date Before Start",IF(AND($K168="Completed",$T168=""),"Missing Completion Date",IF(AND($K168&lt;&gt;"Completed",$T168&lt;&gt;""),"Completion Date With Open Status",IF(AND($N168="Lower Is Better",$O168&lt;&gt;"",$P168&lt;&gt;"",$P168&gt;=$O168),"Target Direction Conflict",IF(AND($N168="Higher Is Better",$O168&lt;&gt;"",$P168&lt;&gt;"",$P168&lt;=$O168),"Target Direction Conflict","OK")))))))))))</f>
        <v/>
      </c>
    </row>
    <row r="169">
      <c r="A169" s="23" t="n"/>
      <c r="B169" s="23" t="n"/>
      <c r="C169" s="23" t="n"/>
      <c r="D169" s="23" t="n"/>
      <c r="E169" s="23" t="n"/>
      <c r="F169" s="23" t="n"/>
      <c r="G169" s="24" t="n"/>
      <c r="H169" s="42" t="n"/>
      <c r="I169" s="42" t="n"/>
      <c r="J169" s="23" t="n"/>
      <c r="K169" s="23" t="n"/>
      <c r="L169" s="23" t="n"/>
      <c r="M169" s="23" t="n"/>
      <c r="N169" s="23" t="n"/>
      <c r="O169" s="26" t="n"/>
      <c r="P169" s="26" t="n"/>
      <c r="Q169" s="26" t="n"/>
      <c r="R169" s="42" t="n"/>
      <c r="S169" s="27" t="n"/>
      <c r="T169" s="42" t="n"/>
      <c r="U169" s="28">
        <f>IF(OR($O169="",$P169="",$Q169="",$N169=""),"",IFERROR(MAX(0,MIN(1,IF($N169="Lower Is Better",($O169-$Q169)/($O169-$P169),($Q169-$O169)/($P169-$O169)))),""))</f>
        <v/>
      </c>
      <c r="V169" s="29">
        <f>IF($A169="","",IF($K169="Completed","Completed",IF($K169="Canceled","Canceled",IF($K169="On Hold","On Hold",IF($I169="","Missing Due Date",IF($I169&lt;TODAY(),"Past Due",IF($I169&lt;=TODAY()+'Settings'!$B$4,"Due Soon","On Track")))))))</f>
        <v/>
      </c>
      <c r="W169" s="30">
        <f>IF($A169="","",COUNTIFS('Coaching Log'!$B$5:$B$504,$A169))</f>
        <v/>
      </c>
      <c r="X169" s="43">
        <f>IF($A169="","",IFERROR(IF(MAXIFS('Coaching Log'!$F$5:$F$504,'Coaching Log'!$B$5:$B$504,$A169)=0,"",MAXIFS('Coaching Log'!$F$5:$F$504,'Coaching Log'!$B$5:$B$504,$A169)),""))</f>
        <v/>
      </c>
      <c r="Y169" s="44">
        <f>IF(OR($A169="",$S169=""),"",IFERROR($S169*'Settings'!$B$5,""))</f>
        <v/>
      </c>
      <c r="Z169" s="44">
        <f>IF($A169="","",IFERROR(SUMIFS('Coaching Log'!$P$5:$P$504,'Coaching Log'!$B$5:$B$504,$A169),0))</f>
        <v/>
      </c>
      <c r="AA169" s="29">
        <f>IF(COUNTA($A169:$T169)=0,"",IF($A169="","Missing Plan ID",IF(COUNTIF($A$5:$A$504,$A169)&gt;1,"Duplicate Plan ID",IF(OR($B169="",$C169=""),"Missing Driver",IF($H169="","Missing Start Date",IF($I169="","Missing Due Date",IF($I169&lt;$H169,"Due Date Before Start",IF(AND($K169="Completed",$T169=""),"Missing Completion Date",IF(AND($K169&lt;&gt;"Completed",$T169&lt;&gt;""),"Completion Date With Open Status",IF(AND($N169="Lower Is Better",$O169&lt;&gt;"",$P169&lt;&gt;"",$P169&gt;=$O169),"Target Direction Conflict",IF(AND($N169="Higher Is Better",$O169&lt;&gt;"",$P169&lt;&gt;"",$P169&lt;=$O169),"Target Direction Conflict","OK")))))))))))</f>
        <v/>
      </c>
    </row>
    <row r="170">
      <c r="A170" s="23" t="n"/>
      <c r="B170" s="23" t="n"/>
      <c r="C170" s="23" t="n"/>
      <c r="D170" s="23" t="n"/>
      <c r="E170" s="23" t="n"/>
      <c r="F170" s="23" t="n"/>
      <c r="G170" s="24" t="n"/>
      <c r="H170" s="42" t="n"/>
      <c r="I170" s="42" t="n"/>
      <c r="J170" s="23" t="n"/>
      <c r="K170" s="23" t="n"/>
      <c r="L170" s="23" t="n"/>
      <c r="M170" s="23" t="n"/>
      <c r="N170" s="23" t="n"/>
      <c r="O170" s="26" t="n"/>
      <c r="P170" s="26" t="n"/>
      <c r="Q170" s="26" t="n"/>
      <c r="R170" s="42" t="n"/>
      <c r="S170" s="27" t="n"/>
      <c r="T170" s="42" t="n"/>
      <c r="U170" s="28">
        <f>IF(OR($O170="",$P170="",$Q170="",$N170=""),"",IFERROR(MAX(0,MIN(1,IF($N170="Lower Is Better",($O170-$Q170)/($O170-$P170),($Q170-$O170)/($P170-$O170)))),""))</f>
        <v/>
      </c>
      <c r="V170" s="29">
        <f>IF($A170="","",IF($K170="Completed","Completed",IF($K170="Canceled","Canceled",IF($K170="On Hold","On Hold",IF($I170="","Missing Due Date",IF($I170&lt;TODAY(),"Past Due",IF($I170&lt;=TODAY()+'Settings'!$B$4,"Due Soon","On Track")))))))</f>
        <v/>
      </c>
      <c r="W170" s="30">
        <f>IF($A170="","",COUNTIFS('Coaching Log'!$B$5:$B$504,$A170))</f>
        <v/>
      </c>
      <c r="X170" s="43">
        <f>IF($A170="","",IFERROR(IF(MAXIFS('Coaching Log'!$F$5:$F$504,'Coaching Log'!$B$5:$B$504,$A170)=0,"",MAXIFS('Coaching Log'!$F$5:$F$504,'Coaching Log'!$B$5:$B$504,$A170)),""))</f>
        <v/>
      </c>
      <c r="Y170" s="44">
        <f>IF(OR($A170="",$S170=""),"",IFERROR($S170*'Settings'!$B$5,""))</f>
        <v/>
      </c>
      <c r="Z170" s="44">
        <f>IF($A170="","",IFERROR(SUMIFS('Coaching Log'!$P$5:$P$504,'Coaching Log'!$B$5:$B$504,$A170),0))</f>
        <v/>
      </c>
      <c r="AA170" s="29">
        <f>IF(COUNTA($A170:$T170)=0,"",IF($A170="","Missing Plan ID",IF(COUNTIF($A$5:$A$504,$A170)&gt;1,"Duplicate Plan ID",IF(OR($B170="",$C170=""),"Missing Driver",IF($H170="","Missing Start Date",IF($I170="","Missing Due Date",IF($I170&lt;$H170,"Due Date Before Start",IF(AND($K170="Completed",$T170=""),"Missing Completion Date",IF(AND($K170&lt;&gt;"Completed",$T170&lt;&gt;""),"Completion Date With Open Status",IF(AND($N170="Lower Is Better",$O170&lt;&gt;"",$P170&lt;&gt;"",$P170&gt;=$O170),"Target Direction Conflict",IF(AND($N170="Higher Is Better",$O170&lt;&gt;"",$P170&lt;&gt;"",$P170&lt;=$O170),"Target Direction Conflict","OK")))))))))))</f>
        <v/>
      </c>
    </row>
    <row r="171">
      <c r="A171" s="23" t="n"/>
      <c r="B171" s="23" t="n"/>
      <c r="C171" s="23" t="n"/>
      <c r="D171" s="23" t="n"/>
      <c r="E171" s="23" t="n"/>
      <c r="F171" s="23" t="n"/>
      <c r="G171" s="24" t="n"/>
      <c r="H171" s="42" t="n"/>
      <c r="I171" s="42" t="n"/>
      <c r="J171" s="23" t="n"/>
      <c r="K171" s="23" t="n"/>
      <c r="L171" s="23" t="n"/>
      <c r="M171" s="23" t="n"/>
      <c r="N171" s="23" t="n"/>
      <c r="O171" s="26" t="n"/>
      <c r="P171" s="26" t="n"/>
      <c r="Q171" s="26" t="n"/>
      <c r="R171" s="42" t="n"/>
      <c r="S171" s="27" t="n"/>
      <c r="T171" s="42" t="n"/>
      <c r="U171" s="28">
        <f>IF(OR($O171="",$P171="",$Q171="",$N171=""),"",IFERROR(MAX(0,MIN(1,IF($N171="Lower Is Better",($O171-$Q171)/($O171-$P171),($Q171-$O171)/($P171-$O171)))),""))</f>
        <v/>
      </c>
      <c r="V171" s="29">
        <f>IF($A171="","",IF($K171="Completed","Completed",IF($K171="Canceled","Canceled",IF($K171="On Hold","On Hold",IF($I171="","Missing Due Date",IF($I171&lt;TODAY(),"Past Due",IF($I171&lt;=TODAY()+'Settings'!$B$4,"Due Soon","On Track")))))))</f>
        <v/>
      </c>
      <c r="W171" s="30">
        <f>IF($A171="","",COUNTIFS('Coaching Log'!$B$5:$B$504,$A171))</f>
        <v/>
      </c>
      <c r="X171" s="43">
        <f>IF($A171="","",IFERROR(IF(MAXIFS('Coaching Log'!$F$5:$F$504,'Coaching Log'!$B$5:$B$504,$A171)=0,"",MAXIFS('Coaching Log'!$F$5:$F$504,'Coaching Log'!$B$5:$B$504,$A171)),""))</f>
        <v/>
      </c>
      <c r="Y171" s="44">
        <f>IF(OR($A171="",$S171=""),"",IFERROR($S171*'Settings'!$B$5,""))</f>
        <v/>
      </c>
      <c r="Z171" s="44">
        <f>IF($A171="","",IFERROR(SUMIFS('Coaching Log'!$P$5:$P$504,'Coaching Log'!$B$5:$B$504,$A171),0))</f>
        <v/>
      </c>
      <c r="AA171" s="29">
        <f>IF(COUNTA($A171:$T171)=0,"",IF($A171="","Missing Plan ID",IF(COUNTIF($A$5:$A$504,$A171)&gt;1,"Duplicate Plan ID",IF(OR($B171="",$C171=""),"Missing Driver",IF($H171="","Missing Start Date",IF($I171="","Missing Due Date",IF($I171&lt;$H171,"Due Date Before Start",IF(AND($K171="Completed",$T171=""),"Missing Completion Date",IF(AND($K171&lt;&gt;"Completed",$T171&lt;&gt;""),"Completion Date With Open Status",IF(AND($N171="Lower Is Better",$O171&lt;&gt;"",$P171&lt;&gt;"",$P171&gt;=$O171),"Target Direction Conflict",IF(AND($N171="Higher Is Better",$O171&lt;&gt;"",$P171&lt;&gt;"",$P171&lt;=$O171),"Target Direction Conflict","OK")))))))))))</f>
        <v/>
      </c>
    </row>
    <row r="172">
      <c r="A172" s="23" t="n"/>
      <c r="B172" s="23" t="n"/>
      <c r="C172" s="23" t="n"/>
      <c r="D172" s="23" t="n"/>
      <c r="E172" s="23" t="n"/>
      <c r="F172" s="23" t="n"/>
      <c r="G172" s="24" t="n"/>
      <c r="H172" s="42" t="n"/>
      <c r="I172" s="42" t="n"/>
      <c r="J172" s="23" t="n"/>
      <c r="K172" s="23" t="n"/>
      <c r="L172" s="23" t="n"/>
      <c r="M172" s="23" t="n"/>
      <c r="N172" s="23" t="n"/>
      <c r="O172" s="26" t="n"/>
      <c r="P172" s="26" t="n"/>
      <c r="Q172" s="26" t="n"/>
      <c r="R172" s="42" t="n"/>
      <c r="S172" s="27" t="n"/>
      <c r="T172" s="42" t="n"/>
      <c r="U172" s="28">
        <f>IF(OR($O172="",$P172="",$Q172="",$N172=""),"",IFERROR(MAX(0,MIN(1,IF($N172="Lower Is Better",($O172-$Q172)/($O172-$P172),($Q172-$O172)/($P172-$O172)))),""))</f>
        <v/>
      </c>
      <c r="V172" s="29">
        <f>IF($A172="","",IF($K172="Completed","Completed",IF($K172="Canceled","Canceled",IF($K172="On Hold","On Hold",IF($I172="","Missing Due Date",IF($I172&lt;TODAY(),"Past Due",IF($I172&lt;=TODAY()+'Settings'!$B$4,"Due Soon","On Track")))))))</f>
        <v/>
      </c>
      <c r="W172" s="30">
        <f>IF($A172="","",COUNTIFS('Coaching Log'!$B$5:$B$504,$A172))</f>
        <v/>
      </c>
      <c r="X172" s="43">
        <f>IF($A172="","",IFERROR(IF(MAXIFS('Coaching Log'!$F$5:$F$504,'Coaching Log'!$B$5:$B$504,$A172)=0,"",MAXIFS('Coaching Log'!$F$5:$F$504,'Coaching Log'!$B$5:$B$504,$A172)),""))</f>
        <v/>
      </c>
      <c r="Y172" s="44">
        <f>IF(OR($A172="",$S172=""),"",IFERROR($S172*'Settings'!$B$5,""))</f>
        <v/>
      </c>
      <c r="Z172" s="44">
        <f>IF($A172="","",IFERROR(SUMIFS('Coaching Log'!$P$5:$P$504,'Coaching Log'!$B$5:$B$504,$A172),0))</f>
        <v/>
      </c>
      <c r="AA172" s="29">
        <f>IF(COUNTA($A172:$T172)=0,"",IF($A172="","Missing Plan ID",IF(COUNTIF($A$5:$A$504,$A172)&gt;1,"Duplicate Plan ID",IF(OR($B172="",$C172=""),"Missing Driver",IF($H172="","Missing Start Date",IF($I172="","Missing Due Date",IF($I172&lt;$H172,"Due Date Before Start",IF(AND($K172="Completed",$T172=""),"Missing Completion Date",IF(AND($K172&lt;&gt;"Completed",$T172&lt;&gt;""),"Completion Date With Open Status",IF(AND($N172="Lower Is Better",$O172&lt;&gt;"",$P172&lt;&gt;"",$P172&gt;=$O172),"Target Direction Conflict",IF(AND($N172="Higher Is Better",$O172&lt;&gt;"",$P172&lt;&gt;"",$P172&lt;=$O172),"Target Direction Conflict","OK")))))))))))</f>
        <v/>
      </c>
    </row>
    <row r="173">
      <c r="A173" s="23" t="n"/>
      <c r="B173" s="23" t="n"/>
      <c r="C173" s="23" t="n"/>
      <c r="D173" s="23" t="n"/>
      <c r="E173" s="23" t="n"/>
      <c r="F173" s="23" t="n"/>
      <c r="G173" s="24" t="n"/>
      <c r="H173" s="42" t="n"/>
      <c r="I173" s="42" t="n"/>
      <c r="J173" s="23" t="n"/>
      <c r="K173" s="23" t="n"/>
      <c r="L173" s="23" t="n"/>
      <c r="M173" s="23" t="n"/>
      <c r="N173" s="23" t="n"/>
      <c r="O173" s="26" t="n"/>
      <c r="P173" s="26" t="n"/>
      <c r="Q173" s="26" t="n"/>
      <c r="R173" s="42" t="n"/>
      <c r="S173" s="27" t="n"/>
      <c r="T173" s="42" t="n"/>
      <c r="U173" s="28">
        <f>IF(OR($O173="",$P173="",$Q173="",$N173=""),"",IFERROR(MAX(0,MIN(1,IF($N173="Lower Is Better",($O173-$Q173)/($O173-$P173),($Q173-$O173)/($P173-$O173)))),""))</f>
        <v/>
      </c>
      <c r="V173" s="29">
        <f>IF($A173="","",IF($K173="Completed","Completed",IF($K173="Canceled","Canceled",IF($K173="On Hold","On Hold",IF($I173="","Missing Due Date",IF($I173&lt;TODAY(),"Past Due",IF($I173&lt;=TODAY()+'Settings'!$B$4,"Due Soon","On Track")))))))</f>
        <v/>
      </c>
      <c r="W173" s="30">
        <f>IF($A173="","",COUNTIFS('Coaching Log'!$B$5:$B$504,$A173))</f>
        <v/>
      </c>
      <c r="X173" s="43">
        <f>IF($A173="","",IFERROR(IF(MAXIFS('Coaching Log'!$F$5:$F$504,'Coaching Log'!$B$5:$B$504,$A173)=0,"",MAXIFS('Coaching Log'!$F$5:$F$504,'Coaching Log'!$B$5:$B$504,$A173)),""))</f>
        <v/>
      </c>
      <c r="Y173" s="44">
        <f>IF(OR($A173="",$S173=""),"",IFERROR($S173*'Settings'!$B$5,""))</f>
        <v/>
      </c>
      <c r="Z173" s="44">
        <f>IF($A173="","",IFERROR(SUMIFS('Coaching Log'!$P$5:$P$504,'Coaching Log'!$B$5:$B$504,$A173),0))</f>
        <v/>
      </c>
      <c r="AA173" s="29">
        <f>IF(COUNTA($A173:$T173)=0,"",IF($A173="","Missing Plan ID",IF(COUNTIF($A$5:$A$504,$A173)&gt;1,"Duplicate Plan ID",IF(OR($B173="",$C173=""),"Missing Driver",IF($H173="","Missing Start Date",IF($I173="","Missing Due Date",IF($I173&lt;$H173,"Due Date Before Start",IF(AND($K173="Completed",$T173=""),"Missing Completion Date",IF(AND($K173&lt;&gt;"Completed",$T173&lt;&gt;""),"Completion Date With Open Status",IF(AND($N173="Lower Is Better",$O173&lt;&gt;"",$P173&lt;&gt;"",$P173&gt;=$O173),"Target Direction Conflict",IF(AND($N173="Higher Is Better",$O173&lt;&gt;"",$P173&lt;&gt;"",$P173&lt;=$O173),"Target Direction Conflict","OK")))))))))))</f>
        <v/>
      </c>
    </row>
    <row r="174">
      <c r="A174" s="23" t="n"/>
      <c r="B174" s="23" t="n"/>
      <c r="C174" s="23" t="n"/>
      <c r="D174" s="23" t="n"/>
      <c r="E174" s="23" t="n"/>
      <c r="F174" s="23" t="n"/>
      <c r="G174" s="24" t="n"/>
      <c r="H174" s="42" t="n"/>
      <c r="I174" s="42" t="n"/>
      <c r="J174" s="23" t="n"/>
      <c r="K174" s="23" t="n"/>
      <c r="L174" s="23" t="n"/>
      <c r="M174" s="23" t="n"/>
      <c r="N174" s="23" t="n"/>
      <c r="O174" s="26" t="n"/>
      <c r="P174" s="26" t="n"/>
      <c r="Q174" s="26" t="n"/>
      <c r="R174" s="42" t="n"/>
      <c r="S174" s="27" t="n"/>
      <c r="T174" s="42" t="n"/>
      <c r="U174" s="28">
        <f>IF(OR($O174="",$P174="",$Q174="",$N174=""),"",IFERROR(MAX(0,MIN(1,IF($N174="Lower Is Better",($O174-$Q174)/($O174-$P174),($Q174-$O174)/($P174-$O174)))),""))</f>
        <v/>
      </c>
      <c r="V174" s="29">
        <f>IF($A174="","",IF($K174="Completed","Completed",IF($K174="Canceled","Canceled",IF($K174="On Hold","On Hold",IF($I174="","Missing Due Date",IF($I174&lt;TODAY(),"Past Due",IF($I174&lt;=TODAY()+'Settings'!$B$4,"Due Soon","On Track")))))))</f>
        <v/>
      </c>
      <c r="W174" s="30">
        <f>IF($A174="","",COUNTIFS('Coaching Log'!$B$5:$B$504,$A174))</f>
        <v/>
      </c>
      <c r="X174" s="43">
        <f>IF($A174="","",IFERROR(IF(MAXIFS('Coaching Log'!$F$5:$F$504,'Coaching Log'!$B$5:$B$504,$A174)=0,"",MAXIFS('Coaching Log'!$F$5:$F$504,'Coaching Log'!$B$5:$B$504,$A174)),""))</f>
        <v/>
      </c>
      <c r="Y174" s="44">
        <f>IF(OR($A174="",$S174=""),"",IFERROR($S174*'Settings'!$B$5,""))</f>
        <v/>
      </c>
      <c r="Z174" s="44">
        <f>IF($A174="","",IFERROR(SUMIFS('Coaching Log'!$P$5:$P$504,'Coaching Log'!$B$5:$B$504,$A174),0))</f>
        <v/>
      </c>
      <c r="AA174" s="29">
        <f>IF(COUNTA($A174:$T174)=0,"",IF($A174="","Missing Plan ID",IF(COUNTIF($A$5:$A$504,$A174)&gt;1,"Duplicate Plan ID",IF(OR($B174="",$C174=""),"Missing Driver",IF($H174="","Missing Start Date",IF($I174="","Missing Due Date",IF($I174&lt;$H174,"Due Date Before Start",IF(AND($K174="Completed",$T174=""),"Missing Completion Date",IF(AND($K174&lt;&gt;"Completed",$T174&lt;&gt;""),"Completion Date With Open Status",IF(AND($N174="Lower Is Better",$O174&lt;&gt;"",$P174&lt;&gt;"",$P174&gt;=$O174),"Target Direction Conflict",IF(AND($N174="Higher Is Better",$O174&lt;&gt;"",$P174&lt;&gt;"",$P174&lt;=$O174),"Target Direction Conflict","OK")))))))))))</f>
        <v/>
      </c>
    </row>
    <row r="175">
      <c r="A175" s="23" t="n"/>
      <c r="B175" s="23" t="n"/>
      <c r="C175" s="23" t="n"/>
      <c r="D175" s="23" t="n"/>
      <c r="E175" s="23" t="n"/>
      <c r="F175" s="23" t="n"/>
      <c r="G175" s="24" t="n"/>
      <c r="H175" s="42" t="n"/>
      <c r="I175" s="42" t="n"/>
      <c r="J175" s="23" t="n"/>
      <c r="K175" s="23" t="n"/>
      <c r="L175" s="23" t="n"/>
      <c r="M175" s="23" t="n"/>
      <c r="N175" s="23" t="n"/>
      <c r="O175" s="26" t="n"/>
      <c r="P175" s="26" t="n"/>
      <c r="Q175" s="26" t="n"/>
      <c r="R175" s="42" t="n"/>
      <c r="S175" s="27" t="n"/>
      <c r="T175" s="42" t="n"/>
      <c r="U175" s="28">
        <f>IF(OR($O175="",$P175="",$Q175="",$N175=""),"",IFERROR(MAX(0,MIN(1,IF($N175="Lower Is Better",($O175-$Q175)/($O175-$P175),($Q175-$O175)/($P175-$O175)))),""))</f>
        <v/>
      </c>
      <c r="V175" s="29">
        <f>IF($A175="","",IF($K175="Completed","Completed",IF($K175="Canceled","Canceled",IF($K175="On Hold","On Hold",IF($I175="","Missing Due Date",IF($I175&lt;TODAY(),"Past Due",IF($I175&lt;=TODAY()+'Settings'!$B$4,"Due Soon","On Track")))))))</f>
        <v/>
      </c>
      <c r="W175" s="30">
        <f>IF($A175="","",COUNTIFS('Coaching Log'!$B$5:$B$504,$A175))</f>
        <v/>
      </c>
      <c r="X175" s="43">
        <f>IF($A175="","",IFERROR(IF(MAXIFS('Coaching Log'!$F$5:$F$504,'Coaching Log'!$B$5:$B$504,$A175)=0,"",MAXIFS('Coaching Log'!$F$5:$F$504,'Coaching Log'!$B$5:$B$504,$A175)),""))</f>
        <v/>
      </c>
      <c r="Y175" s="44">
        <f>IF(OR($A175="",$S175=""),"",IFERROR($S175*'Settings'!$B$5,""))</f>
        <v/>
      </c>
      <c r="Z175" s="44">
        <f>IF($A175="","",IFERROR(SUMIFS('Coaching Log'!$P$5:$P$504,'Coaching Log'!$B$5:$B$504,$A175),0))</f>
        <v/>
      </c>
      <c r="AA175" s="29">
        <f>IF(COUNTA($A175:$T175)=0,"",IF($A175="","Missing Plan ID",IF(COUNTIF($A$5:$A$504,$A175)&gt;1,"Duplicate Plan ID",IF(OR($B175="",$C175=""),"Missing Driver",IF($H175="","Missing Start Date",IF($I175="","Missing Due Date",IF($I175&lt;$H175,"Due Date Before Start",IF(AND($K175="Completed",$T175=""),"Missing Completion Date",IF(AND($K175&lt;&gt;"Completed",$T175&lt;&gt;""),"Completion Date With Open Status",IF(AND($N175="Lower Is Better",$O175&lt;&gt;"",$P175&lt;&gt;"",$P175&gt;=$O175),"Target Direction Conflict",IF(AND($N175="Higher Is Better",$O175&lt;&gt;"",$P175&lt;&gt;"",$P175&lt;=$O175),"Target Direction Conflict","OK")))))))))))</f>
        <v/>
      </c>
    </row>
    <row r="176">
      <c r="A176" s="23" t="n"/>
      <c r="B176" s="23" t="n"/>
      <c r="C176" s="23" t="n"/>
      <c r="D176" s="23" t="n"/>
      <c r="E176" s="23" t="n"/>
      <c r="F176" s="23" t="n"/>
      <c r="G176" s="24" t="n"/>
      <c r="H176" s="42" t="n"/>
      <c r="I176" s="42" t="n"/>
      <c r="J176" s="23" t="n"/>
      <c r="K176" s="23" t="n"/>
      <c r="L176" s="23" t="n"/>
      <c r="M176" s="23" t="n"/>
      <c r="N176" s="23" t="n"/>
      <c r="O176" s="26" t="n"/>
      <c r="P176" s="26" t="n"/>
      <c r="Q176" s="26" t="n"/>
      <c r="R176" s="42" t="n"/>
      <c r="S176" s="27" t="n"/>
      <c r="T176" s="42" t="n"/>
      <c r="U176" s="28">
        <f>IF(OR($O176="",$P176="",$Q176="",$N176=""),"",IFERROR(MAX(0,MIN(1,IF($N176="Lower Is Better",($O176-$Q176)/($O176-$P176),($Q176-$O176)/($P176-$O176)))),""))</f>
        <v/>
      </c>
      <c r="V176" s="29">
        <f>IF($A176="","",IF($K176="Completed","Completed",IF($K176="Canceled","Canceled",IF($K176="On Hold","On Hold",IF($I176="","Missing Due Date",IF($I176&lt;TODAY(),"Past Due",IF($I176&lt;=TODAY()+'Settings'!$B$4,"Due Soon","On Track")))))))</f>
        <v/>
      </c>
      <c r="W176" s="30">
        <f>IF($A176="","",COUNTIFS('Coaching Log'!$B$5:$B$504,$A176))</f>
        <v/>
      </c>
      <c r="X176" s="43">
        <f>IF($A176="","",IFERROR(IF(MAXIFS('Coaching Log'!$F$5:$F$504,'Coaching Log'!$B$5:$B$504,$A176)=0,"",MAXIFS('Coaching Log'!$F$5:$F$504,'Coaching Log'!$B$5:$B$504,$A176)),""))</f>
        <v/>
      </c>
      <c r="Y176" s="44">
        <f>IF(OR($A176="",$S176=""),"",IFERROR($S176*'Settings'!$B$5,""))</f>
        <v/>
      </c>
      <c r="Z176" s="44">
        <f>IF($A176="","",IFERROR(SUMIFS('Coaching Log'!$P$5:$P$504,'Coaching Log'!$B$5:$B$504,$A176),0))</f>
        <v/>
      </c>
      <c r="AA176" s="29">
        <f>IF(COUNTA($A176:$T176)=0,"",IF($A176="","Missing Plan ID",IF(COUNTIF($A$5:$A$504,$A176)&gt;1,"Duplicate Plan ID",IF(OR($B176="",$C176=""),"Missing Driver",IF($H176="","Missing Start Date",IF($I176="","Missing Due Date",IF($I176&lt;$H176,"Due Date Before Start",IF(AND($K176="Completed",$T176=""),"Missing Completion Date",IF(AND($K176&lt;&gt;"Completed",$T176&lt;&gt;""),"Completion Date With Open Status",IF(AND($N176="Lower Is Better",$O176&lt;&gt;"",$P176&lt;&gt;"",$P176&gt;=$O176),"Target Direction Conflict",IF(AND($N176="Higher Is Better",$O176&lt;&gt;"",$P176&lt;&gt;"",$P176&lt;=$O176),"Target Direction Conflict","OK")))))))))))</f>
        <v/>
      </c>
    </row>
    <row r="177">
      <c r="A177" s="23" t="n"/>
      <c r="B177" s="23" t="n"/>
      <c r="C177" s="23" t="n"/>
      <c r="D177" s="23" t="n"/>
      <c r="E177" s="23" t="n"/>
      <c r="F177" s="23" t="n"/>
      <c r="G177" s="24" t="n"/>
      <c r="H177" s="42" t="n"/>
      <c r="I177" s="42" t="n"/>
      <c r="J177" s="23" t="n"/>
      <c r="K177" s="23" t="n"/>
      <c r="L177" s="23" t="n"/>
      <c r="M177" s="23" t="n"/>
      <c r="N177" s="23" t="n"/>
      <c r="O177" s="26" t="n"/>
      <c r="P177" s="26" t="n"/>
      <c r="Q177" s="26" t="n"/>
      <c r="R177" s="42" t="n"/>
      <c r="S177" s="27" t="n"/>
      <c r="T177" s="42" t="n"/>
      <c r="U177" s="28">
        <f>IF(OR($O177="",$P177="",$Q177="",$N177=""),"",IFERROR(MAX(0,MIN(1,IF($N177="Lower Is Better",($O177-$Q177)/($O177-$P177),($Q177-$O177)/($P177-$O177)))),""))</f>
        <v/>
      </c>
      <c r="V177" s="29">
        <f>IF($A177="","",IF($K177="Completed","Completed",IF($K177="Canceled","Canceled",IF($K177="On Hold","On Hold",IF($I177="","Missing Due Date",IF($I177&lt;TODAY(),"Past Due",IF($I177&lt;=TODAY()+'Settings'!$B$4,"Due Soon","On Track")))))))</f>
        <v/>
      </c>
      <c r="W177" s="30">
        <f>IF($A177="","",COUNTIFS('Coaching Log'!$B$5:$B$504,$A177))</f>
        <v/>
      </c>
      <c r="X177" s="43">
        <f>IF($A177="","",IFERROR(IF(MAXIFS('Coaching Log'!$F$5:$F$504,'Coaching Log'!$B$5:$B$504,$A177)=0,"",MAXIFS('Coaching Log'!$F$5:$F$504,'Coaching Log'!$B$5:$B$504,$A177)),""))</f>
        <v/>
      </c>
      <c r="Y177" s="44">
        <f>IF(OR($A177="",$S177=""),"",IFERROR($S177*'Settings'!$B$5,""))</f>
        <v/>
      </c>
      <c r="Z177" s="44">
        <f>IF($A177="","",IFERROR(SUMIFS('Coaching Log'!$P$5:$P$504,'Coaching Log'!$B$5:$B$504,$A177),0))</f>
        <v/>
      </c>
      <c r="AA177" s="29">
        <f>IF(COUNTA($A177:$T177)=0,"",IF($A177="","Missing Plan ID",IF(COUNTIF($A$5:$A$504,$A177)&gt;1,"Duplicate Plan ID",IF(OR($B177="",$C177=""),"Missing Driver",IF($H177="","Missing Start Date",IF($I177="","Missing Due Date",IF($I177&lt;$H177,"Due Date Before Start",IF(AND($K177="Completed",$T177=""),"Missing Completion Date",IF(AND($K177&lt;&gt;"Completed",$T177&lt;&gt;""),"Completion Date With Open Status",IF(AND($N177="Lower Is Better",$O177&lt;&gt;"",$P177&lt;&gt;"",$P177&gt;=$O177),"Target Direction Conflict",IF(AND($N177="Higher Is Better",$O177&lt;&gt;"",$P177&lt;&gt;"",$P177&lt;=$O177),"Target Direction Conflict","OK")))))))))))</f>
        <v/>
      </c>
    </row>
    <row r="178">
      <c r="A178" s="23" t="n"/>
      <c r="B178" s="23" t="n"/>
      <c r="C178" s="23" t="n"/>
      <c r="D178" s="23" t="n"/>
      <c r="E178" s="23" t="n"/>
      <c r="F178" s="23" t="n"/>
      <c r="G178" s="24" t="n"/>
      <c r="H178" s="42" t="n"/>
      <c r="I178" s="42" t="n"/>
      <c r="J178" s="23" t="n"/>
      <c r="K178" s="23" t="n"/>
      <c r="L178" s="23" t="n"/>
      <c r="M178" s="23" t="n"/>
      <c r="N178" s="23" t="n"/>
      <c r="O178" s="26" t="n"/>
      <c r="P178" s="26" t="n"/>
      <c r="Q178" s="26" t="n"/>
      <c r="R178" s="42" t="n"/>
      <c r="S178" s="27" t="n"/>
      <c r="T178" s="42" t="n"/>
      <c r="U178" s="28">
        <f>IF(OR($O178="",$P178="",$Q178="",$N178=""),"",IFERROR(MAX(0,MIN(1,IF($N178="Lower Is Better",($O178-$Q178)/($O178-$P178),($Q178-$O178)/($P178-$O178)))),""))</f>
        <v/>
      </c>
      <c r="V178" s="29">
        <f>IF($A178="","",IF($K178="Completed","Completed",IF($K178="Canceled","Canceled",IF($K178="On Hold","On Hold",IF($I178="","Missing Due Date",IF($I178&lt;TODAY(),"Past Due",IF($I178&lt;=TODAY()+'Settings'!$B$4,"Due Soon","On Track")))))))</f>
        <v/>
      </c>
      <c r="W178" s="30">
        <f>IF($A178="","",COUNTIFS('Coaching Log'!$B$5:$B$504,$A178))</f>
        <v/>
      </c>
      <c r="X178" s="43">
        <f>IF($A178="","",IFERROR(IF(MAXIFS('Coaching Log'!$F$5:$F$504,'Coaching Log'!$B$5:$B$504,$A178)=0,"",MAXIFS('Coaching Log'!$F$5:$F$504,'Coaching Log'!$B$5:$B$504,$A178)),""))</f>
        <v/>
      </c>
      <c r="Y178" s="44">
        <f>IF(OR($A178="",$S178=""),"",IFERROR($S178*'Settings'!$B$5,""))</f>
        <v/>
      </c>
      <c r="Z178" s="44">
        <f>IF($A178="","",IFERROR(SUMIFS('Coaching Log'!$P$5:$P$504,'Coaching Log'!$B$5:$B$504,$A178),0))</f>
        <v/>
      </c>
      <c r="AA178" s="29">
        <f>IF(COUNTA($A178:$T178)=0,"",IF($A178="","Missing Plan ID",IF(COUNTIF($A$5:$A$504,$A178)&gt;1,"Duplicate Plan ID",IF(OR($B178="",$C178=""),"Missing Driver",IF($H178="","Missing Start Date",IF($I178="","Missing Due Date",IF($I178&lt;$H178,"Due Date Before Start",IF(AND($K178="Completed",$T178=""),"Missing Completion Date",IF(AND($K178&lt;&gt;"Completed",$T178&lt;&gt;""),"Completion Date With Open Status",IF(AND($N178="Lower Is Better",$O178&lt;&gt;"",$P178&lt;&gt;"",$P178&gt;=$O178),"Target Direction Conflict",IF(AND($N178="Higher Is Better",$O178&lt;&gt;"",$P178&lt;&gt;"",$P178&lt;=$O178),"Target Direction Conflict","OK")))))))))))</f>
        <v/>
      </c>
    </row>
    <row r="179">
      <c r="A179" s="23" t="n"/>
      <c r="B179" s="23" t="n"/>
      <c r="C179" s="23" t="n"/>
      <c r="D179" s="23" t="n"/>
      <c r="E179" s="23" t="n"/>
      <c r="F179" s="23" t="n"/>
      <c r="G179" s="24" t="n"/>
      <c r="H179" s="42" t="n"/>
      <c r="I179" s="42" t="n"/>
      <c r="J179" s="23" t="n"/>
      <c r="K179" s="23" t="n"/>
      <c r="L179" s="23" t="n"/>
      <c r="M179" s="23" t="n"/>
      <c r="N179" s="23" t="n"/>
      <c r="O179" s="26" t="n"/>
      <c r="P179" s="26" t="n"/>
      <c r="Q179" s="26" t="n"/>
      <c r="R179" s="42" t="n"/>
      <c r="S179" s="27" t="n"/>
      <c r="T179" s="42" t="n"/>
      <c r="U179" s="28">
        <f>IF(OR($O179="",$P179="",$Q179="",$N179=""),"",IFERROR(MAX(0,MIN(1,IF($N179="Lower Is Better",($O179-$Q179)/($O179-$P179),($Q179-$O179)/($P179-$O179)))),""))</f>
        <v/>
      </c>
      <c r="V179" s="29">
        <f>IF($A179="","",IF($K179="Completed","Completed",IF($K179="Canceled","Canceled",IF($K179="On Hold","On Hold",IF($I179="","Missing Due Date",IF($I179&lt;TODAY(),"Past Due",IF($I179&lt;=TODAY()+'Settings'!$B$4,"Due Soon","On Track")))))))</f>
        <v/>
      </c>
      <c r="W179" s="30">
        <f>IF($A179="","",COUNTIFS('Coaching Log'!$B$5:$B$504,$A179))</f>
        <v/>
      </c>
      <c r="X179" s="43">
        <f>IF($A179="","",IFERROR(IF(MAXIFS('Coaching Log'!$F$5:$F$504,'Coaching Log'!$B$5:$B$504,$A179)=0,"",MAXIFS('Coaching Log'!$F$5:$F$504,'Coaching Log'!$B$5:$B$504,$A179)),""))</f>
        <v/>
      </c>
      <c r="Y179" s="44">
        <f>IF(OR($A179="",$S179=""),"",IFERROR($S179*'Settings'!$B$5,""))</f>
        <v/>
      </c>
      <c r="Z179" s="44">
        <f>IF($A179="","",IFERROR(SUMIFS('Coaching Log'!$P$5:$P$504,'Coaching Log'!$B$5:$B$504,$A179),0))</f>
        <v/>
      </c>
      <c r="AA179" s="29">
        <f>IF(COUNTA($A179:$T179)=0,"",IF($A179="","Missing Plan ID",IF(COUNTIF($A$5:$A$504,$A179)&gt;1,"Duplicate Plan ID",IF(OR($B179="",$C179=""),"Missing Driver",IF($H179="","Missing Start Date",IF($I179="","Missing Due Date",IF($I179&lt;$H179,"Due Date Before Start",IF(AND($K179="Completed",$T179=""),"Missing Completion Date",IF(AND($K179&lt;&gt;"Completed",$T179&lt;&gt;""),"Completion Date With Open Status",IF(AND($N179="Lower Is Better",$O179&lt;&gt;"",$P179&lt;&gt;"",$P179&gt;=$O179),"Target Direction Conflict",IF(AND($N179="Higher Is Better",$O179&lt;&gt;"",$P179&lt;&gt;"",$P179&lt;=$O179),"Target Direction Conflict","OK")))))))))))</f>
        <v/>
      </c>
    </row>
    <row r="180">
      <c r="A180" s="23" t="n"/>
      <c r="B180" s="23" t="n"/>
      <c r="C180" s="23" t="n"/>
      <c r="D180" s="23" t="n"/>
      <c r="E180" s="23" t="n"/>
      <c r="F180" s="23" t="n"/>
      <c r="G180" s="24" t="n"/>
      <c r="H180" s="42" t="n"/>
      <c r="I180" s="42" t="n"/>
      <c r="J180" s="23" t="n"/>
      <c r="K180" s="23" t="n"/>
      <c r="L180" s="23" t="n"/>
      <c r="M180" s="23" t="n"/>
      <c r="N180" s="23" t="n"/>
      <c r="O180" s="26" t="n"/>
      <c r="P180" s="26" t="n"/>
      <c r="Q180" s="26" t="n"/>
      <c r="R180" s="42" t="n"/>
      <c r="S180" s="27" t="n"/>
      <c r="T180" s="42" t="n"/>
      <c r="U180" s="28">
        <f>IF(OR($O180="",$P180="",$Q180="",$N180=""),"",IFERROR(MAX(0,MIN(1,IF($N180="Lower Is Better",($O180-$Q180)/($O180-$P180),($Q180-$O180)/($P180-$O180)))),""))</f>
        <v/>
      </c>
      <c r="V180" s="29">
        <f>IF($A180="","",IF($K180="Completed","Completed",IF($K180="Canceled","Canceled",IF($K180="On Hold","On Hold",IF($I180="","Missing Due Date",IF($I180&lt;TODAY(),"Past Due",IF($I180&lt;=TODAY()+'Settings'!$B$4,"Due Soon","On Track")))))))</f>
        <v/>
      </c>
      <c r="W180" s="30">
        <f>IF($A180="","",COUNTIFS('Coaching Log'!$B$5:$B$504,$A180))</f>
        <v/>
      </c>
      <c r="X180" s="43">
        <f>IF($A180="","",IFERROR(IF(MAXIFS('Coaching Log'!$F$5:$F$504,'Coaching Log'!$B$5:$B$504,$A180)=0,"",MAXIFS('Coaching Log'!$F$5:$F$504,'Coaching Log'!$B$5:$B$504,$A180)),""))</f>
        <v/>
      </c>
      <c r="Y180" s="44">
        <f>IF(OR($A180="",$S180=""),"",IFERROR($S180*'Settings'!$B$5,""))</f>
        <v/>
      </c>
      <c r="Z180" s="44">
        <f>IF($A180="","",IFERROR(SUMIFS('Coaching Log'!$P$5:$P$504,'Coaching Log'!$B$5:$B$504,$A180),0))</f>
        <v/>
      </c>
      <c r="AA180" s="29">
        <f>IF(COUNTA($A180:$T180)=0,"",IF($A180="","Missing Plan ID",IF(COUNTIF($A$5:$A$504,$A180)&gt;1,"Duplicate Plan ID",IF(OR($B180="",$C180=""),"Missing Driver",IF($H180="","Missing Start Date",IF($I180="","Missing Due Date",IF($I180&lt;$H180,"Due Date Before Start",IF(AND($K180="Completed",$T180=""),"Missing Completion Date",IF(AND($K180&lt;&gt;"Completed",$T180&lt;&gt;""),"Completion Date With Open Status",IF(AND($N180="Lower Is Better",$O180&lt;&gt;"",$P180&lt;&gt;"",$P180&gt;=$O180),"Target Direction Conflict",IF(AND($N180="Higher Is Better",$O180&lt;&gt;"",$P180&lt;&gt;"",$P180&lt;=$O180),"Target Direction Conflict","OK")))))))))))</f>
        <v/>
      </c>
    </row>
    <row r="181">
      <c r="A181" s="23" t="n"/>
      <c r="B181" s="23" t="n"/>
      <c r="C181" s="23" t="n"/>
      <c r="D181" s="23" t="n"/>
      <c r="E181" s="23" t="n"/>
      <c r="F181" s="23" t="n"/>
      <c r="G181" s="24" t="n"/>
      <c r="H181" s="42" t="n"/>
      <c r="I181" s="42" t="n"/>
      <c r="J181" s="23" t="n"/>
      <c r="K181" s="23" t="n"/>
      <c r="L181" s="23" t="n"/>
      <c r="M181" s="23" t="n"/>
      <c r="N181" s="23" t="n"/>
      <c r="O181" s="26" t="n"/>
      <c r="P181" s="26" t="n"/>
      <c r="Q181" s="26" t="n"/>
      <c r="R181" s="42" t="n"/>
      <c r="S181" s="27" t="n"/>
      <c r="T181" s="42" t="n"/>
      <c r="U181" s="28">
        <f>IF(OR($O181="",$P181="",$Q181="",$N181=""),"",IFERROR(MAX(0,MIN(1,IF($N181="Lower Is Better",($O181-$Q181)/($O181-$P181),($Q181-$O181)/($P181-$O181)))),""))</f>
        <v/>
      </c>
      <c r="V181" s="29">
        <f>IF($A181="","",IF($K181="Completed","Completed",IF($K181="Canceled","Canceled",IF($K181="On Hold","On Hold",IF($I181="","Missing Due Date",IF($I181&lt;TODAY(),"Past Due",IF($I181&lt;=TODAY()+'Settings'!$B$4,"Due Soon","On Track")))))))</f>
        <v/>
      </c>
      <c r="W181" s="30">
        <f>IF($A181="","",COUNTIFS('Coaching Log'!$B$5:$B$504,$A181))</f>
        <v/>
      </c>
      <c r="X181" s="43">
        <f>IF($A181="","",IFERROR(IF(MAXIFS('Coaching Log'!$F$5:$F$504,'Coaching Log'!$B$5:$B$504,$A181)=0,"",MAXIFS('Coaching Log'!$F$5:$F$504,'Coaching Log'!$B$5:$B$504,$A181)),""))</f>
        <v/>
      </c>
      <c r="Y181" s="44">
        <f>IF(OR($A181="",$S181=""),"",IFERROR($S181*'Settings'!$B$5,""))</f>
        <v/>
      </c>
      <c r="Z181" s="44">
        <f>IF($A181="","",IFERROR(SUMIFS('Coaching Log'!$P$5:$P$504,'Coaching Log'!$B$5:$B$504,$A181),0))</f>
        <v/>
      </c>
      <c r="AA181" s="29">
        <f>IF(COUNTA($A181:$T181)=0,"",IF($A181="","Missing Plan ID",IF(COUNTIF($A$5:$A$504,$A181)&gt;1,"Duplicate Plan ID",IF(OR($B181="",$C181=""),"Missing Driver",IF($H181="","Missing Start Date",IF($I181="","Missing Due Date",IF($I181&lt;$H181,"Due Date Before Start",IF(AND($K181="Completed",$T181=""),"Missing Completion Date",IF(AND($K181&lt;&gt;"Completed",$T181&lt;&gt;""),"Completion Date With Open Status",IF(AND($N181="Lower Is Better",$O181&lt;&gt;"",$P181&lt;&gt;"",$P181&gt;=$O181),"Target Direction Conflict",IF(AND($N181="Higher Is Better",$O181&lt;&gt;"",$P181&lt;&gt;"",$P181&lt;=$O181),"Target Direction Conflict","OK")))))))))))</f>
        <v/>
      </c>
    </row>
    <row r="182">
      <c r="A182" s="23" t="n"/>
      <c r="B182" s="23" t="n"/>
      <c r="C182" s="23" t="n"/>
      <c r="D182" s="23" t="n"/>
      <c r="E182" s="23" t="n"/>
      <c r="F182" s="23" t="n"/>
      <c r="G182" s="24" t="n"/>
      <c r="H182" s="42" t="n"/>
      <c r="I182" s="42" t="n"/>
      <c r="J182" s="23" t="n"/>
      <c r="K182" s="23" t="n"/>
      <c r="L182" s="23" t="n"/>
      <c r="M182" s="23" t="n"/>
      <c r="N182" s="23" t="n"/>
      <c r="O182" s="26" t="n"/>
      <c r="P182" s="26" t="n"/>
      <c r="Q182" s="26" t="n"/>
      <c r="R182" s="42" t="n"/>
      <c r="S182" s="27" t="n"/>
      <c r="T182" s="42" t="n"/>
      <c r="U182" s="28">
        <f>IF(OR($O182="",$P182="",$Q182="",$N182=""),"",IFERROR(MAX(0,MIN(1,IF($N182="Lower Is Better",($O182-$Q182)/($O182-$P182),($Q182-$O182)/($P182-$O182)))),""))</f>
        <v/>
      </c>
      <c r="V182" s="29">
        <f>IF($A182="","",IF($K182="Completed","Completed",IF($K182="Canceled","Canceled",IF($K182="On Hold","On Hold",IF($I182="","Missing Due Date",IF($I182&lt;TODAY(),"Past Due",IF($I182&lt;=TODAY()+'Settings'!$B$4,"Due Soon","On Track")))))))</f>
        <v/>
      </c>
      <c r="W182" s="30">
        <f>IF($A182="","",COUNTIFS('Coaching Log'!$B$5:$B$504,$A182))</f>
        <v/>
      </c>
      <c r="X182" s="43">
        <f>IF($A182="","",IFERROR(IF(MAXIFS('Coaching Log'!$F$5:$F$504,'Coaching Log'!$B$5:$B$504,$A182)=0,"",MAXIFS('Coaching Log'!$F$5:$F$504,'Coaching Log'!$B$5:$B$504,$A182)),""))</f>
        <v/>
      </c>
      <c r="Y182" s="44">
        <f>IF(OR($A182="",$S182=""),"",IFERROR($S182*'Settings'!$B$5,""))</f>
        <v/>
      </c>
      <c r="Z182" s="44">
        <f>IF($A182="","",IFERROR(SUMIFS('Coaching Log'!$P$5:$P$504,'Coaching Log'!$B$5:$B$504,$A182),0))</f>
        <v/>
      </c>
      <c r="AA182" s="29">
        <f>IF(COUNTA($A182:$T182)=0,"",IF($A182="","Missing Plan ID",IF(COUNTIF($A$5:$A$504,$A182)&gt;1,"Duplicate Plan ID",IF(OR($B182="",$C182=""),"Missing Driver",IF($H182="","Missing Start Date",IF($I182="","Missing Due Date",IF($I182&lt;$H182,"Due Date Before Start",IF(AND($K182="Completed",$T182=""),"Missing Completion Date",IF(AND($K182&lt;&gt;"Completed",$T182&lt;&gt;""),"Completion Date With Open Status",IF(AND($N182="Lower Is Better",$O182&lt;&gt;"",$P182&lt;&gt;"",$P182&gt;=$O182),"Target Direction Conflict",IF(AND($N182="Higher Is Better",$O182&lt;&gt;"",$P182&lt;&gt;"",$P182&lt;=$O182),"Target Direction Conflict","OK")))))))))))</f>
        <v/>
      </c>
    </row>
    <row r="183">
      <c r="A183" s="23" t="n"/>
      <c r="B183" s="23" t="n"/>
      <c r="C183" s="23" t="n"/>
      <c r="D183" s="23" t="n"/>
      <c r="E183" s="23" t="n"/>
      <c r="F183" s="23" t="n"/>
      <c r="G183" s="24" t="n"/>
      <c r="H183" s="42" t="n"/>
      <c r="I183" s="42" t="n"/>
      <c r="J183" s="23" t="n"/>
      <c r="K183" s="23" t="n"/>
      <c r="L183" s="23" t="n"/>
      <c r="M183" s="23" t="n"/>
      <c r="N183" s="23" t="n"/>
      <c r="O183" s="26" t="n"/>
      <c r="P183" s="26" t="n"/>
      <c r="Q183" s="26" t="n"/>
      <c r="R183" s="42" t="n"/>
      <c r="S183" s="27" t="n"/>
      <c r="T183" s="42" t="n"/>
      <c r="U183" s="28">
        <f>IF(OR($O183="",$P183="",$Q183="",$N183=""),"",IFERROR(MAX(0,MIN(1,IF($N183="Lower Is Better",($O183-$Q183)/($O183-$P183),($Q183-$O183)/($P183-$O183)))),""))</f>
        <v/>
      </c>
      <c r="V183" s="29">
        <f>IF($A183="","",IF($K183="Completed","Completed",IF($K183="Canceled","Canceled",IF($K183="On Hold","On Hold",IF($I183="","Missing Due Date",IF($I183&lt;TODAY(),"Past Due",IF($I183&lt;=TODAY()+'Settings'!$B$4,"Due Soon","On Track")))))))</f>
        <v/>
      </c>
      <c r="W183" s="30">
        <f>IF($A183="","",COUNTIFS('Coaching Log'!$B$5:$B$504,$A183))</f>
        <v/>
      </c>
      <c r="X183" s="43">
        <f>IF($A183="","",IFERROR(IF(MAXIFS('Coaching Log'!$F$5:$F$504,'Coaching Log'!$B$5:$B$504,$A183)=0,"",MAXIFS('Coaching Log'!$F$5:$F$504,'Coaching Log'!$B$5:$B$504,$A183)),""))</f>
        <v/>
      </c>
      <c r="Y183" s="44">
        <f>IF(OR($A183="",$S183=""),"",IFERROR($S183*'Settings'!$B$5,""))</f>
        <v/>
      </c>
      <c r="Z183" s="44">
        <f>IF($A183="","",IFERROR(SUMIFS('Coaching Log'!$P$5:$P$504,'Coaching Log'!$B$5:$B$504,$A183),0))</f>
        <v/>
      </c>
      <c r="AA183" s="29">
        <f>IF(COUNTA($A183:$T183)=0,"",IF($A183="","Missing Plan ID",IF(COUNTIF($A$5:$A$504,$A183)&gt;1,"Duplicate Plan ID",IF(OR($B183="",$C183=""),"Missing Driver",IF($H183="","Missing Start Date",IF($I183="","Missing Due Date",IF($I183&lt;$H183,"Due Date Before Start",IF(AND($K183="Completed",$T183=""),"Missing Completion Date",IF(AND($K183&lt;&gt;"Completed",$T183&lt;&gt;""),"Completion Date With Open Status",IF(AND($N183="Lower Is Better",$O183&lt;&gt;"",$P183&lt;&gt;"",$P183&gt;=$O183),"Target Direction Conflict",IF(AND($N183="Higher Is Better",$O183&lt;&gt;"",$P183&lt;&gt;"",$P183&lt;=$O183),"Target Direction Conflict","OK")))))))))))</f>
        <v/>
      </c>
    </row>
    <row r="184">
      <c r="A184" s="23" t="n"/>
      <c r="B184" s="23" t="n"/>
      <c r="C184" s="23" t="n"/>
      <c r="D184" s="23" t="n"/>
      <c r="E184" s="23" t="n"/>
      <c r="F184" s="23" t="n"/>
      <c r="G184" s="24" t="n"/>
      <c r="H184" s="42" t="n"/>
      <c r="I184" s="42" t="n"/>
      <c r="J184" s="23" t="n"/>
      <c r="K184" s="23" t="n"/>
      <c r="L184" s="23" t="n"/>
      <c r="M184" s="23" t="n"/>
      <c r="N184" s="23" t="n"/>
      <c r="O184" s="26" t="n"/>
      <c r="P184" s="26" t="n"/>
      <c r="Q184" s="26" t="n"/>
      <c r="R184" s="42" t="n"/>
      <c r="S184" s="27" t="n"/>
      <c r="T184" s="42" t="n"/>
      <c r="U184" s="28">
        <f>IF(OR($O184="",$P184="",$Q184="",$N184=""),"",IFERROR(MAX(0,MIN(1,IF($N184="Lower Is Better",($O184-$Q184)/($O184-$P184),($Q184-$O184)/($P184-$O184)))),""))</f>
        <v/>
      </c>
      <c r="V184" s="29">
        <f>IF($A184="","",IF($K184="Completed","Completed",IF($K184="Canceled","Canceled",IF($K184="On Hold","On Hold",IF($I184="","Missing Due Date",IF($I184&lt;TODAY(),"Past Due",IF($I184&lt;=TODAY()+'Settings'!$B$4,"Due Soon","On Track")))))))</f>
        <v/>
      </c>
      <c r="W184" s="30">
        <f>IF($A184="","",COUNTIFS('Coaching Log'!$B$5:$B$504,$A184))</f>
        <v/>
      </c>
      <c r="X184" s="43">
        <f>IF($A184="","",IFERROR(IF(MAXIFS('Coaching Log'!$F$5:$F$504,'Coaching Log'!$B$5:$B$504,$A184)=0,"",MAXIFS('Coaching Log'!$F$5:$F$504,'Coaching Log'!$B$5:$B$504,$A184)),""))</f>
        <v/>
      </c>
      <c r="Y184" s="44">
        <f>IF(OR($A184="",$S184=""),"",IFERROR($S184*'Settings'!$B$5,""))</f>
        <v/>
      </c>
      <c r="Z184" s="44">
        <f>IF($A184="","",IFERROR(SUMIFS('Coaching Log'!$P$5:$P$504,'Coaching Log'!$B$5:$B$504,$A184),0))</f>
        <v/>
      </c>
      <c r="AA184" s="29">
        <f>IF(COUNTA($A184:$T184)=0,"",IF($A184="","Missing Plan ID",IF(COUNTIF($A$5:$A$504,$A184)&gt;1,"Duplicate Plan ID",IF(OR($B184="",$C184=""),"Missing Driver",IF($H184="","Missing Start Date",IF($I184="","Missing Due Date",IF($I184&lt;$H184,"Due Date Before Start",IF(AND($K184="Completed",$T184=""),"Missing Completion Date",IF(AND($K184&lt;&gt;"Completed",$T184&lt;&gt;""),"Completion Date With Open Status",IF(AND($N184="Lower Is Better",$O184&lt;&gt;"",$P184&lt;&gt;"",$P184&gt;=$O184),"Target Direction Conflict",IF(AND($N184="Higher Is Better",$O184&lt;&gt;"",$P184&lt;&gt;"",$P184&lt;=$O184),"Target Direction Conflict","OK")))))))))))</f>
        <v/>
      </c>
    </row>
    <row r="185">
      <c r="A185" s="23" t="n"/>
      <c r="B185" s="23" t="n"/>
      <c r="C185" s="23" t="n"/>
      <c r="D185" s="23" t="n"/>
      <c r="E185" s="23" t="n"/>
      <c r="F185" s="23" t="n"/>
      <c r="G185" s="24" t="n"/>
      <c r="H185" s="42" t="n"/>
      <c r="I185" s="42" t="n"/>
      <c r="J185" s="23" t="n"/>
      <c r="K185" s="23" t="n"/>
      <c r="L185" s="23" t="n"/>
      <c r="M185" s="23" t="n"/>
      <c r="N185" s="23" t="n"/>
      <c r="O185" s="26" t="n"/>
      <c r="P185" s="26" t="n"/>
      <c r="Q185" s="26" t="n"/>
      <c r="R185" s="42" t="n"/>
      <c r="S185" s="27" t="n"/>
      <c r="T185" s="42" t="n"/>
      <c r="U185" s="28">
        <f>IF(OR($O185="",$P185="",$Q185="",$N185=""),"",IFERROR(MAX(0,MIN(1,IF($N185="Lower Is Better",($O185-$Q185)/($O185-$P185),($Q185-$O185)/($P185-$O185)))),""))</f>
        <v/>
      </c>
      <c r="V185" s="29">
        <f>IF($A185="","",IF($K185="Completed","Completed",IF($K185="Canceled","Canceled",IF($K185="On Hold","On Hold",IF($I185="","Missing Due Date",IF($I185&lt;TODAY(),"Past Due",IF($I185&lt;=TODAY()+'Settings'!$B$4,"Due Soon","On Track")))))))</f>
        <v/>
      </c>
      <c r="W185" s="30">
        <f>IF($A185="","",COUNTIFS('Coaching Log'!$B$5:$B$504,$A185))</f>
        <v/>
      </c>
      <c r="X185" s="43">
        <f>IF($A185="","",IFERROR(IF(MAXIFS('Coaching Log'!$F$5:$F$504,'Coaching Log'!$B$5:$B$504,$A185)=0,"",MAXIFS('Coaching Log'!$F$5:$F$504,'Coaching Log'!$B$5:$B$504,$A185)),""))</f>
        <v/>
      </c>
      <c r="Y185" s="44">
        <f>IF(OR($A185="",$S185=""),"",IFERROR($S185*'Settings'!$B$5,""))</f>
        <v/>
      </c>
      <c r="Z185" s="44">
        <f>IF($A185="","",IFERROR(SUMIFS('Coaching Log'!$P$5:$P$504,'Coaching Log'!$B$5:$B$504,$A185),0))</f>
        <v/>
      </c>
      <c r="AA185" s="29">
        <f>IF(COUNTA($A185:$T185)=0,"",IF($A185="","Missing Plan ID",IF(COUNTIF($A$5:$A$504,$A185)&gt;1,"Duplicate Plan ID",IF(OR($B185="",$C185=""),"Missing Driver",IF($H185="","Missing Start Date",IF($I185="","Missing Due Date",IF($I185&lt;$H185,"Due Date Before Start",IF(AND($K185="Completed",$T185=""),"Missing Completion Date",IF(AND($K185&lt;&gt;"Completed",$T185&lt;&gt;""),"Completion Date With Open Status",IF(AND($N185="Lower Is Better",$O185&lt;&gt;"",$P185&lt;&gt;"",$P185&gt;=$O185),"Target Direction Conflict",IF(AND($N185="Higher Is Better",$O185&lt;&gt;"",$P185&lt;&gt;"",$P185&lt;=$O185),"Target Direction Conflict","OK")))))))))))</f>
        <v/>
      </c>
    </row>
    <row r="186">
      <c r="A186" s="23" t="n"/>
      <c r="B186" s="23" t="n"/>
      <c r="C186" s="23" t="n"/>
      <c r="D186" s="23" t="n"/>
      <c r="E186" s="23" t="n"/>
      <c r="F186" s="23" t="n"/>
      <c r="G186" s="24" t="n"/>
      <c r="H186" s="42" t="n"/>
      <c r="I186" s="42" t="n"/>
      <c r="J186" s="23" t="n"/>
      <c r="K186" s="23" t="n"/>
      <c r="L186" s="23" t="n"/>
      <c r="M186" s="23" t="n"/>
      <c r="N186" s="23" t="n"/>
      <c r="O186" s="26" t="n"/>
      <c r="P186" s="26" t="n"/>
      <c r="Q186" s="26" t="n"/>
      <c r="R186" s="42" t="n"/>
      <c r="S186" s="27" t="n"/>
      <c r="T186" s="42" t="n"/>
      <c r="U186" s="28">
        <f>IF(OR($O186="",$P186="",$Q186="",$N186=""),"",IFERROR(MAX(0,MIN(1,IF($N186="Lower Is Better",($O186-$Q186)/($O186-$P186),($Q186-$O186)/($P186-$O186)))),""))</f>
        <v/>
      </c>
      <c r="V186" s="29">
        <f>IF($A186="","",IF($K186="Completed","Completed",IF($K186="Canceled","Canceled",IF($K186="On Hold","On Hold",IF($I186="","Missing Due Date",IF($I186&lt;TODAY(),"Past Due",IF($I186&lt;=TODAY()+'Settings'!$B$4,"Due Soon","On Track")))))))</f>
        <v/>
      </c>
      <c r="W186" s="30">
        <f>IF($A186="","",COUNTIFS('Coaching Log'!$B$5:$B$504,$A186))</f>
        <v/>
      </c>
      <c r="X186" s="43">
        <f>IF($A186="","",IFERROR(IF(MAXIFS('Coaching Log'!$F$5:$F$504,'Coaching Log'!$B$5:$B$504,$A186)=0,"",MAXIFS('Coaching Log'!$F$5:$F$504,'Coaching Log'!$B$5:$B$504,$A186)),""))</f>
        <v/>
      </c>
      <c r="Y186" s="44">
        <f>IF(OR($A186="",$S186=""),"",IFERROR($S186*'Settings'!$B$5,""))</f>
        <v/>
      </c>
      <c r="Z186" s="44">
        <f>IF($A186="","",IFERROR(SUMIFS('Coaching Log'!$P$5:$P$504,'Coaching Log'!$B$5:$B$504,$A186),0))</f>
        <v/>
      </c>
      <c r="AA186" s="29">
        <f>IF(COUNTA($A186:$T186)=0,"",IF($A186="","Missing Plan ID",IF(COUNTIF($A$5:$A$504,$A186)&gt;1,"Duplicate Plan ID",IF(OR($B186="",$C186=""),"Missing Driver",IF($H186="","Missing Start Date",IF($I186="","Missing Due Date",IF($I186&lt;$H186,"Due Date Before Start",IF(AND($K186="Completed",$T186=""),"Missing Completion Date",IF(AND($K186&lt;&gt;"Completed",$T186&lt;&gt;""),"Completion Date With Open Status",IF(AND($N186="Lower Is Better",$O186&lt;&gt;"",$P186&lt;&gt;"",$P186&gt;=$O186),"Target Direction Conflict",IF(AND($N186="Higher Is Better",$O186&lt;&gt;"",$P186&lt;&gt;"",$P186&lt;=$O186),"Target Direction Conflict","OK")))))))))))</f>
        <v/>
      </c>
    </row>
    <row r="187">
      <c r="A187" s="23" t="n"/>
      <c r="B187" s="23" t="n"/>
      <c r="C187" s="23" t="n"/>
      <c r="D187" s="23" t="n"/>
      <c r="E187" s="23" t="n"/>
      <c r="F187" s="23" t="n"/>
      <c r="G187" s="24" t="n"/>
      <c r="H187" s="42" t="n"/>
      <c r="I187" s="42" t="n"/>
      <c r="J187" s="23" t="n"/>
      <c r="K187" s="23" t="n"/>
      <c r="L187" s="23" t="n"/>
      <c r="M187" s="23" t="n"/>
      <c r="N187" s="23" t="n"/>
      <c r="O187" s="26" t="n"/>
      <c r="P187" s="26" t="n"/>
      <c r="Q187" s="26" t="n"/>
      <c r="R187" s="42" t="n"/>
      <c r="S187" s="27" t="n"/>
      <c r="T187" s="42" t="n"/>
      <c r="U187" s="28">
        <f>IF(OR($O187="",$P187="",$Q187="",$N187=""),"",IFERROR(MAX(0,MIN(1,IF($N187="Lower Is Better",($O187-$Q187)/($O187-$P187),($Q187-$O187)/($P187-$O187)))),""))</f>
        <v/>
      </c>
      <c r="V187" s="29">
        <f>IF($A187="","",IF($K187="Completed","Completed",IF($K187="Canceled","Canceled",IF($K187="On Hold","On Hold",IF($I187="","Missing Due Date",IF($I187&lt;TODAY(),"Past Due",IF($I187&lt;=TODAY()+'Settings'!$B$4,"Due Soon","On Track")))))))</f>
        <v/>
      </c>
      <c r="W187" s="30">
        <f>IF($A187="","",COUNTIFS('Coaching Log'!$B$5:$B$504,$A187))</f>
        <v/>
      </c>
      <c r="X187" s="43">
        <f>IF($A187="","",IFERROR(IF(MAXIFS('Coaching Log'!$F$5:$F$504,'Coaching Log'!$B$5:$B$504,$A187)=0,"",MAXIFS('Coaching Log'!$F$5:$F$504,'Coaching Log'!$B$5:$B$504,$A187)),""))</f>
        <v/>
      </c>
      <c r="Y187" s="44">
        <f>IF(OR($A187="",$S187=""),"",IFERROR($S187*'Settings'!$B$5,""))</f>
        <v/>
      </c>
      <c r="Z187" s="44">
        <f>IF($A187="","",IFERROR(SUMIFS('Coaching Log'!$P$5:$P$504,'Coaching Log'!$B$5:$B$504,$A187),0))</f>
        <v/>
      </c>
      <c r="AA187" s="29">
        <f>IF(COUNTA($A187:$T187)=0,"",IF($A187="","Missing Plan ID",IF(COUNTIF($A$5:$A$504,$A187)&gt;1,"Duplicate Plan ID",IF(OR($B187="",$C187=""),"Missing Driver",IF($H187="","Missing Start Date",IF($I187="","Missing Due Date",IF($I187&lt;$H187,"Due Date Before Start",IF(AND($K187="Completed",$T187=""),"Missing Completion Date",IF(AND($K187&lt;&gt;"Completed",$T187&lt;&gt;""),"Completion Date With Open Status",IF(AND($N187="Lower Is Better",$O187&lt;&gt;"",$P187&lt;&gt;"",$P187&gt;=$O187),"Target Direction Conflict",IF(AND($N187="Higher Is Better",$O187&lt;&gt;"",$P187&lt;&gt;"",$P187&lt;=$O187),"Target Direction Conflict","OK")))))))))))</f>
        <v/>
      </c>
    </row>
    <row r="188">
      <c r="A188" s="23" t="n"/>
      <c r="B188" s="23" t="n"/>
      <c r="C188" s="23" t="n"/>
      <c r="D188" s="23" t="n"/>
      <c r="E188" s="23" t="n"/>
      <c r="F188" s="23" t="n"/>
      <c r="G188" s="24" t="n"/>
      <c r="H188" s="42" t="n"/>
      <c r="I188" s="42" t="n"/>
      <c r="J188" s="23" t="n"/>
      <c r="K188" s="23" t="n"/>
      <c r="L188" s="23" t="n"/>
      <c r="M188" s="23" t="n"/>
      <c r="N188" s="23" t="n"/>
      <c r="O188" s="26" t="n"/>
      <c r="P188" s="26" t="n"/>
      <c r="Q188" s="26" t="n"/>
      <c r="R188" s="42" t="n"/>
      <c r="S188" s="27" t="n"/>
      <c r="T188" s="42" t="n"/>
      <c r="U188" s="28">
        <f>IF(OR($O188="",$P188="",$Q188="",$N188=""),"",IFERROR(MAX(0,MIN(1,IF($N188="Lower Is Better",($O188-$Q188)/($O188-$P188),($Q188-$O188)/($P188-$O188)))),""))</f>
        <v/>
      </c>
      <c r="V188" s="29">
        <f>IF($A188="","",IF($K188="Completed","Completed",IF($K188="Canceled","Canceled",IF($K188="On Hold","On Hold",IF($I188="","Missing Due Date",IF($I188&lt;TODAY(),"Past Due",IF($I188&lt;=TODAY()+'Settings'!$B$4,"Due Soon","On Track")))))))</f>
        <v/>
      </c>
      <c r="W188" s="30">
        <f>IF($A188="","",COUNTIFS('Coaching Log'!$B$5:$B$504,$A188))</f>
        <v/>
      </c>
      <c r="X188" s="43">
        <f>IF($A188="","",IFERROR(IF(MAXIFS('Coaching Log'!$F$5:$F$504,'Coaching Log'!$B$5:$B$504,$A188)=0,"",MAXIFS('Coaching Log'!$F$5:$F$504,'Coaching Log'!$B$5:$B$504,$A188)),""))</f>
        <v/>
      </c>
      <c r="Y188" s="44">
        <f>IF(OR($A188="",$S188=""),"",IFERROR($S188*'Settings'!$B$5,""))</f>
        <v/>
      </c>
      <c r="Z188" s="44">
        <f>IF($A188="","",IFERROR(SUMIFS('Coaching Log'!$P$5:$P$504,'Coaching Log'!$B$5:$B$504,$A188),0))</f>
        <v/>
      </c>
      <c r="AA188" s="29">
        <f>IF(COUNTA($A188:$T188)=0,"",IF($A188="","Missing Plan ID",IF(COUNTIF($A$5:$A$504,$A188)&gt;1,"Duplicate Plan ID",IF(OR($B188="",$C188=""),"Missing Driver",IF($H188="","Missing Start Date",IF($I188="","Missing Due Date",IF($I188&lt;$H188,"Due Date Before Start",IF(AND($K188="Completed",$T188=""),"Missing Completion Date",IF(AND($K188&lt;&gt;"Completed",$T188&lt;&gt;""),"Completion Date With Open Status",IF(AND($N188="Lower Is Better",$O188&lt;&gt;"",$P188&lt;&gt;"",$P188&gt;=$O188),"Target Direction Conflict",IF(AND($N188="Higher Is Better",$O188&lt;&gt;"",$P188&lt;&gt;"",$P188&lt;=$O188),"Target Direction Conflict","OK")))))))))))</f>
        <v/>
      </c>
    </row>
    <row r="189">
      <c r="A189" s="23" t="n"/>
      <c r="B189" s="23" t="n"/>
      <c r="C189" s="23" t="n"/>
      <c r="D189" s="23" t="n"/>
      <c r="E189" s="23" t="n"/>
      <c r="F189" s="23" t="n"/>
      <c r="G189" s="24" t="n"/>
      <c r="H189" s="42" t="n"/>
      <c r="I189" s="42" t="n"/>
      <c r="J189" s="23" t="n"/>
      <c r="K189" s="23" t="n"/>
      <c r="L189" s="23" t="n"/>
      <c r="M189" s="23" t="n"/>
      <c r="N189" s="23" t="n"/>
      <c r="O189" s="26" t="n"/>
      <c r="P189" s="26" t="n"/>
      <c r="Q189" s="26" t="n"/>
      <c r="R189" s="42" t="n"/>
      <c r="S189" s="27" t="n"/>
      <c r="T189" s="42" t="n"/>
      <c r="U189" s="28">
        <f>IF(OR($O189="",$P189="",$Q189="",$N189=""),"",IFERROR(MAX(0,MIN(1,IF($N189="Lower Is Better",($O189-$Q189)/($O189-$P189),($Q189-$O189)/($P189-$O189)))),""))</f>
        <v/>
      </c>
      <c r="V189" s="29">
        <f>IF($A189="","",IF($K189="Completed","Completed",IF($K189="Canceled","Canceled",IF($K189="On Hold","On Hold",IF($I189="","Missing Due Date",IF($I189&lt;TODAY(),"Past Due",IF($I189&lt;=TODAY()+'Settings'!$B$4,"Due Soon","On Track")))))))</f>
        <v/>
      </c>
      <c r="W189" s="30">
        <f>IF($A189="","",COUNTIFS('Coaching Log'!$B$5:$B$504,$A189))</f>
        <v/>
      </c>
      <c r="X189" s="43">
        <f>IF($A189="","",IFERROR(IF(MAXIFS('Coaching Log'!$F$5:$F$504,'Coaching Log'!$B$5:$B$504,$A189)=0,"",MAXIFS('Coaching Log'!$F$5:$F$504,'Coaching Log'!$B$5:$B$504,$A189)),""))</f>
        <v/>
      </c>
      <c r="Y189" s="44">
        <f>IF(OR($A189="",$S189=""),"",IFERROR($S189*'Settings'!$B$5,""))</f>
        <v/>
      </c>
      <c r="Z189" s="44">
        <f>IF($A189="","",IFERROR(SUMIFS('Coaching Log'!$P$5:$P$504,'Coaching Log'!$B$5:$B$504,$A189),0))</f>
        <v/>
      </c>
      <c r="AA189" s="29">
        <f>IF(COUNTA($A189:$T189)=0,"",IF($A189="","Missing Plan ID",IF(COUNTIF($A$5:$A$504,$A189)&gt;1,"Duplicate Plan ID",IF(OR($B189="",$C189=""),"Missing Driver",IF($H189="","Missing Start Date",IF($I189="","Missing Due Date",IF($I189&lt;$H189,"Due Date Before Start",IF(AND($K189="Completed",$T189=""),"Missing Completion Date",IF(AND($K189&lt;&gt;"Completed",$T189&lt;&gt;""),"Completion Date With Open Status",IF(AND($N189="Lower Is Better",$O189&lt;&gt;"",$P189&lt;&gt;"",$P189&gt;=$O189),"Target Direction Conflict",IF(AND($N189="Higher Is Better",$O189&lt;&gt;"",$P189&lt;&gt;"",$P189&lt;=$O189),"Target Direction Conflict","OK")))))))))))</f>
        <v/>
      </c>
    </row>
    <row r="190">
      <c r="A190" s="23" t="n"/>
      <c r="B190" s="23" t="n"/>
      <c r="C190" s="23" t="n"/>
      <c r="D190" s="23" t="n"/>
      <c r="E190" s="23" t="n"/>
      <c r="F190" s="23" t="n"/>
      <c r="G190" s="24" t="n"/>
      <c r="H190" s="42" t="n"/>
      <c r="I190" s="42" t="n"/>
      <c r="J190" s="23" t="n"/>
      <c r="K190" s="23" t="n"/>
      <c r="L190" s="23" t="n"/>
      <c r="M190" s="23" t="n"/>
      <c r="N190" s="23" t="n"/>
      <c r="O190" s="26" t="n"/>
      <c r="P190" s="26" t="n"/>
      <c r="Q190" s="26" t="n"/>
      <c r="R190" s="42" t="n"/>
      <c r="S190" s="27" t="n"/>
      <c r="T190" s="42" t="n"/>
      <c r="U190" s="28">
        <f>IF(OR($O190="",$P190="",$Q190="",$N190=""),"",IFERROR(MAX(0,MIN(1,IF($N190="Lower Is Better",($O190-$Q190)/($O190-$P190),($Q190-$O190)/($P190-$O190)))),""))</f>
        <v/>
      </c>
      <c r="V190" s="29">
        <f>IF($A190="","",IF($K190="Completed","Completed",IF($K190="Canceled","Canceled",IF($K190="On Hold","On Hold",IF($I190="","Missing Due Date",IF($I190&lt;TODAY(),"Past Due",IF($I190&lt;=TODAY()+'Settings'!$B$4,"Due Soon","On Track")))))))</f>
        <v/>
      </c>
      <c r="W190" s="30">
        <f>IF($A190="","",COUNTIFS('Coaching Log'!$B$5:$B$504,$A190))</f>
        <v/>
      </c>
      <c r="X190" s="43">
        <f>IF($A190="","",IFERROR(IF(MAXIFS('Coaching Log'!$F$5:$F$504,'Coaching Log'!$B$5:$B$504,$A190)=0,"",MAXIFS('Coaching Log'!$F$5:$F$504,'Coaching Log'!$B$5:$B$504,$A190)),""))</f>
        <v/>
      </c>
      <c r="Y190" s="44">
        <f>IF(OR($A190="",$S190=""),"",IFERROR($S190*'Settings'!$B$5,""))</f>
        <v/>
      </c>
      <c r="Z190" s="44">
        <f>IF($A190="","",IFERROR(SUMIFS('Coaching Log'!$P$5:$P$504,'Coaching Log'!$B$5:$B$504,$A190),0))</f>
        <v/>
      </c>
      <c r="AA190" s="29">
        <f>IF(COUNTA($A190:$T190)=0,"",IF($A190="","Missing Plan ID",IF(COUNTIF($A$5:$A$504,$A190)&gt;1,"Duplicate Plan ID",IF(OR($B190="",$C190=""),"Missing Driver",IF($H190="","Missing Start Date",IF($I190="","Missing Due Date",IF($I190&lt;$H190,"Due Date Before Start",IF(AND($K190="Completed",$T190=""),"Missing Completion Date",IF(AND($K190&lt;&gt;"Completed",$T190&lt;&gt;""),"Completion Date With Open Status",IF(AND($N190="Lower Is Better",$O190&lt;&gt;"",$P190&lt;&gt;"",$P190&gt;=$O190),"Target Direction Conflict",IF(AND($N190="Higher Is Better",$O190&lt;&gt;"",$P190&lt;&gt;"",$P190&lt;=$O190),"Target Direction Conflict","OK")))))))))))</f>
        <v/>
      </c>
    </row>
    <row r="191">
      <c r="A191" s="23" t="n"/>
      <c r="B191" s="23" t="n"/>
      <c r="C191" s="23" t="n"/>
      <c r="D191" s="23" t="n"/>
      <c r="E191" s="23" t="n"/>
      <c r="F191" s="23" t="n"/>
      <c r="G191" s="24" t="n"/>
      <c r="H191" s="42" t="n"/>
      <c r="I191" s="42" t="n"/>
      <c r="J191" s="23" t="n"/>
      <c r="K191" s="23" t="n"/>
      <c r="L191" s="23" t="n"/>
      <c r="M191" s="23" t="n"/>
      <c r="N191" s="23" t="n"/>
      <c r="O191" s="26" t="n"/>
      <c r="P191" s="26" t="n"/>
      <c r="Q191" s="26" t="n"/>
      <c r="R191" s="42" t="n"/>
      <c r="S191" s="27" t="n"/>
      <c r="T191" s="42" t="n"/>
      <c r="U191" s="28">
        <f>IF(OR($O191="",$P191="",$Q191="",$N191=""),"",IFERROR(MAX(0,MIN(1,IF($N191="Lower Is Better",($O191-$Q191)/($O191-$P191),($Q191-$O191)/($P191-$O191)))),""))</f>
        <v/>
      </c>
      <c r="V191" s="29">
        <f>IF($A191="","",IF($K191="Completed","Completed",IF($K191="Canceled","Canceled",IF($K191="On Hold","On Hold",IF($I191="","Missing Due Date",IF($I191&lt;TODAY(),"Past Due",IF($I191&lt;=TODAY()+'Settings'!$B$4,"Due Soon","On Track")))))))</f>
        <v/>
      </c>
      <c r="W191" s="30">
        <f>IF($A191="","",COUNTIFS('Coaching Log'!$B$5:$B$504,$A191))</f>
        <v/>
      </c>
      <c r="X191" s="43">
        <f>IF($A191="","",IFERROR(IF(MAXIFS('Coaching Log'!$F$5:$F$504,'Coaching Log'!$B$5:$B$504,$A191)=0,"",MAXIFS('Coaching Log'!$F$5:$F$504,'Coaching Log'!$B$5:$B$504,$A191)),""))</f>
        <v/>
      </c>
      <c r="Y191" s="44">
        <f>IF(OR($A191="",$S191=""),"",IFERROR($S191*'Settings'!$B$5,""))</f>
        <v/>
      </c>
      <c r="Z191" s="44">
        <f>IF($A191="","",IFERROR(SUMIFS('Coaching Log'!$P$5:$P$504,'Coaching Log'!$B$5:$B$504,$A191),0))</f>
        <v/>
      </c>
      <c r="AA191" s="29">
        <f>IF(COUNTA($A191:$T191)=0,"",IF($A191="","Missing Plan ID",IF(COUNTIF($A$5:$A$504,$A191)&gt;1,"Duplicate Plan ID",IF(OR($B191="",$C191=""),"Missing Driver",IF($H191="","Missing Start Date",IF($I191="","Missing Due Date",IF($I191&lt;$H191,"Due Date Before Start",IF(AND($K191="Completed",$T191=""),"Missing Completion Date",IF(AND($K191&lt;&gt;"Completed",$T191&lt;&gt;""),"Completion Date With Open Status",IF(AND($N191="Lower Is Better",$O191&lt;&gt;"",$P191&lt;&gt;"",$P191&gt;=$O191),"Target Direction Conflict",IF(AND($N191="Higher Is Better",$O191&lt;&gt;"",$P191&lt;&gt;"",$P191&lt;=$O191),"Target Direction Conflict","OK")))))))))))</f>
        <v/>
      </c>
    </row>
    <row r="192">
      <c r="A192" s="23" t="n"/>
      <c r="B192" s="23" t="n"/>
      <c r="C192" s="23" t="n"/>
      <c r="D192" s="23" t="n"/>
      <c r="E192" s="23" t="n"/>
      <c r="F192" s="23" t="n"/>
      <c r="G192" s="24" t="n"/>
      <c r="H192" s="42" t="n"/>
      <c r="I192" s="42" t="n"/>
      <c r="J192" s="23" t="n"/>
      <c r="K192" s="23" t="n"/>
      <c r="L192" s="23" t="n"/>
      <c r="M192" s="23" t="n"/>
      <c r="N192" s="23" t="n"/>
      <c r="O192" s="26" t="n"/>
      <c r="P192" s="26" t="n"/>
      <c r="Q192" s="26" t="n"/>
      <c r="R192" s="42" t="n"/>
      <c r="S192" s="27" t="n"/>
      <c r="T192" s="42" t="n"/>
      <c r="U192" s="28">
        <f>IF(OR($O192="",$P192="",$Q192="",$N192=""),"",IFERROR(MAX(0,MIN(1,IF($N192="Lower Is Better",($O192-$Q192)/($O192-$P192),($Q192-$O192)/($P192-$O192)))),""))</f>
        <v/>
      </c>
      <c r="V192" s="29">
        <f>IF($A192="","",IF($K192="Completed","Completed",IF($K192="Canceled","Canceled",IF($K192="On Hold","On Hold",IF($I192="","Missing Due Date",IF($I192&lt;TODAY(),"Past Due",IF($I192&lt;=TODAY()+'Settings'!$B$4,"Due Soon","On Track")))))))</f>
        <v/>
      </c>
      <c r="W192" s="30">
        <f>IF($A192="","",COUNTIFS('Coaching Log'!$B$5:$B$504,$A192))</f>
        <v/>
      </c>
      <c r="X192" s="43">
        <f>IF($A192="","",IFERROR(IF(MAXIFS('Coaching Log'!$F$5:$F$504,'Coaching Log'!$B$5:$B$504,$A192)=0,"",MAXIFS('Coaching Log'!$F$5:$F$504,'Coaching Log'!$B$5:$B$504,$A192)),""))</f>
        <v/>
      </c>
      <c r="Y192" s="44">
        <f>IF(OR($A192="",$S192=""),"",IFERROR($S192*'Settings'!$B$5,""))</f>
        <v/>
      </c>
      <c r="Z192" s="44">
        <f>IF($A192="","",IFERROR(SUMIFS('Coaching Log'!$P$5:$P$504,'Coaching Log'!$B$5:$B$504,$A192),0))</f>
        <v/>
      </c>
      <c r="AA192" s="29">
        <f>IF(COUNTA($A192:$T192)=0,"",IF($A192="","Missing Plan ID",IF(COUNTIF($A$5:$A$504,$A192)&gt;1,"Duplicate Plan ID",IF(OR($B192="",$C192=""),"Missing Driver",IF($H192="","Missing Start Date",IF($I192="","Missing Due Date",IF($I192&lt;$H192,"Due Date Before Start",IF(AND($K192="Completed",$T192=""),"Missing Completion Date",IF(AND($K192&lt;&gt;"Completed",$T192&lt;&gt;""),"Completion Date With Open Status",IF(AND($N192="Lower Is Better",$O192&lt;&gt;"",$P192&lt;&gt;"",$P192&gt;=$O192),"Target Direction Conflict",IF(AND($N192="Higher Is Better",$O192&lt;&gt;"",$P192&lt;&gt;"",$P192&lt;=$O192),"Target Direction Conflict","OK")))))))))))</f>
        <v/>
      </c>
    </row>
    <row r="193">
      <c r="A193" s="23" t="n"/>
      <c r="B193" s="23" t="n"/>
      <c r="C193" s="23" t="n"/>
      <c r="D193" s="23" t="n"/>
      <c r="E193" s="23" t="n"/>
      <c r="F193" s="23" t="n"/>
      <c r="G193" s="24" t="n"/>
      <c r="H193" s="42" t="n"/>
      <c r="I193" s="42" t="n"/>
      <c r="J193" s="23" t="n"/>
      <c r="K193" s="23" t="n"/>
      <c r="L193" s="23" t="n"/>
      <c r="M193" s="23" t="n"/>
      <c r="N193" s="23" t="n"/>
      <c r="O193" s="26" t="n"/>
      <c r="P193" s="26" t="n"/>
      <c r="Q193" s="26" t="n"/>
      <c r="R193" s="42" t="n"/>
      <c r="S193" s="27" t="n"/>
      <c r="T193" s="42" t="n"/>
      <c r="U193" s="28">
        <f>IF(OR($O193="",$P193="",$Q193="",$N193=""),"",IFERROR(MAX(0,MIN(1,IF($N193="Lower Is Better",($O193-$Q193)/($O193-$P193),($Q193-$O193)/($P193-$O193)))),""))</f>
        <v/>
      </c>
      <c r="V193" s="29">
        <f>IF($A193="","",IF($K193="Completed","Completed",IF($K193="Canceled","Canceled",IF($K193="On Hold","On Hold",IF($I193="","Missing Due Date",IF($I193&lt;TODAY(),"Past Due",IF($I193&lt;=TODAY()+'Settings'!$B$4,"Due Soon","On Track")))))))</f>
        <v/>
      </c>
      <c r="W193" s="30">
        <f>IF($A193="","",COUNTIFS('Coaching Log'!$B$5:$B$504,$A193))</f>
        <v/>
      </c>
      <c r="X193" s="43">
        <f>IF($A193="","",IFERROR(IF(MAXIFS('Coaching Log'!$F$5:$F$504,'Coaching Log'!$B$5:$B$504,$A193)=0,"",MAXIFS('Coaching Log'!$F$5:$F$504,'Coaching Log'!$B$5:$B$504,$A193)),""))</f>
        <v/>
      </c>
      <c r="Y193" s="44">
        <f>IF(OR($A193="",$S193=""),"",IFERROR($S193*'Settings'!$B$5,""))</f>
        <v/>
      </c>
      <c r="Z193" s="44">
        <f>IF($A193="","",IFERROR(SUMIFS('Coaching Log'!$P$5:$P$504,'Coaching Log'!$B$5:$B$504,$A193),0))</f>
        <v/>
      </c>
      <c r="AA193" s="29">
        <f>IF(COUNTA($A193:$T193)=0,"",IF($A193="","Missing Plan ID",IF(COUNTIF($A$5:$A$504,$A193)&gt;1,"Duplicate Plan ID",IF(OR($B193="",$C193=""),"Missing Driver",IF($H193="","Missing Start Date",IF($I193="","Missing Due Date",IF($I193&lt;$H193,"Due Date Before Start",IF(AND($K193="Completed",$T193=""),"Missing Completion Date",IF(AND($K193&lt;&gt;"Completed",$T193&lt;&gt;""),"Completion Date With Open Status",IF(AND($N193="Lower Is Better",$O193&lt;&gt;"",$P193&lt;&gt;"",$P193&gt;=$O193),"Target Direction Conflict",IF(AND($N193="Higher Is Better",$O193&lt;&gt;"",$P193&lt;&gt;"",$P193&lt;=$O193),"Target Direction Conflict","OK")))))))))))</f>
        <v/>
      </c>
    </row>
    <row r="194">
      <c r="A194" s="23" t="n"/>
      <c r="B194" s="23" t="n"/>
      <c r="C194" s="23" t="n"/>
      <c r="D194" s="23" t="n"/>
      <c r="E194" s="23" t="n"/>
      <c r="F194" s="23" t="n"/>
      <c r="G194" s="24" t="n"/>
      <c r="H194" s="42" t="n"/>
      <c r="I194" s="42" t="n"/>
      <c r="J194" s="23" t="n"/>
      <c r="K194" s="23" t="n"/>
      <c r="L194" s="23" t="n"/>
      <c r="M194" s="23" t="n"/>
      <c r="N194" s="23" t="n"/>
      <c r="O194" s="26" t="n"/>
      <c r="P194" s="26" t="n"/>
      <c r="Q194" s="26" t="n"/>
      <c r="R194" s="42" t="n"/>
      <c r="S194" s="27" t="n"/>
      <c r="T194" s="42" t="n"/>
      <c r="U194" s="28">
        <f>IF(OR($O194="",$P194="",$Q194="",$N194=""),"",IFERROR(MAX(0,MIN(1,IF($N194="Lower Is Better",($O194-$Q194)/($O194-$P194),($Q194-$O194)/($P194-$O194)))),""))</f>
        <v/>
      </c>
      <c r="V194" s="29">
        <f>IF($A194="","",IF($K194="Completed","Completed",IF($K194="Canceled","Canceled",IF($K194="On Hold","On Hold",IF($I194="","Missing Due Date",IF($I194&lt;TODAY(),"Past Due",IF($I194&lt;=TODAY()+'Settings'!$B$4,"Due Soon","On Track")))))))</f>
        <v/>
      </c>
      <c r="W194" s="30">
        <f>IF($A194="","",COUNTIFS('Coaching Log'!$B$5:$B$504,$A194))</f>
        <v/>
      </c>
      <c r="X194" s="43">
        <f>IF($A194="","",IFERROR(IF(MAXIFS('Coaching Log'!$F$5:$F$504,'Coaching Log'!$B$5:$B$504,$A194)=0,"",MAXIFS('Coaching Log'!$F$5:$F$504,'Coaching Log'!$B$5:$B$504,$A194)),""))</f>
        <v/>
      </c>
      <c r="Y194" s="44">
        <f>IF(OR($A194="",$S194=""),"",IFERROR($S194*'Settings'!$B$5,""))</f>
        <v/>
      </c>
      <c r="Z194" s="44">
        <f>IF($A194="","",IFERROR(SUMIFS('Coaching Log'!$P$5:$P$504,'Coaching Log'!$B$5:$B$504,$A194),0))</f>
        <v/>
      </c>
      <c r="AA194" s="29">
        <f>IF(COUNTA($A194:$T194)=0,"",IF($A194="","Missing Plan ID",IF(COUNTIF($A$5:$A$504,$A194)&gt;1,"Duplicate Plan ID",IF(OR($B194="",$C194=""),"Missing Driver",IF($H194="","Missing Start Date",IF($I194="","Missing Due Date",IF($I194&lt;$H194,"Due Date Before Start",IF(AND($K194="Completed",$T194=""),"Missing Completion Date",IF(AND($K194&lt;&gt;"Completed",$T194&lt;&gt;""),"Completion Date With Open Status",IF(AND($N194="Lower Is Better",$O194&lt;&gt;"",$P194&lt;&gt;"",$P194&gt;=$O194),"Target Direction Conflict",IF(AND($N194="Higher Is Better",$O194&lt;&gt;"",$P194&lt;&gt;"",$P194&lt;=$O194),"Target Direction Conflict","OK")))))))))))</f>
        <v/>
      </c>
    </row>
    <row r="195">
      <c r="A195" s="23" t="n"/>
      <c r="B195" s="23" t="n"/>
      <c r="C195" s="23" t="n"/>
      <c r="D195" s="23" t="n"/>
      <c r="E195" s="23" t="n"/>
      <c r="F195" s="23" t="n"/>
      <c r="G195" s="24" t="n"/>
      <c r="H195" s="42" t="n"/>
      <c r="I195" s="42" t="n"/>
      <c r="J195" s="23" t="n"/>
      <c r="K195" s="23" t="n"/>
      <c r="L195" s="23" t="n"/>
      <c r="M195" s="23" t="n"/>
      <c r="N195" s="23" t="n"/>
      <c r="O195" s="26" t="n"/>
      <c r="P195" s="26" t="n"/>
      <c r="Q195" s="26" t="n"/>
      <c r="R195" s="42" t="n"/>
      <c r="S195" s="27" t="n"/>
      <c r="T195" s="42" t="n"/>
      <c r="U195" s="28">
        <f>IF(OR($O195="",$P195="",$Q195="",$N195=""),"",IFERROR(MAX(0,MIN(1,IF($N195="Lower Is Better",($O195-$Q195)/($O195-$P195),($Q195-$O195)/($P195-$O195)))),""))</f>
        <v/>
      </c>
      <c r="V195" s="29">
        <f>IF($A195="","",IF($K195="Completed","Completed",IF($K195="Canceled","Canceled",IF($K195="On Hold","On Hold",IF($I195="","Missing Due Date",IF($I195&lt;TODAY(),"Past Due",IF($I195&lt;=TODAY()+'Settings'!$B$4,"Due Soon","On Track")))))))</f>
        <v/>
      </c>
      <c r="W195" s="30">
        <f>IF($A195="","",COUNTIFS('Coaching Log'!$B$5:$B$504,$A195))</f>
        <v/>
      </c>
      <c r="X195" s="43">
        <f>IF($A195="","",IFERROR(IF(MAXIFS('Coaching Log'!$F$5:$F$504,'Coaching Log'!$B$5:$B$504,$A195)=0,"",MAXIFS('Coaching Log'!$F$5:$F$504,'Coaching Log'!$B$5:$B$504,$A195)),""))</f>
        <v/>
      </c>
      <c r="Y195" s="44">
        <f>IF(OR($A195="",$S195=""),"",IFERROR($S195*'Settings'!$B$5,""))</f>
        <v/>
      </c>
      <c r="Z195" s="44">
        <f>IF($A195="","",IFERROR(SUMIFS('Coaching Log'!$P$5:$P$504,'Coaching Log'!$B$5:$B$504,$A195),0))</f>
        <v/>
      </c>
      <c r="AA195" s="29">
        <f>IF(COUNTA($A195:$T195)=0,"",IF($A195="","Missing Plan ID",IF(COUNTIF($A$5:$A$504,$A195)&gt;1,"Duplicate Plan ID",IF(OR($B195="",$C195=""),"Missing Driver",IF($H195="","Missing Start Date",IF($I195="","Missing Due Date",IF($I195&lt;$H195,"Due Date Before Start",IF(AND($K195="Completed",$T195=""),"Missing Completion Date",IF(AND($K195&lt;&gt;"Completed",$T195&lt;&gt;""),"Completion Date With Open Status",IF(AND($N195="Lower Is Better",$O195&lt;&gt;"",$P195&lt;&gt;"",$P195&gt;=$O195),"Target Direction Conflict",IF(AND($N195="Higher Is Better",$O195&lt;&gt;"",$P195&lt;&gt;"",$P195&lt;=$O195),"Target Direction Conflict","OK")))))))))))</f>
        <v/>
      </c>
    </row>
    <row r="196">
      <c r="A196" s="23" t="n"/>
      <c r="B196" s="23" t="n"/>
      <c r="C196" s="23" t="n"/>
      <c r="D196" s="23" t="n"/>
      <c r="E196" s="23" t="n"/>
      <c r="F196" s="23" t="n"/>
      <c r="G196" s="24" t="n"/>
      <c r="H196" s="42" t="n"/>
      <c r="I196" s="42" t="n"/>
      <c r="J196" s="23" t="n"/>
      <c r="K196" s="23" t="n"/>
      <c r="L196" s="23" t="n"/>
      <c r="M196" s="23" t="n"/>
      <c r="N196" s="23" t="n"/>
      <c r="O196" s="26" t="n"/>
      <c r="P196" s="26" t="n"/>
      <c r="Q196" s="26" t="n"/>
      <c r="R196" s="42" t="n"/>
      <c r="S196" s="27" t="n"/>
      <c r="T196" s="42" t="n"/>
      <c r="U196" s="28">
        <f>IF(OR($O196="",$P196="",$Q196="",$N196=""),"",IFERROR(MAX(0,MIN(1,IF($N196="Lower Is Better",($O196-$Q196)/($O196-$P196),($Q196-$O196)/($P196-$O196)))),""))</f>
        <v/>
      </c>
      <c r="V196" s="29">
        <f>IF($A196="","",IF($K196="Completed","Completed",IF($K196="Canceled","Canceled",IF($K196="On Hold","On Hold",IF($I196="","Missing Due Date",IF($I196&lt;TODAY(),"Past Due",IF($I196&lt;=TODAY()+'Settings'!$B$4,"Due Soon","On Track")))))))</f>
        <v/>
      </c>
      <c r="W196" s="30">
        <f>IF($A196="","",COUNTIFS('Coaching Log'!$B$5:$B$504,$A196))</f>
        <v/>
      </c>
      <c r="X196" s="43">
        <f>IF($A196="","",IFERROR(IF(MAXIFS('Coaching Log'!$F$5:$F$504,'Coaching Log'!$B$5:$B$504,$A196)=0,"",MAXIFS('Coaching Log'!$F$5:$F$504,'Coaching Log'!$B$5:$B$504,$A196)),""))</f>
        <v/>
      </c>
      <c r="Y196" s="44">
        <f>IF(OR($A196="",$S196=""),"",IFERROR($S196*'Settings'!$B$5,""))</f>
        <v/>
      </c>
      <c r="Z196" s="44">
        <f>IF($A196="","",IFERROR(SUMIFS('Coaching Log'!$P$5:$P$504,'Coaching Log'!$B$5:$B$504,$A196),0))</f>
        <v/>
      </c>
      <c r="AA196" s="29">
        <f>IF(COUNTA($A196:$T196)=0,"",IF($A196="","Missing Plan ID",IF(COUNTIF($A$5:$A$504,$A196)&gt;1,"Duplicate Plan ID",IF(OR($B196="",$C196=""),"Missing Driver",IF($H196="","Missing Start Date",IF($I196="","Missing Due Date",IF($I196&lt;$H196,"Due Date Before Start",IF(AND($K196="Completed",$T196=""),"Missing Completion Date",IF(AND($K196&lt;&gt;"Completed",$T196&lt;&gt;""),"Completion Date With Open Status",IF(AND($N196="Lower Is Better",$O196&lt;&gt;"",$P196&lt;&gt;"",$P196&gt;=$O196),"Target Direction Conflict",IF(AND($N196="Higher Is Better",$O196&lt;&gt;"",$P196&lt;&gt;"",$P196&lt;=$O196),"Target Direction Conflict","OK")))))))))))</f>
        <v/>
      </c>
    </row>
    <row r="197">
      <c r="A197" s="23" t="n"/>
      <c r="B197" s="23" t="n"/>
      <c r="C197" s="23" t="n"/>
      <c r="D197" s="23" t="n"/>
      <c r="E197" s="23" t="n"/>
      <c r="F197" s="23" t="n"/>
      <c r="G197" s="24" t="n"/>
      <c r="H197" s="42" t="n"/>
      <c r="I197" s="42" t="n"/>
      <c r="J197" s="23" t="n"/>
      <c r="K197" s="23" t="n"/>
      <c r="L197" s="23" t="n"/>
      <c r="M197" s="23" t="n"/>
      <c r="N197" s="23" t="n"/>
      <c r="O197" s="26" t="n"/>
      <c r="P197" s="26" t="n"/>
      <c r="Q197" s="26" t="n"/>
      <c r="R197" s="42" t="n"/>
      <c r="S197" s="27" t="n"/>
      <c r="T197" s="42" t="n"/>
      <c r="U197" s="28">
        <f>IF(OR($O197="",$P197="",$Q197="",$N197=""),"",IFERROR(MAX(0,MIN(1,IF($N197="Lower Is Better",($O197-$Q197)/($O197-$P197),($Q197-$O197)/($P197-$O197)))),""))</f>
        <v/>
      </c>
      <c r="V197" s="29">
        <f>IF($A197="","",IF($K197="Completed","Completed",IF($K197="Canceled","Canceled",IF($K197="On Hold","On Hold",IF($I197="","Missing Due Date",IF($I197&lt;TODAY(),"Past Due",IF($I197&lt;=TODAY()+'Settings'!$B$4,"Due Soon","On Track")))))))</f>
        <v/>
      </c>
      <c r="W197" s="30">
        <f>IF($A197="","",COUNTIFS('Coaching Log'!$B$5:$B$504,$A197))</f>
        <v/>
      </c>
      <c r="X197" s="43">
        <f>IF($A197="","",IFERROR(IF(MAXIFS('Coaching Log'!$F$5:$F$504,'Coaching Log'!$B$5:$B$504,$A197)=0,"",MAXIFS('Coaching Log'!$F$5:$F$504,'Coaching Log'!$B$5:$B$504,$A197)),""))</f>
        <v/>
      </c>
      <c r="Y197" s="44">
        <f>IF(OR($A197="",$S197=""),"",IFERROR($S197*'Settings'!$B$5,""))</f>
        <v/>
      </c>
      <c r="Z197" s="44">
        <f>IF($A197="","",IFERROR(SUMIFS('Coaching Log'!$P$5:$P$504,'Coaching Log'!$B$5:$B$504,$A197),0))</f>
        <v/>
      </c>
      <c r="AA197" s="29">
        <f>IF(COUNTA($A197:$T197)=0,"",IF($A197="","Missing Plan ID",IF(COUNTIF($A$5:$A$504,$A197)&gt;1,"Duplicate Plan ID",IF(OR($B197="",$C197=""),"Missing Driver",IF($H197="","Missing Start Date",IF($I197="","Missing Due Date",IF($I197&lt;$H197,"Due Date Before Start",IF(AND($K197="Completed",$T197=""),"Missing Completion Date",IF(AND($K197&lt;&gt;"Completed",$T197&lt;&gt;""),"Completion Date With Open Status",IF(AND($N197="Lower Is Better",$O197&lt;&gt;"",$P197&lt;&gt;"",$P197&gt;=$O197),"Target Direction Conflict",IF(AND($N197="Higher Is Better",$O197&lt;&gt;"",$P197&lt;&gt;"",$P197&lt;=$O197),"Target Direction Conflict","OK")))))))))))</f>
        <v/>
      </c>
    </row>
    <row r="198">
      <c r="A198" s="23" t="n"/>
      <c r="B198" s="23" t="n"/>
      <c r="C198" s="23" t="n"/>
      <c r="D198" s="23" t="n"/>
      <c r="E198" s="23" t="n"/>
      <c r="F198" s="23" t="n"/>
      <c r="G198" s="24" t="n"/>
      <c r="H198" s="42" t="n"/>
      <c r="I198" s="42" t="n"/>
      <c r="J198" s="23" t="n"/>
      <c r="K198" s="23" t="n"/>
      <c r="L198" s="23" t="n"/>
      <c r="M198" s="23" t="n"/>
      <c r="N198" s="23" t="n"/>
      <c r="O198" s="26" t="n"/>
      <c r="P198" s="26" t="n"/>
      <c r="Q198" s="26" t="n"/>
      <c r="R198" s="42" t="n"/>
      <c r="S198" s="27" t="n"/>
      <c r="T198" s="42" t="n"/>
      <c r="U198" s="28">
        <f>IF(OR($O198="",$P198="",$Q198="",$N198=""),"",IFERROR(MAX(0,MIN(1,IF($N198="Lower Is Better",($O198-$Q198)/($O198-$P198),($Q198-$O198)/($P198-$O198)))),""))</f>
        <v/>
      </c>
      <c r="V198" s="29">
        <f>IF($A198="","",IF($K198="Completed","Completed",IF($K198="Canceled","Canceled",IF($K198="On Hold","On Hold",IF($I198="","Missing Due Date",IF($I198&lt;TODAY(),"Past Due",IF($I198&lt;=TODAY()+'Settings'!$B$4,"Due Soon","On Track")))))))</f>
        <v/>
      </c>
      <c r="W198" s="30">
        <f>IF($A198="","",COUNTIFS('Coaching Log'!$B$5:$B$504,$A198))</f>
        <v/>
      </c>
      <c r="X198" s="43">
        <f>IF($A198="","",IFERROR(IF(MAXIFS('Coaching Log'!$F$5:$F$504,'Coaching Log'!$B$5:$B$504,$A198)=0,"",MAXIFS('Coaching Log'!$F$5:$F$504,'Coaching Log'!$B$5:$B$504,$A198)),""))</f>
        <v/>
      </c>
      <c r="Y198" s="44">
        <f>IF(OR($A198="",$S198=""),"",IFERROR($S198*'Settings'!$B$5,""))</f>
        <v/>
      </c>
      <c r="Z198" s="44">
        <f>IF($A198="","",IFERROR(SUMIFS('Coaching Log'!$P$5:$P$504,'Coaching Log'!$B$5:$B$504,$A198),0))</f>
        <v/>
      </c>
      <c r="AA198" s="29">
        <f>IF(COUNTA($A198:$T198)=0,"",IF($A198="","Missing Plan ID",IF(COUNTIF($A$5:$A$504,$A198)&gt;1,"Duplicate Plan ID",IF(OR($B198="",$C198=""),"Missing Driver",IF($H198="","Missing Start Date",IF($I198="","Missing Due Date",IF($I198&lt;$H198,"Due Date Before Start",IF(AND($K198="Completed",$T198=""),"Missing Completion Date",IF(AND($K198&lt;&gt;"Completed",$T198&lt;&gt;""),"Completion Date With Open Status",IF(AND($N198="Lower Is Better",$O198&lt;&gt;"",$P198&lt;&gt;"",$P198&gt;=$O198),"Target Direction Conflict",IF(AND($N198="Higher Is Better",$O198&lt;&gt;"",$P198&lt;&gt;"",$P198&lt;=$O198),"Target Direction Conflict","OK")))))))))))</f>
        <v/>
      </c>
    </row>
    <row r="199">
      <c r="A199" s="23" t="n"/>
      <c r="B199" s="23" t="n"/>
      <c r="C199" s="23" t="n"/>
      <c r="D199" s="23" t="n"/>
      <c r="E199" s="23" t="n"/>
      <c r="F199" s="23" t="n"/>
      <c r="G199" s="24" t="n"/>
      <c r="H199" s="42" t="n"/>
      <c r="I199" s="42" t="n"/>
      <c r="J199" s="23" t="n"/>
      <c r="K199" s="23" t="n"/>
      <c r="L199" s="23" t="n"/>
      <c r="M199" s="23" t="n"/>
      <c r="N199" s="23" t="n"/>
      <c r="O199" s="26" t="n"/>
      <c r="P199" s="26" t="n"/>
      <c r="Q199" s="26" t="n"/>
      <c r="R199" s="42" t="n"/>
      <c r="S199" s="27" t="n"/>
      <c r="T199" s="42" t="n"/>
      <c r="U199" s="28">
        <f>IF(OR($O199="",$P199="",$Q199="",$N199=""),"",IFERROR(MAX(0,MIN(1,IF($N199="Lower Is Better",($O199-$Q199)/($O199-$P199),($Q199-$O199)/($P199-$O199)))),""))</f>
        <v/>
      </c>
      <c r="V199" s="29">
        <f>IF($A199="","",IF($K199="Completed","Completed",IF($K199="Canceled","Canceled",IF($K199="On Hold","On Hold",IF($I199="","Missing Due Date",IF($I199&lt;TODAY(),"Past Due",IF($I199&lt;=TODAY()+'Settings'!$B$4,"Due Soon","On Track")))))))</f>
        <v/>
      </c>
      <c r="W199" s="30">
        <f>IF($A199="","",COUNTIFS('Coaching Log'!$B$5:$B$504,$A199))</f>
        <v/>
      </c>
      <c r="X199" s="43">
        <f>IF($A199="","",IFERROR(IF(MAXIFS('Coaching Log'!$F$5:$F$504,'Coaching Log'!$B$5:$B$504,$A199)=0,"",MAXIFS('Coaching Log'!$F$5:$F$504,'Coaching Log'!$B$5:$B$504,$A199)),""))</f>
        <v/>
      </c>
      <c r="Y199" s="44">
        <f>IF(OR($A199="",$S199=""),"",IFERROR($S199*'Settings'!$B$5,""))</f>
        <v/>
      </c>
      <c r="Z199" s="44">
        <f>IF($A199="","",IFERROR(SUMIFS('Coaching Log'!$P$5:$P$504,'Coaching Log'!$B$5:$B$504,$A199),0))</f>
        <v/>
      </c>
      <c r="AA199" s="29">
        <f>IF(COUNTA($A199:$T199)=0,"",IF($A199="","Missing Plan ID",IF(COUNTIF($A$5:$A$504,$A199)&gt;1,"Duplicate Plan ID",IF(OR($B199="",$C199=""),"Missing Driver",IF($H199="","Missing Start Date",IF($I199="","Missing Due Date",IF($I199&lt;$H199,"Due Date Before Start",IF(AND($K199="Completed",$T199=""),"Missing Completion Date",IF(AND($K199&lt;&gt;"Completed",$T199&lt;&gt;""),"Completion Date With Open Status",IF(AND($N199="Lower Is Better",$O199&lt;&gt;"",$P199&lt;&gt;"",$P199&gt;=$O199),"Target Direction Conflict",IF(AND($N199="Higher Is Better",$O199&lt;&gt;"",$P199&lt;&gt;"",$P199&lt;=$O199),"Target Direction Conflict","OK")))))))))))</f>
        <v/>
      </c>
    </row>
    <row r="200">
      <c r="A200" s="23" t="n"/>
      <c r="B200" s="23" t="n"/>
      <c r="C200" s="23" t="n"/>
      <c r="D200" s="23" t="n"/>
      <c r="E200" s="23" t="n"/>
      <c r="F200" s="23" t="n"/>
      <c r="G200" s="24" t="n"/>
      <c r="H200" s="42" t="n"/>
      <c r="I200" s="42" t="n"/>
      <c r="J200" s="23" t="n"/>
      <c r="K200" s="23" t="n"/>
      <c r="L200" s="23" t="n"/>
      <c r="M200" s="23" t="n"/>
      <c r="N200" s="23" t="n"/>
      <c r="O200" s="26" t="n"/>
      <c r="P200" s="26" t="n"/>
      <c r="Q200" s="26" t="n"/>
      <c r="R200" s="42" t="n"/>
      <c r="S200" s="27" t="n"/>
      <c r="T200" s="42" t="n"/>
      <c r="U200" s="28">
        <f>IF(OR($O200="",$P200="",$Q200="",$N200=""),"",IFERROR(MAX(0,MIN(1,IF($N200="Lower Is Better",($O200-$Q200)/($O200-$P200),($Q200-$O200)/($P200-$O200)))),""))</f>
        <v/>
      </c>
      <c r="V200" s="29">
        <f>IF($A200="","",IF($K200="Completed","Completed",IF($K200="Canceled","Canceled",IF($K200="On Hold","On Hold",IF($I200="","Missing Due Date",IF($I200&lt;TODAY(),"Past Due",IF($I200&lt;=TODAY()+'Settings'!$B$4,"Due Soon","On Track")))))))</f>
        <v/>
      </c>
      <c r="W200" s="30">
        <f>IF($A200="","",COUNTIFS('Coaching Log'!$B$5:$B$504,$A200))</f>
        <v/>
      </c>
      <c r="X200" s="43">
        <f>IF($A200="","",IFERROR(IF(MAXIFS('Coaching Log'!$F$5:$F$504,'Coaching Log'!$B$5:$B$504,$A200)=0,"",MAXIFS('Coaching Log'!$F$5:$F$504,'Coaching Log'!$B$5:$B$504,$A200)),""))</f>
        <v/>
      </c>
      <c r="Y200" s="44">
        <f>IF(OR($A200="",$S200=""),"",IFERROR($S200*'Settings'!$B$5,""))</f>
        <v/>
      </c>
      <c r="Z200" s="44">
        <f>IF($A200="","",IFERROR(SUMIFS('Coaching Log'!$P$5:$P$504,'Coaching Log'!$B$5:$B$504,$A200),0))</f>
        <v/>
      </c>
      <c r="AA200" s="29">
        <f>IF(COUNTA($A200:$T200)=0,"",IF($A200="","Missing Plan ID",IF(COUNTIF($A$5:$A$504,$A200)&gt;1,"Duplicate Plan ID",IF(OR($B200="",$C200=""),"Missing Driver",IF($H200="","Missing Start Date",IF($I200="","Missing Due Date",IF($I200&lt;$H200,"Due Date Before Start",IF(AND($K200="Completed",$T200=""),"Missing Completion Date",IF(AND($K200&lt;&gt;"Completed",$T200&lt;&gt;""),"Completion Date With Open Status",IF(AND($N200="Lower Is Better",$O200&lt;&gt;"",$P200&lt;&gt;"",$P200&gt;=$O200),"Target Direction Conflict",IF(AND($N200="Higher Is Better",$O200&lt;&gt;"",$P200&lt;&gt;"",$P200&lt;=$O200),"Target Direction Conflict","OK")))))))))))</f>
        <v/>
      </c>
    </row>
    <row r="201">
      <c r="A201" s="23" t="n"/>
      <c r="B201" s="23" t="n"/>
      <c r="C201" s="23" t="n"/>
      <c r="D201" s="23" t="n"/>
      <c r="E201" s="23" t="n"/>
      <c r="F201" s="23" t="n"/>
      <c r="G201" s="24" t="n"/>
      <c r="H201" s="42" t="n"/>
      <c r="I201" s="42" t="n"/>
      <c r="J201" s="23" t="n"/>
      <c r="K201" s="23" t="n"/>
      <c r="L201" s="23" t="n"/>
      <c r="M201" s="23" t="n"/>
      <c r="N201" s="23" t="n"/>
      <c r="O201" s="26" t="n"/>
      <c r="P201" s="26" t="n"/>
      <c r="Q201" s="26" t="n"/>
      <c r="R201" s="42" t="n"/>
      <c r="S201" s="27" t="n"/>
      <c r="T201" s="42" t="n"/>
      <c r="U201" s="28">
        <f>IF(OR($O201="",$P201="",$Q201="",$N201=""),"",IFERROR(MAX(0,MIN(1,IF($N201="Lower Is Better",($O201-$Q201)/($O201-$P201),($Q201-$O201)/($P201-$O201)))),""))</f>
        <v/>
      </c>
      <c r="V201" s="29">
        <f>IF($A201="","",IF($K201="Completed","Completed",IF($K201="Canceled","Canceled",IF($K201="On Hold","On Hold",IF($I201="","Missing Due Date",IF($I201&lt;TODAY(),"Past Due",IF($I201&lt;=TODAY()+'Settings'!$B$4,"Due Soon","On Track")))))))</f>
        <v/>
      </c>
      <c r="W201" s="30">
        <f>IF($A201="","",COUNTIFS('Coaching Log'!$B$5:$B$504,$A201))</f>
        <v/>
      </c>
      <c r="X201" s="43">
        <f>IF($A201="","",IFERROR(IF(MAXIFS('Coaching Log'!$F$5:$F$504,'Coaching Log'!$B$5:$B$504,$A201)=0,"",MAXIFS('Coaching Log'!$F$5:$F$504,'Coaching Log'!$B$5:$B$504,$A201)),""))</f>
        <v/>
      </c>
      <c r="Y201" s="44">
        <f>IF(OR($A201="",$S201=""),"",IFERROR($S201*'Settings'!$B$5,""))</f>
        <v/>
      </c>
      <c r="Z201" s="44">
        <f>IF($A201="","",IFERROR(SUMIFS('Coaching Log'!$P$5:$P$504,'Coaching Log'!$B$5:$B$504,$A201),0))</f>
        <v/>
      </c>
      <c r="AA201" s="29">
        <f>IF(COUNTA($A201:$T201)=0,"",IF($A201="","Missing Plan ID",IF(COUNTIF($A$5:$A$504,$A201)&gt;1,"Duplicate Plan ID",IF(OR($B201="",$C201=""),"Missing Driver",IF($H201="","Missing Start Date",IF($I201="","Missing Due Date",IF($I201&lt;$H201,"Due Date Before Start",IF(AND($K201="Completed",$T201=""),"Missing Completion Date",IF(AND($K201&lt;&gt;"Completed",$T201&lt;&gt;""),"Completion Date With Open Status",IF(AND($N201="Lower Is Better",$O201&lt;&gt;"",$P201&lt;&gt;"",$P201&gt;=$O201),"Target Direction Conflict",IF(AND($N201="Higher Is Better",$O201&lt;&gt;"",$P201&lt;&gt;"",$P201&lt;=$O201),"Target Direction Conflict","OK")))))))))))</f>
        <v/>
      </c>
    </row>
    <row r="202">
      <c r="A202" s="23" t="n"/>
      <c r="B202" s="23" t="n"/>
      <c r="C202" s="23" t="n"/>
      <c r="D202" s="23" t="n"/>
      <c r="E202" s="23" t="n"/>
      <c r="F202" s="23" t="n"/>
      <c r="G202" s="24" t="n"/>
      <c r="H202" s="42" t="n"/>
      <c r="I202" s="42" t="n"/>
      <c r="J202" s="23" t="n"/>
      <c r="K202" s="23" t="n"/>
      <c r="L202" s="23" t="n"/>
      <c r="M202" s="23" t="n"/>
      <c r="N202" s="23" t="n"/>
      <c r="O202" s="26" t="n"/>
      <c r="P202" s="26" t="n"/>
      <c r="Q202" s="26" t="n"/>
      <c r="R202" s="42" t="n"/>
      <c r="S202" s="27" t="n"/>
      <c r="T202" s="42" t="n"/>
      <c r="U202" s="28">
        <f>IF(OR($O202="",$P202="",$Q202="",$N202=""),"",IFERROR(MAX(0,MIN(1,IF($N202="Lower Is Better",($O202-$Q202)/($O202-$P202),($Q202-$O202)/($P202-$O202)))),""))</f>
        <v/>
      </c>
      <c r="V202" s="29">
        <f>IF($A202="","",IF($K202="Completed","Completed",IF($K202="Canceled","Canceled",IF($K202="On Hold","On Hold",IF($I202="","Missing Due Date",IF($I202&lt;TODAY(),"Past Due",IF($I202&lt;=TODAY()+'Settings'!$B$4,"Due Soon","On Track")))))))</f>
        <v/>
      </c>
      <c r="W202" s="30">
        <f>IF($A202="","",COUNTIFS('Coaching Log'!$B$5:$B$504,$A202))</f>
        <v/>
      </c>
      <c r="X202" s="43">
        <f>IF($A202="","",IFERROR(IF(MAXIFS('Coaching Log'!$F$5:$F$504,'Coaching Log'!$B$5:$B$504,$A202)=0,"",MAXIFS('Coaching Log'!$F$5:$F$504,'Coaching Log'!$B$5:$B$504,$A202)),""))</f>
        <v/>
      </c>
      <c r="Y202" s="44">
        <f>IF(OR($A202="",$S202=""),"",IFERROR($S202*'Settings'!$B$5,""))</f>
        <v/>
      </c>
      <c r="Z202" s="44">
        <f>IF($A202="","",IFERROR(SUMIFS('Coaching Log'!$P$5:$P$504,'Coaching Log'!$B$5:$B$504,$A202),0))</f>
        <v/>
      </c>
      <c r="AA202" s="29">
        <f>IF(COUNTA($A202:$T202)=0,"",IF($A202="","Missing Plan ID",IF(COUNTIF($A$5:$A$504,$A202)&gt;1,"Duplicate Plan ID",IF(OR($B202="",$C202=""),"Missing Driver",IF($H202="","Missing Start Date",IF($I202="","Missing Due Date",IF($I202&lt;$H202,"Due Date Before Start",IF(AND($K202="Completed",$T202=""),"Missing Completion Date",IF(AND($K202&lt;&gt;"Completed",$T202&lt;&gt;""),"Completion Date With Open Status",IF(AND($N202="Lower Is Better",$O202&lt;&gt;"",$P202&lt;&gt;"",$P202&gt;=$O202),"Target Direction Conflict",IF(AND($N202="Higher Is Better",$O202&lt;&gt;"",$P202&lt;&gt;"",$P202&lt;=$O202),"Target Direction Conflict","OK")))))))))))</f>
        <v/>
      </c>
    </row>
    <row r="203">
      <c r="A203" s="23" t="n"/>
      <c r="B203" s="23" t="n"/>
      <c r="C203" s="23" t="n"/>
      <c r="D203" s="23" t="n"/>
      <c r="E203" s="23" t="n"/>
      <c r="F203" s="23" t="n"/>
      <c r="G203" s="24" t="n"/>
      <c r="H203" s="42" t="n"/>
      <c r="I203" s="42" t="n"/>
      <c r="J203" s="23" t="n"/>
      <c r="K203" s="23" t="n"/>
      <c r="L203" s="23" t="n"/>
      <c r="M203" s="23" t="n"/>
      <c r="N203" s="23" t="n"/>
      <c r="O203" s="26" t="n"/>
      <c r="P203" s="26" t="n"/>
      <c r="Q203" s="26" t="n"/>
      <c r="R203" s="42" t="n"/>
      <c r="S203" s="27" t="n"/>
      <c r="T203" s="42" t="n"/>
      <c r="U203" s="28">
        <f>IF(OR($O203="",$P203="",$Q203="",$N203=""),"",IFERROR(MAX(0,MIN(1,IF($N203="Lower Is Better",($O203-$Q203)/($O203-$P203),($Q203-$O203)/($P203-$O203)))),""))</f>
        <v/>
      </c>
      <c r="V203" s="29">
        <f>IF($A203="","",IF($K203="Completed","Completed",IF($K203="Canceled","Canceled",IF($K203="On Hold","On Hold",IF($I203="","Missing Due Date",IF($I203&lt;TODAY(),"Past Due",IF($I203&lt;=TODAY()+'Settings'!$B$4,"Due Soon","On Track")))))))</f>
        <v/>
      </c>
      <c r="W203" s="30">
        <f>IF($A203="","",COUNTIFS('Coaching Log'!$B$5:$B$504,$A203))</f>
        <v/>
      </c>
      <c r="X203" s="43">
        <f>IF($A203="","",IFERROR(IF(MAXIFS('Coaching Log'!$F$5:$F$504,'Coaching Log'!$B$5:$B$504,$A203)=0,"",MAXIFS('Coaching Log'!$F$5:$F$504,'Coaching Log'!$B$5:$B$504,$A203)),""))</f>
        <v/>
      </c>
      <c r="Y203" s="44">
        <f>IF(OR($A203="",$S203=""),"",IFERROR($S203*'Settings'!$B$5,""))</f>
        <v/>
      </c>
      <c r="Z203" s="44">
        <f>IF($A203="","",IFERROR(SUMIFS('Coaching Log'!$P$5:$P$504,'Coaching Log'!$B$5:$B$504,$A203),0))</f>
        <v/>
      </c>
      <c r="AA203" s="29">
        <f>IF(COUNTA($A203:$T203)=0,"",IF($A203="","Missing Plan ID",IF(COUNTIF($A$5:$A$504,$A203)&gt;1,"Duplicate Plan ID",IF(OR($B203="",$C203=""),"Missing Driver",IF($H203="","Missing Start Date",IF($I203="","Missing Due Date",IF($I203&lt;$H203,"Due Date Before Start",IF(AND($K203="Completed",$T203=""),"Missing Completion Date",IF(AND($K203&lt;&gt;"Completed",$T203&lt;&gt;""),"Completion Date With Open Status",IF(AND($N203="Lower Is Better",$O203&lt;&gt;"",$P203&lt;&gt;"",$P203&gt;=$O203),"Target Direction Conflict",IF(AND($N203="Higher Is Better",$O203&lt;&gt;"",$P203&lt;&gt;"",$P203&lt;=$O203),"Target Direction Conflict","OK")))))))))))</f>
        <v/>
      </c>
    </row>
    <row r="204">
      <c r="A204" s="23" t="n"/>
      <c r="B204" s="23" t="n"/>
      <c r="C204" s="23" t="n"/>
      <c r="D204" s="23" t="n"/>
      <c r="E204" s="23" t="n"/>
      <c r="F204" s="23" t="n"/>
      <c r="G204" s="24" t="n"/>
      <c r="H204" s="42" t="n"/>
      <c r="I204" s="42" t="n"/>
      <c r="J204" s="23" t="n"/>
      <c r="K204" s="23" t="n"/>
      <c r="L204" s="23" t="n"/>
      <c r="M204" s="23" t="n"/>
      <c r="N204" s="23" t="n"/>
      <c r="O204" s="26" t="n"/>
      <c r="P204" s="26" t="n"/>
      <c r="Q204" s="26" t="n"/>
      <c r="R204" s="42" t="n"/>
      <c r="S204" s="27" t="n"/>
      <c r="T204" s="42" t="n"/>
      <c r="U204" s="28">
        <f>IF(OR($O204="",$P204="",$Q204="",$N204=""),"",IFERROR(MAX(0,MIN(1,IF($N204="Lower Is Better",($O204-$Q204)/($O204-$P204),($Q204-$O204)/($P204-$O204)))),""))</f>
        <v/>
      </c>
      <c r="V204" s="29">
        <f>IF($A204="","",IF($K204="Completed","Completed",IF($K204="Canceled","Canceled",IF($K204="On Hold","On Hold",IF($I204="","Missing Due Date",IF($I204&lt;TODAY(),"Past Due",IF($I204&lt;=TODAY()+'Settings'!$B$4,"Due Soon","On Track")))))))</f>
        <v/>
      </c>
      <c r="W204" s="30">
        <f>IF($A204="","",COUNTIFS('Coaching Log'!$B$5:$B$504,$A204))</f>
        <v/>
      </c>
      <c r="X204" s="43">
        <f>IF($A204="","",IFERROR(IF(MAXIFS('Coaching Log'!$F$5:$F$504,'Coaching Log'!$B$5:$B$504,$A204)=0,"",MAXIFS('Coaching Log'!$F$5:$F$504,'Coaching Log'!$B$5:$B$504,$A204)),""))</f>
        <v/>
      </c>
      <c r="Y204" s="44">
        <f>IF(OR($A204="",$S204=""),"",IFERROR($S204*'Settings'!$B$5,""))</f>
        <v/>
      </c>
      <c r="Z204" s="44">
        <f>IF($A204="","",IFERROR(SUMIFS('Coaching Log'!$P$5:$P$504,'Coaching Log'!$B$5:$B$504,$A204),0))</f>
        <v/>
      </c>
      <c r="AA204" s="29">
        <f>IF(COUNTA($A204:$T204)=0,"",IF($A204="","Missing Plan ID",IF(COUNTIF($A$5:$A$504,$A204)&gt;1,"Duplicate Plan ID",IF(OR($B204="",$C204=""),"Missing Driver",IF($H204="","Missing Start Date",IF($I204="","Missing Due Date",IF($I204&lt;$H204,"Due Date Before Start",IF(AND($K204="Completed",$T204=""),"Missing Completion Date",IF(AND($K204&lt;&gt;"Completed",$T204&lt;&gt;""),"Completion Date With Open Status",IF(AND($N204="Lower Is Better",$O204&lt;&gt;"",$P204&lt;&gt;"",$P204&gt;=$O204),"Target Direction Conflict",IF(AND($N204="Higher Is Better",$O204&lt;&gt;"",$P204&lt;&gt;"",$P204&lt;=$O204),"Target Direction Conflict","OK")))))))))))</f>
        <v/>
      </c>
    </row>
    <row r="205">
      <c r="A205" s="23" t="n"/>
      <c r="B205" s="23" t="n"/>
      <c r="C205" s="23" t="n"/>
      <c r="D205" s="23" t="n"/>
      <c r="E205" s="23" t="n"/>
      <c r="F205" s="23" t="n"/>
      <c r="G205" s="24" t="n"/>
      <c r="H205" s="42" t="n"/>
      <c r="I205" s="42" t="n"/>
      <c r="J205" s="23" t="n"/>
      <c r="K205" s="23" t="n"/>
      <c r="L205" s="23" t="n"/>
      <c r="M205" s="23" t="n"/>
      <c r="N205" s="23" t="n"/>
      <c r="O205" s="26" t="n"/>
      <c r="P205" s="26" t="n"/>
      <c r="Q205" s="26" t="n"/>
      <c r="R205" s="42" t="n"/>
      <c r="S205" s="27" t="n"/>
      <c r="T205" s="42" t="n"/>
      <c r="U205" s="28">
        <f>IF(OR($O205="",$P205="",$Q205="",$N205=""),"",IFERROR(MAX(0,MIN(1,IF($N205="Lower Is Better",($O205-$Q205)/($O205-$P205),($Q205-$O205)/($P205-$O205)))),""))</f>
        <v/>
      </c>
      <c r="V205" s="29">
        <f>IF($A205="","",IF($K205="Completed","Completed",IF($K205="Canceled","Canceled",IF($K205="On Hold","On Hold",IF($I205="","Missing Due Date",IF($I205&lt;TODAY(),"Past Due",IF($I205&lt;=TODAY()+'Settings'!$B$4,"Due Soon","On Track")))))))</f>
        <v/>
      </c>
      <c r="W205" s="30">
        <f>IF($A205="","",COUNTIFS('Coaching Log'!$B$5:$B$504,$A205))</f>
        <v/>
      </c>
      <c r="X205" s="43">
        <f>IF($A205="","",IFERROR(IF(MAXIFS('Coaching Log'!$F$5:$F$504,'Coaching Log'!$B$5:$B$504,$A205)=0,"",MAXIFS('Coaching Log'!$F$5:$F$504,'Coaching Log'!$B$5:$B$504,$A205)),""))</f>
        <v/>
      </c>
      <c r="Y205" s="44">
        <f>IF(OR($A205="",$S205=""),"",IFERROR($S205*'Settings'!$B$5,""))</f>
        <v/>
      </c>
      <c r="Z205" s="44">
        <f>IF($A205="","",IFERROR(SUMIFS('Coaching Log'!$P$5:$P$504,'Coaching Log'!$B$5:$B$504,$A205),0))</f>
        <v/>
      </c>
      <c r="AA205" s="29">
        <f>IF(COUNTA($A205:$T205)=0,"",IF($A205="","Missing Plan ID",IF(COUNTIF($A$5:$A$504,$A205)&gt;1,"Duplicate Plan ID",IF(OR($B205="",$C205=""),"Missing Driver",IF($H205="","Missing Start Date",IF($I205="","Missing Due Date",IF($I205&lt;$H205,"Due Date Before Start",IF(AND($K205="Completed",$T205=""),"Missing Completion Date",IF(AND($K205&lt;&gt;"Completed",$T205&lt;&gt;""),"Completion Date With Open Status",IF(AND($N205="Lower Is Better",$O205&lt;&gt;"",$P205&lt;&gt;"",$P205&gt;=$O205),"Target Direction Conflict",IF(AND($N205="Higher Is Better",$O205&lt;&gt;"",$P205&lt;&gt;"",$P205&lt;=$O205),"Target Direction Conflict","OK")))))))))))</f>
        <v/>
      </c>
    </row>
    <row r="206">
      <c r="A206" s="23" t="n"/>
      <c r="B206" s="23" t="n"/>
      <c r="C206" s="23" t="n"/>
      <c r="D206" s="23" t="n"/>
      <c r="E206" s="23" t="n"/>
      <c r="F206" s="23" t="n"/>
      <c r="G206" s="24" t="n"/>
      <c r="H206" s="42" t="n"/>
      <c r="I206" s="42" t="n"/>
      <c r="J206" s="23" t="n"/>
      <c r="K206" s="23" t="n"/>
      <c r="L206" s="23" t="n"/>
      <c r="M206" s="23" t="n"/>
      <c r="N206" s="23" t="n"/>
      <c r="O206" s="26" t="n"/>
      <c r="P206" s="26" t="n"/>
      <c r="Q206" s="26" t="n"/>
      <c r="R206" s="42" t="n"/>
      <c r="S206" s="27" t="n"/>
      <c r="T206" s="42" t="n"/>
      <c r="U206" s="28">
        <f>IF(OR($O206="",$P206="",$Q206="",$N206=""),"",IFERROR(MAX(0,MIN(1,IF($N206="Lower Is Better",($O206-$Q206)/($O206-$P206),($Q206-$O206)/($P206-$O206)))),""))</f>
        <v/>
      </c>
      <c r="V206" s="29">
        <f>IF($A206="","",IF($K206="Completed","Completed",IF($K206="Canceled","Canceled",IF($K206="On Hold","On Hold",IF($I206="","Missing Due Date",IF($I206&lt;TODAY(),"Past Due",IF($I206&lt;=TODAY()+'Settings'!$B$4,"Due Soon","On Track")))))))</f>
        <v/>
      </c>
      <c r="W206" s="30">
        <f>IF($A206="","",COUNTIFS('Coaching Log'!$B$5:$B$504,$A206))</f>
        <v/>
      </c>
      <c r="X206" s="43">
        <f>IF($A206="","",IFERROR(IF(MAXIFS('Coaching Log'!$F$5:$F$504,'Coaching Log'!$B$5:$B$504,$A206)=0,"",MAXIFS('Coaching Log'!$F$5:$F$504,'Coaching Log'!$B$5:$B$504,$A206)),""))</f>
        <v/>
      </c>
      <c r="Y206" s="44">
        <f>IF(OR($A206="",$S206=""),"",IFERROR($S206*'Settings'!$B$5,""))</f>
        <v/>
      </c>
      <c r="Z206" s="44">
        <f>IF($A206="","",IFERROR(SUMIFS('Coaching Log'!$P$5:$P$504,'Coaching Log'!$B$5:$B$504,$A206),0))</f>
        <v/>
      </c>
      <c r="AA206" s="29">
        <f>IF(COUNTA($A206:$T206)=0,"",IF($A206="","Missing Plan ID",IF(COUNTIF($A$5:$A$504,$A206)&gt;1,"Duplicate Plan ID",IF(OR($B206="",$C206=""),"Missing Driver",IF($H206="","Missing Start Date",IF($I206="","Missing Due Date",IF($I206&lt;$H206,"Due Date Before Start",IF(AND($K206="Completed",$T206=""),"Missing Completion Date",IF(AND($K206&lt;&gt;"Completed",$T206&lt;&gt;""),"Completion Date With Open Status",IF(AND($N206="Lower Is Better",$O206&lt;&gt;"",$P206&lt;&gt;"",$P206&gt;=$O206),"Target Direction Conflict",IF(AND($N206="Higher Is Better",$O206&lt;&gt;"",$P206&lt;&gt;"",$P206&lt;=$O206),"Target Direction Conflict","OK")))))))))))</f>
        <v/>
      </c>
    </row>
    <row r="207">
      <c r="A207" s="23" t="n"/>
      <c r="B207" s="23" t="n"/>
      <c r="C207" s="23" t="n"/>
      <c r="D207" s="23" t="n"/>
      <c r="E207" s="23" t="n"/>
      <c r="F207" s="23" t="n"/>
      <c r="G207" s="24" t="n"/>
      <c r="H207" s="42" t="n"/>
      <c r="I207" s="42" t="n"/>
      <c r="J207" s="23" t="n"/>
      <c r="K207" s="23" t="n"/>
      <c r="L207" s="23" t="n"/>
      <c r="M207" s="23" t="n"/>
      <c r="N207" s="23" t="n"/>
      <c r="O207" s="26" t="n"/>
      <c r="P207" s="26" t="n"/>
      <c r="Q207" s="26" t="n"/>
      <c r="R207" s="42" t="n"/>
      <c r="S207" s="27" t="n"/>
      <c r="T207" s="42" t="n"/>
      <c r="U207" s="28">
        <f>IF(OR($O207="",$P207="",$Q207="",$N207=""),"",IFERROR(MAX(0,MIN(1,IF($N207="Lower Is Better",($O207-$Q207)/($O207-$P207),($Q207-$O207)/($P207-$O207)))),""))</f>
        <v/>
      </c>
      <c r="V207" s="29">
        <f>IF($A207="","",IF($K207="Completed","Completed",IF($K207="Canceled","Canceled",IF($K207="On Hold","On Hold",IF($I207="","Missing Due Date",IF($I207&lt;TODAY(),"Past Due",IF($I207&lt;=TODAY()+'Settings'!$B$4,"Due Soon","On Track")))))))</f>
        <v/>
      </c>
      <c r="W207" s="30">
        <f>IF($A207="","",COUNTIFS('Coaching Log'!$B$5:$B$504,$A207))</f>
        <v/>
      </c>
      <c r="X207" s="43">
        <f>IF($A207="","",IFERROR(IF(MAXIFS('Coaching Log'!$F$5:$F$504,'Coaching Log'!$B$5:$B$504,$A207)=0,"",MAXIFS('Coaching Log'!$F$5:$F$504,'Coaching Log'!$B$5:$B$504,$A207)),""))</f>
        <v/>
      </c>
      <c r="Y207" s="44">
        <f>IF(OR($A207="",$S207=""),"",IFERROR($S207*'Settings'!$B$5,""))</f>
        <v/>
      </c>
      <c r="Z207" s="44">
        <f>IF($A207="","",IFERROR(SUMIFS('Coaching Log'!$P$5:$P$504,'Coaching Log'!$B$5:$B$504,$A207),0))</f>
        <v/>
      </c>
      <c r="AA207" s="29">
        <f>IF(COUNTA($A207:$T207)=0,"",IF($A207="","Missing Plan ID",IF(COUNTIF($A$5:$A$504,$A207)&gt;1,"Duplicate Plan ID",IF(OR($B207="",$C207=""),"Missing Driver",IF($H207="","Missing Start Date",IF($I207="","Missing Due Date",IF($I207&lt;$H207,"Due Date Before Start",IF(AND($K207="Completed",$T207=""),"Missing Completion Date",IF(AND($K207&lt;&gt;"Completed",$T207&lt;&gt;""),"Completion Date With Open Status",IF(AND($N207="Lower Is Better",$O207&lt;&gt;"",$P207&lt;&gt;"",$P207&gt;=$O207),"Target Direction Conflict",IF(AND($N207="Higher Is Better",$O207&lt;&gt;"",$P207&lt;&gt;"",$P207&lt;=$O207),"Target Direction Conflict","OK")))))))))))</f>
        <v/>
      </c>
    </row>
    <row r="208">
      <c r="A208" s="23" t="n"/>
      <c r="B208" s="23" t="n"/>
      <c r="C208" s="23" t="n"/>
      <c r="D208" s="23" t="n"/>
      <c r="E208" s="23" t="n"/>
      <c r="F208" s="23" t="n"/>
      <c r="G208" s="24" t="n"/>
      <c r="H208" s="42" t="n"/>
      <c r="I208" s="42" t="n"/>
      <c r="J208" s="23" t="n"/>
      <c r="K208" s="23" t="n"/>
      <c r="L208" s="23" t="n"/>
      <c r="M208" s="23" t="n"/>
      <c r="N208" s="23" t="n"/>
      <c r="O208" s="26" t="n"/>
      <c r="P208" s="26" t="n"/>
      <c r="Q208" s="26" t="n"/>
      <c r="R208" s="42" t="n"/>
      <c r="S208" s="27" t="n"/>
      <c r="T208" s="42" t="n"/>
      <c r="U208" s="28">
        <f>IF(OR($O208="",$P208="",$Q208="",$N208=""),"",IFERROR(MAX(0,MIN(1,IF($N208="Lower Is Better",($O208-$Q208)/($O208-$P208),($Q208-$O208)/($P208-$O208)))),""))</f>
        <v/>
      </c>
      <c r="V208" s="29">
        <f>IF($A208="","",IF($K208="Completed","Completed",IF($K208="Canceled","Canceled",IF($K208="On Hold","On Hold",IF($I208="","Missing Due Date",IF($I208&lt;TODAY(),"Past Due",IF($I208&lt;=TODAY()+'Settings'!$B$4,"Due Soon","On Track")))))))</f>
        <v/>
      </c>
      <c r="W208" s="30">
        <f>IF($A208="","",COUNTIFS('Coaching Log'!$B$5:$B$504,$A208))</f>
        <v/>
      </c>
      <c r="X208" s="43">
        <f>IF($A208="","",IFERROR(IF(MAXIFS('Coaching Log'!$F$5:$F$504,'Coaching Log'!$B$5:$B$504,$A208)=0,"",MAXIFS('Coaching Log'!$F$5:$F$504,'Coaching Log'!$B$5:$B$504,$A208)),""))</f>
        <v/>
      </c>
      <c r="Y208" s="44">
        <f>IF(OR($A208="",$S208=""),"",IFERROR($S208*'Settings'!$B$5,""))</f>
        <v/>
      </c>
      <c r="Z208" s="44">
        <f>IF($A208="","",IFERROR(SUMIFS('Coaching Log'!$P$5:$P$504,'Coaching Log'!$B$5:$B$504,$A208),0))</f>
        <v/>
      </c>
      <c r="AA208" s="29">
        <f>IF(COUNTA($A208:$T208)=0,"",IF($A208="","Missing Plan ID",IF(COUNTIF($A$5:$A$504,$A208)&gt;1,"Duplicate Plan ID",IF(OR($B208="",$C208=""),"Missing Driver",IF($H208="","Missing Start Date",IF($I208="","Missing Due Date",IF($I208&lt;$H208,"Due Date Before Start",IF(AND($K208="Completed",$T208=""),"Missing Completion Date",IF(AND($K208&lt;&gt;"Completed",$T208&lt;&gt;""),"Completion Date With Open Status",IF(AND($N208="Lower Is Better",$O208&lt;&gt;"",$P208&lt;&gt;"",$P208&gt;=$O208),"Target Direction Conflict",IF(AND($N208="Higher Is Better",$O208&lt;&gt;"",$P208&lt;&gt;"",$P208&lt;=$O208),"Target Direction Conflict","OK")))))))))))</f>
        <v/>
      </c>
    </row>
    <row r="209">
      <c r="A209" s="23" t="n"/>
      <c r="B209" s="23" t="n"/>
      <c r="C209" s="23" t="n"/>
      <c r="D209" s="23" t="n"/>
      <c r="E209" s="23" t="n"/>
      <c r="F209" s="23" t="n"/>
      <c r="G209" s="24" t="n"/>
      <c r="H209" s="42" t="n"/>
      <c r="I209" s="42" t="n"/>
      <c r="J209" s="23" t="n"/>
      <c r="K209" s="23" t="n"/>
      <c r="L209" s="23" t="n"/>
      <c r="M209" s="23" t="n"/>
      <c r="N209" s="23" t="n"/>
      <c r="O209" s="26" t="n"/>
      <c r="P209" s="26" t="n"/>
      <c r="Q209" s="26" t="n"/>
      <c r="R209" s="42" t="n"/>
      <c r="S209" s="27" t="n"/>
      <c r="T209" s="42" t="n"/>
      <c r="U209" s="28">
        <f>IF(OR($O209="",$P209="",$Q209="",$N209=""),"",IFERROR(MAX(0,MIN(1,IF($N209="Lower Is Better",($O209-$Q209)/($O209-$P209),($Q209-$O209)/($P209-$O209)))),""))</f>
        <v/>
      </c>
      <c r="V209" s="29">
        <f>IF($A209="","",IF($K209="Completed","Completed",IF($K209="Canceled","Canceled",IF($K209="On Hold","On Hold",IF($I209="","Missing Due Date",IF($I209&lt;TODAY(),"Past Due",IF($I209&lt;=TODAY()+'Settings'!$B$4,"Due Soon","On Track")))))))</f>
        <v/>
      </c>
      <c r="W209" s="30">
        <f>IF($A209="","",COUNTIFS('Coaching Log'!$B$5:$B$504,$A209))</f>
        <v/>
      </c>
      <c r="X209" s="43">
        <f>IF($A209="","",IFERROR(IF(MAXIFS('Coaching Log'!$F$5:$F$504,'Coaching Log'!$B$5:$B$504,$A209)=0,"",MAXIFS('Coaching Log'!$F$5:$F$504,'Coaching Log'!$B$5:$B$504,$A209)),""))</f>
        <v/>
      </c>
      <c r="Y209" s="44">
        <f>IF(OR($A209="",$S209=""),"",IFERROR($S209*'Settings'!$B$5,""))</f>
        <v/>
      </c>
      <c r="Z209" s="44">
        <f>IF($A209="","",IFERROR(SUMIFS('Coaching Log'!$P$5:$P$504,'Coaching Log'!$B$5:$B$504,$A209),0))</f>
        <v/>
      </c>
      <c r="AA209" s="29">
        <f>IF(COUNTA($A209:$T209)=0,"",IF($A209="","Missing Plan ID",IF(COUNTIF($A$5:$A$504,$A209)&gt;1,"Duplicate Plan ID",IF(OR($B209="",$C209=""),"Missing Driver",IF($H209="","Missing Start Date",IF($I209="","Missing Due Date",IF($I209&lt;$H209,"Due Date Before Start",IF(AND($K209="Completed",$T209=""),"Missing Completion Date",IF(AND($K209&lt;&gt;"Completed",$T209&lt;&gt;""),"Completion Date With Open Status",IF(AND($N209="Lower Is Better",$O209&lt;&gt;"",$P209&lt;&gt;"",$P209&gt;=$O209),"Target Direction Conflict",IF(AND($N209="Higher Is Better",$O209&lt;&gt;"",$P209&lt;&gt;"",$P209&lt;=$O209),"Target Direction Conflict","OK")))))))))))</f>
        <v/>
      </c>
    </row>
    <row r="210">
      <c r="A210" s="23" t="n"/>
      <c r="B210" s="23" t="n"/>
      <c r="C210" s="23" t="n"/>
      <c r="D210" s="23" t="n"/>
      <c r="E210" s="23" t="n"/>
      <c r="F210" s="23" t="n"/>
      <c r="G210" s="24" t="n"/>
      <c r="H210" s="42" t="n"/>
      <c r="I210" s="42" t="n"/>
      <c r="J210" s="23" t="n"/>
      <c r="K210" s="23" t="n"/>
      <c r="L210" s="23" t="n"/>
      <c r="M210" s="23" t="n"/>
      <c r="N210" s="23" t="n"/>
      <c r="O210" s="26" t="n"/>
      <c r="P210" s="26" t="n"/>
      <c r="Q210" s="26" t="n"/>
      <c r="R210" s="42" t="n"/>
      <c r="S210" s="27" t="n"/>
      <c r="T210" s="42" t="n"/>
      <c r="U210" s="28">
        <f>IF(OR($O210="",$P210="",$Q210="",$N210=""),"",IFERROR(MAX(0,MIN(1,IF($N210="Lower Is Better",($O210-$Q210)/($O210-$P210),($Q210-$O210)/($P210-$O210)))),""))</f>
        <v/>
      </c>
      <c r="V210" s="29">
        <f>IF($A210="","",IF($K210="Completed","Completed",IF($K210="Canceled","Canceled",IF($K210="On Hold","On Hold",IF($I210="","Missing Due Date",IF($I210&lt;TODAY(),"Past Due",IF($I210&lt;=TODAY()+'Settings'!$B$4,"Due Soon","On Track")))))))</f>
        <v/>
      </c>
      <c r="W210" s="30">
        <f>IF($A210="","",COUNTIFS('Coaching Log'!$B$5:$B$504,$A210))</f>
        <v/>
      </c>
      <c r="X210" s="43">
        <f>IF($A210="","",IFERROR(IF(MAXIFS('Coaching Log'!$F$5:$F$504,'Coaching Log'!$B$5:$B$504,$A210)=0,"",MAXIFS('Coaching Log'!$F$5:$F$504,'Coaching Log'!$B$5:$B$504,$A210)),""))</f>
        <v/>
      </c>
      <c r="Y210" s="44">
        <f>IF(OR($A210="",$S210=""),"",IFERROR($S210*'Settings'!$B$5,""))</f>
        <v/>
      </c>
      <c r="Z210" s="44">
        <f>IF($A210="","",IFERROR(SUMIFS('Coaching Log'!$P$5:$P$504,'Coaching Log'!$B$5:$B$504,$A210),0))</f>
        <v/>
      </c>
      <c r="AA210" s="29">
        <f>IF(COUNTA($A210:$T210)=0,"",IF($A210="","Missing Plan ID",IF(COUNTIF($A$5:$A$504,$A210)&gt;1,"Duplicate Plan ID",IF(OR($B210="",$C210=""),"Missing Driver",IF($H210="","Missing Start Date",IF($I210="","Missing Due Date",IF($I210&lt;$H210,"Due Date Before Start",IF(AND($K210="Completed",$T210=""),"Missing Completion Date",IF(AND($K210&lt;&gt;"Completed",$T210&lt;&gt;""),"Completion Date With Open Status",IF(AND($N210="Lower Is Better",$O210&lt;&gt;"",$P210&lt;&gt;"",$P210&gt;=$O210),"Target Direction Conflict",IF(AND($N210="Higher Is Better",$O210&lt;&gt;"",$P210&lt;&gt;"",$P210&lt;=$O210),"Target Direction Conflict","OK")))))))))))</f>
        <v/>
      </c>
    </row>
    <row r="211">
      <c r="A211" s="23" t="n"/>
      <c r="B211" s="23" t="n"/>
      <c r="C211" s="23" t="n"/>
      <c r="D211" s="23" t="n"/>
      <c r="E211" s="23" t="n"/>
      <c r="F211" s="23" t="n"/>
      <c r="G211" s="24" t="n"/>
      <c r="H211" s="42" t="n"/>
      <c r="I211" s="42" t="n"/>
      <c r="J211" s="23" t="n"/>
      <c r="K211" s="23" t="n"/>
      <c r="L211" s="23" t="n"/>
      <c r="M211" s="23" t="n"/>
      <c r="N211" s="23" t="n"/>
      <c r="O211" s="26" t="n"/>
      <c r="P211" s="26" t="n"/>
      <c r="Q211" s="26" t="n"/>
      <c r="R211" s="42" t="n"/>
      <c r="S211" s="27" t="n"/>
      <c r="T211" s="42" t="n"/>
      <c r="U211" s="28">
        <f>IF(OR($O211="",$P211="",$Q211="",$N211=""),"",IFERROR(MAX(0,MIN(1,IF($N211="Lower Is Better",($O211-$Q211)/($O211-$P211),($Q211-$O211)/($P211-$O211)))),""))</f>
        <v/>
      </c>
      <c r="V211" s="29">
        <f>IF($A211="","",IF($K211="Completed","Completed",IF($K211="Canceled","Canceled",IF($K211="On Hold","On Hold",IF($I211="","Missing Due Date",IF($I211&lt;TODAY(),"Past Due",IF($I211&lt;=TODAY()+'Settings'!$B$4,"Due Soon","On Track")))))))</f>
        <v/>
      </c>
      <c r="W211" s="30">
        <f>IF($A211="","",COUNTIFS('Coaching Log'!$B$5:$B$504,$A211))</f>
        <v/>
      </c>
      <c r="X211" s="43">
        <f>IF($A211="","",IFERROR(IF(MAXIFS('Coaching Log'!$F$5:$F$504,'Coaching Log'!$B$5:$B$504,$A211)=0,"",MAXIFS('Coaching Log'!$F$5:$F$504,'Coaching Log'!$B$5:$B$504,$A211)),""))</f>
        <v/>
      </c>
      <c r="Y211" s="44">
        <f>IF(OR($A211="",$S211=""),"",IFERROR($S211*'Settings'!$B$5,""))</f>
        <v/>
      </c>
      <c r="Z211" s="44">
        <f>IF($A211="","",IFERROR(SUMIFS('Coaching Log'!$P$5:$P$504,'Coaching Log'!$B$5:$B$504,$A211),0))</f>
        <v/>
      </c>
      <c r="AA211" s="29">
        <f>IF(COUNTA($A211:$T211)=0,"",IF($A211="","Missing Plan ID",IF(COUNTIF($A$5:$A$504,$A211)&gt;1,"Duplicate Plan ID",IF(OR($B211="",$C211=""),"Missing Driver",IF($H211="","Missing Start Date",IF($I211="","Missing Due Date",IF($I211&lt;$H211,"Due Date Before Start",IF(AND($K211="Completed",$T211=""),"Missing Completion Date",IF(AND($K211&lt;&gt;"Completed",$T211&lt;&gt;""),"Completion Date With Open Status",IF(AND($N211="Lower Is Better",$O211&lt;&gt;"",$P211&lt;&gt;"",$P211&gt;=$O211),"Target Direction Conflict",IF(AND($N211="Higher Is Better",$O211&lt;&gt;"",$P211&lt;&gt;"",$P211&lt;=$O211),"Target Direction Conflict","OK")))))))))))</f>
        <v/>
      </c>
    </row>
    <row r="212">
      <c r="A212" s="23" t="n"/>
      <c r="B212" s="23" t="n"/>
      <c r="C212" s="23" t="n"/>
      <c r="D212" s="23" t="n"/>
      <c r="E212" s="23" t="n"/>
      <c r="F212" s="23" t="n"/>
      <c r="G212" s="24" t="n"/>
      <c r="H212" s="42" t="n"/>
      <c r="I212" s="42" t="n"/>
      <c r="J212" s="23" t="n"/>
      <c r="K212" s="23" t="n"/>
      <c r="L212" s="23" t="n"/>
      <c r="M212" s="23" t="n"/>
      <c r="N212" s="23" t="n"/>
      <c r="O212" s="26" t="n"/>
      <c r="P212" s="26" t="n"/>
      <c r="Q212" s="26" t="n"/>
      <c r="R212" s="42" t="n"/>
      <c r="S212" s="27" t="n"/>
      <c r="T212" s="42" t="n"/>
      <c r="U212" s="28">
        <f>IF(OR($O212="",$P212="",$Q212="",$N212=""),"",IFERROR(MAX(0,MIN(1,IF($N212="Lower Is Better",($O212-$Q212)/($O212-$P212),($Q212-$O212)/($P212-$O212)))),""))</f>
        <v/>
      </c>
      <c r="V212" s="29">
        <f>IF($A212="","",IF($K212="Completed","Completed",IF($K212="Canceled","Canceled",IF($K212="On Hold","On Hold",IF($I212="","Missing Due Date",IF($I212&lt;TODAY(),"Past Due",IF($I212&lt;=TODAY()+'Settings'!$B$4,"Due Soon","On Track")))))))</f>
        <v/>
      </c>
      <c r="W212" s="30">
        <f>IF($A212="","",COUNTIFS('Coaching Log'!$B$5:$B$504,$A212))</f>
        <v/>
      </c>
      <c r="X212" s="43">
        <f>IF($A212="","",IFERROR(IF(MAXIFS('Coaching Log'!$F$5:$F$504,'Coaching Log'!$B$5:$B$504,$A212)=0,"",MAXIFS('Coaching Log'!$F$5:$F$504,'Coaching Log'!$B$5:$B$504,$A212)),""))</f>
        <v/>
      </c>
      <c r="Y212" s="44">
        <f>IF(OR($A212="",$S212=""),"",IFERROR($S212*'Settings'!$B$5,""))</f>
        <v/>
      </c>
      <c r="Z212" s="44">
        <f>IF($A212="","",IFERROR(SUMIFS('Coaching Log'!$P$5:$P$504,'Coaching Log'!$B$5:$B$504,$A212),0))</f>
        <v/>
      </c>
      <c r="AA212" s="29">
        <f>IF(COUNTA($A212:$T212)=0,"",IF($A212="","Missing Plan ID",IF(COUNTIF($A$5:$A$504,$A212)&gt;1,"Duplicate Plan ID",IF(OR($B212="",$C212=""),"Missing Driver",IF($H212="","Missing Start Date",IF($I212="","Missing Due Date",IF($I212&lt;$H212,"Due Date Before Start",IF(AND($K212="Completed",$T212=""),"Missing Completion Date",IF(AND($K212&lt;&gt;"Completed",$T212&lt;&gt;""),"Completion Date With Open Status",IF(AND($N212="Lower Is Better",$O212&lt;&gt;"",$P212&lt;&gt;"",$P212&gt;=$O212),"Target Direction Conflict",IF(AND($N212="Higher Is Better",$O212&lt;&gt;"",$P212&lt;&gt;"",$P212&lt;=$O212),"Target Direction Conflict","OK")))))))))))</f>
        <v/>
      </c>
    </row>
    <row r="213">
      <c r="A213" s="23" t="n"/>
      <c r="B213" s="23" t="n"/>
      <c r="C213" s="23" t="n"/>
      <c r="D213" s="23" t="n"/>
      <c r="E213" s="23" t="n"/>
      <c r="F213" s="23" t="n"/>
      <c r="G213" s="24" t="n"/>
      <c r="H213" s="42" t="n"/>
      <c r="I213" s="42" t="n"/>
      <c r="J213" s="23" t="n"/>
      <c r="K213" s="23" t="n"/>
      <c r="L213" s="23" t="n"/>
      <c r="M213" s="23" t="n"/>
      <c r="N213" s="23" t="n"/>
      <c r="O213" s="26" t="n"/>
      <c r="P213" s="26" t="n"/>
      <c r="Q213" s="26" t="n"/>
      <c r="R213" s="42" t="n"/>
      <c r="S213" s="27" t="n"/>
      <c r="T213" s="42" t="n"/>
      <c r="U213" s="28">
        <f>IF(OR($O213="",$P213="",$Q213="",$N213=""),"",IFERROR(MAX(0,MIN(1,IF($N213="Lower Is Better",($O213-$Q213)/($O213-$P213),($Q213-$O213)/($P213-$O213)))),""))</f>
        <v/>
      </c>
      <c r="V213" s="29">
        <f>IF($A213="","",IF($K213="Completed","Completed",IF($K213="Canceled","Canceled",IF($K213="On Hold","On Hold",IF($I213="","Missing Due Date",IF($I213&lt;TODAY(),"Past Due",IF($I213&lt;=TODAY()+'Settings'!$B$4,"Due Soon","On Track")))))))</f>
        <v/>
      </c>
      <c r="W213" s="30">
        <f>IF($A213="","",COUNTIFS('Coaching Log'!$B$5:$B$504,$A213))</f>
        <v/>
      </c>
      <c r="X213" s="43">
        <f>IF($A213="","",IFERROR(IF(MAXIFS('Coaching Log'!$F$5:$F$504,'Coaching Log'!$B$5:$B$504,$A213)=0,"",MAXIFS('Coaching Log'!$F$5:$F$504,'Coaching Log'!$B$5:$B$504,$A213)),""))</f>
        <v/>
      </c>
      <c r="Y213" s="44">
        <f>IF(OR($A213="",$S213=""),"",IFERROR($S213*'Settings'!$B$5,""))</f>
        <v/>
      </c>
      <c r="Z213" s="44">
        <f>IF($A213="","",IFERROR(SUMIFS('Coaching Log'!$P$5:$P$504,'Coaching Log'!$B$5:$B$504,$A213),0))</f>
        <v/>
      </c>
      <c r="AA213" s="29">
        <f>IF(COUNTA($A213:$T213)=0,"",IF($A213="","Missing Plan ID",IF(COUNTIF($A$5:$A$504,$A213)&gt;1,"Duplicate Plan ID",IF(OR($B213="",$C213=""),"Missing Driver",IF($H213="","Missing Start Date",IF($I213="","Missing Due Date",IF($I213&lt;$H213,"Due Date Before Start",IF(AND($K213="Completed",$T213=""),"Missing Completion Date",IF(AND($K213&lt;&gt;"Completed",$T213&lt;&gt;""),"Completion Date With Open Status",IF(AND($N213="Lower Is Better",$O213&lt;&gt;"",$P213&lt;&gt;"",$P213&gt;=$O213),"Target Direction Conflict",IF(AND($N213="Higher Is Better",$O213&lt;&gt;"",$P213&lt;&gt;"",$P213&lt;=$O213),"Target Direction Conflict","OK")))))))))))</f>
        <v/>
      </c>
    </row>
    <row r="214">
      <c r="A214" s="23" t="n"/>
      <c r="B214" s="23" t="n"/>
      <c r="C214" s="23" t="n"/>
      <c r="D214" s="23" t="n"/>
      <c r="E214" s="23" t="n"/>
      <c r="F214" s="23" t="n"/>
      <c r="G214" s="24" t="n"/>
      <c r="H214" s="42" t="n"/>
      <c r="I214" s="42" t="n"/>
      <c r="J214" s="23" t="n"/>
      <c r="K214" s="23" t="n"/>
      <c r="L214" s="23" t="n"/>
      <c r="M214" s="23" t="n"/>
      <c r="N214" s="23" t="n"/>
      <c r="O214" s="26" t="n"/>
      <c r="P214" s="26" t="n"/>
      <c r="Q214" s="26" t="n"/>
      <c r="R214" s="42" t="n"/>
      <c r="S214" s="27" t="n"/>
      <c r="T214" s="42" t="n"/>
      <c r="U214" s="28">
        <f>IF(OR($O214="",$P214="",$Q214="",$N214=""),"",IFERROR(MAX(0,MIN(1,IF($N214="Lower Is Better",($O214-$Q214)/($O214-$P214),($Q214-$O214)/($P214-$O214)))),""))</f>
        <v/>
      </c>
      <c r="V214" s="29">
        <f>IF($A214="","",IF($K214="Completed","Completed",IF($K214="Canceled","Canceled",IF($K214="On Hold","On Hold",IF($I214="","Missing Due Date",IF($I214&lt;TODAY(),"Past Due",IF($I214&lt;=TODAY()+'Settings'!$B$4,"Due Soon","On Track")))))))</f>
        <v/>
      </c>
      <c r="W214" s="30">
        <f>IF($A214="","",COUNTIFS('Coaching Log'!$B$5:$B$504,$A214))</f>
        <v/>
      </c>
      <c r="X214" s="43">
        <f>IF($A214="","",IFERROR(IF(MAXIFS('Coaching Log'!$F$5:$F$504,'Coaching Log'!$B$5:$B$504,$A214)=0,"",MAXIFS('Coaching Log'!$F$5:$F$504,'Coaching Log'!$B$5:$B$504,$A214)),""))</f>
        <v/>
      </c>
      <c r="Y214" s="44">
        <f>IF(OR($A214="",$S214=""),"",IFERROR($S214*'Settings'!$B$5,""))</f>
        <v/>
      </c>
      <c r="Z214" s="44">
        <f>IF($A214="","",IFERROR(SUMIFS('Coaching Log'!$P$5:$P$504,'Coaching Log'!$B$5:$B$504,$A214),0))</f>
        <v/>
      </c>
      <c r="AA214" s="29">
        <f>IF(COUNTA($A214:$T214)=0,"",IF($A214="","Missing Plan ID",IF(COUNTIF($A$5:$A$504,$A214)&gt;1,"Duplicate Plan ID",IF(OR($B214="",$C214=""),"Missing Driver",IF($H214="","Missing Start Date",IF($I214="","Missing Due Date",IF($I214&lt;$H214,"Due Date Before Start",IF(AND($K214="Completed",$T214=""),"Missing Completion Date",IF(AND($K214&lt;&gt;"Completed",$T214&lt;&gt;""),"Completion Date With Open Status",IF(AND($N214="Lower Is Better",$O214&lt;&gt;"",$P214&lt;&gt;"",$P214&gt;=$O214),"Target Direction Conflict",IF(AND($N214="Higher Is Better",$O214&lt;&gt;"",$P214&lt;&gt;"",$P214&lt;=$O214),"Target Direction Conflict","OK")))))))))))</f>
        <v/>
      </c>
    </row>
    <row r="215">
      <c r="A215" s="23" t="n"/>
      <c r="B215" s="23" t="n"/>
      <c r="C215" s="23" t="n"/>
      <c r="D215" s="23" t="n"/>
      <c r="E215" s="23" t="n"/>
      <c r="F215" s="23" t="n"/>
      <c r="G215" s="24" t="n"/>
      <c r="H215" s="42" t="n"/>
      <c r="I215" s="42" t="n"/>
      <c r="J215" s="23" t="n"/>
      <c r="K215" s="23" t="n"/>
      <c r="L215" s="23" t="n"/>
      <c r="M215" s="23" t="n"/>
      <c r="N215" s="23" t="n"/>
      <c r="O215" s="26" t="n"/>
      <c r="P215" s="26" t="n"/>
      <c r="Q215" s="26" t="n"/>
      <c r="R215" s="42" t="n"/>
      <c r="S215" s="27" t="n"/>
      <c r="T215" s="42" t="n"/>
      <c r="U215" s="28">
        <f>IF(OR($O215="",$P215="",$Q215="",$N215=""),"",IFERROR(MAX(0,MIN(1,IF($N215="Lower Is Better",($O215-$Q215)/($O215-$P215),($Q215-$O215)/($P215-$O215)))),""))</f>
        <v/>
      </c>
      <c r="V215" s="29">
        <f>IF($A215="","",IF($K215="Completed","Completed",IF($K215="Canceled","Canceled",IF($K215="On Hold","On Hold",IF($I215="","Missing Due Date",IF($I215&lt;TODAY(),"Past Due",IF($I215&lt;=TODAY()+'Settings'!$B$4,"Due Soon","On Track")))))))</f>
        <v/>
      </c>
      <c r="W215" s="30">
        <f>IF($A215="","",COUNTIFS('Coaching Log'!$B$5:$B$504,$A215))</f>
        <v/>
      </c>
      <c r="X215" s="43">
        <f>IF($A215="","",IFERROR(IF(MAXIFS('Coaching Log'!$F$5:$F$504,'Coaching Log'!$B$5:$B$504,$A215)=0,"",MAXIFS('Coaching Log'!$F$5:$F$504,'Coaching Log'!$B$5:$B$504,$A215)),""))</f>
        <v/>
      </c>
      <c r="Y215" s="44">
        <f>IF(OR($A215="",$S215=""),"",IFERROR($S215*'Settings'!$B$5,""))</f>
        <v/>
      </c>
      <c r="Z215" s="44">
        <f>IF($A215="","",IFERROR(SUMIFS('Coaching Log'!$P$5:$P$504,'Coaching Log'!$B$5:$B$504,$A215),0))</f>
        <v/>
      </c>
      <c r="AA215" s="29">
        <f>IF(COUNTA($A215:$T215)=0,"",IF($A215="","Missing Plan ID",IF(COUNTIF($A$5:$A$504,$A215)&gt;1,"Duplicate Plan ID",IF(OR($B215="",$C215=""),"Missing Driver",IF($H215="","Missing Start Date",IF($I215="","Missing Due Date",IF($I215&lt;$H215,"Due Date Before Start",IF(AND($K215="Completed",$T215=""),"Missing Completion Date",IF(AND($K215&lt;&gt;"Completed",$T215&lt;&gt;""),"Completion Date With Open Status",IF(AND($N215="Lower Is Better",$O215&lt;&gt;"",$P215&lt;&gt;"",$P215&gt;=$O215),"Target Direction Conflict",IF(AND($N215="Higher Is Better",$O215&lt;&gt;"",$P215&lt;&gt;"",$P215&lt;=$O215),"Target Direction Conflict","OK")))))))))))</f>
        <v/>
      </c>
    </row>
    <row r="216">
      <c r="A216" s="23" t="n"/>
      <c r="B216" s="23" t="n"/>
      <c r="C216" s="23" t="n"/>
      <c r="D216" s="23" t="n"/>
      <c r="E216" s="23" t="n"/>
      <c r="F216" s="23" t="n"/>
      <c r="G216" s="24" t="n"/>
      <c r="H216" s="42" t="n"/>
      <c r="I216" s="42" t="n"/>
      <c r="J216" s="23" t="n"/>
      <c r="K216" s="23" t="n"/>
      <c r="L216" s="23" t="n"/>
      <c r="M216" s="23" t="n"/>
      <c r="N216" s="23" t="n"/>
      <c r="O216" s="26" t="n"/>
      <c r="P216" s="26" t="n"/>
      <c r="Q216" s="26" t="n"/>
      <c r="R216" s="42" t="n"/>
      <c r="S216" s="27" t="n"/>
      <c r="T216" s="42" t="n"/>
      <c r="U216" s="28">
        <f>IF(OR($O216="",$P216="",$Q216="",$N216=""),"",IFERROR(MAX(0,MIN(1,IF($N216="Lower Is Better",($O216-$Q216)/($O216-$P216),($Q216-$O216)/($P216-$O216)))),""))</f>
        <v/>
      </c>
      <c r="V216" s="29">
        <f>IF($A216="","",IF($K216="Completed","Completed",IF($K216="Canceled","Canceled",IF($K216="On Hold","On Hold",IF($I216="","Missing Due Date",IF($I216&lt;TODAY(),"Past Due",IF($I216&lt;=TODAY()+'Settings'!$B$4,"Due Soon","On Track")))))))</f>
        <v/>
      </c>
      <c r="W216" s="30">
        <f>IF($A216="","",COUNTIFS('Coaching Log'!$B$5:$B$504,$A216))</f>
        <v/>
      </c>
      <c r="X216" s="43">
        <f>IF($A216="","",IFERROR(IF(MAXIFS('Coaching Log'!$F$5:$F$504,'Coaching Log'!$B$5:$B$504,$A216)=0,"",MAXIFS('Coaching Log'!$F$5:$F$504,'Coaching Log'!$B$5:$B$504,$A216)),""))</f>
        <v/>
      </c>
      <c r="Y216" s="44">
        <f>IF(OR($A216="",$S216=""),"",IFERROR($S216*'Settings'!$B$5,""))</f>
        <v/>
      </c>
      <c r="Z216" s="44">
        <f>IF($A216="","",IFERROR(SUMIFS('Coaching Log'!$P$5:$P$504,'Coaching Log'!$B$5:$B$504,$A216),0))</f>
        <v/>
      </c>
      <c r="AA216" s="29">
        <f>IF(COUNTA($A216:$T216)=0,"",IF($A216="","Missing Plan ID",IF(COUNTIF($A$5:$A$504,$A216)&gt;1,"Duplicate Plan ID",IF(OR($B216="",$C216=""),"Missing Driver",IF($H216="","Missing Start Date",IF($I216="","Missing Due Date",IF($I216&lt;$H216,"Due Date Before Start",IF(AND($K216="Completed",$T216=""),"Missing Completion Date",IF(AND($K216&lt;&gt;"Completed",$T216&lt;&gt;""),"Completion Date With Open Status",IF(AND($N216="Lower Is Better",$O216&lt;&gt;"",$P216&lt;&gt;"",$P216&gt;=$O216),"Target Direction Conflict",IF(AND($N216="Higher Is Better",$O216&lt;&gt;"",$P216&lt;&gt;"",$P216&lt;=$O216),"Target Direction Conflict","OK")))))))))))</f>
        <v/>
      </c>
    </row>
    <row r="217">
      <c r="A217" s="23" t="n"/>
      <c r="B217" s="23" t="n"/>
      <c r="C217" s="23" t="n"/>
      <c r="D217" s="23" t="n"/>
      <c r="E217" s="23" t="n"/>
      <c r="F217" s="23" t="n"/>
      <c r="G217" s="24" t="n"/>
      <c r="H217" s="42" t="n"/>
      <c r="I217" s="42" t="n"/>
      <c r="J217" s="23" t="n"/>
      <c r="K217" s="23" t="n"/>
      <c r="L217" s="23" t="n"/>
      <c r="M217" s="23" t="n"/>
      <c r="N217" s="23" t="n"/>
      <c r="O217" s="26" t="n"/>
      <c r="P217" s="26" t="n"/>
      <c r="Q217" s="26" t="n"/>
      <c r="R217" s="42" t="n"/>
      <c r="S217" s="27" t="n"/>
      <c r="T217" s="42" t="n"/>
      <c r="U217" s="28">
        <f>IF(OR($O217="",$P217="",$Q217="",$N217=""),"",IFERROR(MAX(0,MIN(1,IF($N217="Lower Is Better",($O217-$Q217)/($O217-$P217),($Q217-$O217)/($P217-$O217)))),""))</f>
        <v/>
      </c>
      <c r="V217" s="29">
        <f>IF($A217="","",IF($K217="Completed","Completed",IF($K217="Canceled","Canceled",IF($K217="On Hold","On Hold",IF($I217="","Missing Due Date",IF($I217&lt;TODAY(),"Past Due",IF($I217&lt;=TODAY()+'Settings'!$B$4,"Due Soon","On Track")))))))</f>
        <v/>
      </c>
      <c r="W217" s="30">
        <f>IF($A217="","",COUNTIFS('Coaching Log'!$B$5:$B$504,$A217))</f>
        <v/>
      </c>
      <c r="X217" s="43">
        <f>IF($A217="","",IFERROR(IF(MAXIFS('Coaching Log'!$F$5:$F$504,'Coaching Log'!$B$5:$B$504,$A217)=0,"",MAXIFS('Coaching Log'!$F$5:$F$504,'Coaching Log'!$B$5:$B$504,$A217)),""))</f>
        <v/>
      </c>
      <c r="Y217" s="44">
        <f>IF(OR($A217="",$S217=""),"",IFERROR($S217*'Settings'!$B$5,""))</f>
        <v/>
      </c>
      <c r="Z217" s="44">
        <f>IF($A217="","",IFERROR(SUMIFS('Coaching Log'!$P$5:$P$504,'Coaching Log'!$B$5:$B$504,$A217),0))</f>
        <v/>
      </c>
      <c r="AA217" s="29">
        <f>IF(COUNTA($A217:$T217)=0,"",IF($A217="","Missing Plan ID",IF(COUNTIF($A$5:$A$504,$A217)&gt;1,"Duplicate Plan ID",IF(OR($B217="",$C217=""),"Missing Driver",IF($H217="","Missing Start Date",IF($I217="","Missing Due Date",IF($I217&lt;$H217,"Due Date Before Start",IF(AND($K217="Completed",$T217=""),"Missing Completion Date",IF(AND($K217&lt;&gt;"Completed",$T217&lt;&gt;""),"Completion Date With Open Status",IF(AND($N217="Lower Is Better",$O217&lt;&gt;"",$P217&lt;&gt;"",$P217&gt;=$O217),"Target Direction Conflict",IF(AND($N217="Higher Is Better",$O217&lt;&gt;"",$P217&lt;&gt;"",$P217&lt;=$O217),"Target Direction Conflict","OK")))))))))))</f>
        <v/>
      </c>
    </row>
    <row r="218">
      <c r="A218" s="23" t="n"/>
      <c r="B218" s="23" t="n"/>
      <c r="C218" s="23" t="n"/>
      <c r="D218" s="23" t="n"/>
      <c r="E218" s="23" t="n"/>
      <c r="F218" s="23" t="n"/>
      <c r="G218" s="24" t="n"/>
      <c r="H218" s="42" t="n"/>
      <c r="I218" s="42" t="n"/>
      <c r="J218" s="23" t="n"/>
      <c r="K218" s="23" t="n"/>
      <c r="L218" s="23" t="n"/>
      <c r="M218" s="23" t="n"/>
      <c r="N218" s="23" t="n"/>
      <c r="O218" s="26" t="n"/>
      <c r="P218" s="26" t="n"/>
      <c r="Q218" s="26" t="n"/>
      <c r="R218" s="42" t="n"/>
      <c r="S218" s="27" t="n"/>
      <c r="T218" s="42" t="n"/>
      <c r="U218" s="28">
        <f>IF(OR($O218="",$P218="",$Q218="",$N218=""),"",IFERROR(MAX(0,MIN(1,IF($N218="Lower Is Better",($O218-$Q218)/($O218-$P218),($Q218-$O218)/($P218-$O218)))),""))</f>
        <v/>
      </c>
      <c r="V218" s="29">
        <f>IF($A218="","",IF($K218="Completed","Completed",IF($K218="Canceled","Canceled",IF($K218="On Hold","On Hold",IF($I218="","Missing Due Date",IF($I218&lt;TODAY(),"Past Due",IF($I218&lt;=TODAY()+'Settings'!$B$4,"Due Soon","On Track")))))))</f>
        <v/>
      </c>
      <c r="W218" s="30">
        <f>IF($A218="","",COUNTIFS('Coaching Log'!$B$5:$B$504,$A218))</f>
        <v/>
      </c>
      <c r="X218" s="43">
        <f>IF($A218="","",IFERROR(IF(MAXIFS('Coaching Log'!$F$5:$F$504,'Coaching Log'!$B$5:$B$504,$A218)=0,"",MAXIFS('Coaching Log'!$F$5:$F$504,'Coaching Log'!$B$5:$B$504,$A218)),""))</f>
        <v/>
      </c>
      <c r="Y218" s="44">
        <f>IF(OR($A218="",$S218=""),"",IFERROR($S218*'Settings'!$B$5,""))</f>
        <v/>
      </c>
      <c r="Z218" s="44">
        <f>IF($A218="","",IFERROR(SUMIFS('Coaching Log'!$P$5:$P$504,'Coaching Log'!$B$5:$B$504,$A218),0))</f>
        <v/>
      </c>
      <c r="AA218" s="29">
        <f>IF(COUNTA($A218:$T218)=0,"",IF($A218="","Missing Plan ID",IF(COUNTIF($A$5:$A$504,$A218)&gt;1,"Duplicate Plan ID",IF(OR($B218="",$C218=""),"Missing Driver",IF($H218="","Missing Start Date",IF($I218="","Missing Due Date",IF($I218&lt;$H218,"Due Date Before Start",IF(AND($K218="Completed",$T218=""),"Missing Completion Date",IF(AND($K218&lt;&gt;"Completed",$T218&lt;&gt;""),"Completion Date With Open Status",IF(AND($N218="Lower Is Better",$O218&lt;&gt;"",$P218&lt;&gt;"",$P218&gt;=$O218),"Target Direction Conflict",IF(AND($N218="Higher Is Better",$O218&lt;&gt;"",$P218&lt;&gt;"",$P218&lt;=$O218),"Target Direction Conflict","OK")))))))))))</f>
        <v/>
      </c>
    </row>
    <row r="219">
      <c r="A219" s="23" t="n"/>
      <c r="B219" s="23" t="n"/>
      <c r="C219" s="23" t="n"/>
      <c r="D219" s="23" t="n"/>
      <c r="E219" s="23" t="n"/>
      <c r="F219" s="23" t="n"/>
      <c r="G219" s="24" t="n"/>
      <c r="H219" s="42" t="n"/>
      <c r="I219" s="42" t="n"/>
      <c r="J219" s="23" t="n"/>
      <c r="K219" s="23" t="n"/>
      <c r="L219" s="23" t="n"/>
      <c r="M219" s="23" t="n"/>
      <c r="N219" s="23" t="n"/>
      <c r="O219" s="26" t="n"/>
      <c r="P219" s="26" t="n"/>
      <c r="Q219" s="26" t="n"/>
      <c r="R219" s="42" t="n"/>
      <c r="S219" s="27" t="n"/>
      <c r="T219" s="42" t="n"/>
      <c r="U219" s="28">
        <f>IF(OR($O219="",$P219="",$Q219="",$N219=""),"",IFERROR(MAX(0,MIN(1,IF($N219="Lower Is Better",($O219-$Q219)/($O219-$P219),($Q219-$O219)/($P219-$O219)))),""))</f>
        <v/>
      </c>
      <c r="V219" s="29">
        <f>IF($A219="","",IF($K219="Completed","Completed",IF($K219="Canceled","Canceled",IF($K219="On Hold","On Hold",IF($I219="","Missing Due Date",IF($I219&lt;TODAY(),"Past Due",IF($I219&lt;=TODAY()+'Settings'!$B$4,"Due Soon","On Track")))))))</f>
        <v/>
      </c>
      <c r="W219" s="30">
        <f>IF($A219="","",COUNTIFS('Coaching Log'!$B$5:$B$504,$A219))</f>
        <v/>
      </c>
      <c r="X219" s="43">
        <f>IF($A219="","",IFERROR(IF(MAXIFS('Coaching Log'!$F$5:$F$504,'Coaching Log'!$B$5:$B$504,$A219)=0,"",MAXIFS('Coaching Log'!$F$5:$F$504,'Coaching Log'!$B$5:$B$504,$A219)),""))</f>
        <v/>
      </c>
      <c r="Y219" s="44">
        <f>IF(OR($A219="",$S219=""),"",IFERROR($S219*'Settings'!$B$5,""))</f>
        <v/>
      </c>
      <c r="Z219" s="44">
        <f>IF($A219="","",IFERROR(SUMIFS('Coaching Log'!$P$5:$P$504,'Coaching Log'!$B$5:$B$504,$A219),0))</f>
        <v/>
      </c>
      <c r="AA219" s="29">
        <f>IF(COUNTA($A219:$T219)=0,"",IF($A219="","Missing Plan ID",IF(COUNTIF($A$5:$A$504,$A219)&gt;1,"Duplicate Plan ID",IF(OR($B219="",$C219=""),"Missing Driver",IF($H219="","Missing Start Date",IF($I219="","Missing Due Date",IF($I219&lt;$H219,"Due Date Before Start",IF(AND($K219="Completed",$T219=""),"Missing Completion Date",IF(AND($K219&lt;&gt;"Completed",$T219&lt;&gt;""),"Completion Date With Open Status",IF(AND($N219="Lower Is Better",$O219&lt;&gt;"",$P219&lt;&gt;"",$P219&gt;=$O219),"Target Direction Conflict",IF(AND($N219="Higher Is Better",$O219&lt;&gt;"",$P219&lt;&gt;"",$P219&lt;=$O219),"Target Direction Conflict","OK")))))))))))</f>
        <v/>
      </c>
    </row>
    <row r="220">
      <c r="A220" s="23" t="n"/>
      <c r="B220" s="23" t="n"/>
      <c r="C220" s="23" t="n"/>
      <c r="D220" s="23" t="n"/>
      <c r="E220" s="23" t="n"/>
      <c r="F220" s="23" t="n"/>
      <c r="G220" s="24" t="n"/>
      <c r="H220" s="42" t="n"/>
      <c r="I220" s="42" t="n"/>
      <c r="J220" s="23" t="n"/>
      <c r="K220" s="23" t="n"/>
      <c r="L220" s="23" t="n"/>
      <c r="M220" s="23" t="n"/>
      <c r="N220" s="23" t="n"/>
      <c r="O220" s="26" t="n"/>
      <c r="P220" s="26" t="n"/>
      <c r="Q220" s="26" t="n"/>
      <c r="R220" s="42" t="n"/>
      <c r="S220" s="27" t="n"/>
      <c r="T220" s="42" t="n"/>
      <c r="U220" s="28">
        <f>IF(OR($O220="",$P220="",$Q220="",$N220=""),"",IFERROR(MAX(0,MIN(1,IF($N220="Lower Is Better",($O220-$Q220)/($O220-$P220),($Q220-$O220)/($P220-$O220)))),""))</f>
        <v/>
      </c>
      <c r="V220" s="29">
        <f>IF($A220="","",IF($K220="Completed","Completed",IF($K220="Canceled","Canceled",IF($K220="On Hold","On Hold",IF($I220="","Missing Due Date",IF($I220&lt;TODAY(),"Past Due",IF($I220&lt;=TODAY()+'Settings'!$B$4,"Due Soon","On Track")))))))</f>
        <v/>
      </c>
      <c r="W220" s="30">
        <f>IF($A220="","",COUNTIFS('Coaching Log'!$B$5:$B$504,$A220))</f>
        <v/>
      </c>
      <c r="X220" s="43">
        <f>IF($A220="","",IFERROR(IF(MAXIFS('Coaching Log'!$F$5:$F$504,'Coaching Log'!$B$5:$B$504,$A220)=0,"",MAXIFS('Coaching Log'!$F$5:$F$504,'Coaching Log'!$B$5:$B$504,$A220)),""))</f>
        <v/>
      </c>
      <c r="Y220" s="44">
        <f>IF(OR($A220="",$S220=""),"",IFERROR($S220*'Settings'!$B$5,""))</f>
        <v/>
      </c>
      <c r="Z220" s="44">
        <f>IF($A220="","",IFERROR(SUMIFS('Coaching Log'!$P$5:$P$504,'Coaching Log'!$B$5:$B$504,$A220),0))</f>
        <v/>
      </c>
      <c r="AA220" s="29">
        <f>IF(COUNTA($A220:$T220)=0,"",IF($A220="","Missing Plan ID",IF(COUNTIF($A$5:$A$504,$A220)&gt;1,"Duplicate Plan ID",IF(OR($B220="",$C220=""),"Missing Driver",IF($H220="","Missing Start Date",IF($I220="","Missing Due Date",IF($I220&lt;$H220,"Due Date Before Start",IF(AND($K220="Completed",$T220=""),"Missing Completion Date",IF(AND($K220&lt;&gt;"Completed",$T220&lt;&gt;""),"Completion Date With Open Status",IF(AND($N220="Lower Is Better",$O220&lt;&gt;"",$P220&lt;&gt;"",$P220&gt;=$O220),"Target Direction Conflict",IF(AND($N220="Higher Is Better",$O220&lt;&gt;"",$P220&lt;&gt;"",$P220&lt;=$O220),"Target Direction Conflict","OK")))))))))))</f>
        <v/>
      </c>
    </row>
    <row r="221">
      <c r="A221" s="23" t="n"/>
      <c r="B221" s="23" t="n"/>
      <c r="C221" s="23" t="n"/>
      <c r="D221" s="23" t="n"/>
      <c r="E221" s="23" t="n"/>
      <c r="F221" s="23" t="n"/>
      <c r="G221" s="24" t="n"/>
      <c r="H221" s="42" t="n"/>
      <c r="I221" s="42" t="n"/>
      <c r="J221" s="23" t="n"/>
      <c r="K221" s="23" t="n"/>
      <c r="L221" s="23" t="n"/>
      <c r="M221" s="23" t="n"/>
      <c r="N221" s="23" t="n"/>
      <c r="O221" s="26" t="n"/>
      <c r="P221" s="26" t="n"/>
      <c r="Q221" s="26" t="n"/>
      <c r="R221" s="42" t="n"/>
      <c r="S221" s="27" t="n"/>
      <c r="T221" s="42" t="n"/>
      <c r="U221" s="28">
        <f>IF(OR($O221="",$P221="",$Q221="",$N221=""),"",IFERROR(MAX(0,MIN(1,IF($N221="Lower Is Better",($O221-$Q221)/($O221-$P221),($Q221-$O221)/($P221-$O221)))),""))</f>
        <v/>
      </c>
      <c r="V221" s="29">
        <f>IF($A221="","",IF($K221="Completed","Completed",IF($K221="Canceled","Canceled",IF($K221="On Hold","On Hold",IF($I221="","Missing Due Date",IF($I221&lt;TODAY(),"Past Due",IF($I221&lt;=TODAY()+'Settings'!$B$4,"Due Soon","On Track")))))))</f>
        <v/>
      </c>
      <c r="W221" s="30">
        <f>IF($A221="","",COUNTIFS('Coaching Log'!$B$5:$B$504,$A221))</f>
        <v/>
      </c>
      <c r="X221" s="43">
        <f>IF($A221="","",IFERROR(IF(MAXIFS('Coaching Log'!$F$5:$F$504,'Coaching Log'!$B$5:$B$504,$A221)=0,"",MAXIFS('Coaching Log'!$F$5:$F$504,'Coaching Log'!$B$5:$B$504,$A221)),""))</f>
        <v/>
      </c>
      <c r="Y221" s="44">
        <f>IF(OR($A221="",$S221=""),"",IFERROR($S221*'Settings'!$B$5,""))</f>
        <v/>
      </c>
      <c r="Z221" s="44">
        <f>IF($A221="","",IFERROR(SUMIFS('Coaching Log'!$P$5:$P$504,'Coaching Log'!$B$5:$B$504,$A221),0))</f>
        <v/>
      </c>
      <c r="AA221" s="29">
        <f>IF(COUNTA($A221:$T221)=0,"",IF($A221="","Missing Plan ID",IF(COUNTIF($A$5:$A$504,$A221)&gt;1,"Duplicate Plan ID",IF(OR($B221="",$C221=""),"Missing Driver",IF($H221="","Missing Start Date",IF($I221="","Missing Due Date",IF($I221&lt;$H221,"Due Date Before Start",IF(AND($K221="Completed",$T221=""),"Missing Completion Date",IF(AND($K221&lt;&gt;"Completed",$T221&lt;&gt;""),"Completion Date With Open Status",IF(AND($N221="Lower Is Better",$O221&lt;&gt;"",$P221&lt;&gt;"",$P221&gt;=$O221),"Target Direction Conflict",IF(AND($N221="Higher Is Better",$O221&lt;&gt;"",$P221&lt;&gt;"",$P221&lt;=$O221),"Target Direction Conflict","OK")))))))))))</f>
        <v/>
      </c>
    </row>
    <row r="222">
      <c r="A222" s="23" t="n"/>
      <c r="B222" s="23" t="n"/>
      <c r="C222" s="23" t="n"/>
      <c r="D222" s="23" t="n"/>
      <c r="E222" s="23" t="n"/>
      <c r="F222" s="23" t="n"/>
      <c r="G222" s="24" t="n"/>
      <c r="H222" s="42" t="n"/>
      <c r="I222" s="42" t="n"/>
      <c r="J222" s="23" t="n"/>
      <c r="K222" s="23" t="n"/>
      <c r="L222" s="23" t="n"/>
      <c r="M222" s="23" t="n"/>
      <c r="N222" s="23" t="n"/>
      <c r="O222" s="26" t="n"/>
      <c r="P222" s="26" t="n"/>
      <c r="Q222" s="26" t="n"/>
      <c r="R222" s="42" t="n"/>
      <c r="S222" s="27" t="n"/>
      <c r="T222" s="42" t="n"/>
      <c r="U222" s="28">
        <f>IF(OR($O222="",$P222="",$Q222="",$N222=""),"",IFERROR(MAX(0,MIN(1,IF($N222="Lower Is Better",($O222-$Q222)/($O222-$P222),($Q222-$O222)/($P222-$O222)))),""))</f>
        <v/>
      </c>
      <c r="V222" s="29">
        <f>IF($A222="","",IF($K222="Completed","Completed",IF($K222="Canceled","Canceled",IF($K222="On Hold","On Hold",IF($I222="","Missing Due Date",IF($I222&lt;TODAY(),"Past Due",IF($I222&lt;=TODAY()+'Settings'!$B$4,"Due Soon","On Track")))))))</f>
        <v/>
      </c>
      <c r="W222" s="30">
        <f>IF($A222="","",COUNTIFS('Coaching Log'!$B$5:$B$504,$A222))</f>
        <v/>
      </c>
      <c r="X222" s="43">
        <f>IF($A222="","",IFERROR(IF(MAXIFS('Coaching Log'!$F$5:$F$504,'Coaching Log'!$B$5:$B$504,$A222)=0,"",MAXIFS('Coaching Log'!$F$5:$F$504,'Coaching Log'!$B$5:$B$504,$A222)),""))</f>
        <v/>
      </c>
      <c r="Y222" s="44">
        <f>IF(OR($A222="",$S222=""),"",IFERROR($S222*'Settings'!$B$5,""))</f>
        <v/>
      </c>
      <c r="Z222" s="44">
        <f>IF($A222="","",IFERROR(SUMIFS('Coaching Log'!$P$5:$P$504,'Coaching Log'!$B$5:$B$504,$A222),0))</f>
        <v/>
      </c>
      <c r="AA222" s="29">
        <f>IF(COUNTA($A222:$T222)=0,"",IF($A222="","Missing Plan ID",IF(COUNTIF($A$5:$A$504,$A222)&gt;1,"Duplicate Plan ID",IF(OR($B222="",$C222=""),"Missing Driver",IF($H222="","Missing Start Date",IF($I222="","Missing Due Date",IF($I222&lt;$H222,"Due Date Before Start",IF(AND($K222="Completed",$T222=""),"Missing Completion Date",IF(AND($K222&lt;&gt;"Completed",$T222&lt;&gt;""),"Completion Date With Open Status",IF(AND($N222="Lower Is Better",$O222&lt;&gt;"",$P222&lt;&gt;"",$P222&gt;=$O222),"Target Direction Conflict",IF(AND($N222="Higher Is Better",$O222&lt;&gt;"",$P222&lt;&gt;"",$P222&lt;=$O222),"Target Direction Conflict","OK")))))))))))</f>
        <v/>
      </c>
    </row>
    <row r="223">
      <c r="A223" s="23" t="n"/>
      <c r="B223" s="23" t="n"/>
      <c r="C223" s="23" t="n"/>
      <c r="D223" s="23" t="n"/>
      <c r="E223" s="23" t="n"/>
      <c r="F223" s="23" t="n"/>
      <c r="G223" s="24" t="n"/>
      <c r="H223" s="42" t="n"/>
      <c r="I223" s="42" t="n"/>
      <c r="J223" s="23" t="n"/>
      <c r="K223" s="23" t="n"/>
      <c r="L223" s="23" t="n"/>
      <c r="M223" s="23" t="n"/>
      <c r="N223" s="23" t="n"/>
      <c r="O223" s="26" t="n"/>
      <c r="P223" s="26" t="n"/>
      <c r="Q223" s="26" t="n"/>
      <c r="R223" s="42" t="n"/>
      <c r="S223" s="27" t="n"/>
      <c r="T223" s="42" t="n"/>
      <c r="U223" s="28">
        <f>IF(OR($O223="",$P223="",$Q223="",$N223=""),"",IFERROR(MAX(0,MIN(1,IF($N223="Lower Is Better",($O223-$Q223)/($O223-$P223),($Q223-$O223)/($P223-$O223)))),""))</f>
        <v/>
      </c>
      <c r="V223" s="29">
        <f>IF($A223="","",IF($K223="Completed","Completed",IF($K223="Canceled","Canceled",IF($K223="On Hold","On Hold",IF($I223="","Missing Due Date",IF($I223&lt;TODAY(),"Past Due",IF($I223&lt;=TODAY()+'Settings'!$B$4,"Due Soon","On Track")))))))</f>
        <v/>
      </c>
      <c r="W223" s="30">
        <f>IF($A223="","",COUNTIFS('Coaching Log'!$B$5:$B$504,$A223))</f>
        <v/>
      </c>
      <c r="X223" s="43">
        <f>IF($A223="","",IFERROR(IF(MAXIFS('Coaching Log'!$F$5:$F$504,'Coaching Log'!$B$5:$B$504,$A223)=0,"",MAXIFS('Coaching Log'!$F$5:$F$504,'Coaching Log'!$B$5:$B$504,$A223)),""))</f>
        <v/>
      </c>
      <c r="Y223" s="44">
        <f>IF(OR($A223="",$S223=""),"",IFERROR($S223*'Settings'!$B$5,""))</f>
        <v/>
      </c>
      <c r="Z223" s="44">
        <f>IF($A223="","",IFERROR(SUMIFS('Coaching Log'!$P$5:$P$504,'Coaching Log'!$B$5:$B$504,$A223),0))</f>
        <v/>
      </c>
      <c r="AA223" s="29">
        <f>IF(COUNTA($A223:$T223)=0,"",IF($A223="","Missing Plan ID",IF(COUNTIF($A$5:$A$504,$A223)&gt;1,"Duplicate Plan ID",IF(OR($B223="",$C223=""),"Missing Driver",IF($H223="","Missing Start Date",IF($I223="","Missing Due Date",IF($I223&lt;$H223,"Due Date Before Start",IF(AND($K223="Completed",$T223=""),"Missing Completion Date",IF(AND($K223&lt;&gt;"Completed",$T223&lt;&gt;""),"Completion Date With Open Status",IF(AND($N223="Lower Is Better",$O223&lt;&gt;"",$P223&lt;&gt;"",$P223&gt;=$O223),"Target Direction Conflict",IF(AND($N223="Higher Is Better",$O223&lt;&gt;"",$P223&lt;&gt;"",$P223&lt;=$O223),"Target Direction Conflict","OK")))))))))))</f>
        <v/>
      </c>
    </row>
    <row r="224">
      <c r="A224" s="23" t="n"/>
      <c r="B224" s="23" t="n"/>
      <c r="C224" s="23" t="n"/>
      <c r="D224" s="23" t="n"/>
      <c r="E224" s="23" t="n"/>
      <c r="F224" s="23" t="n"/>
      <c r="G224" s="24" t="n"/>
      <c r="H224" s="42" t="n"/>
      <c r="I224" s="42" t="n"/>
      <c r="J224" s="23" t="n"/>
      <c r="K224" s="23" t="n"/>
      <c r="L224" s="23" t="n"/>
      <c r="M224" s="23" t="n"/>
      <c r="N224" s="23" t="n"/>
      <c r="O224" s="26" t="n"/>
      <c r="P224" s="26" t="n"/>
      <c r="Q224" s="26" t="n"/>
      <c r="R224" s="42" t="n"/>
      <c r="S224" s="27" t="n"/>
      <c r="T224" s="42" t="n"/>
      <c r="U224" s="28">
        <f>IF(OR($O224="",$P224="",$Q224="",$N224=""),"",IFERROR(MAX(0,MIN(1,IF($N224="Lower Is Better",($O224-$Q224)/($O224-$P224),($Q224-$O224)/($P224-$O224)))),""))</f>
        <v/>
      </c>
      <c r="V224" s="29">
        <f>IF($A224="","",IF($K224="Completed","Completed",IF($K224="Canceled","Canceled",IF($K224="On Hold","On Hold",IF($I224="","Missing Due Date",IF($I224&lt;TODAY(),"Past Due",IF($I224&lt;=TODAY()+'Settings'!$B$4,"Due Soon","On Track")))))))</f>
        <v/>
      </c>
      <c r="W224" s="30">
        <f>IF($A224="","",COUNTIFS('Coaching Log'!$B$5:$B$504,$A224))</f>
        <v/>
      </c>
      <c r="X224" s="43">
        <f>IF($A224="","",IFERROR(IF(MAXIFS('Coaching Log'!$F$5:$F$504,'Coaching Log'!$B$5:$B$504,$A224)=0,"",MAXIFS('Coaching Log'!$F$5:$F$504,'Coaching Log'!$B$5:$B$504,$A224)),""))</f>
        <v/>
      </c>
      <c r="Y224" s="44">
        <f>IF(OR($A224="",$S224=""),"",IFERROR($S224*'Settings'!$B$5,""))</f>
        <v/>
      </c>
      <c r="Z224" s="44">
        <f>IF($A224="","",IFERROR(SUMIFS('Coaching Log'!$P$5:$P$504,'Coaching Log'!$B$5:$B$504,$A224),0))</f>
        <v/>
      </c>
      <c r="AA224" s="29">
        <f>IF(COUNTA($A224:$T224)=0,"",IF($A224="","Missing Plan ID",IF(COUNTIF($A$5:$A$504,$A224)&gt;1,"Duplicate Plan ID",IF(OR($B224="",$C224=""),"Missing Driver",IF($H224="","Missing Start Date",IF($I224="","Missing Due Date",IF($I224&lt;$H224,"Due Date Before Start",IF(AND($K224="Completed",$T224=""),"Missing Completion Date",IF(AND($K224&lt;&gt;"Completed",$T224&lt;&gt;""),"Completion Date With Open Status",IF(AND($N224="Lower Is Better",$O224&lt;&gt;"",$P224&lt;&gt;"",$P224&gt;=$O224),"Target Direction Conflict",IF(AND($N224="Higher Is Better",$O224&lt;&gt;"",$P224&lt;&gt;"",$P224&lt;=$O224),"Target Direction Conflict","OK")))))))))))</f>
        <v/>
      </c>
    </row>
    <row r="225">
      <c r="A225" s="23" t="n"/>
      <c r="B225" s="23" t="n"/>
      <c r="C225" s="23" t="n"/>
      <c r="D225" s="23" t="n"/>
      <c r="E225" s="23" t="n"/>
      <c r="F225" s="23" t="n"/>
      <c r="G225" s="24" t="n"/>
      <c r="H225" s="42" t="n"/>
      <c r="I225" s="42" t="n"/>
      <c r="J225" s="23" t="n"/>
      <c r="K225" s="23" t="n"/>
      <c r="L225" s="23" t="n"/>
      <c r="M225" s="23" t="n"/>
      <c r="N225" s="23" t="n"/>
      <c r="O225" s="26" t="n"/>
      <c r="P225" s="26" t="n"/>
      <c r="Q225" s="26" t="n"/>
      <c r="R225" s="42" t="n"/>
      <c r="S225" s="27" t="n"/>
      <c r="T225" s="42" t="n"/>
      <c r="U225" s="28">
        <f>IF(OR($O225="",$P225="",$Q225="",$N225=""),"",IFERROR(MAX(0,MIN(1,IF($N225="Lower Is Better",($O225-$Q225)/($O225-$P225),($Q225-$O225)/($P225-$O225)))),""))</f>
        <v/>
      </c>
      <c r="V225" s="29">
        <f>IF($A225="","",IF($K225="Completed","Completed",IF($K225="Canceled","Canceled",IF($K225="On Hold","On Hold",IF($I225="","Missing Due Date",IF($I225&lt;TODAY(),"Past Due",IF($I225&lt;=TODAY()+'Settings'!$B$4,"Due Soon","On Track")))))))</f>
        <v/>
      </c>
      <c r="W225" s="30">
        <f>IF($A225="","",COUNTIFS('Coaching Log'!$B$5:$B$504,$A225))</f>
        <v/>
      </c>
      <c r="X225" s="43">
        <f>IF($A225="","",IFERROR(IF(MAXIFS('Coaching Log'!$F$5:$F$504,'Coaching Log'!$B$5:$B$504,$A225)=0,"",MAXIFS('Coaching Log'!$F$5:$F$504,'Coaching Log'!$B$5:$B$504,$A225)),""))</f>
        <v/>
      </c>
      <c r="Y225" s="44">
        <f>IF(OR($A225="",$S225=""),"",IFERROR($S225*'Settings'!$B$5,""))</f>
        <v/>
      </c>
      <c r="Z225" s="44">
        <f>IF($A225="","",IFERROR(SUMIFS('Coaching Log'!$P$5:$P$504,'Coaching Log'!$B$5:$B$504,$A225),0))</f>
        <v/>
      </c>
      <c r="AA225" s="29">
        <f>IF(COUNTA($A225:$T225)=0,"",IF($A225="","Missing Plan ID",IF(COUNTIF($A$5:$A$504,$A225)&gt;1,"Duplicate Plan ID",IF(OR($B225="",$C225=""),"Missing Driver",IF($H225="","Missing Start Date",IF($I225="","Missing Due Date",IF($I225&lt;$H225,"Due Date Before Start",IF(AND($K225="Completed",$T225=""),"Missing Completion Date",IF(AND($K225&lt;&gt;"Completed",$T225&lt;&gt;""),"Completion Date With Open Status",IF(AND($N225="Lower Is Better",$O225&lt;&gt;"",$P225&lt;&gt;"",$P225&gt;=$O225),"Target Direction Conflict",IF(AND($N225="Higher Is Better",$O225&lt;&gt;"",$P225&lt;&gt;"",$P225&lt;=$O225),"Target Direction Conflict","OK")))))))))))</f>
        <v/>
      </c>
    </row>
    <row r="226">
      <c r="A226" s="23" t="n"/>
      <c r="B226" s="23" t="n"/>
      <c r="C226" s="23" t="n"/>
      <c r="D226" s="23" t="n"/>
      <c r="E226" s="23" t="n"/>
      <c r="F226" s="23" t="n"/>
      <c r="G226" s="24" t="n"/>
      <c r="H226" s="42" t="n"/>
      <c r="I226" s="42" t="n"/>
      <c r="J226" s="23" t="n"/>
      <c r="K226" s="23" t="n"/>
      <c r="L226" s="23" t="n"/>
      <c r="M226" s="23" t="n"/>
      <c r="N226" s="23" t="n"/>
      <c r="O226" s="26" t="n"/>
      <c r="P226" s="26" t="n"/>
      <c r="Q226" s="26" t="n"/>
      <c r="R226" s="42" t="n"/>
      <c r="S226" s="27" t="n"/>
      <c r="T226" s="42" t="n"/>
      <c r="U226" s="28">
        <f>IF(OR($O226="",$P226="",$Q226="",$N226=""),"",IFERROR(MAX(0,MIN(1,IF($N226="Lower Is Better",($O226-$Q226)/($O226-$P226),($Q226-$O226)/($P226-$O226)))),""))</f>
        <v/>
      </c>
      <c r="V226" s="29">
        <f>IF($A226="","",IF($K226="Completed","Completed",IF($K226="Canceled","Canceled",IF($K226="On Hold","On Hold",IF($I226="","Missing Due Date",IF($I226&lt;TODAY(),"Past Due",IF($I226&lt;=TODAY()+'Settings'!$B$4,"Due Soon","On Track")))))))</f>
        <v/>
      </c>
      <c r="W226" s="30">
        <f>IF($A226="","",COUNTIFS('Coaching Log'!$B$5:$B$504,$A226))</f>
        <v/>
      </c>
      <c r="X226" s="43">
        <f>IF($A226="","",IFERROR(IF(MAXIFS('Coaching Log'!$F$5:$F$504,'Coaching Log'!$B$5:$B$504,$A226)=0,"",MAXIFS('Coaching Log'!$F$5:$F$504,'Coaching Log'!$B$5:$B$504,$A226)),""))</f>
        <v/>
      </c>
      <c r="Y226" s="44">
        <f>IF(OR($A226="",$S226=""),"",IFERROR($S226*'Settings'!$B$5,""))</f>
        <v/>
      </c>
      <c r="Z226" s="44">
        <f>IF($A226="","",IFERROR(SUMIFS('Coaching Log'!$P$5:$P$504,'Coaching Log'!$B$5:$B$504,$A226),0))</f>
        <v/>
      </c>
      <c r="AA226" s="29">
        <f>IF(COUNTA($A226:$T226)=0,"",IF($A226="","Missing Plan ID",IF(COUNTIF($A$5:$A$504,$A226)&gt;1,"Duplicate Plan ID",IF(OR($B226="",$C226=""),"Missing Driver",IF($H226="","Missing Start Date",IF($I226="","Missing Due Date",IF($I226&lt;$H226,"Due Date Before Start",IF(AND($K226="Completed",$T226=""),"Missing Completion Date",IF(AND($K226&lt;&gt;"Completed",$T226&lt;&gt;""),"Completion Date With Open Status",IF(AND($N226="Lower Is Better",$O226&lt;&gt;"",$P226&lt;&gt;"",$P226&gt;=$O226),"Target Direction Conflict",IF(AND($N226="Higher Is Better",$O226&lt;&gt;"",$P226&lt;&gt;"",$P226&lt;=$O226),"Target Direction Conflict","OK")))))))))))</f>
        <v/>
      </c>
    </row>
    <row r="227">
      <c r="A227" s="23" t="n"/>
      <c r="B227" s="23" t="n"/>
      <c r="C227" s="23" t="n"/>
      <c r="D227" s="23" t="n"/>
      <c r="E227" s="23" t="n"/>
      <c r="F227" s="23" t="n"/>
      <c r="G227" s="24" t="n"/>
      <c r="H227" s="42" t="n"/>
      <c r="I227" s="42" t="n"/>
      <c r="J227" s="23" t="n"/>
      <c r="K227" s="23" t="n"/>
      <c r="L227" s="23" t="n"/>
      <c r="M227" s="23" t="n"/>
      <c r="N227" s="23" t="n"/>
      <c r="O227" s="26" t="n"/>
      <c r="P227" s="26" t="n"/>
      <c r="Q227" s="26" t="n"/>
      <c r="R227" s="42" t="n"/>
      <c r="S227" s="27" t="n"/>
      <c r="T227" s="42" t="n"/>
      <c r="U227" s="28">
        <f>IF(OR($O227="",$P227="",$Q227="",$N227=""),"",IFERROR(MAX(0,MIN(1,IF($N227="Lower Is Better",($O227-$Q227)/($O227-$P227),($Q227-$O227)/($P227-$O227)))),""))</f>
        <v/>
      </c>
      <c r="V227" s="29">
        <f>IF($A227="","",IF($K227="Completed","Completed",IF($K227="Canceled","Canceled",IF($K227="On Hold","On Hold",IF($I227="","Missing Due Date",IF($I227&lt;TODAY(),"Past Due",IF($I227&lt;=TODAY()+'Settings'!$B$4,"Due Soon","On Track")))))))</f>
        <v/>
      </c>
      <c r="W227" s="30">
        <f>IF($A227="","",COUNTIFS('Coaching Log'!$B$5:$B$504,$A227))</f>
        <v/>
      </c>
      <c r="X227" s="43">
        <f>IF($A227="","",IFERROR(IF(MAXIFS('Coaching Log'!$F$5:$F$504,'Coaching Log'!$B$5:$B$504,$A227)=0,"",MAXIFS('Coaching Log'!$F$5:$F$504,'Coaching Log'!$B$5:$B$504,$A227)),""))</f>
        <v/>
      </c>
      <c r="Y227" s="44">
        <f>IF(OR($A227="",$S227=""),"",IFERROR($S227*'Settings'!$B$5,""))</f>
        <v/>
      </c>
      <c r="Z227" s="44">
        <f>IF($A227="","",IFERROR(SUMIFS('Coaching Log'!$P$5:$P$504,'Coaching Log'!$B$5:$B$504,$A227),0))</f>
        <v/>
      </c>
      <c r="AA227" s="29">
        <f>IF(COUNTA($A227:$T227)=0,"",IF($A227="","Missing Plan ID",IF(COUNTIF($A$5:$A$504,$A227)&gt;1,"Duplicate Plan ID",IF(OR($B227="",$C227=""),"Missing Driver",IF($H227="","Missing Start Date",IF($I227="","Missing Due Date",IF($I227&lt;$H227,"Due Date Before Start",IF(AND($K227="Completed",$T227=""),"Missing Completion Date",IF(AND($K227&lt;&gt;"Completed",$T227&lt;&gt;""),"Completion Date With Open Status",IF(AND($N227="Lower Is Better",$O227&lt;&gt;"",$P227&lt;&gt;"",$P227&gt;=$O227),"Target Direction Conflict",IF(AND($N227="Higher Is Better",$O227&lt;&gt;"",$P227&lt;&gt;"",$P227&lt;=$O227),"Target Direction Conflict","OK")))))))))))</f>
        <v/>
      </c>
    </row>
    <row r="228">
      <c r="A228" s="23" t="n"/>
      <c r="B228" s="23" t="n"/>
      <c r="C228" s="23" t="n"/>
      <c r="D228" s="23" t="n"/>
      <c r="E228" s="23" t="n"/>
      <c r="F228" s="23" t="n"/>
      <c r="G228" s="24" t="n"/>
      <c r="H228" s="42" t="n"/>
      <c r="I228" s="42" t="n"/>
      <c r="J228" s="23" t="n"/>
      <c r="K228" s="23" t="n"/>
      <c r="L228" s="23" t="n"/>
      <c r="M228" s="23" t="n"/>
      <c r="N228" s="23" t="n"/>
      <c r="O228" s="26" t="n"/>
      <c r="P228" s="26" t="n"/>
      <c r="Q228" s="26" t="n"/>
      <c r="R228" s="42" t="n"/>
      <c r="S228" s="27" t="n"/>
      <c r="T228" s="42" t="n"/>
      <c r="U228" s="28">
        <f>IF(OR($O228="",$P228="",$Q228="",$N228=""),"",IFERROR(MAX(0,MIN(1,IF($N228="Lower Is Better",($O228-$Q228)/($O228-$P228),($Q228-$O228)/($P228-$O228)))),""))</f>
        <v/>
      </c>
      <c r="V228" s="29">
        <f>IF($A228="","",IF($K228="Completed","Completed",IF($K228="Canceled","Canceled",IF($K228="On Hold","On Hold",IF($I228="","Missing Due Date",IF($I228&lt;TODAY(),"Past Due",IF($I228&lt;=TODAY()+'Settings'!$B$4,"Due Soon","On Track")))))))</f>
        <v/>
      </c>
      <c r="W228" s="30">
        <f>IF($A228="","",COUNTIFS('Coaching Log'!$B$5:$B$504,$A228))</f>
        <v/>
      </c>
      <c r="X228" s="43">
        <f>IF($A228="","",IFERROR(IF(MAXIFS('Coaching Log'!$F$5:$F$504,'Coaching Log'!$B$5:$B$504,$A228)=0,"",MAXIFS('Coaching Log'!$F$5:$F$504,'Coaching Log'!$B$5:$B$504,$A228)),""))</f>
        <v/>
      </c>
      <c r="Y228" s="44">
        <f>IF(OR($A228="",$S228=""),"",IFERROR($S228*'Settings'!$B$5,""))</f>
        <v/>
      </c>
      <c r="Z228" s="44">
        <f>IF($A228="","",IFERROR(SUMIFS('Coaching Log'!$P$5:$P$504,'Coaching Log'!$B$5:$B$504,$A228),0))</f>
        <v/>
      </c>
      <c r="AA228" s="29">
        <f>IF(COUNTA($A228:$T228)=0,"",IF($A228="","Missing Plan ID",IF(COUNTIF($A$5:$A$504,$A228)&gt;1,"Duplicate Plan ID",IF(OR($B228="",$C228=""),"Missing Driver",IF($H228="","Missing Start Date",IF($I228="","Missing Due Date",IF($I228&lt;$H228,"Due Date Before Start",IF(AND($K228="Completed",$T228=""),"Missing Completion Date",IF(AND($K228&lt;&gt;"Completed",$T228&lt;&gt;""),"Completion Date With Open Status",IF(AND($N228="Lower Is Better",$O228&lt;&gt;"",$P228&lt;&gt;"",$P228&gt;=$O228),"Target Direction Conflict",IF(AND($N228="Higher Is Better",$O228&lt;&gt;"",$P228&lt;&gt;"",$P228&lt;=$O228),"Target Direction Conflict","OK")))))))))))</f>
        <v/>
      </c>
    </row>
    <row r="229">
      <c r="A229" s="23" t="n"/>
      <c r="B229" s="23" t="n"/>
      <c r="C229" s="23" t="n"/>
      <c r="D229" s="23" t="n"/>
      <c r="E229" s="23" t="n"/>
      <c r="F229" s="23" t="n"/>
      <c r="G229" s="24" t="n"/>
      <c r="H229" s="42" t="n"/>
      <c r="I229" s="42" t="n"/>
      <c r="J229" s="23" t="n"/>
      <c r="K229" s="23" t="n"/>
      <c r="L229" s="23" t="n"/>
      <c r="M229" s="23" t="n"/>
      <c r="N229" s="23" t="n"/>
      <c r="O229" s="26" t="n"/>
      <c r="P229" s="26" t="n"/>
      <c r="Q229" s="26" t="n"/>
      <c r="R229" s="42" t="n"/>
      <c r="S229" s="27" t="n"/>
      <c r="T229" s="42" t="n"/>
      <c r="U229" s="28">
        <f>IF(OR($O229="",$P229="",$Q229="",$N229=""),"",IFERROR(MAX(0,MIN(1,IF($N229="Lower Is Better",($O229-$Q229)/($O229-$P229),($Q229-$O229)/($P229-$O229)))),""))</f>
        <v/>
      </c>
      <c r="V229" s="29">
        <f>IF($A229="","",IF($K229="Completed","Completed",IF($K229="Canceled","Canceled",IF($K229="On Hold","On Hold",IF($I229="","Missing Due Date",IF($I229&lt;TODAY(),"Past Due",IF($I229&lt;=TODAY()+'Settings'!$B$4,"Due Soon","On Track")))))))</f>
        <v/>
      </c>
      <c r="W229" s="30">
        <f>IF($A229="","",COUNTIFS('Coaching Log'!$B$5:$B$504,$A229))</f>
        <v/>
      </c>
      <c r="X229" s="43">
        <f>IF($A229="","",IFERROR(IF(MAXIFS('Coaching Log'!$F$5:$F$504,'Coaching Log'!$B$5:$B$504,$A229)=0,"",MAXIFS('Coaching Log'!$F$5:$F$504,'Coaching Log'!$B$5:$B$504,$A229)),""))</f>
        <v/>
      </c>
      <c r="Y229" s="44">
        <f>IF(OR($A229="",$S229=""),"",IFERROR($S229*'Settings'!$B$5,""))</f>
        <v/>
      </c>
      <c r="Z229" s="44">
        <f>IF($A229="","",IFERROR(SUMIFS('Coaching Log'!$P$5:$P$504,'Coaching Log'!$B$5:$B$504,$A229),0))</f>
        <v/>
      </c>
      <c r="AA229" s="29">
        <f>IF(COUNTA($A229:$T229)=0,"",IF($A229="","Missing Plan ID",IF(COUNTIF($A$5:$A$504,$A229)&gt;1,"Duplicate Plan ID",IF(OR($B229="",$C229=""),"Missing Driver",IF($H229="","Missing Start Date",IF($I229="","Missing Due Date",IF($I229&lt;$H229,"Due Date Before Start",IF(AND($K229="Completed",$T229=""),"Missing Completion Date",IF(AND($K229&lt;&gt;"Completed",$T229&lt;&gt;""),"Completion Date With Open Status",IF(AND($N229="Lower Is Better",$O229&lt;&gt;"",$P229&lt;&gt;"",$P229&gt;=$O229),"Target Direction Conflict",IF(AND($N229="Higher Is Better",$O229&lt;&gt;"",$P229&lt;&gt;"",$P229&lt;=$O229),"Target Direction Conflict","OK")))))))))))</f>
        <v/>
      </c>
    </row>
    <row r="230">
      <c r="A230" s="23" t="n"/>
      <c r="B230" s="23" t="n"/>
      <c r="C230" s="23" t="n"/>
      <c r="D230" s="23" t="n"/>
      <c r="E230" s="23" t="n"/>
      <c r="F230" s="23" t="n"/>
      <c r="G230" s="24" t="n"/>
      <c r="H230" s="42" t="n"/>
      <c r="I230" s="42" t="n"/>
      <c r="J230" s="23" t="n"/>
      <c r="K230" s="23" t="n"/>
      <c r="L230" s="23" t="n"/>
      <c r="M230" s="23" t="n"/>
      <c r="N230" s="23" t="n"/>
      <c r="O230" s="26" t="n"/>
      <c r="P230" s="26" t="n"/>
      <c r="Q230" s="26" t="n"/>
      <c r="R230" s="42" t="n"/>
      <c r="S230" s="27" t="n"/>
      <c r="T230" s="42" t="n"/>
      <c r="U230" s="28">
        <f>IF(OR($O230="",$P230="",$Q230="",$N230=""),"",IFERROR(MAX(0,MIN(1,IF($N230="Lower Is Better",($O230-$Q230)/($O230-$P230),($Q230-$O230)/($P230-$O230)))),""))</f>
        <v/>
      </c>
      <c r="V230" s="29">
        <f>IF($A230="","",IF($K230="Completed","Completed",IF($K230="Canceled","Canceled",IF($K230="On Hold","On Hold",IF($I230="","Missing Due Date",IF($I230&lt;TODAY(),"Past Due",IF($I230&lt;=TODAY()+'Settings'!$B$4,"Due Soon","On Track")))))))</f>
        <v/>
      </c>
      <c r="W230" s="30">
        <f>IF($A230="","",COUNTIFS('Coaching Log'!$B$5:$B$504,$A230))</f>
        <v/>
      </c>
      <c r="X230" s="43">
        <f>IF($A230="","",IFERROR(IF(MAXIFS('Coaching Log'!$F$5:$F$504,'Coaching Log'!$B$5:$B$504,$A230)=0,"",MAXIFS('Coaching Log'!$F$5:$F$504,'Coaching Log'!$B$5:$B$504,$A230)),""))</f>
        <v/>
      </c>
      <c r="Y230" s="44">
        <f>IF(OR($A230="",$S230=""),"",IFERROR($S230*'Settings'!$B$5,""))</f>
        <v/>
      </c>
      <c r="Z230" s="44">
        <f>IF($A230="","",IFERROR(SUMIFS('Coaching Log'!$P$5:$P$504,'Coaching Log'!$B$5:$B$504,$A230),0))</f>
        <v/>
      </c>
      <c r="AA230" s="29">
        <f>IF(COUNTA($A230:$T230)=0,"",IF($A230="","Missing Plan ID",IF(COUNTIF($A$5:$A$504,$A230)&gt;1,"Duplicate Plan ID",IF(OR($B230="",$C230=""),"Missing Driver",IF($H230="","Missing Start Date",IF($I230="","Missing Due Date",IF($I230&lt;$H230,"Due Date Before Start",IF(AND($K230="Completed",$T230=""),"Missing Completion Date",IF(AND($K230&lt;&gt;"Completed",$T230&lt;&gt;""),"Completion Date With Open Status",IF(AND($N230="Lower Is Better",$O230&lt;&gt;"",$P230&lt;&gt;"",$P230&gt;=$O230),"Target Direction Conflict",IF(AND($N230="Higher Is Better",$O230&lt;&gt;"",$P230&lt;&gt;"",$P230&lt;=$O230),"Target Direction Conflict","OK")))))))))))</f>
        <v/>
      </c>
    </row>
    <row r="231">
      <c r="A231" s="23" t="n"/>
      <c r="B231" s="23" t="n"/>
      <c r="C231" s="23" t="n"/>
      <c r="D231" s="23" t="n"/>
      <c r="E231" s="23" t="n"/>
      <c r="F231" s="23" t="n"/>
      <c r="G231" s="24" t="n"/>
      <c r="H231" s="42" t="n"/>
      <c r="I231" s="42" t="n"/>
      <c r="J231" s="23" t="n"/>
      <c r="K231" s="23" t="n"/>
      <c r="L231" s="23" t="n"/>
      <c r="M231" s="23" t="n"/>
      <c r="N231" s="23" t="n"/>
      <c r="O231" s="26" t="n"/>
      <c r="P231" s="26" t="n"/>
      <c r="Q231" s="26" t="n"/>
      <c r="R231" s="42" t="n"/>
      <c r="S231" s="27" t="n"/>
      <c r="T231" s="42" t="n"/>
      <c r="U231" s="28">
        <f>IF(OR($O231="",$P231="",$Q231="",$N231=""),"",IFERROR(MAX(0,MIN(1,IF($N231="Lower Is Better",($O231-$Q231)/($O231-$P231),($Q231-$O231)/($P231-$O231)))),""))</f>
        <v/>
      </c>
      <c r="V231" s="29">
        <f>IF($A231="","",IF($K231="Completed","Completed",IF($K231="Canceled","Canceled",IF($K231="On Hold","On Hold",IF($I231="","Missing Due Date",IF($I231&lt;TODAY(),"Past Due",IF($I231&lt;=TODAY()+'Settings'!$B$4,"Due Soon","On Track")))))))</f>
        <v/>
      </c>
      <c r="W231" s="30">
        <f>IF($A231="","",COUNTIFS('Coaching Log'!$B$5:$B$504,$A231))</f>
        <v/>
      </c>
      <c r="X231" s="43">
        <f>IF($A231="","",IFERROR(IF(MAXIFS('Coaching Log'!$F$5:$F$504,'Coaching Log'!$B$5:$B$504,$A231)=0,"",MAXIFS('Coaching Log'!$F$5:$F$504,'Coaching Log'!$B$5:$B$504,$A231)),""))</f>
        <v/>
      </c>
      <c r="Y231" s="44">
        <f>IF(OR($A231="",$S231=""),"",IFERROR($S231*'Settings'!$B$5,""))</f>
        <v/>
      </c>
      <c r="Z231" s="44">
        <f>IF($A231="","",IFERROR(SUMIFS('Coaching Log'!$P$5:$P$504,'Coaching Log'!$B$5:$B$504,$A231),0))</f>
        <v/>
      </c>
      <c r="AA231" s="29">
        <f>IF(COUNTA($A231:$T231)=0,"",IF($A231="","Missing Plan ID",IF(COUNTIF($A$5:$A$504,$A231)&gt;1,"Duplicate Plan ID",IF(OR($B231="",$C231=""),"Missing Driver",IF($H231="","Missing Start Date",IF($I231="","Missing Due Date",IF($I231&lt;$H231,"Due Date Before Start",IF(AND($K231="Completed",$T231=""),"Missing Completion Date",IF(AND($K231&lt;&gt;"Completed",$T231&lt;&gt;""),"Completion Date With Open Status",IF(AND($N231="Lower Is Better",$O231&lt;&gt;"",$P231&lt;&gt;"",$P231&gt;=$O231),"Target Direction Conflict",IF(AND($N231="Higher Is Better",$O231&lt;&gt;"",$P231&lt;&gt;"",$P231&lt;=$O231),"Target Direction Conflict","OK")))))))))))</f>
        <v/>
      </c>
    </row>
    <row r="232">
      <c r="A232" s="23" t="n"/>
      <c r="B232" s="23" t="n"/>
      <c r="C232" s="23" t="n"/>
      <c r="D232" s="23" t="n"/>
      <c r="E232" s="23" t="n"/>
      <c r="F232" s="23" t="n"/>
      <c r="G232" s="24" t="n"/>
      <c r="H232" s="42" t="n"/>
      <c r="I232" s="42" t="n"/>
      <c r="J232" s="23" t="n"/>
      <c r="K232" s="23" t="n"/>
      <c r="L232" s="23" t="n"/>
      <c r="M232" s="23" t="n"/>
      <c r="N232" s="23" t="n"/>
      <c r="O232" s="26" t="n"/>
      <c r="P232" s="26" t="n"/>
      <c r="Q232" s="26" t="n"/>
      <c r="R232" s="42" t="n"/>
      <c r="S232" s="27" t="n"/>
      <c r="T232" s="42" t="n"/>
      <c r="U232" s="28">
        <f>IF(OR($O232="",$P232="",$Q232="",$N232=""),"",IFERROR(MAX(0,MIN(1,IF($N232="Lower Is Better",($O232-$Q232)/($O232-$P232),($Q232-$O232)/($P232-$O232)))),""))</f>
        <v/>
      </c>
      <c r="V232" s="29">
        <f>IF($A232="","",IF($K232="Completed","Completed",IF($K232="Canceled","Canceled",IF($K232="On Hold","On Hold",IF($I232="","Missing Due Date",IF($I232&lt;TODAY(),"Past Due",IF($I232&lt;=TODAY()+'Settings'!$B$4,"Due Soon","On Track")))))))</f>
        <v/>
      </c>
      <c r="W232" s="30">
        <f>IF($A232="","",COUNTIFS('Coaching Log'!$B$5:$B$504,$A232))</f>
        <v/>
      </c>
      <c r="X232" s="43">
        <f>IF($A232="","",IFERROR(IF(MAXIFS('Coaching Log'!$F$5:$F$504,'Coaching Log'!$B$5:$B$504,$A232)=0,"",MAXIFS('Coaching Log'!$F$5:$F$504,'Coaching Log'!$B$5:$B$504,$A232)),""))</f>
        <v/>
      </c>
      <c r="Y232" s="44">
        <f>IF(OR($A232="",$S232=""),"",IFERROR($S232*'Settings'!$B$5,""))</f>
        <v/>
      </c>
      <c r="Z232" s="44">
        <f>IF($A232="","",IFERROR(SUMIFS('Coaching Log'!$P$5:$P$504,'Coaching Log'!$B$5:$B$504,$A232),0))</f>
        <v/>
      </c>
      <c r="AA232" s="29">
        <f>IF(COUNTA($A232:$T232)=0,"",IF($A232="","Missing Plan ID",IF(COUNTIF($A$5:$A$504,$A232)&gt;1,"Duplicate Plan ID",IF(OR($B232="",$C232=""),"Missing Driver",IF($H232="","Missing Start Date",IF($I232="","Missing Due Date",IF($I232&lt;$H232,"Due Date Before Start",IF(AND($K232="Completed",$T232=""),"Missing Completion Date",IF(AND($K232&lt;&gt;"Completed",$T232&lt;&gt;""),"Completion Date With Open Status",IF(AND($N232="Lower Is Better",$O232&lt;&gt;"",$P232&lt;&gt;"",$P232&gt;=$O232),"Target Direction Conflict",IF(AND($N232="Higher Is Better",$O232&lt;&gt;"",$P232&lt;&gt;"",$P232&lt;=$O232),"Target Direction Conflict","OK")))))))))))</f>
        <v/>
      </c>
    </row>
    <row r="233">
      <c r="A233" s="23" t="n"/>
      <c r="B233" s="23" t="n"/>
      <c r="C233" s="23" t="n"/>
      <c r="D233" s="23" t="n"/>
      <c r="E233" s="23" t="n"/>
      <c r="F233" s="23" t="n"/>
      <c r="G233" s="24" t="n"/>
      <c r="H233" s="42" t="n"/>
      <c r="I233" s="42" t="n"/>
      <c r="J233" s="23" t="n"/>
      <c r="K233" s="23" t="n"/>
      <c r="L233" s="23" t="n"/>
      <c r="M233" s="23" t="n"/>
      <c r="N233" s="23" t="n"/>
      <c r="O233" s="26" t="n"/>
      <c r="P233" s="26" t="n"/>
      <c r="Q233" s="26" t="n"/>
      <c r="R233" s="42" t="n"/>
      <c r="S233" s="27" t="n"/>
      <c r="T233" s="42" t="n"/>
      <c r="U233" s="28">
        <f>IF(OR($O233="",$P233="",$Q233="",$N233=""),"",IFERROR(MAX(0,MIN(1,IF($N233="Lower Is Better",($O233-$Q233)/($O233-$P233),($Q233-$O233)/($P233-$O233)))),""))</f>
        <v/>
      </c>
      <c r="V233" s="29">
        <f>IF($A233="","",IF($K233="Completed","Completed",IF($K233="Canceled","Canceled",IF($K233="On Hold","On Hold",IF($I233="","Missing Due Date",IF($I233&lt;TODAY(),"Past Due",IF($I233&lt;=TODAY()+'Settings'!$B$4,"Due Soon","On Track")))))))</f>
        <v/>
      </c>
      <c r="W233" s="30">
        <f>IF($A233="","",COUNTIFS('Coaching Log'!$B$5:$B$504,$A233))</f>
        <v/>
      </c>
      <c r="X233" s="43">
        <f>IF($A233="","",IFERROR(IF(MAXIFS('Coaching Log'!$F$5:$F$504,'Coaching Log'!$B$5:$B$504,$A233)=0,"",MAXIFS('Coaching Log'!$F$5:$F$504,'Coaching Log'!$B$5:$B$504,$A233)),""))</f>
        <v/>
      </c>
      <c r="Y233" s="44">
        <f>IF(OR($A233="",$S233=""),"",IFERROR($S233*'Settings'!$B$5,""))</f>
        <v/>
      </c>
      <c r="Z233" s="44">
        <f>IF($A233="","",IFERROR(SUMIFS('Coaching Log'!$P$5:$P$504,'Coaching Log'!$B$5:$B$504,$A233),0))</f>
        <v/>
      </c>
      <c r="AA233" s="29">
        <f>IF(COUNTA($A233:$T233)=0,"",IF($A233="","Missing Plan ID",IF(COUNTIF($A$5:$A$504,$A233)&gt;1,"Duplicate Plan ID",IF(OR($B233="",$C233=""),"Missing Driver",IF($H233="","Missing Start Date",IF($I233="","Missing Due Date",IF($I233&lt;$H233,"Due Date Before Start",IF(AND($K233="Completed",$T233=""),"Missing Completion Date",IF(AND($K233&lt;&gt;"Completed",$T233&lt;&gt;""),"Completion Date With Open Status",IF(AND($N233="Lower Is Better",$O233&lt;&gt;"",$P233&lt;&gt;"",$P233&gt;=$O233),"Target Direction Conflict",IF(AND($N233="Higher Is Better",$O233&lt;&gt;"",$P233&lt;&gt;"",$P233&lt;=$O233),"Target Direction Conflict","OK")))))))))))</f>
        <v/>
      </c>
    </row>
    <row r="234">
      <c r="A234" s="23" t="n"/>
      <c r="B234" s="23" t="n"/>
      <c r="C234" s="23" t="n"/>
      <c r="D234" s="23" t="n"/>
      <c r="E234" s="23" t="n"/>
      <c r="F234" s="23" t="n"/>
      <c r="G234" s="24" t="n"/>
      <c r="H234" s="42" t="n"/>
      <c r="I234" s="42" t="n"/>
      <c r="J234" s="23" t="n"/>
      <c r="K234" s="23" t="n"/>
      <c r="L234" s="23" t="n"/>
      <c r="M234" s="23" t="n"/>
      <c r="N234" s="23" t="n"/>
      <c r="O234" s="26" t="n"/>
      <c r="P234" s="26" t="n"/>
      <c r="Q234" s="26" t="n"/>
      <c r="R234" s="42" t="n"/>
      <c r="S234" s="27" t="n"/>
      <c r="T234" s="42" t="n"/>
      <c r="U234" s="28">
        <f>IF(OR($O234="",$P234="",$Q234="",$N234=""),"",IFERROR(MAX(0,MIN(1,IF($N234="Lower Is Better",($O234-$Q234)/($O234-$P234),($Q234-$O234)/($P234-$O234)))),""))</f>
        <v/>
      </c>
      <c r="V234" s="29">
        <f>IF($A234="","",IF($K234="Completed","Completed",IF($K234="Canceled","Canceled",IF($K234="On Hold","On Hold",IF($I234="","Missing Due Date",IF($I234&lt;TODAY(),"Past Due",IF($I234&lt;=TODAY()+'Settings'!$B$4,"Due Soon","On Track")))))))</f>
        <v/>
      </c>
      <c r="W234" s="30">
        <f>IF($A234="","",COUNTIFS('Coaching Log'!$B$5:$B$504,$A234))</f>
        <v/>
      </c>
      <c r="X234" s="43">
        <f>IF($A234="","",IFERROR(IF(MAXIFS('Coaching Log'!$F$5:$F$504,'Coaching Log'!$B$5:$B$504,$A234)=0,"",MAXIFS('Coaching Log'!$F$5:$F$504,'Coaching Log'!$B$5:$B$504,$A234)),""))</f>
        <v/>
      </c>
      <c r="Y234" s="44">
        <f>IF(OR($A234="",$S234=""),"",IFERROR($S234*'Settings'!$B$5,""))</f>
        <v/>
      </c>
      <c r="Z234" s="44">
        <f>IF($A234="","",IFERROR(SUMIFS('Coaching Log'!$P$5:$P$504,'Coaching Log'!$B$5:$B$504,$A234),0))</f>
        <v/>
      </c>
      <c r="AA234" s="29">
        <f>IF(COUNTA($A234:$T234)=0,"",IF($A234="","Missing Plan ID",IF(COUNTIF($A$5:$A$504,$A234)&gt;1,"Duplicate Plan ID",IF(OR($B234="",$C234=""),"Missing Driver",IF($H234="","Missing Start Date",IF($I234="","Missing Due Date",IF($I234&lt;$H234,"Due Date Before Start",IF(AND($K234="Completed",$T234=""),"Missing Completion Date",IF(AND($K234&lt;&gt;"Completed",$T234&lt;&gt;""),"Completion Date With Open Status",IF(AND($N234="Lower Is Better",$O234&lt;&gt;"",$P234&lt;&gt;"",$P234&gt;=$O234),"Target Direction Conflict",IF(AND($N234="Higher Is Better",$O234&lt;&gt;"",$P234&lt;&gt;"",$P234&lt;=$O234),"Target Direction Conflict","OK")))))))))))</f>
        <v/>
      </c>
    </row>
    <row r="235">
      <c r="A235" s="23" t="n"/>
      <c r="B235" s="23" t="n"/>
      <c r="C235" s="23" t="n"/>
      <c r="D235" s="23" t="n"/>
      <c r="E235" s="23" t="n"/>
      <c r="F235" s="23" t="n"/>
      <c r="G235" s="24" t="n"/>
      <c r="H235" s="42" t="n"/>
      <c r="I235" s="42" t="n"/>
      <c r="J235" s="23" t="n"/>
      <c r="K235" s="23" t="n"/>
      <c r="L235" s="23" t="n"/>
      <c r="M235" s="23" t="n"/>
      <c r="N235" s="23" t="n"/>
      <c r="O235" s="26" t="n"/>
      <c r="P235" s="26" t="n"/>
      <c r="Q235" s="26" t="n"/>
      <c r="R235" s="42" t="n"/>
      <c r="S235" s="27" t="n"/>
      <c r="T235" s="42" t="n"/>
      <c r="U235" s="28">
        <f>IF(OR($O235="",$P235="",$Q235="",$N235=""),"",IFERROR(MAX(0,MIN(1,IF($N235="Lower Is Better",($O235-$Q235)/($O235-$P235),($Q235-$O235)/($P235-$O235)))),""))</f>
        <v/>
      </c>
      <c r="V235" s="29">
        <f>IF($A235="","",IF($K235="Completed","Completed",IF($K235="Canceled","Canceled",IF($K235="On Hold","On Hold",IF($I235="","Missing Due Date",IF($I235&lt;TODAY(),"Past Due",IF($I235&lt;=TODAY()+'Settings'!$B$4,"Due Soon","On Track")))))))</f>
        <v/>
      </c>
      <c r="W235" s="30">
        <f>IF($A235="","",COUNTIFS('Coaching Log'!$B$5:$B$504,$A235))</f>
        <v/>
      </c>
      <c r="X235" s="43">
        <f>IF($A235="","",IFERROR(IF(MAXIFS('Coaching Log'!$F$5:$F$504,'Coaching Log'!$B$5:$B$504,$A235)=0,"",MAXIFS('Coaching Log'!$F$5:$F$504,'Coaching Log'!$B$5:$B$504,$A235)),""))</f>
        <v/>
      </c>
      <c r="Y235" s="44">
        <f>IF(OR($A235="",$S235=""),"",IFERROR($S235*'Settings'!$B$5,""))</f>
        <v/>
      </c>
      <c r="Z235" s="44">
        <f>IF($A235="","",IFERROR(SUMIFS('Coaching Log'!$P$5:$P$504,'Coaching Log'!$B$5:$B$504,$A235),0))</f>
        <v/>
      </c>
      <c r="AA235" s="29">
        <f>IF(COUNTA($A235:$T235)=0,"",IF($A235="","Missing Plan ID",IF(COUNTIF($A$5:$A$504,$A235)&gt;1,"Duplicate Plan ID",IF(OR($B235="",$C235=""),"Missing Driver",IF($H235="","Missing Start Date",IF($I235="","Missing Due Date",IF($I235&lt;$H235,"Due Date Before Start",IF(AND($K235="Completed",$T235=""),"Missing Completion Date",IF(AND($K235&lt;&gt;"Completed",$T235&lt;&gt;""),"Completion Date With Open Status",IF(AND($N235="Lower Is Better",$O235&lt;&gt;"",$P235&lt;&gt;"",$P235&gt;=$O235),"Target Direction Conflict",IF(AND($N235="Higher Is Better",$O235&lt;&gt;"",$P235&lt;&gt;"",$P235&lt;=$O235),"Target Direction Conflict","OK")))))))))))</f>
        <v/>
      </c>
    </row>
    <row r="236">
      <c r="A236" s="23" t="n"/>
      <c r="B236" s="23" t="n"/>
      <c r="C236" s="23" t="n"/>
      <c r="D236" s="23" t="n"/>
      <c r="E236" s="23" t="n"/>
      <c r="F236" s="23" t="n"/>
      <c r="G236" s="24" t="n"/>
      <c r="H236" s="42" t="n"/>
      <c r="I236" s="42" t="n"/>
      <c r="J236" s="23" t="n"/>
      <c r="K236" s="23" t="n"/>
      <c r="L236" s="23" t="n"/>
      <c r="M236" s="23" t="n"/>
      <c r="N236" s="23" t="n"/>
      <c r="O236" s="26" t="n"/>
      <c r="P236" s="26" t="n"/>
      <c r="Q236" s="26" t="n"/>
      <c r="R236" s="42" t="n"/>
      <c r="S236" s="27" t="n"/>
      <c r="T236" s="42" t="n"/>
      <c r="U236" s="28">
        <f>IF(OR($O236="",$P236="",$Q236="",$N236=""),"",IFERROR(MAX(0,MIN(1,IF($N236="Lower Is Better",($O236-$Q236)/($O236-$P236),($Q236-$O236)/($P236-$O236)))),""))</f>
        <v/>
      </c>
      <c r="V236" s="29">
        <f>IF($A236="","",IF($K236="Completed","Completed",IF($K236="Canceled","Canceled",IF($K236="On Hold","On Hold",IF($I236="","Missing Due Date",IF($I236&lt;TODAY(),"Past Due",IF($I236&lt;=TODAY()+'Settings'!$B$4,"Due Soon","On Track")))))))</f>
        <v/>
      </c>
      <c r="W236" s="30">
        <f>IF($A236="","",COUNTIFS('Coaching Log'!$B$5:$B$504,$A236))</f>
        <v/>
      </c>
      <c r="X236" s="43">
        <f>IF($A236="","",IFERROR(IF(MAXIFS('Coaching Log'!$F$5:$F$504,'Coaching Log'!$B$5:$B$504,$A236)=0,"",MAXIFS('Coaching Log'!$F$5:$F$504,'Coaching Log'!$B$5:$B$504,$A236)),""))</f>
        <v/>
      </c>
      <c r="Y236" s="44">
        <f>IF(OR($A236="",$S236=""),"",IFERROR($S236*'Settings'!$B$5,""))</f>
        <v/>
      </c>
      <c r="Z236" s="44">
        <f>IF($A236="","",IFERROR(SUMIFS('Coaching Log'!$P$5:$P$504,'Coaching Log'!$B$5:$B$504,$A236),0))</f>
        <v/>
      </c>
      <c r="AA236" s="29">
        <f>IF(COUNTA($A236:$T236)=0,"",IF($A236="","Missing Plan ID",IF(COUNTIF($A$5:$A$504,$A236)&gt;1,"Duplicate Plan ID",IF(OR($B236="",$C236=""),"Missing Driver",IF($H236="","Missing Start Date",IF($I236="","Missing Due Date",IF($I236&lt;$H236,"Due Date Before Start",IF(AND($K236="Completed",$T236=""),"Missing Completion Date",IF(AND($K236&lt;&gt;"Completed",$T236&lt;&gt;""),"Completion Date With Open Status",IF(AND($N236="Lower Is Better",$O236&lt;&gt;"",$P236&lt;&gt;"",$P236&gt;=$O236),"Target Direction Conflict",IF(AND($N236="Higher Is Better",$O236&lt;&gt;"",$P236&lt;&gt;"",$P236&lt;=$O236),"Target Direction Conflict","OK")))))))))))</f>
        <v/>
      </c>
    </row>
    <row r="237">
      <c r="A237" s="23" t="n"/>
      <c r="B237" s="23" t="n"/>
      <c r="C237" s="23" t="n"/>
      <c r="D237" s="23" t="n"/>
      <c r="E237" s="23" t="n"/>
      <c r="F237" s="23" t="n"/>
      <c r="G237" s="24" t="n"/>
      <c r="H237" s="42" t="n"/>
      <c r="I237" s="42" t="n"/>
      <c r="J237" s="23" t="n"/>
      <c r="K237" s="23" t="n"/>
      <c r="L237" s="23" t="n"/>
      <c r="M237" s="23" t="n"/>
      <c r="N237" s="23" t="n"/>
      <c r="O237" s="26" t="n"/>
      <c r="P237" s="26" t="n"/>
      <c r="Q237" s="26" t="n"/>
      <c r="R237" s="42" t="n"/>
      <c r="S237" s="27" t="n"/>
      <c r="T237" s="42" t="n"/>
      <c r="U237" s="28">
        <f>IF(OR($O237="",$P237="",$Q237="",$N237=""),"",IFERROR(MAX(0,MIN(1,IF($N237="Lower Is Better",($O237-$Q237)/($O237-$P237),($Q237-$O237)/($P237-$O237)))),""))</f>
        <v/>
      </c>
      <c r="V237" s="29">
        <f>IF($A237="","",IF($K237="Completed","Completed",IF($K237="Canceled","Canceled",IF($K237="On Hold","On Hold",IF($I237="","Missing Due Date",IF($I237&lt;TODAY(),"Past Due",IF($I237&lt;=TODAY()+'Settings'!$B$4,"Due Soon","On Track")))))))</f>
        <v/>
      </c>
      <c r="W237" s="30">
        <f>IF($A237="","",COUNTIFS('Coaching Log'!$B$5:$B$504,$A237))</f>
        <v/>
      </c>
      <c r="X237" s="43">
        <f>IF($A237="","",IFERROR(IF(MAXIFS('Coaching Log'!$F$5:$F$504,'Coaching Log'!$B$5:$B$504,$A237)=0,"",MAXIFS('Coaching Log'!$F$5:$F$504,'Coaching Log'!$B$5:$B$504,$A237)),""))</f>
        <v/>
      </c>
      <c r="Y237" s="44">
        <f>IF(OR($A237="",$S237=""),"",IFERROR($S237*'Settings'!$B$5,""))</f>
        <v/>
      </c>
      <c r="Z237" s="44">
        <f>IF($A237="","",IFERROR(SUMIFS('Coaching Log'!$P$5:$P$504,'Coaching Log'!$B$5:$B$504,$A237),0))</f>
        <v/>
      </c>
      <c r="AA237" s="29">
        <f>IF(COUNTA($A237:$T237)=0,"",IF($A237="","Missing Plan ID",IF(COUNTIF($A$5:$A$504,$A237)&gt;1,"Duplicate Plan ID",IF(OR($B237="",$C237=""),"Missing Driver",IF($H237="","Missing Start Date",IF($I237="","Missing Due Date",IF($I237&lt;$H237,"Due Date Before Start",IF(AND($K237="Completed",$T237=""),"Missing Completion Date",IF(AND($K237&lt;&gt;"Completed",$T237&lt;&gt;""),"Completion Date With Open Status",IF(AND($N237="Lower Is Better",$O237&lt;&gt;"",$P237&lt;&gt;"",$P237&gt;=$O237),"Target Direction Conflict",IF(AND($N237="Higher Is Better",$O237&lt;&gt;"",$P237&lt;&gt;"",$P237&lt;=$O237),"Target Direction Conflict","OK")))))))))))</f>
        <v/>
      </c>
    </row>
    <row r="238">
      <c r="A238" s="23" t="n"/>
      <c r="B238" s="23" t="n"/>
      <c r="C238" s="23" t="n"/>
      <c r="D238" s="23" t="n"/>
      <c r="E238" s="23" t="n"/>
      <c r="F238" s="23" t="n"/>
      <c r="G238" s="24" t="n"/>
      <c r="H238" s="42" t="n"/>
      <c r="I238" s="42" t="n"/>
      <c r="J238" s="23" t="n"/>
      <c r="K238" s="23" t="n"/>
      <c r="L238" s="23" t="n"/>
      <c r="M238" s="23" t="n"/>
      <c r="N238" s="23" t="n"/>
      <c r="O238" s="26" t="n"/>
      <c r="P238" s="26" t="n"/>
      <c r="Q238" s="26" t="n"/>
      <c r="R238" s="42" t="n"/>
      <c r="S238" s="27" t="n"/>
      <c r="T238" s="42" t="n"/>
      <c r="U238" s="28">
        <f>IF(OR($O238="",$P238="",$Q238="",$N238=""),"",IFERROR(MAX(0,MIN(1,IF($N238="Lower Is Better",($O238-$Q238)/($O238-$P238),($Q238-$O238)/($P238-$O238)))),""))</f>
        <v/>
      </c>
      <c r="V238" s="29">
        <f>IF($A238="","",IF($K238="Completed","Completed",IF($K238="Canceled","Canceled",IF($K238="On Hold","On Hold",IF($I238="","Missing Due Date",IF($I238&lt;TODAY(),"Past Due",IF($I238&lt;=TODAY()+'Settings'!$B$4,"Due Soon","On Track")))))))</f>
        <v/>
      </c>
      <c r="W238" s="30">
        <f>IF($A238="","",COUNTIFS('Coaching Log'!$B$5:$B$504,$A238))</f>
        <v/>
      </c>
      <c r="X238" s="43">
        <f>IF($A238="","",IFERROR(IF(MAXIFS('Coaching Log'!$F$5:$F$504,'Coaching Log'!$B$5:$B$504,$A238)=0,"",MAXIFS('Coaching Log'!$F$5:$F$504,'Coaching Log'!$B$5:$B$504,$A238)),""))</f>
        <v/>
      </c>
      <c r="Y238" s="44">
        <f>IF(OR($A238="",$S238=""),"",IFERROR($S238*'Settings'!$B$5,""))</f>
        <v/>
      </c>
      <c r="Z238" s="44">
        <f>IF($A238="","",IFERROR(SUMIFS('Coaching Log'!$P$5:$P$504,'Coaching Log'!$B$5:$B$504,$A238),0))</f>
        <v/>
      </c>
      <c r="AA238" s="29">
        <f>IF(COUNTA($A238:$T238)=0,"",IF($A238="","Missing Plan ID",IF(COUNTIF($A$5:$A$504,$A238)&gt;1,"Duplicate Plan ID",IF(OR($B238="",$C238=""),"Missing Driver",IF($H238="","Missing Start Date",IF($I238="","Missing Due Date",IF($I238&lt;$H238,"Due Date Before Start",IF(AND($K238="Completed",$T238=""),"Missing Completion Date",IF(AND($K238&lt;&gt;"Completed",$T238&lt;&gt;""),"Completion Date With Open Status",IF(AND($N238="Lower Is Better",$O238&lt;&gt;"",$P238&lt;&gt;"",$P238&gt;=$O238),"Target Direction Conflict",IF(AND($N238="Higher Is Better",$O238&lt;&gt;"",$P238&lt;&gt;"",$P238&lt;=$O238),"Target Direction Conflict","OK")))))))))))</f>
        <v/>
      </c>
    </row>
    <row r="239">
      <c r="A239" s="23" t="n"/>
      <c r="B239" s="23" t="n"/>
      <c r="C239" s="23" t="n"/>
      <c r="D239" s="23" t="n"/>
      <c r="E239" s="23" t="n"/>
      <c r="F239" s="23" t="n"/>
      <c r="G239" s="24" t="n"/>
      <c r="H239" s="42" t="n"/>
      <c r="I239" s="42" t="n"/>
      <c r="J239" s="23" t="n"/>
      <c r="K239" s="23" t="n"/>
      <c r="L239" s="23" t="n"/>
      <c r="M239" s="23" t="n"/>
      <c r="N239" s="23" t="n"/>
      <c r="O239" s="26" t="n"/>
      <c r="P239" s="26" t="n"/>
      <c r="Q239" s="26" t="n"/>
      <c r="R239" s="42" t="n"/>
      <c r="S239" s="27" t="n"/>
      <c r="T239" s="42" t="n"/>
      <c r="U239" s="28">
        <f>IF(OR($O239="",$P239="",$Q239="",$N239=""),"",IFERROR(MAX(0,MIN(1,IF($N239="Lower Is Better",($O239-$Q239)/($O239-$P239),($Q239-$O239)/($P239-$O239)))),""))</f>
        <v/>
      </c>
      <c r="V239" s="29">
        <f>IF($A239="","",IF($K239="Completed","Completed",IF($K239="Canceled","Canceled",IF($K239="On Hold","On Hold",IF($I239="","Missing Due Date",IF($I239&lt;TODAY(),"Past Due",IF($I239&lt;=TODAY()+'Settings'!$B$4,"Due Soon","On Track")))))))</f>
        <v/>
      </c>
      <c r="W239" s="30">
        <f>IF($A239="","",COUNTIFS('Coaching Log'!$B$5:$B$504,$A239))</f>
        <v/>
      </c>
      <c r="X239" s="43">
        <f>IF($A239="","",IFERROR(IF(MAXIFS('Coaching Log'!$F$5:$F$504,'Coaching Log'!$B$5:$B$504,$A239)=0,"",MAXIFS('Coaching Log'!$F$5:$F$504,'Coaching Log'!$B$5:$B$504,$A239)),""))</f>
        <v/>
      </c>
      <c r="Y239" s="44">
        <f>IF(OR($A239="",$S239=""),"",IFERROR($S239*'Settings'!$B$5,""))</f>
        <v/>
      </c>
      <c r="Z239" s="44">
        <f>IF($A239="","",IFERROR(SUMIFS('Coaching Log'!$P$5:$P$504,'Coaching Log'!$B$5:$B$504,$A239),0))</f>
        <v/>
      </c>
      <c r="AA239" s="29">
        <f>IF(COUNTA($A239:$T239)=0,"",IF($A239="","Missing Plan ID",IF(COUNTIF($A$5:$A$504,$A239)&gt;1,"Duplicate Plan ID",IF(OR($B239="",$C239=""),"Missing Driver",IF($H239="","Missing Start Date",IF($I239="","Missing Due Date",IF($I239&lt;$H239,"Due Date Before Start",IF(AND($K239="Completed",$T239=""),"Missing Completion Date",IF(AND($K239&lt;&gt;"Completed",$T239&lt;&gt;""),"Completion Date With Open Status",IF(AND($N239="Lower Is Better",$O239&lt;&gt;"",$P239&lt;&gt;"",$P239&gt;=$O239),"Target Direction Conflict",IF(AND($N239="Higher Is Better",$O239&lt;&gt;"",$P239&lt;&gt;"",$P239&lt;=$O239),"Target Direction Conflict","OK")))))))))))</f>
        <v/>
      </c>
    </row>
    <row r="240">
      <c r="A240" s="23" t="n"/>
      <c r="B240" s="23" t="n"/>
      <c r="C240" s="23" t="n"/>
      <c r="D240" s="23" t="n"/>
      <c r="E240" s="23" t="n"/>
      <c r="F240" s="23" t="n"/>
      <c r="G240" s="24" t="n"/>
      <c r="H240" s="42" t="n"/>
      <c r="I240" s="42" t="n"/>
      <c r="J240" s="23" t="n"/>
      <c r="K240" s="23" t="n"/>
      <c r="L240" s="23" t="n"/>
      <c r="M240" s="23" t="n"/>
      <c r="N240" s="23" t="n"/>
      <c r="O240" s="26" t="n"/>
      <c r="P240" s="26" t="n"/>
      <c r="Q240" s="26" t="n"/>
      <c r="R240" s="42" t="n"/>
      <c r="S240" s="27" t="n"/>
      <c r="T240" s="42" t="n"/>
      <c r="U240" s="28">
        <f>IF(OR($O240="",$P240="",$Q240="",$N240=""),"",IFERROR(MAX(0,MIN(1,IF($N240="Lower Is Better",($O240-$Q240)/($O240-$P240),($Q240-$O240)/($P240-$O240)))),""))</f>
        <v/>
      </c>
      <c r="V240" s="29">
        <f>IF($A240="","",IF($K240="Completed","Completed",IF($K240="Canceled","Canceled",IF($K240="On Hold","On Hold",IF($I240="","Missing Due Date",IF($I240&lt;TODAY(),"Past Due",IF($I240&lt;=TODAY()+'Settings'!$B$4,"Due Soon","On Track")))))))</f>
        <v/>
      </c>
      <c r="W240" s="30">
        <f>IF($A240="","",COUNTIFS('Coaching Log'!$B$5:$B$504,$A240))</f>
        <v/>
      </c>
      <c r="X240" s="43">
        <f>IF($A240="","",IFERROR(IF(MAXIFS('Coaching Log'!$F$5:$F$504,'Coaching Log'!$B$5:$B$504,$A240)=0,"",MAXIFS('Coaching Log'!$F$5:$F$504,'Coaching Log'!$B$5:$B$504,$A240)),""))</f>
        <v/>
      </c>
      <c r="Y240" s="44">
        <f>IF(OR($A240="",$S240=""),"",IFERROR($S240*'Settings'!$B$5,""))</f>
        <v/>
      </c>
      <c r="Z240" s="44">
        <f>IF($A240="","",IFERROR(SUMIFS('Coaching Log'!$P$5:$P$504,'Coaching Log'!$B$5:$B$504,$A240),0))</f>
        <v/>
      </c>
      <c r="AA240" s="29">
        <f>IF(COUNTA($A240:$T240)=0,"",IF($A240="","Missing Plan ID",IF(COUNTIF($A$5:$A$504,$A240)&gt;1,"Duplicate Plan ID",IF(OR($B240="",$C240=""),"Missing Driver",IF($H240="","Missing Start Date",IF($I240="","Missing Due Date",IF($I240&lt;$H240,"Due Date Before Start",IF(AND($K240="Completed",$T240=""),"Missing Completion Date",IF(AND($K240&lt;&gt;"Completed",$T240&lt;&gt;""),"Completion Date With Open Status",IF(AND($N240="Lower Is Better",$O240&lt;&gt;"",$P240&lt;&gt;"",$P240&gt;=$O240),"Target Direction Conflict",IF(AND($N240="Higher Is Better",$O240&lt;&gt;"",$P240&lt;&gt;"",$P240&lt;=$O240),"Target Direction Conflict","OK")))))))))))</f>
        <v/>
      </c>
    </row>
    <row r="241">
      <c r="A241" s="23" t="n"/>
      <c r="B241" s="23" t="n"/>
      <c r="C241" s="23" t="n"/>
      <c r="D241" s="23" t="n"/>
      <c r="E241" s="23" t="n"/>
      <c r="F241" s="23" t="n"/>
      <c r="G241" s="24" t="n"/>
      <c r="H241" s="42" t="n"/>
      <c r="I241" s="42" t="n"/>
      <c r="J241" s="23" t="n"/>
      <c r="K241" s="23" t="n"/>
      <c r="L241" s="23" t="n"/>
      <c r="M241" s="23" t="n"/>
      <c r="N241" s="23" t="n"/>
      <c r="O241" s="26" t="n"/>
      <c r="P241" s="26" t="n"/>
      <c r="Q241" s="26" t="n"/>
      <c r="R241" s="42" t="n"/>
      <c r="S241" s="27" t="n"/>
      <c r="T241" s="42" t="n"/>
      <c r="U241" s="28">
        <f>IF(OR($O241="",$P241="",$Q241="",$N241=""),"",IFERROR(MAX(0,MIN(1,IF($N241="Lower Is Better",($O241-$Q241)/($O241-$P241),($Q241-$O241)/($P241-$O241)))),""))</f>
        <v/>
      </c>
      <c r="V241" s="29">
        <f>IF($A241="","",IF($K241="Completed","Completed",IF($K241="Canceled","Canceled",IF($K241="On Hold","On Hold",IF($I241="","Missing Due Date",IF($I241&lt;TODAY(),"Past Due",IF($I241&lt;=TODAY()+'Settings'!$B$4,"Due Soon","On Track")))))))</f>
        <v/>
      </c>
      <c r="W241" s="30">
        <f>IF($A241="","",COUNTIFS('Coaching Log'!$B$5:$B$504,$A241))</f>
        <v/>
      </c>
      <c r="X241" s="43">
        <f>IF($A241="","",IFERROR(IF(MAXIFS('Coaching Log'!$F$5:$F$504,'Coaching Log'!$B$5:$B$504,$A241)=0,"",MAXIFS('Coaching Log'!$F$5:$F$504,'Coaching Log'!$B$5:$B$504,$A241)),""))</f>
        <v/>
      </c>
      <c r="Y241" s="44">
        <f>IF(OR($A241="",$S241=""),"",IFERROR($S241*'Settings'!$B$5,""))</f>
        <v/>
      </c>
      <c r="Z241" s="44">
        <f>IF($A241="","",IFERROR(SUMIFS('Coaching Log'!$P$5:$P$504,'Coaching Log'!$B$5:$B$504,$A241),0))</f>
        <v/>
      </c>
      <c r="AA241" s="29">
        <f>IF(COUNTA($A241:$T241)=0,"",IF($A241="","Missing Plan ID",IF(COUNTIF($A$5:$A$504,$A241)&gt;1,"Duplicate Plan ID",IF(OR($B241="",$C241=""),"Missing Driver",IF($H241="","Missing Start Date",IF($I241="","Missing Due Date",IF($I241&lt;$H241,"Due Date Before Start",IF(AND($K241="Completed",$T241=""),"Missing Completion Date",IF(AND($K241&lt;&gt;"Completed",$T241&lt;&gt;""),"Completion Date With Open Status",IF(AND($N241="Lower Is Better",$O241&lt;&gt;"",$P241&lt;&gt;"",$P241&gt;=$O241),"Target Direction Conflict",IF(AND($N241="Higher Is Better",$O241&lt;&gt;"",$P241&lt;&gt;"",$P241&lt;=$O241),"Target Direction Conflict","OK")))))))))))</f>
        <v/>
      </c>
    </row>
    <row r="242">
      <c r="A242" s="23" t="n"/>
      <c r="B242" s="23" t="n"/>
      <c r="C242" s="23" t="n"/>
      <c r="D242" s="23" t="n"/>
      <c r="E242" s="23" t="n"/>
      <c r="F242" s="23" t="n"/>
      <c r="G242" s="24" t="n"/>
      <c r="H242" s="42" t="n"/>
      <c r="I242" s="42" t="n"/>
      <c r="J242" s="23" t="n"/>
      <c r="K242" s="23" t="n"/>
      <c r="L242" s="23" t="n"/>
      <c r="M242" s="23" t="n"/>
      <c r="N242" s="23" t="n"/>
      <c r="O242" s="26" t="n"/>
      <c r="P242" s="26" t="n"/>
      <c r="Q242" s="26" t="n"/>
      <c r="R242" s="42" t="n"/>
      <c r="S242" s="27" t="n"/>
      <c r="T242" s="42" t="n"/>
      <c r="U242" s="28">
        <f>IF(OR($O242="",$P242="",$Q242="",$N242=""),"",IFERROR(MAX(0,MIN(1,IF($N242="Lower Is Better",($O242-$Q242)/($O242-$P242),($Q242-$O242)/($P242-$O242)))),""))</f>
        <v/>
      </c>
      <c r="V242" s="29">
        <f>IF($A242="","",IF($K242="Completed","Completed",IF($K242="Canceled","Canceled",IF($K242="On Hold","On Hold",IF($I242="","Missing Due Date",IF($I242&lt;TODAY(),"Past Due",IF($I242&lt;=TODAY()+'Settings'!$B$4,"Due Soon","On Track")))))))</f>
        <v/>
      </c>
      <c r="W242" s="30">
        <f>IF($A242="","",COUNTIFS('Coaching Log'!$B$5:$B$504,$A242))</f>
        <v/>
      </c>
      <c r="X242" s="43">
        <f>IF($A242="","",IFERROR(IF(MAXIFS('Coaching Log'!$F$5:$F$504,'Coaching Log'!$B$5:$B$504,$A242)=0,"",MAXIFS('Coaching Log'!$F$5:$F$504,'Coaching Log'!$B$5:$B$504,$A242)),""))</f>
        <v/>
      </c>
      <c r="Y242" s="44">
        <f>IF(OR($A242="",$S242=""),"",IFERROR($S242*'Settings'!$B$5,""))</f>
        <v/>
      </c>
      <c r="Z242" s="44">
        <f>IF($A242="","",IFERROR(SUMIFS('Coaching Log'!$P$5:$P$504,'Coaching Log'!$B$5:$B$504,$A242),0))</f>
        <v/>
      </c>
      <c r="AA242" s="29">
        <f>IF(COUNTA($A242:$T242)=0,"",IF($A242="","Missing Plan ID",IF(COUNTIF($A$5:$A$504,$A242)&gt;1,"Duplicate Plan ID",IF(OR($B242="",$C242=""),"Missing Driver",IF($H242="","Missing Start Date",IF($I242="","Missing Due Date",IF($I242&lt;$H242,"Due Date Before Start",IF(AND($K242="Completed",$T242=""),"Missing Completion Date",IF(AND($K242&lt;&gt;"Completed",$T242&lt;&gt;""),"Completion Date With Open Status",IF(AND($N242="Lower Is Better",$O242&lt;&gt;"",$P242&lt;&gt;"",$P242&gt;=$O242),"Target Direction Conflict",IF(AND($N242="Higher Is Better",$O242&lt;&gt;"",$P242&lt;&gt;"",$P242&lt;=$O242),"Target Direction Conflict","OK")))))))))))</f>
        <v/>
      </c>
    </row>
    <row r="243">
      <c r="A243" s="23" t="n"/>
      <c r="B243" s="23" t="n"/>
      <c r="C243" s="23" t="n"/>
      <c r="D243" s="23" t="n"/>
      <c r="E243" s="23" t="n"/>
      <c r="F243" s="23" t="n"/>
      <c r="G243" s="24" t="n"/>
      <c r="H243" s="42" t="n"/>
      <c r="I243" s="42" t="n"/>
      <c r="J243" s="23" t="n"/>
      <c r="K243" s="23" t="n"/>
      <c r="L243" s="23" t="n"/>
      <c r="M243" s="23" t="n"/>
      <c r="N243" s="23" t="n"/>
      <c r="O243" s="26" t="n"/>
      <c r="P243" s="26" t="n"/>
      <c r="Q243" s="26" t="n"/>
      <c r="R243" s="42" t="n"/>
      <c r="S243" s="27" t="n"/>
      <c r="T243" s="42" t="n"/>
      <c r="U243" s="28">
        <f>IF(OR($O243="",$P243="",$Q243="",$N243=""),"",IFERROR(MAX(0,MIN(1,IF($N243="Lower Is Better",($O243-$Q243)/($O243-$P243),($Q243-$O243)/($P243-$O243)))),""))</f>
        <v/>
      </c>
      <c r="V243" s="29">
        <f>IF($A243="","",IF($K243="Completed","Completed",IF($K243="Canceled","Canceled",IF($K243="On Hold","On Hold",IF($I243="","Missing Due Date",IF($I243&lt;TODAY(),"Past Due",IF($I243&lt;=TODAY()+'Settings'!$B$4,"Due Soon","On Track")))))))</f>
        <v/>
      </c>
      <c r="W243" s="30">
        <f>IF($A243="","",COUNTIFS('Coaching Log'!$B$5:$B$504,$A243))</f>
        <v/>
      </c>
      <c r="X243" s="43">
        <f>IF($A243="","",IFERROR(IF(MAXIFS('Coaching Log'!$F$5:$F$504,'Coaching Log'!$B$5:$B$504,$A243)=0,"",MAXIFS('Coaching Log'!$F$5:$F$504,'Coaching Log'!$B$5:$B$504,$A243)),""))</f>
        <v/>
      </c>
      <c r="Y243" s="44">
        <f>IF(OR($A243="",$S243=""),"",IFERROR($S243*'Settings'!$B$5,""))</f>
        <v/>
      </c>
      <c r="Z243" s="44">
        <f>IF($A243="","",IFERROR(SUMIFS('Coaching Log'!$P$5:$P$504,'Coaching Log'!$B$5:$B$504,$A243),0))</f>
        <v/>
      </c>
      <c r="AA243" s="29">
        <f>IF(COUNTA($A243:$T243)=0,"",IF($A243="","Missing Plan ID",IF(COUNTIF($A$5:$A$504,$A243)&gt;1,"Duplicate Plan ID",IF(OR($B243="",$C243=""),"Missing Driver",IF($H243="","Missing Start Date",IF($I243="","Missing Due Date",IF($I243&lt;$H243,"Due Date Before Start",IF(AND($K243="Completed",$T243=""),"Missing Completion Date",IF(AND($K243&lt;&gt;"Completed",$T243&lt;&gt;""),"Completion Date With Open Status",IF(AND($N243="Lower Is Better",$O243&lt;&gt;"",$P243&lt;&gt;"",$P243&gt;=$O243),"Target Direction Conflict",IF(AND($N243="Higher Is Better",$O243&lt;&gt;"",$P243&lt;&gt;"",$P243&lt;=$O243),"Target Direction Conflict","OK")))))))))))</f>
        <v/>
      </c>
    </row>
    <row r="244">
      <c r="A244" s="23" t="n"/>
      <c r="B244" s="23" t="n"/>
      <c r="C244" s="23" t="n"/>
      <c r="D244" s="23" t="n"/>
      <c r="E244" s="23" t="n"/>
      <c r="F244" s="23" t="n"/>
      <c r="G244" s="24" t="n"/>
      <c r="H244" s="42" t="n"/>
      <c r="I244" s="42" t="n"/>
      <c r="J244" s="23" t="n"/>
      <c r="K244" s="23" t="n"/>
      <c r="L244" s="23" t="n"/>
      <c r="M244" s="23" t="n"/>
      <c r="N244" s="23" t="n"/>
      <c r="O244" s="26" t="n"/>
      <c r="P244" s="26" t="n"/>
      <c r="Q244" s="26" t="n"/>
      <c r="R244" s="42" t="n"/>
      <c r="S244" s="27" t="n"/>
      <c r="T244" s="42" t="n"/>
      <c r="U244" s="28">
        <f>IF(OR($O244="",$P244="",$Q244="",$N244=""),"",IFERROR(MAX(0,MIN(1,IF($N244="Lower Is Better",($O244-$Q244)/($O244-$P244),($Q244-$O244)/($P244-$O244)))),""))</f>
        <v/>
      </c>
      <c r="V244" s="29">
        <f>IF($A244="","",IF($K244="Completed","Completed",IF($K244="Canceled","Canceled",IF($K244="On Hold","On Hold",IF($I244="","Missing Due Date",IF($I244&lt;TODAY(),"Past Due",IF($I244&lt;=TODAY()+'Settings'!$B$4,"Due Soon","On Track")))))))</f>
        <v/>
      </c>
      <c r="W244" s="30">
        <f>IF($A244="","",COUNTIFS('Coaching Log'!$B$5:$B$504,$A244))</f>
        <v/>
      </c>
      <c r="X244" s="43">
        <f>IF($A244="","",IFERROR(IF(MAXIFS('Coaching Log'!$F$5:$F$504,'Coaching Log'!$B$5:$B$504,$A244)=0,"",MAXIFS('Coaching Log'!$F$5:$F$504,'Coaching Log'!$B$5:$B$504,$A244)),""))</f>
        <v/>
      </c>
      <c r="Y244" s="44">
        <f>IF(OR($A244="",$S244=""),"",IFERROR($S244*'Settings'!$B$5,""))</f>
        <v/>
      </c>
      <c r="Z244" s="44">
        <f>IF($A244="","",IFERROR(SUMIFS('Coaching Log'!$P$5:$P$504,'Coaching Log'!$B$5:$B$504,$A244),0))</f>
        <v/>
      </c>
      <c r="AA244" s="29">
        <f>IF(COUNTA($A244:$T244)=0,"",IF($A244="","Missing Plan ID",IF(COUNTIF($A$5:$A$504,$A244)&gt;1,"Duplicate Plan ID",IF(OR($B244="",$C244=""),"Missing Driver",IF($H244="","Missing Start Date",IF($I244="","Missing Due Date",IF($I244&lt;$H244,"Due Date Before Start",IF(AND($K244="Completed",$T244=""),"Missing Completion Date",IF(AND($K244&lt;&gt;"Completed",$T244&lt;&gt;""),"Completion Date With Open Status",IF(AND($N244="Lower Is Better",$O244&lt;&gt;"",$P244&lt;&gt;"",$P244&gt;=$O244),"Target Direction Conflict",IF(AND($N244="Higher Is Better",$O244&lt;&gt;"",$P244&lt;&gt;"",$P244&lt;=$O244),"Target Direction Conflict","OK")))))))))))</f>
        <v/>
      </c>
    </row>
    <row r="245">
      <c r="A245" s="23" t="n"/>
      <c r="B245" s="23" t="n"/>
      <c r="C245" s="23" t="n"/>
      <c r="D245" s="23" t="n"/>
      <c r="E245" s="23" t="n"/>
      <c r="F245" s="23" t="n"/>
      <c r="G245" s="24" t="n"/>
      <c r="H245" s="42" t="n"/>
      <c r="I245" s="42" t="n"/>
      <c r="J245" s="23" t="n"/>
      <c r="K245" s="23" t="n"/>
      <c r="L245" s="23" t="n"/>
      <c r="M245" s="23" t="n"/>
      <c r="N245" s="23" t="n"/>
      <c r="O245" s="26" t="n"/>
      <c r="P245" s="26" t="n"/>
      <c r="Q245" s="26" t="n"/>
      <c r="R245" s="42" t="n"/>
      <c r="S245" s="27" t="n"/>
      <c r="T245" s="42" t="n"/>
      <c r="U245" s="28">
        <f>IF(OR($O245="",$P245="",$Q245="",$N245=""),"",IFERROR(MAX(0,MIN(1,IF($N245="Lower Is Better",($O245-$Q245)/($O245-$P245),($Q245-$O245)/($P245-$O245)))),""))</f>
        <v/>
      </c>
      <c r="V245" s="29">
        <f>IF($A245="","",IF($K245="Completed","Completed",IF($K245="Canceled","Canceled",IF($K245="On Hold","On Hold",IF($I245="","Missing Due Date",IF($I245&lt;TODAY(),"Past Due",IF($I245&lt;=TODAY()+'Settings'!$B$4,"Due Soon","On Track")))))))</f>
        <v/>
      </c>
      <c r="W245" s="30">
        <f>IF($A245="","",COUNTIFS('Coaching Log'!$B$5:$B$504,$A245))</f>
        <v/>
      </c>
      <c r="X245" s="43">
        <f>IF($A245="","",IFERROR(IF(MAXIFS('Coaching Log'!$F$5:$F$504,'Coaching Log'!$B$5:$B$504,$A245)=0,"",MAXIFS('Coaching Log'!$F$5:$F$504,'Coaching Log'!$B$5:$B$504,$A245)),""))</f>
        <v/>
      </c>
      <c r="Y245" s="44">
        <f>IF(OR($A245="",$S245=""),"",IFERROR($S245*'Settings'!$B$5,""))</f>
        <v/>
      </c>
      <c r="Z245" s="44">
        <f>IF($A245="","",IFERROR(SUMIFS('Coaching Log'!$P$5:$P$504,'Coaching Log'!$B$5:$B$504,$A245),0))</f>
        <v/>
      </c>
      <c r="AA245" s="29">
        <f>IF(COUNTA($A245:$T245)=0,"",IF($A245="","Missing Plan ID",IF(COUNTIF($A$5:$A$504,$A245)&gt;1,"Duplicate Plan ID",IF(OR($B245="",$C245=""),"Missing Driver",IF($H245="","Missing Start Date",IF($I245="","Missing Due Date",IF($I245&lt;$H245,"Due Date Before Start",IF(AND($K245="Completed",$T245=""),"Missing Completion Date",IF(AND($K245&lt;&gt;"Completed",$T245&lt;&gt;""),"Completion Date With Open Status",IF(AND($N245="Lower Is Better",$O245&lt;&gt;"",$P245&lt;&gt;"",$P245&gt;=$O245),"Target Direction Conflict",IF(AND($N245="Higher Is Better",$O245&lt;&gt;"",$P245&lt;&gt;"",$P245&lt;=$O245),"Target Direction Conflict","OK")))))))))))</f>
        <v/>
      </c>
    </row>
    <row r="246">
      <c r="A246" s="23" t="n"/>
      <c r="B246" s="23" t="n"/>
      <c r="C246" s="23" t="n"/>
      <c r="D246" s="23" t="n"/>
      <c r="E246" s="23" t="n"/>
      <c r="F246" s="23" t="n"/>
      <c r="G246" s="24" t="n"/>
      <c r="H246" s="42" t="n"/>
      <c r="I246" s="42" t="n"/>
      <c r="J246" s="23" t="n"/>
      <c r="K246" s="23" t="n"/>
      <c r="L246" s="23" t="n"/>
      <c r="M246" s="23" t="n"/>
      <c r="N246" s="23" t="n"/>
      <c r="O246" s="26" t="n"/>
      <c r="P246" s="26" t="n"/>
      <c r="Q246" s="26" t="n"/>
      <c r="R246" s="42" t="n"/>
      <c r="S246" s="27" t="n"/>
      <c r="T246" s="42" t="n"/>
      <c r="U246" s="28">
        <f>IF(OR($O246="",$P246="",$Q246="",$N246=""),"",IFERROR(MAX(0,MIN(1,IF($N246="Lower Is Better",($O246-$Q246)/($O246-$P246),($Q246-$O246)/($P246-$O246)))),""))</f>
        <v/>
      </c>
      <c r="V246" s="29">
        <f>IF($A246="","",IF($K246="Completed","Completed",IF($K246="Canceled","Canceled",IF($K246="On Hold","On Hold",IF($I246="","Missing Due Date",IF($I246&lt;TODAY(),"Past Due",IF($I246&lt;=TODAY()+'Settings'!$B$4,"Due Soon","On Track")))))))</f>
        <v/>
      </c>
      <c r="W246" s="30">
        <f>IF($A246="","",COUNTIFS('Coaching Log'!$B$5:$B$504,$A246))</f>
        <v/>
      </c>
      <c r="X246" s="43">
        <f>IF($A246="","",IFERROR(IF(MAXIFS('Coaching Log'!$F$5:$F$504,'Coaching Log'!$B$5:$B$504,$A246)=0,"",MAXIFS('Coaching Log'!$F$5:$F$504,'Coaching Log'!$B$5:$B$504,$A246)),""))</f>
        <v/>
      </c>
      <c r="Y246" s="44">
        <f>IF(OR($A246="",$S246=""),"",IFERROR($S246*'Settings'!$B$5,""))</f>
        <v/>
      </c>
      <c r="Z246" s="44">
        <f>IF($A246="","",IFERROR(SUMIFS('Coaching Log'!$P$5:$P$504,'Coaching Log'!$B$5:$B$504,$A246),0))</f>
        <v/>
      </c>
      <c r="AA246" s="29">
        <f>IF(COUNTA($A246:$T246)=0,"",IF($A246="","Missing Plan ID",IF(COUNTIF($A$5:$A$504,$A246)&gt;1,"Duplicate Plan ID",IF(OR($B246="",$C246=""),"Missing Driver",IF($H246="","Missing Start Date",IF($I246="","Missing Due Date",IF($I246&lt;$H246,"Due Date Before Start",IF(AND($K246="Completed",$T246=""),"Missing Completion Date",IF(AND($K246&lt;&gt;"Completed",$T246&lt;&gt;""),"Completion Date With Open Status",IF(AND($N246="Lower Is Better",$O246&lt;&gt;"",$P246&lt;&gt;"",$P246&gt;=$O246),"Target Direction Conflict",IF(AND($N246="Higher Is Better",$O246&lt;&gt;"",$P246&lt;&gt;"",$P246&lt;=$O246),"Target Direction Conflict","OK")))))))))))</f>
        <v/>
      </c>
    </row>
    <row r="247">
      <c r="A247" s="23" t="n"/>
      <c r="B247" s="23" t="n"/>
      <c r="C247" s="23" t="n"/>
      <c r="D247" s="23" t="n"/>
      <c r="E247" s="23" t="n"/>
      <c r="F247" s="23" t="n"/>
      <c r="G247" s="24" t="n"/>
      <c r="H247" s="42" t="n"/>
      <c r="I247" s="42" t="n"/>
      <c r="J247" s="23" t="n"/>
      <c r="K247" s="23" t="n"/>
      <c r="L247" s="23" t="n"/>
      <c r="M247" s="23" t="n"/>
      <c r="N247" s="23" t="n"/>
      <c r="O247" s="26" t="n"/>
      <c r="P247" s="26" t="n"/>
      <c r="Q247" s="26" t="n"/>
      <c r="R247" s="42" t="n"/>
      <c r="S247" s="27" t="n"/>
      <c r="T247" s="42" t="n"/>
      <c r="U247" s="28">
        <f>IF(OR($O247="",$P247="",$Q247="",$N247=""),"",IFERROR(MAX(0,MIN(1,IF($N247="Lower Is Better",($O247-$Q247)/($O247-$P247),($Q247-$O247)/($P247-$O247)))),""))</f>
        <v/>
      </c>
      <c r="V247" s="29">
        <f>IF($A247="","",IF($K247="Completed","Completed",IF($K247="Canceled","Canceled",IF($K247="On Hold","On Hold",IF($I247="","Missing Due Date",IF($I247&lt;TODAY(),"Past Due",IF($I247&lt;=TODAY()+'Settings'!$B$4,"Due Soon","On Track")))))))</f>
        <v/>
      </c>
      <c r="W247" s="30">
        <f>IF($A247="","",COUNTIFS('Coaching Log'!$B$5:$B$504,$A247))</f>
        <v/>
      </c>
      <c r="X247" s="43">
        <f>IF($A247="","",IFERROR(IF(MAXIFS('Coaching Log'!$F$5:$F$504,'Coaching Log'!$B$5:$B$504,$A247)=0,"",MAXIFS('Coaching Log'!$F$5:$F$504,'Coaching Log'!$B$5:$B$504,$A247)),""))</f>
        <v/>
      </c>
      <c r="Y247" s="44">
        <f>IF(OR($A247="",$S247=""),"",IFERROR($S247*'Settings'!$B$5,""))</f>
        <v/>
      </c>
      <c r="Z247" s="44">
        <f>IF($A247="","",IFERROR(SUMIFS('Coaching Log'!$P$5:$P$504,'Coaching Log'!$B$5:$B$504,$A247),0))</f>
        <v/>
      </c>
      <c r="AA247" s="29">
        <f>IF(COUNTA($A247:$T247)=0,"",IF($A247="","Missing Plan ID",IF(COUNTIF($A$5:$A$504,$A247)&gt;1,"Duplicate Plan ID",IF(OR($B247="",$C247=""),"Missing Driver",IF($H247="","Missing Start Date",IF($I247="","Missing Due Date",IF($I247&lt;$H247,"Due Date Before Start",IF(AND($K247="Completed",$T247=""),"Missing Completion Date",IF(AND($K247&lt;&gt;"Completed",$T247&lt;&gt;""),"Completion Date With Open Status",IF(AND($N247="Lower Is Better",$O247&lt;&gt;"",$P247&lt;&gt;"",$P247&gt;=$O247),"Target Direction Conflict",IF(AND($N247="Higher Is Better",$O247&lt;&gt;"",$P247&lt;&gt;"",$P247&lt;=$O247),"Target Direction Conflict","OK")))))))))))</f>
        <v/>
      </c>
    </row>
    <row r="248">
      <c r="A248" s="23" t="n"/>
      <c r="B248" s="23" t="n"/>
      <c r="C248" s="23" t="n"/>
      <c r="D248" s="23" t="n"/>
      <c r="E248" s="23" t="n"/>
      <c r="F248" s="23" t="n"/>
      <c r="G248" s="24" t="n"/>
      <c r="H248" s="42" t="n"/>
      <c r="I248" s="42" t="n"/>
      <c r="J248" s="23" t="n"/>
      <c r="K248" s="23" t="n"/>
      <c r="L248" s="23" t="n"/>
      <c r="M248" s="23" t="n"/>
      <c r="N248" s="23" t="n"/>
      <c r="O248" s="26" t="n"/>
      <c r="P248" s="26" t="n"/>
      <c r="Q248" s="26" t="n"/>
      <c r="R248" s="42" t="n"/>
      <c r="S248" s="27" t="n"/>
      <c r="T248" s="42" t="n"/>
      <c r="U248" s="28">
        <f>IF(OR($O248="",$P248="",$Q248="",$N248=""),"",IFERROR(MAX(0,MIN(1,IF($N248="Lower Is Better",($O248-$Q248)/($O248-$P248),($Q248-$O248)/($P248-$O248)))),""))</f>
        <v/>
      </c>
      <c r="V248" s="29">
        <f>IF($A248="","",IF($K248="Completed","Completed",IF($K248="Canceled","Canceled",IF($K248="On Hold","On Hold",IF($I248="","Missing Due Date",IF($I248&lt;TODAY(),"Past Due",IF($I248&lt;=TODAY()+'Settings'!$B$4,"Due Soon","On Track")))))))</f>
        <v/>
      </c>
      <c r="W248" s="30">
        <f>IF($A248="","",COUNTIFS('Coaching Log'!$B$5:$B$504,$A248))</f>
        <v/>
      </c>
      <c r="X248" s="43">
        <f>IF($A248="","",IFERROR(IF(MAXIFS('Coaching Log'!$F$5:$F$504,'Coaching Log'!$B$5:$B$504,$A248)=0,"",MAXIFS('Coaching Log'!$F$5:$F$504,'Coaching Log'!$B$5:$B$504,$A248)),""))</f>
        <v/>
      </c>
      <c r="Y248" s="44">
        <f>IF(OR($A248="",$S248=""),"",IFERROR($S248*'Settings'!$B$5,""))</f>
        <v/>
      </c>
      <c r="Z248" s="44">
        <f>IF($A248="","",IFERROR(SUMIFS('Coaching Log'!$P$5:$P$504,'Coaching Log'!$B$5:$B$504,$A248),0))</f>
        <v/>
      </c>
      <c r="AA248" s="29">
        <f>IF(COUNTA($A248:$T248)=0,"",IF($A248="","Missing Plan ID",IF(COUNTIF($A$5:$A$504,$A248)&gt;1,"Duplicate Plan ID",IF(OR($B248="",$C248=""),"Missing Driver",IF($H248="","Missing Start Date",IF($I248="","Missing Due Date",IF($I248&lt;$H248,"Due Date Before Start",IF(AND($K248="Completed",$T248=""),"Missing Completion Date",IF(AND($K248&lt;&gt;"Completed",$T248&lt;&gt;""),"Completion Date With Open Status",IF(AND($N248="Lower Is Better",$O248&lt;&gt;"",$P248&lt;&gt;"",$P248&gt;=$O248),"Target Direction Conflict",IF(AND($N248="Higher Is Better",$O248&lt;&gt;"",$P248&lt;&gt;"",$P248&lt;=$O248),"Target Direction Conflict","OK")))))))))))</f>
        <v/>
      </c>
    </row>
    <row r="249">
      <c r="A249" s="23" t="n"/>
      <c r="B249" s="23" t="n"/>
      <c r="C249" s="23" t="n"/>
      <c r="D249" s="23" t="n"/>
      <c r="E249" s="23" t="n"/>
      <c r="F249" s="23" t="n"/>
      <c r="G249" s="24" t="n"/>
      <c r="H249" s="42" t="n"/>
      <c r="I249" s="42" t="n"/>
      <c r="J249" s="23" t="n"/>
      <c r="K249" s="23" t="n"/>
      <c r="L249" s="23" t="n"/>
      <c r="M249" s="23" t="n"/>
      <c r="N249" s="23" t="n"/>
      <c r="O249" s="26" t="n"/>
      <c r="P249" s="26" t="n"/>
      <c r="Q249" s="26" t="n"/>
      <c r="R249" s="42" t="n"/>
      <c r="S249" s="27" t="n"/>
      <c r="T249" s="42" t="n"/>
      <c r="U249" s="28">
        <f>IF(OR($O249="",$P249="",$Q249="",$N249=""),"",IFERROR(MAX(0,MIN(1,IF($N249="Lower Is Better",($O249-$Q249)/($O249-$P249),($Q249-$O249)/($P249-$O249)))),""))</f>
        <v/>
      </c>
      <c r="V249" s="29">
        <f>IF($A249="","",IF($K249="Completed","Completed",IF($K249="Canceled","Canceled",IF($K249="On Hold","On Hold",IF($I249="","Missing Due Date",IF($I249&lt;TODAY(),"Past Due",IF($I249&lt;=TODAY()+'Settings'!$B$4,"Due Soon","On Track")))))))</f>
        <v/>
      </c>
      <c r="W249" s="30">
        <f>IF($A249="","",COUNTIFS('Coaching Log'!$B$5:$B$504,$A249))</f>
        <v/>
      </c>
      <c r="X249" s="43">
        <f>IF($A249="","",IFERROR(IF(MAXIFS('Coaching Log'!$F$5:$F$504,'Coaching Log'!$B$5:$B$504,$A249)=0,"",MAXIFS('Coaching Log'!$F$5:$F$504,'Coaching Log'!$B$5:$B$504,$A249)),""))</f>
        <v/>
      </c>
      <c r="Y249" s="44">
        <f>IF(OR($A249="",$S249=""),"",IFERROR($S249*'Settings'!$B$5,""))</f>
        <v/>
      </c>
      <c r="Z249" s="44">
        <f>IF($A249="","",IFERROR(SUMIFS('Coaching Log'!$P$5:$P$504,'Coaching Log'!$B$5:$B$504,$A249),0))</f>
        <v/>
      </c>
      <c r="AA249" s="29">
        <f>IF(COUNTA($A249:$T249)=0,"",IF($A249="","Missing Plan ID",IF(COUNTIF($A$5:$A$504,$A249)&gt;1,"Duplicate Plan ID",IF(OR($B249="",$C249=""),"Missing Driver",IF($H249="","Missing Start Date",IF($I249="","Missing Due Date",IF($I249&lt;$H249,"Due Date Before Start",IF(AND($K249="Completed",$T249=""),"Missing Completion Date",IF(AND($K249&lt;&gt;"Completed",$T249&lt;&gt;""),"Completion Date With Open Status",IF(AND($N249="Lower Is Better",$O249&lt;&gt;"",$P249&lt;&gt;"",$P249&gt;=$O249),"Target Direction Conflict",IF(AND($N249="Higher Is Better",$O249&lt;&gt;"",$P249&lt;&gt;"",$P249&lt;=$O249),"Target Direction Conflict","OK")))))))))))</f>
        <v/>
      </c>
    </row>
    <row r="250">
      <c r="A250" s="23" t="n"/>
      <c r="B250" s="23" t="n"/>
      <c r="C250" s="23" t="n"/>
      <c r="D250" s="23" t="n"/>
      <c r="E250" s="23" t="n"/>
      <c r="F250" s="23" t="n"/>
      <c r="G250" s="24" t="n"/>
      <c r="H250" s="42" t="n"/>
      <c r="I250" s="42" t="n"/>
      <c r="J250" s="23" t="n"/>
      <c r="K250" s="23" t="n"/>
      <c r="L250" s="23" t="n"/>
      <c r="M250" s="23" t="n"/>
      <c r="N250" s="23" t="n"/>
      <c r="O250" s="26" t="n"/>
      <c r="P250" s="26" t="n"/>
      <c r="Q250" s="26" t="n"/>
      <c r="R250" s="42" t="n"/>
      <c r="S250" s="27" t="n"/>
      <c r="T250" s="42" t="n"/>
      <c r="U250" s="28">
        <f>IF(OR($O250="",$P250="",$Q250="",$N250=""),"",IFERROR(MAX(0,MIN(1,IF($N250="Lower Is Better",($O250-$Q250)/($O250-$P250),($Q250-$O250)/($P250-$O250)))),""))</f>
        <v/>
      </c>
      <c r="V250" s="29">
        <f>IF($A250="","",IF($K250="Completed","Completed",IF($K250="Canceled","Canceled",IF($K250="On Hold","On Hold",IF($I250="","Missing Due Date",IF($I250&lt;TODAY(),"Past Due",IF($I250&lt;=TODAY()+'Settings'!$B$4,"Due Soon","On Track")))))))</f>
        <v/>
      </c>
      <c r="W250" s="30">
        <f>IF($A250="","",COUNTIFS('Coaching Log'!$B$5:$B$504,$A250))</f>
        <v/>
      </c>
      <c r="X250" s="43">
        <f>IF($A250="","",IFERROR(IF(MAXIFS('Coaching Log'!$F$5:$F$504,'Coaching Log'!$B$5:$B$504,$A250)=0,"",MAXIFS('Coaching Log'!$F$5:$F$504,'Coaching Log'!$B$5:$B$504,$A250)),""))</f>
        <v/>
      </c>
      <c r="Y250" s="44">
        <f>IF(OR($A250="",$S250=""),"",IFERROR($S250*'Settings'!$B$5,""))</f>
        <v/>
      </c>
      <c r="Z250" s="44">
        <f>IF($A250="","",IFERROR(SUMIFS('Coaching Log'!$P$5:$P$504,'Coaching Log'!$B$5:$B$504,$A250),0))</f>
        <v/>
      </c>
      <c r="AA250" s="29">
        <f>IF(COUNTA($A250:$T250)=0,"",IF($A250="","Missing Plan ID",IF(COUNTIF($A$5:$A$504,$A250)&gt;1,"Duplicate Plan ID",IF(OR($B250="",$C250=""),"Missing Driver",IF($H250="","Missing Start Date",IF($I250="","Missing Due Date",IF($I250&lt;$H250,"Due Date Before Start",IF(AND($K250="Completed",$T250=""),"Missing Completion Date",IF(AND($K250&lt;&gt;"Completed",$T250&lt;&gt;""),"Completion Date With Open Status",IF(AND($N250="Lower Is Better",$O250&lt;&gt;"",$P250&lt;&gt;"",$P250&gt;=$O250),"Target Direction Conflict",IF(AND($N250="Higher Is Better",$O250&lt;&gt;"",$P250&lt;&gt;"",$P250&lt;=$O250),"Target Direction Conflict","OK")))))))))))</f>
        <v/>
      </c>
    </row>
    <row r="251">
      <c r="A251" s="23" t="n"/>
      <c r="B251" s="23" t="n"/>
      <c r="C251" s="23" t="n"/>
      <c r="D251" s="23" t="n"/>
      <c r="E251" s="23" t="n"/>
      <c r="F251" s="23" t="n"/>
      <c r="G251" s="24" t="n"/>
      <c r="H251" s="42" t="n"/>
      <c r="I251" s="42" t="n"/>
      <c r="J251" s="23" t="n"/>
      <c r="K251" s="23" t="n"/>
      <c r="L251" s="23" t="n"/>
      <c r="M251" s="23" t="n"/>
      <c r="N251" s="23" t="n"/>
      <c r="O251" s="26" t="n"/>
      <c r="P251" s="26" t="n"/>
      <c r="Q251" s="26" t="n"/>
      <c r="R251" s="42" t="n"/>
      <c r="S251" s="27" t="n"/>
      <c r="T251" s="42" t="n"/>
      <c r="U251" s="28">
        <f>IF(OR($O251="",$P251="",$Q251="",$N251=""),"",IFERROR(MAX(0,MIN(1,IF($N251="Lower Is Better",($O251-$Q251)/($O251-$P251),($Q251-$O251)/($P251-$O251)))),""))</f>
        <v/>
      </c>
      <c r="V251" s="29">
        <f>IF($A251="","",IF($K251="Completed","Completed",IF($K251="Canceled","Canceled",IF($K251="On Hold","On Hold",IF($I251="","Missing Due Date",IF($I251&lt;TODAY(),"Past Due",IF($I251&lt;=TODAY()+'Settings'!$B$4,"Due Soon","On Track")))))))</f>
        <v/>
      </c>
      <c r="W251" s="30">
        <f>IF($A251="","",COUNTIFS('Coaching Log'!$B$5:$B$504,$A251))</f>
        <v/>
      </c>
      <c r="X251" s="43">
        <f>IF($A251="","",IFERROR(IF(MAXIFS('Coaching Log'!$F$5:$F$504,'Coaching Log'!$B$5:$B$504,$A251)=0,"",MAXIFS('Coaching Log'!$F$5:$F$504,'Coaching Log'!$B$5:$B$504,$A251)),""))</f>
        <v/>
      </c>
      <c r="Y251" s="44">
        <f>IF(OR($A251="",$S251=""),"",IFERROR($S251*'Settings'!$B$5,""))</f>
        <v/>
      </c>
      <c r="Z251" s="44">
        <f>IF($A251="","",IFERROR(SUMIFS('Coaching Log'!$P$5:$P$504,'Coaching Log'!$B$5:$B$504,$A251),0))</f>
        <v/>
      </c>
      <c r="AA251" s="29">
        <f>IF(COUNTA($A251:$T251)=0,"",IF($A251="","Missing Plan ID",IF(COUNTIF($A$5:$A$504,$A251)&gt;1,"Duplicate Plan ID",IF(OR($B251="",$C251=""),"Missing Driver",IF($H251="","Missing Start Date",IF($I251="","Missing Due Date",IF($I251&lt;$H251,"Due Date Before Start",IF(AND($K251="Completed",$T251=""),"Missing Completion Date",IF(AND($K251&lt;&gt;"Completed",$T251&lt;&gt;""),"Completion Date With Open Status",IF(AND($N251="Lower Is Better",$O251&lt;&gt;"",$P251&lt;&gt;"",$P251&gt;=$O251),"Target Direction Conflict",IF(AND($N251="Higher Is Better",$O251&lt;&gt;"",$P251&lt;&gt;"",$P251&lt;=$O251),"Target Direction Conflict","OK")))))))))))</f>
        <v/>
      </c>
    </row>
    <row r="252">
      <c r="A252" s="23" t="n"/>
      <c r="B252" s="23" t="n"/>
      <c r="C252" s="23" t="n"/>
      <c r="D252" s="23" t="n"/>
      <c r="E252" s="23" t="n"/>
      <c r="F252" s="23" t="n"/>
      <c r="G252" s="24" t="n"/>
      <c r="H252" s="42" t="n"/>
      <c r="I252" s="42" t="n"/>
      <c r="J252" s="23" t="n"/>
      <c r="K252" s="23" t="n"/>
      <c r="L252" s="23" t="n"/>
      <c r="M252" s="23" t="n"/>
      <c r="N252" s="23" t="n"/>
      <c r="O252" s="26" t="n"/>
      <c r="P252" s="26" t="n"/>
      <c r="Q252" s="26" t="n"/>
      <c r="R252" s="42" t="n"/>
      <c r="S252" s="27" t="n"/>
      <c r="T252" s="42" t="n"/>
      <c r="U252" s="28">
        <f>IF(OR($O252="",$P252="",$Q252="",$N252=""),"",IFERROR(MAX(0,MIN(1,IF($N252="Lower Is Better",($O252-$Q252)/($O252-$P252),($Q252-$O252)/($P252-$O252)))),""))</f>
        <v/>
      </c>
      <c r="V252" s="29">
        <f>IF($A252="","",IF($K252="Completed","Completed",IF($K252="Canceled","Canceled",IF($K252="On Hold","On Hold",IF($I252="","Missing Due Date",IF($I252&lt;TODAY(),"Past Due",IF($I252&lt;=TODAY()+'Settings'!$B$4,"Due Soon","On Track")))))))</f>
        <v/>
      </c>
      <c r="W252" s="30">
        <f>IF($A252="","",COUNTIFS('Coaching Log'!$B$5:$B$504,$A252))</f>
        <v/>
      </c>
      <c r="X252" s="43">
        <f>IF($A252="","",IFERROR(IF(MAXIFS('Coaching Log'!$F$5:$F$504,'Coaching Log'!$B$5:$B$504,$A252)=0,"",MAXIFS('Coaching Log'!$F$5:$F$504,'Coaching Log'!$B$5:$B$504,$A252)),""))</f>
        <v/>
      </c>
      <c r="Y252" s="44">
        <f>IF(OR($A252="",$S252=""),"",IFERROR($S252*'Settings'!$B$5,""))</f>
        <v/>
      </c>
      <c r="Z252" s="44">
        <f>IF($A252="","",IFERROR(SUMIFS('Coaching Log'!$P$5:$P$504,'Coaching Log'!$B$5:$B$504,$A252),0))</f>
        <v/>
      </c>
      <c r="AA252" s="29">
        <f>IF(COUNTA($A252:$T252)=0,"",IF($A252="","Missing Plan ID",IF(COUNTIF($A$5:$A$504,$A252)&gt;1,"Duplicate Plan ID",IF(OR($B252="",$C252=""),"Missing Driver",IF($H252="","Missing Start Date",IF($I252="","Missing Due Date",IF($I252&lt;$H252,"Due Date Before Start",IF(AND($K252="Completed",$T252=""),"Missing Completion Date",IF(AND($K252&lt;&gt;"Completed",$T252&lt;&gt;""),"Completion Date With Open Status",IF(AND($N252="Lower Is Better",$O252&lt;&gt;"",$P252&lt;&gt;"",$P252&gt;=$O252),"Target Direction Conflict",IF(AND($N252="Higher Is Better",$O252&lt;&gt;"",$P252&lt;&gt;"",$P252&lt;=$O252),"Target Direction Conflict","OK")))))))))))</f>
        <v/>
      </c>
    </row>
    <row r="253">
      <c r="A253" s="23" t="n"/>
      <c r="B253" s="23" t="n"/>
      <c r="C253" s="23" t="n"/>
      <c r="D253" s="23" t="n"/>
      <c r="E253" s="23" t="n"/>
      <c r="F253" s="23" t="n"/>
      <c r="G253" s="24" t="n"/>
      <c r="H253" s="42" t="n"/>
      <c r="I253" s="42" t="n"/>
      <c r="J253" s="23" t="n"/>
      <c r="K253" s="23" t="n"/>
      <c r="L253" s="23" t="n"/>
      <c r="M253" s="23" t="n"/>
      <c r="N253" s="23" t="n"/>
      <c r="O253" s="26" t="n"/>
      <c r="P253" s="26" t="n"/>
      <c r="Q253" s="26" t="n"/>
      <c r="R253" s="42" t="n"/>
      <c r="S253" s="27" t="n"/>
      <c r="T253" s="42" t="n"/>
      <c r="U253" s="28">
        <f>IF(OR($O253="",$P253="",$Q253="",$N253=""),"",IFERROR(MAX(0,MIN(1,IF($N253="Lower Is Better",($O253-$Q253)/($O253-$P253),($Q253-$O253)/($P253-$O253)))),""))</f>
        <v/>
      </c>
      <c r="V253" s="29">
        <f>IF($A253="","",IF($K253="Completed","Completed",IF($K253="Canceled","Canceled",IF($K253="On Hold","On Hold",IF($I253="","Missing Due Date",IF($I253&lt;TODAY(),"Past Due",IF($I253&lt;=TODAY()+'Settings'!$B$4,"Due Soon","On Track")))))))</f>
        <v/>
      </c>
      <c r="W253" s="30">
        <f>IF($A253="","",COUNTIFS('Coaching Log'!$B$5:$B$504,$A253))</f>
        <v/>
      </c>
      <c r="X253" s="43">
        <f>IF($A253="","",IFERROR(IF(MAXIFS('Coaching Log'!$F$5:$F$504,'Coaching Log'!$B$5:$B$504,$A253)=0,"",MAXIFS('Coaching Log'!$F$5:$F$504,'Coaching Log'!$B$5:$B$504,$A253)),""))</f>
        <v/>
      </c>
      <c r="Y253" s="44">
        <f>IF(OR($A253="",$S253=""),"",IFERROR($S253*'Settings'!$B$5,""))</f>
        <v/>
      </c>
      <c r="Z253" s="44">
        <f>IF($A253="","",IFERROR(SUMIFS('Coaching Log'!$P$5:$P$504,'Coaching Log'!$B$5:$B$504,$A253),0))</f>
        <v/>
      </c>
      <c r="AA253" s="29">
        <f>IF(COUNTA($A253:$T253)=0,"",IF($A253="","Missing Plan ID",IF(COUNTIF($A$5:$A$504,$A253)&gt;1,"Duplicate Plan ID",IF(OR($B253="",$C253=""),"Missing Driver",IF($H253="","Missing Start Date",IF($I253="","Missing Due Date",IF($I253&lt;$H253,"Due Date Before Start",IF(AND($K253="Completed",$T253=""),"Missing Completion Date",IF(AND($K253&lt;&gt;"Completed",$T253&lt;&gt;""),"Completion Date With Open Status",IF(AND($N253="Lower Is Better",$O253&lt;&gt;"",$P253&lt;&gt;"",$P253&gt;=$O253),"Target Direction Conflict",IF(AND($N253="Higher Is Better",$O253&lt;&gt;"",$P253&lt;&gt;"",$P253&lt;=$O253),"Target Direction Conflict","OK")))))))))))</f>
        <v/>
      </c>
    </row>
    <row r="254">
      <c r="A254" s="23" t="n"/>
      <c r="B254" s="23" t="n"/>
      <c r="C254" s="23" t="n"/>
      <c r="D254" s="23" t="n"/>
      <c r="E254" s="23" t="n"/>
      <c r="F254" s="23" t="n"/>
      <c r="G254" s="24" t="n"/>
      <c r="H254" s="42" t="n"/>
      <c r="I254" s="42" t="n"/>
      <c r="J254" s="23" t="n"/>
      <c r="K254" s="23" t="n"/>
      <c r="L254" s="23" t="n"/>
      <c r="M254" s="23" t="n"/>
      <c r="N254" s="23" t="n"/>
      <c r="O254" s="26" t="n"/>
      <c r="P254" s="26" t="n"/>
      <c r="Q254" s="26" t="n"/>
      <c r="R254" s="42" t="n"/>
      <c r="S254" s="27" t="n"/>
      <c r="T254" s="42" t="n"/>
      <c r="U254" s="28">
        <f>IF(OR($O254="",$P254="",$Q254="",$N254=""),"",IFERROR(MAX(0,MIN(1,IF($N254="Lower Is Better",($O254-$Q254)/($O254-$P254),($Q254-$O254)/($P254-$O254)))),""))</f>
        <v/>
      </c>
      <c r="V254" s="29">
        <f>IF($A254="","",IF($K254="Completed","Completed",IF($K254="Canceled","Canceled",IF($K254="On Hold","On Hold",IF($I254="","Missing Due Date",IF($I254&lt;TODAY(),"Past Due",IF($I254&lt;=TODAY()+'Settings'!$B$4,"Due Soon","On Track")))))))</f>
        <v/>
      </c>
      <c r="W254" s="30">
        <f>IF($A254="","",COUNTIFS('Coaching Log'!$B$5:$B$504,$A254))</f>
        <v/>
      </c>
      <c r="X254" s="43">
        <f>IF($A254="","",IFERROR(IF(MAXIFS('Coaching Log'!$F$5:$F$504,'Coaching Log'!$B$5:$B$504,$A254)=0,"",MAXIFS('Coaching Log'!$F$5:$F$504,'Coaching Log'!$B$5:$B$504,$A254)),""))</f>
        <v/>
      </c>
      <c r="Y254" s="44">
        <f>IF(OR($A254="",$S254=""),"",IFERROR($S254*'Settings'!$B$5,""))</f>
        <v/>
      </c>
      <c r="Z254" s="44">
        <f>IF($A254="","",IFERROR(SUMIFS('Coaching Log'!$P$5:$P$504,'Coaching Log'!$B$5:$B$504,$A254),0))</f>
        <v/>
      </c>
      <c r="AA254" s="29">
        <f>IF(COUNTA($A254:$T254)=0,"",IF($A254="","Missing Plan ID",IF(COUNTIF($A$5:$A$504,$A254)&gt;1,"Duplicate Plan ID",IF(OR($B254="",$C254=""),"Missing Driver",IF($H254="","Missing Start Date",IF($I254="","Missing Due Date",IF($I254&lt;$H254,"Due Date Before Start",IF(AND($K254="Completed",$T254=""),"Missing Completion Date",IF(AND($K254&lt;&gt;"Completed",$T254&lt;&gt;""),"Completion Date With Open Status",IF(AND($N254="Lower Is Better",$O254&lt;&gt;"",$P254&lt;&gt;"",$P254&gt;=$O254),"Target Direction Conflict",IF(AND($N254="Higher Is Better",$O254&lt;&gt;"",$P254&lt;&gt;"",$P254&lt;=$O254),"Target Direction Conflict","OK")))))))))))</f>
        <v/>
      </c>
    </row>
    <row r="255">
      <c r="A255" s="23" t="n"/>
      <c r="B255" s="23" t="n"/>
      <c r="C255" s="23" t="n"/>
      <c r="D255" s="23" t="n"/>
      <c r="E255" s="23" t="n"/>
      <c r="F255" s="23" t="n"/>
      <c r="G255" s="24" t="n"/>
      <c r="H255" s="42" t="n"/>
      <c r="I255" s="42" t="n"/>
      <c r="J255" s="23" t="n"/>
      <c r="K255" s="23" t="n"/>
      <c r="L255" s="23" t="n"/>
      <c r="M255" s="23" t="n"/>
      <c r="N255" s="23" t="n"/>
      <c r="O255" s="26" t="n"/>
      <c r="P255" s="26" t="n"/>
      <c r="Q255" s="26" t="n"/>
      <c r="R255" s="42" t="n"/>
      <c r="S255" s="27" t="n"/>
      <c r="T255" s="42" t="n"/>
      <c r="U255" s="28">
        <f>IF(OR($O255="",$P255="",$Q255="",$N255=""),"",IFERROR(MAX(0,MIN(1,IF($N255="Lower Is Better",($O255-$Q255)/($O255-$P255),($Q255-$O255)/($P255-$O255)))),""))</f>
        <v/>
      </c>
      <c r="V255" s="29">
        <f>IF($A255="","",IF($K255="Completed","Completed",IF($K255="Canceled","Canceled",IF($K255="On Hold","On Hold",IF($I255="","Missing Due Date",IF($I255&lt;TODAY(),"Past Due",IF($I255&lt;=TODAY()+'Settings'!$B$4,"Due Soon","On Track")))))))</f>
        <v/>
      </c>
      <c r="W255" s="30">
        <f>IF($A255="","",COUNTIFS('Coaching Log'!$B$5:$B$504,$A255))</f>
        <v/>
      </c>
      <c r="X255" s="43">
        <f>IF($A255="","",IFERROR(IF(MAXIFS('Coaching Log'!$F$5:$F$504,'Coaching Log'!$B$5:$B$504,$A255)=0,"",MAXIFS('Coaching Log'!$F$5:$F$504,'Coaching Log'!$B$5:$B$504,$A255)),""))</f>
        <v/>
      </c>
      <c r="Y255" s="44">
        <f>IF(OR($A255="",$S255=""),"",IFERROR($S255*'Settings'!$B$5,""))</f>
        <v/>
      </c>
      <c r="Z255" s="44">
        <f>IF($A255="","",IFERROR(SUMIFS('Coaching Log'!$P$5:$P$504,'Coaching Log'!$B$5:$B$504,$A255),0))</f>
        <v/>
      </c>
      <c r="AA255" s="29">
        <f>IF(COUNTA($A255:$T255)=0,"",IF($A255="","Missing Plan ID",IF(COUNTIF($A$5:$A$504,$A255)&gt;1,"Duplicate Plan ID",IF(OR($B255="",$C255=""),"Missing Driver",IF($H255="","Missing Start Date",IF($I255="","Missing Due Date",IF($I255&lt;$H255,"Due Date Before Start",IF(AND($K255="Completed",$T255=""),"Missing Completion Date",IF(AND($K255&lt;&gt;"Completed",$T255&lt;&gt;""),"Completion Date With Open Status",IF(AND($N255="Lower Is Better",$O255&lt;&gt;"",$P255&lt;&gt;"",$P255&gt;=$O255),"Target Direction Conflict",IF(AND($N255="Higher Is Better",$O255&lt;&gt;"",$P255&lt;&gt;"",$P255&lt;=$O255),"Target Direction Conflict","OK")))))))))))</f>
        <v/>
      </c>
    </row>
    <row r="256">
      <c r="A256" s="23" t="n"/>
      <c r="B256" s="23" t="n"/>
      <c r="C256" s="23" t="n"/>
      <c r="D256" s="23" t="n"/>
      <c r="E256" s="23" t="n"/>
      <c r="F256" s="23" t="n"/>
      <c r="G256" s="24" t="n"/>
      <c r="H256" s="42" t="n"/>
      <c r="I256" s="42" t="n"/>
      <c r="J256" s="23" t="n"/>
      <c r="K256" s="23" t="n"/>
      <c r="L256" s="23" t="n"/>
      <c r="M256" s="23" t="n"/>
      <c r="N256" s="23" t="n"/>
      <c r="O256" s="26" t="n"/>
      <c r="P256" s="26" t="n"/>
      <c r="Q256" s="26" t="n"/>
      <c r="R256" s="42" t="n"/>
      <c r="S256" s="27" t="n"/>
      <c r="T256" s="42" t="n"/>
      <c r="U256" s="28">
        <f>IF(OR($O256="",$P256="",$Q256="",$N256=""),"",IFERROR(MAX(0,MIN(1,IF($N256="Lower Is Better",($O256-$Q256)/($O256-$P256),($Q256-$O256)/($P256-$O256)))),""))</f>
        <v/>
      </c>
      <c r="V256" s="29">
        <f>IF($A256="","",IF($K256="Completed","Completed",IF($K256="Canceled","Canceled",IF($K256="On Hold","On Hold",IF($I256="","Missing Due Date",IF($I256&lt;TODAY(),"Past Due",IF($I256&lt;=TODAY()+'Settings'!$B$4,"Due Soon","On Track")))))))</f>
        <v/>
      </c>
      <c r="W256" s="30">
        <f>IF($A256="","",COUNTIFS('Coaching Log'!$B$5:$B$504,$A256))</f>
        <v/>
      </c>
      <c r="X256" s="43">
        <f>IF($A256="","",IFERROR(IF(MAXIFS('Coaching Log'!$F$5:$F$504,'Coaching Log'!$B$5:$B$504,$A256)=0,"",MAXIFS('Coaching Log'!$F$5:$F$504,'Coaching Log'!$B$5:$B$504,$A256)),""))</f>
        <v/>
      </c>
      <c r="Y256" s="44">
        <f>IF(OR($A256="",$S256=""),"",IFERROR($S256*'Settings'!$B$5,""))</f>
        <v/>
      </c>
      <c r="Z256" s="44">
        <f>IF($A256="","",IFERROR(SUMIFS('Coaching Log'!$P$5:$P$504,'Coaching Log'!$B$5:$B$504,$A256),0))</f>
        <v/>
      </c>
      <c r="AA256" s="29">
        <f>IF(COUNTA($A256:$T256)=0,"",IF($A256="","Missing Plan ID",IF(COUNTIF($A$5:$A$504,$A256)&gt;1,"Duplicate Plan ID",IF(OR($B256="",$C256=""),"Missing Driver",IF($H256="","Missing Start Date",IF($I256="","Missing Due Date",IF($I256&lt;$H256,"Due Date Before Start",IF(AND($K256="Completed",$T256=""),"Missing Completion Date",IF(AND($K256&lt;&gt;"Completed",$T256&lt;&gt;""),"Completion Date With Open Status",IF(AND($N256="Lower Is Better",$O256&lt;&gt;"",$P256&lt;&gt;"",$P256&gt;=$O256),"Target Direction Conflict",IF(AND($N256="Higher Is Better",$O256&lt;&gt;"",$P256&lt;&gt;"",$P256&lt;=$O256),"Target Direction Conflict","OK")))))))))))</f>
        <v/>
      </c>
    </row>
    <row r="257">
      <c r="A257" s="23" t="n"/>
      <c r="B257" s="23" t="n"/>
      <c r="C257" s="23" t="n"/>
      <c r="D257" s="23" t="n"/>
      <c r="E257" s="23" t="n"/>
      <c r="F257" s="23" t="n"/>
      <c r="G257" s="24" t="n"/>
      <c r="H257" s="42" t="n"/>
      <c r="I257" s="42" t="n"/>
      <c r="J257" s="23" t="n"/>
      <c r="K257" s="23" t="n"/>
      <c r="L257" s="23" t="n"/>
      <c r="M257" s="23" t="n"/>
      <c r="N257" s="23" t="n"/>
      <c r="O257" s="26" t="n"/>
      <c r="P257" s="26" t="n"/>
      <c r="Q257" s="26" t="n"/>
      <c r="R257" s="42" t="n"/>
      <c r="S257" s="27" t="n"/>
      <c r="T257" s="42" t="n"/>
      <c r="U257" s="28">
        <f>IF(OR($O257="",$P257="",$Q257="",$N257=""),"",IFERROR(MAX(0,MIN(1,IF($N257="Lower Is Better",($O257-$Q257)/($O257-$P257),($Q257-$O257)/($P257-$O257)))),""))</f>
        <v/>
      </c>
      <c r="V257" s="29">
        <f>IF($A257="","",IF($K257="Completed","Completed",IF($K257="Canceled","Canceled",IF($K257="On Hold","On Hold",IF($I257="","Missing Due Date",IF($I257&lt;TODAY(),"Past Due",IF($I257&lt;=TODAY()+'Settings'!$B$4,"Due Soon","On Track")))))))</f>
        <v/>
      </c>
      <c r="W257" s="30">
        <f>IF($A257="","",COUNTIFS('Coaching Log'!$B$5:$B$504,$A257))</f>
        <v/>
      </c>
      <c r="X257" s="43">
        <f>IF($A257="","",IFERROR(IF(MAXIFS('Coaching Log'!$F$5:$F$504,'Coaching Log'!$B$5:$B$504,$A257)=0,"",MAXIFS('Coaching Log'!$F$5:$F$504,'Coaching Log'!$B$5:$B$504,$A257)),""))</f>
        <v/>
      </c>
      <c r="Y257" s="44">
        <f>IF(OR($A257="",$S257=""),"",IFERROR($S257*'Settings'!$B$5,""))</f>
        <v/>
      </c>
      <c r="Z257" s="44">
        <f>IF($A257="","",IFERROR(SUMIFS('Coaching Log'!$P$5:$P$504,'Coaching Log'!$B$5:$B$504,$A257),0))</f>
        <v/>
      </c>
      <c r="AA257" s="29">
        <f>IF(COUNTA($A257:$T257)=0,"",IF($A257="","Missing Plan ID",IF(COUNTIF($A$5:$A$504,$A257)&gt;1,"Duplicate Plan ID",IF(OR($B257="",$C257=""),"Missing Driver",IF($H257="","Missing Start Date",IF($I257="","Missing Due Date",IF($I257&lt;$H257,"Due Date Before Start",IF(AND($K257="Completed",$T257=""),"Missing Completion Date",IF(AND($K257&lt;&gt;"Completed",$T257&lt;&gt;""),"Completion Date With Open Status",IF(AND($N257="Lower Is Better",$O257&lt;&gt;"",$P257&lt;&gt;"",$P257&gt;=$O257),"Target Direction Conflict",IF(AND($N257="Higher Is Better",$O257&lt;&gt;"",$P257&lt;&gt;"",$P257&lt;=$O257),"Target Direction Conflict","OK")))))))))))</f>
        <v/>
      </c>
    </row>
    <row r="258">
      <c r="A258" s="23" t="n"/>
      <c r="B258" s="23" t="n"/>
      <c r="C258" s="23" t="n"/>
      <c r="D258" s="23" t="n"/>
      <c r="E258" s="23" t="n"/>
      <c r="F258" s="23" t="n"/>
      <c r="G258" s="24" t="n"/>
      <c r="H258" s="42" t="n"/>
      <c r="I258" s="42" t="n"/>
      <c r="J258" s="23" t="n"/>
      <c r="K258" s="23" t="n"/>
      <c r="L258" s="23" t="n"/>
      <c r="M258" s="23" t="n"/>
      <c r="N258" s="23" t="n"/>
      <c r="O258" s="26" t="n"/>
      <c r="P258" s="26" t="n"/>
      <c r="Q258" s="26" t="n"/>
      <c r="R258" s="42" t="n"/>
      <c r="S258" s="27" t="n"/>
      <c r="T258" s="42" t="n"/>
      <c r="U258" s="28">
        <f>IF(OR($O258="",$P258="",$Q258="",$N258=""),"",IFERROR(MAX(0,MIN(1,IF($N258="Lower Is Better",($O258-$Q258)/($O258-$P258),($Q258-$O258)/($P258-$O258)))),""))</f>
        <v/>
      </c>
      <c r="V258" s="29">
        <f>IF($A258="","",IF($K258="Completed","Completed",IF($K258="Canceled","Canceled",IF($K258="On Hold","On Hold",IF($I258="","Missing Due Date",IF($I258&lt;TODAY(),"Past Due",IF($I258&lt;=TODAY()+'Settings'!$B$4,"Due Soon","On Track")))))))</f>
        <v/>
      </c>
      <c r="W258" s="30">
        <f>IF($A258="","",COUNTIFS('Coaching Log'!$B$5:$B$504,$A258))</f>
        <v/>
      </c>
      <c r="X258" s="43">
        <f>IF($A258="","",IFERROR(IF(MAXIFS('Coaching Log'!$F$5:$F$504,'Coaching Log'!$B$5:$B$504,$A258)=0,"",MAXIFS('Coaching Log'!$F$5:$F$504,'Coaching Log'!$B$5:$B$504,$A258)),""))</f>
        <v/>
      </c>
      <c r="Y258" s="44">
        <f>IF(OR($A258="",$S258=""),"",IFERROR($S258*'Settings'!$B$5,""))</f>
        <v/>
      </c>
      <c r="Z258" s="44">
        <f>IF($A258="","",IFERROR(SUMIFS('Coaching Log'!$P$5:$P$504,'Coaching Log'!$B$5:$B$504,$A258),0))</f>
        <v/>
      </c>
      <c r="AA258" s="29">
        <f>IF(COUNTA($A258:$T258)=0,"",IF($A258="","Missing Plan ID",IF(COUNTIF($A$5:$A$504,$A258)&gt;1,"Duplicate Plan ID",IF(OR($B258="",$C258=""),"Missing Driver",IF($H258="","Missing Start Date",IF($I258="","Missing Due Date",IF($I258&lt;$H258,"Due Date Before Start",IF(AND($K258="Completed",$T258=""),"Missing Completion Date",IF(AND($K258&lt;&gt;"Completed",$T258&lt;&gt;""),"Completion Date With Open Status",IF(AND($N258="Lower Is Better",$O258&lt;&gt;"",$P258&lt;&gt;"",$P258&gt;=$O258),"Target Direction Conflict",IF(AND($N258="Higher Is Better",$O258&lt;&gt;"",$P258&lt;&gt;"",$P258&lt;=$O258),"Target Direction Conflict","OK")))))))))))</f>
        <v/>
      </c>
    </row>
    <row r="259">
      <c r="A259" s="23" t="n"/>
      <c r="B259" s="23" t="n"/>
      <c r="C259" s="23" t="n"/>
      <c r="D259" s="23" t="n"/>
      <c r="E259" s="23" t="n"/>
      <c r="F259" s="23" t="n"/>
      <c r="G259" s="24" t="n"/>
      <c r="H259" s="42" t="n"/>
      <c r="I259" s="42" t="n"/>
      <c r="J259" s="23" t="n"/>
      <c r="K259" s="23" t="n"/>
      <c r="L259" s="23" t="n"/>
      <c r="M259" s="23" t="n"/>
      <c r="N259" s="23" t="n"/>
      <c r="O259" s="26" t="n"/>
      <c r="P259" s="26" t="n"/>
      <c r="Q259" s="26" t="n"/>
      <c r="R259" s="42" t="n"/>
      <c r="S259" s="27" t="n"/>
      <c r="T259" s="42" t="n"/>
      <c r="U259" s="28">
        <f>IF(OR($O259="",$P259="",$Q259="",$N259=""),"",IFERROR(MAX(0,MIN(1,IF($N259="Lower Is Better",($O259-$Q259)/($O259-$P259),($Q259-$O259)/($P259-$O259)))),""))</f>
        <v/>
      </c>
      <c r="V259" s="29">
        <f>IF($A259="","",IF($K259="Completed","Completed",IF($K259="Canceled","Canceled",IF($K259="On Hold","On Hold",IF($I259="","Missing Due Date",IF($I259&lt;TODAY(),"Past Due",IF($I259&lt;=TODAY()+'Settings'!$B$4,"Due Soon","On Track")))))))</f>
        <v/>
      </c>
      <c r="W259" s="30">
        <f>IF($A259="","",COUNTIFS('Coaching Log'!$B$5:$B$504,$A259))</f>
        <v/>
      </c>
      <c r="X259" s="43">
        <f>IF($A259="","",IFERROR(IF(MAXIFS('Coaching Log'!$F$5:$F$504,'Coaching Log'!$B$5:$B$504,$A259)=0,"",MAXIFS('Coaching Log'!$F$5:$F$504,'Coaching Log'!$B$5:$B$504,$A259)),""))</f>
        <v/>
      </c>
      <c r="Y259" s="44">
        <f>IF(OR($A259="",$S259=""),"",IFERROR($S259*'Settings'!$B$5,""))</f>
        <v/>
      </c>
      <c r="Z259" s="44">
        <f>IF($A259="","",IFERROR(SUMIFS('Coaching Log'!$P$5:$P$504,'Coaching Log'!$B$5:$B$504,$A259),0))</f>
        <v/>
      </c>
      <c r="AA259" s="29">
        <f>IF(COUNTA($A259:$T259)=0,"",IF($A259="","Missing Plan ID",IF(COUNTIF($A$5:$A$504,$A259)&gt;1,"Duplicate Plan ID",IF(OR($B259="",$C259=""),"Missing Driver",IF($H259="","Missing Start Date",IF($I259="","Missing Due Date",IF($I259&lt;$H259,"Due Date Before Start",IF(AND($K259="Completed",$T259=""),"Missing Completion Date",IF(AND($K259&lt;&gt;"Completed",$T259&lt;&gt;""),"Completion Date With Open Status",IF(AND($N259="Lower Is Better",$O259&lt;&gt;"",$P259&lt;&gt;"",$P259&gt;=$O259),"Target Direction Conflict",IF(AND($N259="Higher Is Better",$O259&lt;&gt;"",$P259&lt;&gt;"",$P259&lt;=$O259),"Target Direction Conflict","OK")))))))))))</f>
        <v/>
      </c>
    </row>
    <row r="260">
      <c r="A260" s="23" t="n"/>
      <c r="B260" s="23" t="n"/>
      <c r="C260" s="23" t="n"/>
      <c r="D260" s="23" t="n"/>
      <c r="E260" s="23" t="n"/>
      <c r="F260" s="23" t="n"/>
      <c r="G260" s="24" t="n"/>
      <c r="H260" s="42" t="n"/>
      <c r="I260" s="42" t="n"/>
      <c r="J260" s="23" t="n"/>
      <c r="K260" s="23" t="n"/>
      <c r="L260" s="23" t="n"/>
      <c r="M260" s="23" t="n"/>
      <c r="N260" s="23" t="n"/>
      <c r="O260" s="26" t="n"/>
      <c r="P260" s="26" t="n"/>
      <c r="Q260" s="26" t="n"/>
      <c r="R260" s="42" t="n"/>
      <c r="S260" s="27" t="n"/>
      <c r="T260" s="42" t="n"/>
      <c r="U260" s="28">
        <f>IF(OR($O260="",$P260="",$Q260="",$N260=""),"",IFERROR(MAX(0,MIN(1,IF($N260="Lower Is Better",($O260-$Q260)/($O260-$P260),($Q260-$O260)/($P260-$O260)))),""))</f>
        <v/>
      </c>
      <c r="V260" s="29">
        <f>IF($A260="","",IF($K260="Completed","Completed",IF($K260="Canceled","Canceled",IF($K260="On Hold","On Hold",IF($I260="","Missing Due Date",IF($I260&lt;TODAY(),"Past Due",IF($I260&lt;=TODAY()+'Settings'!$B$4,"Due Soon","On Track")))))))</f>
        <v/>
      </c>
      <c r="W260" s="30">
        <f>IF($A260="","",COUNTIFS('Coaching Log'!$B$5:$B$504,$A260))</f>
        <v/>
      </c>
      <c r="X260" s="43">
        <f>IF($A260="","",IFERROR(IF(MAXIFS('Coaching Log'!$F$5:$F$504,'Coaching Log'!$B$5:$B$504,$A260)=0,"",MAXIFS('Coaching Log'!$F$5:$F$504,'Coaching Log'!$B$5:$B$504,$A260)),""))</f>
        <v/>
      </c>
      <c r="Y260" s="44">
        <f>IF(OR($A260="",$S260=""),"",IFERROR($S260*'Settings'!$B$5,""))</f>
        <v/>
      </c>
      <c r="Z260" s="44">
        <f>IF($A260="","",IFERROR(SUMIFS('Coaching Log'!$P$5:$P$504,'Coaching Log'!$B$5:$B$504,$A260),0))</f>
        <v/>
      </c>
      <c r="AA260" s="29">
        <f>IF(COUNTA($A260:$T260)=0,"",IF($A260="","Missing Plan ID",IF(COUNTIF($A$5:$A$504,$A260)&gt;1,"Duplicate Plan ID",IF(OR($B260="",$C260=""),"Missing Driver",IF($H260="","Missing Start Date",IF($I260="","Missing Due Date",IF($I260&lt;$H260,"Due Date Before Start",IF(AND($K260="Completed",$T260=""),"Missing Completion Date",IF(AND($K260&lt;&gt;"Completed",$T260&lt;&gt;""),"Completion Date With Open Status",IF(AND($N260="Lower Is Better",$O260&lt;&gt;"",$P260&lt;&gt;"",$P260&gt;=$O260),"Target Direction Conflict",IF(AND($N260="Higher Is Better",$O260&lt;&gt;"",$P260&lt;&gt;"",$P260&lt;=$O260),"Target Direction Conflict","OK")))))))))))</f>
        <v/>
      </c>
    </row>
    <row r="261">
      <c r="A261" s="23" t="n"/>
      <c r="B261" s="23" t="n"/>
      <c r="C261" s="23" t="n"/>
      <c r="D261" s="23" t="n"/>
      <c r="E261" s="23" t="n"/>
      <c r="F261" s="23" t="n"/>
      <c r="G261" s="24" t="n"/>
      <c r="H261" s="42" t="n"/>
      <c r="I261" s="42" t="n"/>
      <c r="J261" s="23" t="n"/>
      <c r="K261" s="23" t="n"/>
      <c r="L261" s="23" t="n"/>
      <c r="M261" s="23" t="n"/>
      <c r="N261" s="23" t="n"/>
      <c r="O261" s="26" t="n"/>
      <c r="P261" s="26" t="n"/>
      <c r="Q261" s="26" t="n"/>
      <c r="R261" s="42" t="n"/>
      <c r="S261" s="27" t="n"/>
      <c r="T261" s="42" t="n"/>
      <c r="U261" s="28">
        <f>IF(OR($O261="",$P261="",$Q261="",$N261=""),"",IFERROR(MAX(0,MIN(1,IF($N261="Lower Is Better",($O261-$Q261)/($O261-$P261),($Q261-$O261)/($P261-$O261)))),""))</f>
        <v/>
      </c>
      <c r="V261" s="29">
        <f>IF($A261="","",IF($K261="Completed","Completed",IF($K261="Canceled","Canceled",IF($K261="On Hold","On Hold",IF($I261="","Missing Due Date",IF($I261&lt;TODAY(),"Past Due",IF($I261&lt;=TODAY()+'Settings'!$B$4,"Due Soon","On Track")))))))</f>
        <v/>
      </c>
      <c r="W261" s="30">
        <f>IF($A261="","",COUNTIFS('Coaching Log'!$B$5:$B$504,$A261))</f>
        <v/>
      </c>
      <c r="X261" s="43">
        <f>IF($A261="","",IFERROR(IF(MAXIFS('Coaching Log'!$F$5:$F$504,'Coaching Log'!$B$5:$B$504,$A261)=0,"",MAXIFS('Coaching Log'!$F$5:$F$504,'Coaching Log'!$B$5:$B$504,$A261)),""))</f>
        <v/>
      </c>
      <c r="Y261" s="44">
        <f>IF(OR($A261="",$S261=""),"",IFERROR($S261*'Settings'!$B$5,""))</f>
        <v/>
      </c>
      <c r="Z261" s="44">
        <f>IF($A261="","",IFERROR(SUMIFS('Coaching Log'!$P$5:$P$504,'Coaching Log'!$B$5:$B$504,$A261),0))</f>
        <v/>
      </c>
      <c r="AA261" s="29">
        <f>IF(COUNTA($A261:$T261)=0,"",IF($A261="","Missing Plan ID",IF(COUNTIF($A$5:$A$504,$A261)&gt;1,"Duplicate Plan ID",IF(OR($B261="",$C261=""),"Missing Driver",IF($H261="","Missing Start Date",IF($I261="","Missing Due Date",IF($I261&lt;$H261,"Due Date Before Start",IF(AND($K261="Completed",$T261=""),"Missing Completion Date",IF(AND($K261&lt;&gt;"Completed",$T261&lt;&gt;""),"Completion Date With Open Status",IF(AND($N261="Lower Is Better",$O261&lt;&gt;"",$P261&lt;&gt;"",$P261&gt;=$O261),"Target Direction Conflict",IF(AND($N261="Higher Is Better",$O261&lt;&gt;"",$P261&lt;&gt;"",$P261&lt;=$O261),"Target Direction Conflict","OK")))))))))))</f>
        <v/>
      </c>
    </row>
    <row r="262">
      <c r="A262" s="23" t="n"/>
      <c r="B262" s="23" t="n"/>
      <c r="C262" s="23" t="n"/>
      <c r="D262" s="23" t="n"/>
      <c r="E262" s="23" t="n"/>
      <c r="F262" s="23" t="n"/>
      <c r="G262" s="24" t="n"/>
      <c r="H262" s="42" t="n"/>
      <c r="I262" s="42" t="n"/>
      <c r="J262" s="23" t="n"/>
      <c r="K262" s="23" t="n"/>
      <c r="L262" s="23" t="n"/>
      <c r="M262" s="23" t="n"/>
      <c r="N262" s="23" t="n"/>
      <c r="O262" s="26" t="n"/>
      <c r="P262" s="26" t="n"/>
      <c r="Q262" s="26" t="n"/>
      <c r="R262" s="42" t="n"/>
      <c r="S262" s="27" t="n"/>
      <c r="T262" s="42" t="n"/>
      <c r="U262" s="28">
        <f>IF(OR($O262="",$P262="",$Q262="",$N262=""),"",IFERROR(MAX(0,MIN(1,IF($N262="Lower Is Better",($O262-$Q262)/($O262-$P262),($Q262-$O262)/($P262-$O262)))),""))</f>
        <v/>
      </c>
      <c r="V262" s="29">
        <f>IF($A262="","",IF($K262="Completed","Completed",IF($K262="Canceled","Canceled",IF($K262="On Hold","On Hold",IF($I262="","Missing Due Date",IF($I262&lt;TODAY(),"Past Due",IF($I262&lt;=TODAY()+'Settings'!$B$4,"Due Soon","On Track")))))))</f>
        <v/>
      </c>
      <c r="W262" s="30">
        <f>IF($A262="","",COUNTIFS('Coaching Log'!$B$5:$B$504,$A262))</f>
        <v/>
      </c>
      <c r="X262" s="43">
        <f>IF($A262="","",IFERROR(IF(MAXIFS('Coaching Log'!$F$5:$F$504,'Coaching Log'!$B$5:$B$504,$A262)=0,"",MAXIFS('Coaching Log'!$F$5:$F$504,'Coaching Log'!$B$5:$B$504,$A262)),""))</f>
        <v/>
      </c>
      <c r="Y262" s="44">
        <f>IF(OR($A262="",$S262=""),"",IFERROR($S262*'Settings'!$B$5,""))</f>
        <v/>
      </c>
      <c r="Z262" s="44">
        <f>IF($A262="","",IFERROR(SUMIFS('Coaching Log'!$P$5:$P$504,'Coaching Log'!$B$5:$B$504,$A262),0))</f>
        <v/>
      </c>
      <c r="AA262" s="29">
        <f>IF(COUNTA($A262:$T262)=0,"",IF($A262="","Missing Plan ID",IF(COUNTIF($A$5:$A$504,$A262)&gt;1,"Duplicate Plan ID",IF(OR($B262="",$C262=""),"Missing Driver",IF($H262="","Missing Start Date",IF($I262="","Missing Due Date",IF($I262&lt;$H262,"Due Date Before Start",IF(AND($K262="Completed",$T262=""),"Missing Completion Date",IF(AND($K262&lt;&gt;"Completed",$T262&lt;&gt;""),"Completion Date With Open Status",IF(AND($N262="Lower Is Better",$O262&lt;&gt;"",$P262&lt;&gt;"",$P262&gt;=$O262),"Target Direction Conflict",IF(AND($N262="Higher Is Better",$O262&lt;&gt;"",$P262&lt;&gt;"",$P262&lt;=$O262),"Target Direction Conflict","OK")))))))))))</f>
        <v/>
      </c>
    </row>
    <row r="263">
      <c r="A263" s="23" t="n"/>
      <c r="B263" s="23" t="n"/>
      <c r="C263" s="23" t="n"/>
      <c r="D263" s="23" t="n"/>
      <c r="E263" s="23" t="n"/>
      <c r="F263" s="23" t="n"/>
      <c r="G263" s="24" t="n"/>
      <c r="H263" s="42" t="n"/>
      <c r="I263" s="42" t="n"/>
      <c r="J263" s="23" t="n"/>
      <c r="K263" s="23" t="n"/>
      <c r="L263" s="23" t="n"/>
      <c r="M263" s="23" t="n"/>
      <c r="N263" s="23" t="n"/>
      <c r="O263" s="26" t="n"/>
      <c r="P263" s="26" t="n"/>
      <c r="Q263" s="26" t="n"/>
      <c r="R263" s="42" t="n"/>
      <c r="S263" s="27" t="n"/>
      <c r="T263" s="42" t="n"/>
      <c r="U263" s="28">
        <f>IF(OR($O263="",$P263="",$Q263="",$N263=""),"",IFERROR(MAX(0,MIN(1,IF($N263="Lower Is Better",($O263-$Q263)/($O263-$P263),($Q263-$O263)/($P263-$O263)))),""))</f>
        <v/>
      </c>
      <c r="V263" s="29">
        <f>IF($A263="","",IF($K263="Completed","Completed",IF($K263="Canceled","Canceled",IF($K263="On Hold","On Hold",IF($I263="","Missing Due Date",IF($I263&lt;TODAY(),"Past Due",IF($I263&lt;=TODAY()+'Settings'!$B$4,"Due Soon","On Track")))))))</f>
        <v/>
      </c>
      <c r="W263" s="30">
        <f>IF($A263="","",COUNTIFS('Coaching Log'!$B$5:$B$504,$A263))</f>
        <v/>
      </c>
      <c r="X263" s="43">
        <f>IF($A263="","",IFERROR(IF(MAXIFS('Coaching Log'!$F$5:$F$504,'Coaching Log'!$B$5:$B$504,$A263)=0,"",MAXIFS('Coaching Log'!$F$5:$F$504,'Coaching Log'!$B$5:$B$504,$A263)),""))</f>
        <v/>
      </c>
      <c r="Y263" s="44">
        <f>IF(OR($A263="",$S263=""),"",IFERROR($S263*'Settings'!$B$5,""))</f>
        <v/>
      </c>
      <c r="Z263" s="44">
        <f>IF($A263="","",IFERROR(SUMIFS('Coaching Log'!$P$5:$P$504,'Coaching Log'!$B$5:$B$504,$A263),0))</f>
        <v/>
      </c>
      <c r="AA263" s="29">
        <f>IF(COUNTA($A263:$T263)=0,"",IF($A263="","Missing Plan ID",IF(COUNTIF($A$5:$A$504,$A263)&gt;1,"Duplicate Plan ID",IF(OR($B263="",$C263=""),"Missing Driver",IF($H263="","Missing Start Date",IF($I263="","Missing Due Date",IF($I263&lt;$H263,"Due Date Before Start",IF(AND($K263="Completed",$T263=""),"Missing Completion Date",IF(AND($K263&lt;&gt;"Completed",$T263&lt;&gt;""),"Completion Date With Open Status",IF(AND($N263="Lower Is Better",$O263&lt;&gt;"",$P263&lt;&gt;"",$P263&gt;=$O263),"Target Direction Conflict",IF(AND($N263="Higher Is Better",$O263&lt;&gt;"",$P263&lt;&gt;"",$P263&lt;=$O263),"Target Direction Conflict","OK")))))))))))</f>
        <v/>
      </c>
    </row>
    <row r="264">
      <c r="A264" s="23" t="n"/>
      <c r="B264" s="23" t="n"/>
      <c r="C264" s="23" t="n"/>
      <c r="D264" s="23" t="n"/>
      <c r="E264" s="23" t="n"/>
      <c r="F264" s="23" t="n"/>
      <c r="G264" s="24" t="n"/>
      <c r="H264" s="42" t="n"/>
      <c r="I264" s="42" t="n"/>
      <c r="J264" s="23" t="n"/>
      <c r="K264" s="23" t="n"/>
      <c r="L264" s="23" t="n"/>
      <c r="M264" s="23" t="n"/>
      <c r="N264" s="23" t="n"/>
      <c r="O264" s="26" t="n"/>
      <c r="P264" s="26" t="n"/>
      <c r="Q264" s="26" t="n"/>
      <c r="R264" s="42" t="n"/>
      <c r="S264" s="27" t="n"/>
      <c r="T264" s="42" t="n"/>
      <c r="U264" s="28">
        <f>IF(OR($O264="",$P264="",$Q264="",$N264=""),"",IFERROR(MAX(0,MIN(1,IF($N264="Lower Is Better",($O264-$Q264)/($O264-$P264),($Q264-$O264)/($P264-$O264)))),""))</f>
        <v/>
      </c>
      <c r="V264" s="29">
        <f>IF($A264="","",IF($K264="Completed","Completed",IF($K264="Canceled","Canceled",IF($K264="On Hold","On Hold",IF($I264="","Missing Due Date",IF($I264&lt;TODAY(),"Past Due",IF($I264&lt;=TODAY()+'Settings'!$B$4,"Due Soon","On Track")))))))</f>
        <v/>
      </c>
      <c r="W264" s="30">
        <f>IF($A264="","",COUNTIFS('Coaching Log'!$B$5:$B$504,$A264))</f>
        <v/>
      </c>
      <c r="X264" s="43">
        <f>IF($A264="","",IFERROR(IF(MAXIFS('Coaching Log'!$F$5:$F$504,'Coaching Log'!$B$5:$B$504,$A264)=0,"",MAXIFS('Coaching Log'!$F$5:$F$504,'Coaching Log'!$B$5:$B$504,$A264)),""))</f>
        <v/>
      </c>
      <c r="Y264" s="44">
        <f>IF(OR($A264="",$S264=""),"",IFERROR($S264*'Settings'!$B$5,""))</f>
        <v/>
      </c>
      <c r="Z264" s="44">
        <f>IF($A264="","",IFERROR(SUMIFS('Coaching Log'!$P$5:$P$504,'Coaching Log'!$B$5:$B$504,$A264),0))</f>
        <v/>
      </c>
      <c r="AA264" s="29">
        <f>IF(COUNTA($A264:$T264)=0,"",IF($A264="","Missing Plan ID",IF(COUNTIF($A$5:$A$504,$A264)&gt;1,"Duplicate Plan ID",IF(OR($B264="",$C264=""),"Missing Driver",IF($H264="","Missing Start Date",IF($I264="","Missing Due Date",IF($I264&lt;$H264,"Due Date Before Start",IF(AND($K264="Completed",$T264=""),"Missing Completion Date",IF(AND($K264&lt;&gt;"Completed",$T264&lt;&gt;""),"Completion Date With Open Status",IF(AND($N264="Lower Is Better",$O264&lt;&gt;"",$P264&lt;&gt;"",$P264&gt;=$O264),"Target Direction Conflict",IF(AND($N264="Higher Is Better",$O264&lt;&gt;"",$P264&lt;&gt;"",$P264&lt;=$O264),"Target Direction Conflict","OK")))))))))))</f>
        <v/>
      </c>
    </row>
    <row r="265">
      <c r="A265" s="23" t="n"/>
      <c r="B265" s="23" t="n"/>
      <c r="C265" s="23" t="n"/>
      <c r="D265" s="23" t="n"/>
      <c r="E265" s="23" t="n"/>
      <c r="F265" s="23" t="n"/>
      <c r="G265" s="24" t="n"/>
      <c r="H265" s="42" t="n"/>
      <c r="I265" s="42" t="n"/>
      <c r="J265" s="23" t="n"/>
      <c r="K265" s="23" t="n"/>
      <c r="L265" s="23" t="n"/>
      <c r="M265" s="23" t="n"/>
      <c r="N265" s="23" t="n"/>
      <c r="O265" s="26" t="n"/>
      <c r="P265" s="26" t="n"/>
      <c r="Q265" s="26" t="n"/>
      <c r="R265" s="42" t="n"/>
      <c r="S265" s="27" t="n"/>
      <c r="T265" s="42" t="n"/>
      <c r="U265" s="28">
        <f>IF(OR($O265="",$P265="",$Q265="",$N265=""),"",IFERROR(MAX(0,MIN(1,IF($N265="Lower Is Better",($O265-$Q265)/($O265-$P265),($Q265-$O265)/($P265-$O265)))),""))</f>
        <v/>
      </c>
      <c r="V265" s="29">
        <f>IF($A265="","",IF($K265="Completed","Completed",IF($K265="Canceled","Canceled",IF($K265="On Hold","On Hold",IF($I265="","Missing Due Date",IF($I265&lt;TODAY(),"Past Due",IF($I265&lt;=TODAY()+'Settings'!$B$4,"Due Soon","On Track")))))))</f>
        <v/>
      </c>
      <c r="W265" s="30">
        <f>IF($A265="","",COUNTIFS('Coaching Log'!$B$5:$B$504,$A265))</f>
        <v/>
      </c>
      <c r="X265" s="43">
        <f>IF($A265="","",IFERROR(IF(MAXIFS('Coaching Log'!$F$5:$F$504,'Coaching Log'!$B$5:$B$504,$A265)=0,"",MAXIFS('Coaching Log'!$F$5:$F$504,'Coaching Log'!$B$5:$B$504,$A265)),""))</f>
        <v/>
      </c>
      <c r="Y265" s="44">
        <f>IF(OR($A265="",$S265=""),"",IFERROR($S265*'Settings'!$B$5,""))</f>
        <v/>
      </c>
      <c r="Z265" s="44">
        <f>IF($A265="","",IFERROR(SUMIFS('Coaching Log'!$P$5:$P$504,'Coaching Log'!$B$5:$B$504,$A265),0))</f>
        <v/>
      </c>
      <c r="AA265" s="29">
        <f>IF(COUNTA($A265:$T265)=0,"",IF($A265="","Missing Plan ID",IF(COUNTIF($A$5:$A$504,$A265)&gt;1,"Duplicate Plan ID",IF(OR($B265="",$C265=""),"Missing Driver",IF($H265="","Missing Start Date",IF($I265="","Missing Due Date",IF($I265&lt;$H265,"Due Date Before Start",IF(AND($K265="Completed",$T265=""),"Missing Completion Date",IF(AND($K265&lt;&gt;"Completed",$T265&lt;&gt;""),"Completion Date With Open Status",IF(AND($N265="Lower Is Better",$O265&lt;&gt;"",$P265&lt;&gt;"",$P265&gt;=$O265),"Target Direction Conflict",IF(AND($N265="Higher Is Better",$O265&lt;&gt;"",$P265&lt;&gt;"",$P265&lt;=$O265),"Target Direction Conflict","OK")))))))))))</f>
        <v/>
      </c>
    </row>
    <row r="266">
      <c r="A266" s="23" t="n"/>
      <c r="B266" s="23" t="n"/>
      <c r="C266" s="23" t="n"/>
      <c r="D266" s="23" t="n"/>
      <c r="E266" s="23" t="n"/>
      <c r="F266" s="23" t="n"/>
      <c r="G266" s="24" t="n"/>
      <c r="H266" s="42" t="n"/>
      <c r="I266" s="42" t="n"/>
      <c r="J266" s="23" t="n"/>
      <c r="K266" s="23" t="n"/>
      <c r="L266" s="23" t="n"/>
      <c r="M266" s="23" t="n"/>
      <c r="N266" s="23" t="n"/>
      <c r="O266" s="26" t="n"/>
      <c r="P266" s="26" t="n"/>
      <c r="Q266" s="26" t="n"/>
      <c r="R266" s="42" t="n"/>
      <c r="S266" s="27" t="n"/>
      <c r="T266" s="42" t="n"/>
      <c r="U266" s="28">
        <f>IF(OR($O266="",$P266="",$Q266="",$N266=""),"",IFERROR(MAX(0,MIN(1,IF($N266="Lower Is Better",($O266-$Q266)/($O266-$P266),($Q266-$O266)/($P266-$O266)))),""))</f>
        <v/>
      </c>
      <c r="V266" s="29">
        <f>IF($A266="","",IF($K266="Completed","Completed",IF($K266="Canceled","Canceled",IF($K266="On Hold","On Hold",IF($I266="","Missing Due Date",IF($I266&lt;TODAY(),"Past Due",IF($I266&lt;=TODAY()+'Settings'!$B$4,"Due Soon","On Track")))))))</f>
        <v/>
      </c>
      <c r="W266" s="30">
        <f>IF($A266="","",COUNTIFS('Coaching Log'!$B$5:$B$504,$A266))</f>
        <v/>
      </c>
      <c r="X266" s="43">
        <f>IF($A266="","",IFERROR(IF(MAXIFS('Coaching Log'!$F$5:$F$504,'Coaching Log'!$B$5:$B$504,$A266)=0,"",MAXIFS('Coaching Log'!$F$5:$F$504,'Coaching Log'!$B$5:$B$504,$A266)),""))</f>
        <v/>
      </c>
      <c r="Y266" s="44">
        <f>IF(OR($A266="",$S266=""),"",IFERROR($S266*'Settings'!$B$5,""))</f>
        <v/>
      </c>
      <c r="Z266" s="44">
        <f>IF($A266="","",IFERROR(SUMIFS('Coaching Log'!$P$5:$P$504,'Coaching Log'!$B$5:$B$504,$A266),0))</f>
        <v/>
      </c>
      <c r="AA266" s="29">
        <f>IF(COUNTA($A266:$T266)=0,"",IF($A266="","Missing Plan ID",IF(COUNTIF($A$5:$A$504,$A266)&gt;1,"Duplicate Plan ID",IF(OR($B266="",$C266=""),"Missing Driver",IF($H266="","Missing Start Date",IF($I266="","Missing Due Date",IF($I266&lt;$H266,"Due Date Before Start",IF(AND($K266="Completed",$T266=""),"Missing Completion Date",IF(AND($K266&lt;&gt;"Completed",$T266&lt;&gt;""),"Completion Date With Open Status",IF(AND($N266="Lower Is Better",$O266&lt;&gt;"",$P266&lt;&gt;"",$P266&gt;=$O266),"Target Direction Conflict",IF(AND($N266="Higher Is Better",$O266&lt;&gt;"",$P266&lt;&gt;"",$P266&lt;=$O266),"Target Direction Conflict","OK")))))))))))</f>
        <v/>
      </c>
    </row>
    <row r="267">
      <c r="A267" s="23" t="n"/>
      <c r="B267" s="23" t="n"/>
      <c r="C267" s="23" t="n"/>
      <c r="D267" s="23" t="n"/>
      <c r="E267" s="23" t="n"/>
      <c r="F267" s="23" t="n"/>
      <c r="G267" s="24" t="n"/>
      <c r="H267" s="42" t="n"/>
      <c r="I267" s="42" t="n"/>
      <c r="J267" s="23" t="n"/>
      <c r="K267" s="23" t="n"/>
      <c r="L267" s="23" t="n"/>
      <c r="M267" s="23" t="n"/>
      <c r="N267" s="23" t="n"/>
      <c r="O267" s="26" t="n"/>
      <c r="P267" s="26" t="n"/>
      <c r="Q267" s="26" t="n"/>
      <c r="R267" s="42" t="n"/>
      <c r="S267" s="27" t="n"/>
      <c r="T267" s="42" t="n"/>
      <c r="U267" s="28">
        <f>IF(OR($O267="",$P267="",$Q267="",$N267=""),"",IFERROR(MAX(0,MIN(1,IF($N267="Lower Is Better",($O267-$Q267)/($O267-$P267),($Q267-$O267)/($P267-$O267)))),""))</f>
        <v/>
      </c>
      <c r="V267" s="29">
        <f>IF($A267="","",IF($K267="Completed","Completed",IF($K267="Canceled","Canceled",IF($K267="On Hold","On Hold",IF($I267="","Missing Due Date",IF($I267&lt;TODAY(),"Past Due",IF($I267&lt;=TODAY()+'Settings'!$B$4,"Due Soon","On Track")))))))</f>
        <v/>
      </c>
      <c r="W267" s="30">
        <f>IF($A267="","",COUNTIFS('Coaching Log'!$B$5:$B$504,$A267))</f>
        <v/>
      </c>
      <c r="X267" s="43">
        <f>IF($A267="","",IFERROR(IF(MAXIFS('Coaching Log'!$F$5:$F$504,'Coaching Log'!$B$5:$B$504,$A267)=0,"",MAXIFS('Coaching Log'!$F$5:$F$504,'Coaching Log'!$B$5:$B$504,$A267)),""))</f>
        <v/>
      </c>
      <c r="Y267" s="44">
        <f>IF(OR($A267="",$S267=""),"",IFERROR($S267*'Settings'!$B$5,""))</f>
        <v/>
      </c>
      <c r="Z267" s="44">
        <f>IF($A267="","",IFERROR(SUMIFS('Coaching Log'!$P$5:$P$504,'Coaching Log'!$B$5:$B$504,$A267),0))</f>
        <v/>
      </c>
      <c r="AA267" s="29">
        <f>IF(COUNTA($A267:$T267)=0,"",IF($A267="","Missing Plan ID",IF(COUNTIF($A$5:$A$504,$A267)&gt;1,"Duplicate Plan ID",IF(OR($B267="",$C267=""),"Missing Driver",IF($H267="","Missing Start Date",IF($I267="","Missing Due Date",IF($I267&lt;$H267,"Due Date Before Start",IF(AND($K267="Completed",$T267=""),"Missing Completion Date",IF(AND($K267&lt;&gt;"Completed",$T267&lt;&gt;""),"Completion Date With Open Status",IF(AND($N267="Lower Is Better",$O267&lt;&gt;"",$P267&lt;&gt;"",$P267&gt;=$O267),"Target Direction Conflict",IF(AND($N267="Higher Is Better",$O267&lt;&gt;"",$P267&lt;&gt;"",$P267&lt;=$O267),"Target Direction Conflict","OK")))))))))))</f>
        <v/>
      </c>
    </row>
    <row r="268">
      <c r="A268" s="23" t="n"/>
      <c r="B268" s="23" t="n"/>
      <c r="C268" s="23" t="n"/>
      <c r="D268" s="23" t="n"/>
      <c r="E268" s="23" t="n"/>
      <c r="F268" s="23" t="n"/>
      <c r="G268" s="24" t="n"/>
      <c r="H268" s="42" t="n"/>
      <c r="I268" s="42" t="n"/>
      <c r="J268" s="23" t="n"/>
      <c r="K268" s="23" t="n"/>
      <c r="L268" s="23" t="n"/>
      <c r="M268" s="23" t="n"/>
      <c r="N268" s="23" t="n"/>
      <c r="O268" s="26" t="n"/>
      <c r="P268" s="26" t="n"/>
      <c r="Q268" s="26" t="n"/>
      <c r="R268" s="42" t="n"/>
      <c r="S268" s="27" t="n"/>
      <c r="T268" s="42" t="n"/>
      <c r="U268" s="28">
        <f>IF(OR($O268="",$P268="",$Q268="",$N268=""),"",IFERROR(MAX(0,MIN(1,IF($N268="Lower Is Better",($O268-$Q268)/($O268-$P268),($Q268-$O268)/($P268-$O268)))),""))</f>
        <v/>
      </c>
      <c r="V268" s="29">
        <f>IF($A268="","",IF($K268="Completed","Completed",IF($K268="Canceled","Canceled",IF($K268="On Hold","On Hold",IF($I268="","Missing Due Date",IF($I268&lt;TODAY(),"Past Due",IF($I268&lt;=TODAY()+'Settings'!$B$4,"Due Soon","On Track")))))))</f>
        <v/>
      </c>
      <c r="W268" s="30">
        <f>IF($A268="","",COUNTIFS('Coaching Log'!$B$5:$B$504,$A268))</f>
        <v/>
      </c>
      <c r="X268" s="43">
        <f>IF($A268="","",IFERROR(IF(MAXIFS('Coaching Log'!$F$5:$F$504,'Coaching Log'!$B$5:$B$504,$A268)=0,"",MAXIFS('Coaching Log'!$F$5:$F$504,'Coaching Log'!$B$5:$B$504,$A268)),""))</f>
        <v/>
      </c>
      <c r="Y268" s="44">
        <f>IF(OR($A268="",$S268=""),"",IFERROR($S268*'Settings'!$B$5,""))</f>
        <v/>
      </c>
      <c r="Z268" s="44">
        <f>IF($A268="","",IFERROR(SUMIFS('Coaching Log'!$P$5:$P$504,'Coaching Log'!$B$5:$B$504,$A268),0))</f>
        <v/>
      </c>
      <c r="AA268" s="29">
        <f>IF(COUNTA($A268:$T268)=0,"",IF($A268="","Missing Plan ID",IF(COUNTIF($A$5:$A$504,$A268)&gt;1,"Duplicate Plan ID",IF(OR($B268="",$C268=""),"Missing Driver",IF($H268="","Missing Start Date",IF($I268="","Missing Due Date",IF($I268&lt;$H268,"Due Date Before Start",IF(AND($K268="Completed",$T268=""),"Missing Completion Date",IF(AND($K268&lt;&gt;"Completed",$T268&lt;&gt;""),"Completion Date With Open Status",IF(AND($N268="Lower Is Better",$O268&lt;&gt;"",$P268&lt;&gt;"",$P268&gt;=$O268),"Target Direction Conflict",IF(AND($N268="Higher Is Better",$O268&lt;&gt;"",$P268&lt;&gt;"",$P268&lt;=$O268),"Target Direction Conflict","OK")))))))))))</f>
        <v/>
      </c>
    </row>
    <row r="269">
      <c r="A269" s="23" t="n"/>
      <c r="B269" s="23" t="n"/>
      <c r="C269" s="23" t="n"/>
      <c r="D269" s="23" t="n"/>
      <c r="E269" s="23" t="n"/>
      <c r="F269" s="23" t="n"/>
      <c r="G269" s="24" t="n"/>
      <c r="H269" s="42" t="n"/>
      <c r="I269" s="42" t="n"/>
      <c r="J269" s="23" t="n"/>
      <c r="K269" s="23" t="n"/>
      <c r="L269" s="23" t="n"/>
      <c r="M269" s="23" t="n"/>
      <c r="N269" s="23" t="n"/>
      <c r="O269" s="26" t="n"/>
      <c r="P269" s="26" t="n"/>
      <c r="Q269" s="26" t="n"/>
      <c r="R269" s="42" t="n"/>
      <c r="S269" s="27" t="n"/>
      <c r="T269" s="42" t="n"/>
      <c r="U269" s="28">
        <f>IF(OR($O269="",$P269="",$Q269="",$N269=""),"",IFERROR(MAX(0,MIN(1,IF($N269="Lower Is Better",($O269-$Q269)/($O269-$P269),($Q269-$O269)/($P269-$O269)))),""))</f>
        <v/>
      </c>
      <c r="V269" s="29">
        <f>IF($A269="","",IF($K269="Completed","Completed",IF($K269="Canceled","Canceled",IF($K269="On Hold","On Hold",IF($I269="","Missing Due Date",IF($I269&lt;TODAY(),"Past Due",IF($I269&lt;=TODAY()+'Settings'!$B$4,"Due Soon","On Track")))))))</f>
        <v/>
      </c>
      <c r="W269" s="30">
        <f>IF($A269="","",COUNTIFS('Coaching Log'!$B$5:$B$504,$A269))</f>
        <v/>
      </c>
      <c r="X269" s="43">
        <f>IF($A269="","",IFERROR(IF(MAXIFS('Coaching Log'!$F$5:$F$504,'Coaching Log'!$B$5:$B$504,$A269)=0,"",MAXIFS('Coaching Log'!$F$5:$F$504,'Coaching Log'!$B$5:$B$504,$A269)),""))</f>
        <v/>
      </c>
      <c r="Y269" s="44">
        <f>IF(OR($A269="",$S269=""),"",IFERROR($S269*'Settings'!$B$5,""))</f>
        <v/>
      </c>
      <c r="Z269" s="44">
        <f>IF($A269="","",IFERROR(SUMIFS('Coaching Log'!$P$5:$P$504,'Coaching Log'!$B$5:$B$504,$A269),0))</f>
        <v/>
      </c>
      <c r="AA269" s="29">
        <f>IF(COUNTA($A269:$T269)=0,"",IF($A269="","Missing Plan ID",IF(COUNTIF($A$5:$A$504,$A269)&gt;1,"Duplicate Plan ID",IF(OR($B269="",$C269=""),"Missing Driver",IF($H269="","Missing Start Date",IF($I269="","Missing Due Date",IF($I269&lt;$H269,"Due Date Before Start",IF(AND($K269="Completed",$T269=""),"Missing Completion Date",IF(AND($K269&lt;&gt;"Completed",$T269&lt;&gt;""),"Completion Date With Open Status",IF(AND($N269="Lower Is Better",$O269&lt;&gt;"",$P269&lt;&gt;"",$P269&gt;=$O269),"Target Direction Conflict",IF(AND($N269="Higher Is Better",$O269&lt;&gt;"",$P269&lt;&gt;"",$P269&lt;=$O269),"Target Direction Conflict","OK")))))))))))</f>
        <v/>
      </c>
    </row>
    <row r="270">
      <c r="A270" s="23" t="n"/>
      <c r="B270" s="23" t="n"/>
      <c r="C270" s="23" t="n"/>
      <c r="D270" s="23" t="n"/>
      <c r="E270" s="23" t="n"/>
      <c r="F270" s="23" t="n"/>
      <c r="G270" s="24" t="n"/>
      <c r="H270" s="42" t="n"/>
      <c r="I270" s="42" t="n"/>
      <c r="J270" s="23" t="n"/>
      <c r="K270" s="23" t="n"/>
      <c r="L270" s="23" t="n"/>
      <c r="M270" s="23" t="n"/>
      <c r="N270" s="23" t="n"/>
      <c r="O270" s="26" t="n"/>
      <c r="P270" s="26" t="n"/>
      <c r="Q270" s="26" t="n"/>
      <c r="R270" s="42" t="n"/>
      <c r="S270" s="27" t="n"/>
      <c r="T270" s="42" t="n"/>
      <c r="U270" s="28">
        <f>IF(OR($O270="",$P270="",$Q270="",$N270=""),"",IFERROR(MAX(0,MIN(1,IF($N270="Lower Is Better",($O270-$Q270)/($O270-$P270),($Q270-$O270)/($P270-$O270)))),""))</f>
        <v/>
      </c>
      <c r="V270" s="29">
        <f>IF($A270="","",IF($K270="Completed","Completed",IF($K270="Canceled","Canceled",IF($K270="On Hold","On Hold",IF($I270="","Missing Due Date",IF($I270&lt;TODAY(),"Past Due",IF($I270&lt;=TODAY()+'Settings'!$B$4,"Due Soon","On Track")))))))</f>
        <v/>
      </c>
      <c r="W270" s="30">
        <f>IF($A270="","",COUNTIFS('Coaching Log'!$B$5:$B$504,$A270))</f>
        <v/>
      </c>
      <c r="X270" s="43">
        <f>IF($A270="","",IFERROR(IF(MAXIFS('Coaching Log'!$F$5:$F$504,'Coaching Log'!$B$5:$B$504,$A270)=0,"",MAXIFS('Coaching Log'!$F$5:$F$504,'Coaching Log'!$B$5:$B$504,$A270)),""))</f>
        <v/>
      </c>
      <c r="Y270" s="44">
        <f>IF(OR($A270="",$S270=""),"",IFERROR($S270*'Settings'!$B$5,""))</f>
        <v/>
      </c>
      <c r="Z270" s="44">
        <f>IF($A270="","",IFERROR(SUMIFS('Coaching Log'!$P$5:$P$504,'Coaching Log'!$B$5:$B$504,$A270),0))</f>
        <v/>
      </c>
      <c r="AA270" s="29">
        <f>IF(COUNTA($A270:$T270)=0,"",IF($A270="","Missing Plan ID",IF(COUNTIF($A$5:$A$504,$A270)&gt;1,"Duplicate Plan ID",IF(OR($B270="",$C270=""),"Missing Driver",IF($H270="","Missing Start Date",IF($I270="","Missing Due Date",IF($I270&lt;$H270,"Due Date Before Start",IF(AND($K270="Completed",$T270=""),"Missing Completion Date",IF(AND($K270&lt;&gt;"Completed",$T270&lt;&gt;""),"Completion Date With Open Status",IF(AND($N270="Lower Is Better",$O270&lt;&gt;"",$P270&lt;&gt;"",$P270&gt;=$O270),"Target Direction Conflict",IF(AND($N270="Higher Is Better",$O270&lt;&gt;"",$P270&lt;&gt;"",$P270&lt;=$O270),"Target Direction Conflict","OK")))))))))))</f>
        <v/>
      </c>
    </row>
    <row r="271">
      <c r="A271" s="23" t="n"/>
      <c r="B271" s="23" t="n"/>
      <c r="C271" s="23" t="n"/>
      <c r="D271" s="23" t="n"/>
      <c r="E271" s="23" t="n"/>
      <c r="F271" s="23" t="n"/>
      <c r="G271" s="24" t="n"/>
      <c r="H271" s="42" t="n"/>
      <c r="I271" s="42" t="n"/>
      <c r="J271" s="23" t="n"/>
      <c r="K271" s="23" t="n"/>
      <c r="L271" s="23" t="n"/>
      <c r="M271" s="23" t="n"/>
      <c r="N271" s="23" t="n"/>
      <c r="O271" s="26" t="n"/>
      <c r="P271" s="26" t="n"/>
      <c r="Q271" s="26" t="n"/>
      <c r="R271" s="42" t="n"/>
      <c r="S271" s="27" t="n"/>
      <c r="T271" s="42" t="n"/>
      <c r="U271" s="28">
        <f>IF(OR($O271="",$P271="",$Q271="",$N271=""),"",IFERROR(MAX(0,MIN(1,IF($N271="Lower Is Better",($O271-$Q271)/($O271-$P271),($Q271-$O271)/($P271-$O271)))),""))</f>
        <v/>
      </c>
      <c r="V271" s="29">
        <f>IF($A271="","",IF($K271="Completed","Completed",IF($K271="Canceled","Canceled",IF($K271="On Hold","On Hold",IF($I271="","Missing Due Date",IF($I271&lt;TODAY(),"Past Due",IF($I271&lt;=TODAY()+'Settings'!$B$4,"Due Soon","On Track")))))))</f>
        <v/>
      </c>
      <c r="W271" s="30">
        <f>IF($A271="","",COUNTIFS('Coaching Log'!$B$5:$B$504,$A271))</f>
        <v/>
      </c>
      <c r="X271" s="43">
        <f>IF($A271="","",IFERROR(IF(MAXIFS('Coaching Log'!$F$5:$F$504,'Coaching Log'!$B$5:$B$504,$A271)=0,"",MAXIFS('Coaching Log'!$F$5:$F$504,'Coaching Log'!$B$5:$B$504,$A271)),""))</f>
        <v/>
      </c>
      <c r="Y271" s="44">
        <f>IF(OR($A271="",$S271=""),"",IFERROR($S271*'Settings'!$B$5,""))</f>
        <v/>
      </c>
      <c r="Z271" s="44">
        <f>IF($A271="","",IFERROR(SUMIFS('Coaching Log'!$P$5:$P$504,'Coaching Log'!$B$5:$B$504,$A271),0))</f>
        <v/>
      </c>
      <c r="AA271" s="29">
        <f>IF(COUNTA($A271:$T271)=0,"",IF($A271="","Missing Plan ID",IF(COUNTIF($A$5:$A$504,$A271)&gt;1,"Duplicate Plan ID",IF(OR($B271="",$C271=""),"Missing Driver",IF($H271="","Missing Start Date",IF($I271="","Missing Due Date",IF($I271&lt;$H271,"Due Date Before Start",IF(AND($K271="Completed",$T271=""),"Missing Completion Date",IF(AND($K271&lt;&gt;"Completed",$T271&lt;&gt;""),"Completion Date With Open Status",IF(AND($N271="Lower Is Better",$O271&lt;&gt;"",$P271&lt;&gt;"",$P271&gt;=$O271),"Target Direction Conflict",IF(AND($N271="Higher Is Better",$O271&lt;&gt;"",$P271&lt;&gt;"",$P271&lt;=$O271),"Target Direction Conflict","OK")))))))))))</f>
        <v/>
      </c>
    </row>
    <row r="272">
      <c r="A272" s="23" t="n"/>
      <c r="B272" s="23" t="n"/>
      <c r="C272" s="23" t="n"/>
      <c r="D272" s="23" t="n"/>
      <c r="E272" s="23" t="n"/>
      <c r="F272" s="23" t="n"/>
      <c r="G272" s="24" t="n"/>
      <c r="H272" s="42" t="n"/>
      <c r="I272" s="42" t="n"/>
      <c r="J272" s="23" t="n"/>
      <c r="K272" s="23" t="n"/>
      <c r="L272" s="23" t="n"/>
      <c r="M272" s="23" t="n"/>
      <c r="N272" s="23" t="n"/>
      <c r="O272" s="26" t="n"/>
      <c r="P272" s="26" t="n"/>
      <c r="Q272" s="26" t="n"/>
      <c r="R272" s="42" t="n"/>
      <c r="S272" s="27" t="n"/>
      <c r="T272" s="42" t="n"/>
      <c r="U272" s="28">
        <f>IF(OR($O272="",$P272="",$Q272="",$N272=""),"",IFERROR(MAX(0,MIN(1,IF($N272="Lower Is Better",($O272-$Q272)/($O272-$P272),($Q272-$O272)/($P272-$O272)))),""))</f>
        <v/>
      </c>
      <c r="V272" s="29">
        <f>IF($A272="","",IF($K272="Completed","Completed",IF($K272="Canceled","Canceled",IF($K272="On Hold","On Hold",IF($I272="","Missing Due Date",IF($I272&lt;TODAY(),"Past Due",IF($I272&lt;=TODAY()+'Settings'!$B$4,"Due Soon","On Track")))))))</f>
        <v/>
      </c>
      <c r="W272" s="30">
        <f>IF($A272="","",COUNTIFS('Coaching Log'!$B$5:$B$504,$A272))</f>
        <v/>
      </c>
      <c r="X272" s="43">
        <f>IF($A272="","",IFERROR(IF(MAXIFS('Coaching Log'!$F$5:$F$504,'Coaching Log'!$B$5:$B$504,$A272)=0,"",MAXIFS('Coaching Log'!$F$5:$F$504,'Coaching Log'!$B$5:$B$504,$A272)),""))</f>
        <v/>
      </c>
      <c r="Y272" s="44">
        <f>IF(OR($A272="",$S272=""),"",IFERROR($S272*'Settings'!$B$5,""))</f>
        <v/>
      </c>
      <c r="Z272" s="44">
        <f>IF($A272="","",IFERROR(SUMIFS('Coaching Log'!$P$5:$P$504,'Coaching Log'!$B$5:$B$504,$A272),0))</f>
        <v/>
      </c>
      <c r="AA272" s="29">
        <f>IF(COUNTA($A272:$T272)=0,"",IF($A272="","Missing Plan ID",IF(COUNTIF($A$5:$A$504,$A272)&gt;1,"Duplicate Plan ID",IF(OR($B272="",$C272=""),"Missing Driver",IF($H272="","Missing Start Date",IF($I272="","Missing Due Date",IF($I272&lt;$H272,"Due Date Before Start",IF(AND($K272="Completed",$T272=""),"Missing Completion Date",IF(AND($K272&lt;&gt;"Completed",$T272&lt;&gt;""),"Completion Date With Open Status",IF(AND($N272="Lower Is Better",$O272&lt;&gt;"",$P272&lt;&gt;"",$P272&gt;=$O272),"Target Direction Conflict",IF(AND($N272="Higher Is Better",$O272&lt;&gt;"",$P272&lt;&gt;"",$P272&lt;=$O272),"Target Direction Conflict","OK")))))))))))</f>
        <v/>
      </c>
    </row>
    <row r="273">
      <c r="A273" s="23" t="n"/>
      <c r="B273" s="23" t="n"/>
      <c r="C273" s="23" t="n"/>
      <c r="D273" s="23" t="n"/>
      <c r="E273" s="23" t="n"/>
      <c r="F273" s="23" t="n"/>
      <c r="G273" s="24" t="n"/>
      <c r="H273" s="42" t="n"/>
      <c r="I273" s="42" t="n"/>
      <c r="J273" s="23" t="n"/>
      <c r="K273" s="23" t="n"/>
      <c r="L273" s="23" t="n"/>
      <c r="M273" s="23" t="n"/>
      <c r="N273" s="23" t="n"/>
      <c r="O273" s="26" t="n"/>
      <c r="P273" s="26" t="n"/>
      <c r="Q273" s="26" t="n"/>
      <c r="R273" s="42" t="n"/>
      <c r="S273" s="27" t="n"/>
      <c r="T273" s="42" t="n"/>
      <c r="U273" s="28">
        <f>IF(OR($O273="",$P273="",$Q273="",$N273=""),"",IFERROR(MAX(0,MIN(1,IF($N273="Lower Is Better",($O273-$Q273)/($O273-$P273),($Q273-$O273)/($P273-$O273)))),""))</f>
        <v/>
      </c>
      <c r="V273" s="29">
        <f>IF($A273="","",IF($K273="Completed","Completed",IF($K273="Canceled","Canceled",IF($K273="On Hold","On Hold",IF($I273="","Missing Due Date",IF($I273&lt;TODAY(),"Past Due",IF($I273&lt;=TODAY()+'Settings'!$B$4,"Due Soon","On Track")))))))</f>
        <v/>
      </c>
      <c r="W273" s="30">
        <f>IF($A273="","",COUNTIFS('Coaching Log'!$B$5:$B$504,$A273))</f>
        <v/>
      </c>
      <c r="X273" s="43">
        <f>IF($A273="","",IFERROR(IF(MAXIFS('Coaching Log'!$F$5:$F$504,'Coaching Log'!$B$5:$B$504,$A273)=0,"",MAXIFS('Coaching Log'!$F$5:$F$504,'Coaching Log'!$B$5:$B$504,$A273)),""))</f>
        <v/>
      </c>
      <c r="Y273" s="44">
        <f>IF(OR($A273="",$S273=""),"",IFERROR($S273*'Settings'!$B$5,""))</f>
        <v/>
      </c>
      <c r="Z273" s="44">
        <f>IF($A273="","",IFERROR(SUMIFS('Coaching Log'!$P$5:$P$504,'Coaching Log'!$B$5:$B$504,$A273),0))</f>
        <v/>
      </c>
      <c r="AA273" s="29">
        <f>IF(COUNTA($A273:$T273)=0,"",IF($A273="","Missing Plan ID",IF(COUNTIF($A$5:$A$504,$A273)&gt;1,"Duplicate Plan ID",IF(OR($B273="",$C273=""),"Missing Driver",IF($H273="","Missing Start Date",IF($I273="","Missing Due Date",IF($I273&lt;$H273,"Due Date Before Start",IF(AND($K273="Completed",$T273=""),"Missing Completion Date",IF(AND($K273&lt;&gt;"Completed",$T273&lt;&gt;""),"Completion Date With Open Status",IF(AND($N273="Lower Is Better",$O273&lt;&gt;"",$P273&lt;&gt;"",$P273&gt;=$O273),"Target Direction Conflict",IF(AND($N273="Higher Is Better",$O273&lt;&gt;"",$P273&lt;&gt;"",$P273&lt;=$O273),"Target Direction Conflict","OK")))))))))))</f>
        <v/>
      </c>
    </row>
    <row r="274">
      <c r="A274" s="23" t="n"/>
      <c r="B274" s="23" t="n"/>
      <c r="C274" s="23" t="n"/>
      <c r="D274" s="23" t="n"/>
      <c r="E274" s="23" t="n"/>
      <c r="F274" s="23" t="n"/>
      <c r="G274" s="24" t="n"/>
      <c r="H274" s="42" t="n"/>
      <c r="I274" s="42" t="n"/>
      <c r="J274" s="23" t="n"/>
      <c r="K274" s="23" t="n"/>
      <c r="L274" s="23" t="n"/>
      <c r="M274" s="23" t="n"/>
      <c r="N274" s="23" t="n"/>
      <c r="O274" s="26" t="n"/>
      <c r="P274" s="26" t="n"/>
      <c r="Q274" s="26" t="n"/>
      <c r="R274" s="42" t="n"/>
      <c r="S274" s="27" t="n"/>
      <c r="T274" s="42" t="n"/>
      <c r="U274" s="28">
        <f>IF(OR($O274="",$P274="",$Q274="",$N274=""),"",IFERROR(MAX(0,MIN(1,IF($N274="Lower Is Better",($O274-$Q274)/($O274-$P274),($Q274-$O274)/($P274-$O274)))),""))</f>
        <v/>
      </c>
      <c r="V274" s="29">
        <f>IF($A274="","",IF($K274="Completed","Completed",IF($K274="Canceled","Canceled",IF($K274="On Hold","On Hold",IF($I274="","Missing Due Date",IF($I274&lt;TODAY(),"Past Due",IF($I274&lt;=TODAY()+'Settings'!$B$4,"Due Soon","On Track")))))))</f>
        <v/>
      </c>
      <c r="W274" s="30">
        <f>IF($A274="","",COUNTIFS('Coaching Log'!$B$5:$B$504,$A274))</f>
        <v/>
      </c>
      <c r="X274" s="43">
        <f>IF($A274="","",IFERROR(IF(MAXIFS('Coaching Log'!$F$5:$F$504,'Coaching Log'!$B$5:$B$504,$A274)=0,"",MAXIFS('Coaching Log'!$F$5:$F$504,'Coaching Log'!$B$5:$B$504,$A274)),""))</f>
        <v/>
      </c>
      <c r="Y274" s="44">
        <f>IF(OR($A274="",$S274=""),"",IFERROR($S274*'Settings'!$B$5,""))</f>
        <v/>
      </c>
      <c r="Z274" s="44">
        <f>IF($A274="","",IFERROR(SUMIFS('Coaching Log'!$P$5:$P$504,'Coaching Log'!$B$5:$B$504,$A274),0))</f>
        <v/>
      </c>
      <c r="AA274" s="29">
        <f>IF(COUNTA($A274:$T274)=0,"",IF($A274="","Missing Plan ID",IF(COUNTIF($A$5:$A$504,$A274)&gt;1,"Duplicate Plan ID",IF(OR($B274="",$C274=""),"Missing Driver",IF($H274="","Missing Start Date",IF($I274="","Missing Due Date",IF($I274&lt;$H274,"Due Date Before Start",IF(AND($K274="Completed",$T274=""),"Missing Completion Date",IF(AND($K274&lt;&gt;"Completed",$T274&lt;&gt;""),"Completion Date With Open Status",IF(AND($N274="Lower Is Better",$O274&lt;&gt;"",$P274&lt;&gt;"",$P274&gt;=$O274),"Target Direction Conflict",IF(AND($N274="Higher Is Better",$O274&lt;&gt;"",$P274&lt;&gt;"",$P274&lt;=$O274),"Target Direction Conflict","OK")))))))))))</f>
        <v/>
      </c>
    </row>
    <row r="275">
      <c r="A275" s="23" t="n"/>
      <c r="B275" s="23" t="n"/>
      <c r="C275" s="23" t="n"/>
      <c r="D275" s="23" t="n"/>
      <c r="E275" s="23" t="n"/>
      <c r="F275" s="23" t="n"/>
      <c r="G275" s="24" t="n"/>
      <c r="H275" s="42" t="n"/>
      <c r="I275" s="42" t="n"/>
      <c r="J275" s="23" t="n"/>
      <c r="K275" s="23" t="n"/>
      <c r="L275" s="23" t="n"/>
      <c r="M275" s="23" t="n"/>
      <c r="N275" s="23" t="n"/>
      <c r="O275" s="26" t="n"/>
      <c r="P275" s="26" t="n"/>
      <c r="Q275" s="26" t="n"/>
      <c r="R275" s="42" t="n"/>
      <c r="S275" s="27" t="n"/>
      <c r="T275" s="42" t="n"/>
      <c r="U275" s="28">
        <f>IF(OR($O275="",$P275="",$Q275="",$N275=""),"",IFERROR(MAX(0,MIN(1,IF($N275="Lower Is Better",($O275-$Q275)/($O275-$P275),($Q275-$O275)/($P275-$O275)))),""))</f>
        <v/>
      </c>
      <c r="V275" s="29">
        <f>IF($A275="","",IF($K275="Completed","Completed",IF($K275="Canceled","Canceled",IF($K275="On Hold","On Hold",IF($I275="","Missing Due Date",IF($I275&lt;TODAY(),"Past Due",IF($I275&lt;=TODAY()+'Settings'!$B$4,"Due Soon","On Track")))))))</f>
        <v/>
      </c>
      <c r="W275" s="30">
        <f>IF($A275="","",COUNTIFS('Coaching Log'!$B$5:$B$504,$A275))</f>
        <v/>
      </c>
      <c r="X275" s="43">
        <f>IF($A275="","",IFERROR(IF(MAXIFS('Coaching Log'!$F$5:$F$504,'Coaching Log'!$B$5:$B$504,$A275)=0,"",MAXIFS('Coaching Log'!$F$5:$F$504,'Coaching Log'!$B$5:$B$504,$A275)),""))</f>
        <v/>
      </c>
      <c r="Y275" s="44">
        <f>IF(OR($A275="",$S275=""),"",IFERROR($S275*'Settings'!$B$5,""))</f>
        <v/>
      </c>
      <c r="Z275" s="44">
        <f>IF($A275="","",IFERROR(SUMIFS('Coaching Log'!$P$5:$P$504,'Coaching Log'!$B$5:$B$504,$A275),0))</f>
        <v/>
      </c>
      <c r="AA275" s="29">
        <f>IF(COUNTA($A275:$T275)=0,"",IF($A275="","Missing Plan ID",IF(COUNTIF($A$5:$A$504,$A275)&gt;1,"Duplicate Plan ID",IF(OR($B275="",$C275=""),"Missing Driver",IF($H275="","Missing Start Date",IF($I275="","Missing Due Date",IF($I275&lt;$H275,"Due Date Before Start",IF(AND($K275="Completed",$T275=""),"Missing Completion Date",IF(AND($K275&lt;&gt;"Completed",$T275&lt;&gt;""),"Completion Date With Open Status",IF(AND($N275="Lower Is Better",$O275&lt;&gt;"",$P275&lt;&gt;"",$P275&gt;=$O275),"Target Direction Conflict",IF(AND($N275="Higher Is Better",$O275&lt;&gt;"",$P275&lt;&gt;"",$P275&lt;=$O275),"Target Direction Conflict","OK")))))))))))</f>
        <v/>
      </c>
    </row>
    <row r="276">
      <c r="A276" s="23" t="n"/>
      <c r="B276" s="23" t="n"/>
      <c r="C276" s="23" t="n"/>
      <c r="D276" s="23" t="n"/>
      <c r="E276" s="23" t="n"/>
      <c r="F276" s="23" t="n"/>
      <c r="G276" s="24" t="n"/>
      <c r="H276" s="42" t="n"/>
      <c r="I276" s="42" t="n"/>
      <c r="J276" s="23" t="n"/>
      <c r="K276" s="23" t="n"/>
      <c r="L276" s="23" t="n"/>
      <c r="M276" s="23" t="n"/>
      <c r="N276" s="23" t="n"/>
      <c r="O276" s="26" t="n"/>
      <c r="P276" s="26" t="n"/>
      <c r="Q276" s="26" t="n"/>
      <c r="R276" s="42" t="n"/>
      <c r="S276" s="27" t="n"/>
      <c r="T276" s="42" t="n"/>
      <c r="U276" s="28">
        <f>IF(OR($O276="",$P276="",$Q276="",$N276=""),"",IFERROR(MAX(0,MIN(1,IF($N276="Lower Is Better",($O276-$Q276)/($O276-$P276),($Q276-$O276)/($P276-$O276)))),""))</f>
        <v/>
      </c>
      <c r="V276" s="29">
        <f>IF($A276="","",IF($K276="Completed","Completed",IF($K276="Canceled","Canceled",IF($K276="On Hold","On Hold",IF($I276="","Missing Due Date",IF($I276&lt;TODAY(),"Past Due",IF($I276&lt;=TODAY()+'Settings'!$B$4,"Due Soon","On Track")))))))</f>
        <v/>
      </c>
      <c r="W276" s="30">
        <f>IF($A276="","",COUNTIFS('Coaching Log'!$B$5:$B$504,$A276))</f>
        <v/>
      </c>
      <c r="X276" s="43">
        <f>IF($A276="","",IFERROR(IF(MAXIFS('Coaching Log'!$F$5:$F$504,'Coaching Log'!$B$5:$B$504,$A276)=0,"",MAXIFS('Coaching Log'!$F$5:$F$504,'Coaching Log'!$B$5:$B$504,$A276)),""))</f>
        <v/>
      </c>
      <c r="Y276" s="44">
        <f>IF(OR($A276="",$S276=""),"",IFERROR($S276*'Settings'!$B$5,""))</f>
        <v/>
      </c>
      <c r="Z276" s="44">
        <f>IF($A276="","",IFERROR(SUMIFS('Coaching Log'!$P$5:$P$504,'Coaching Log'!$B$5:$B$504,$A276),0))</f>
        <v/>
      </c>
      <c r="AA276" s="29">
        <f>IF(COUNTA($A276:$T276)=0,"",IF($A276="","Missing Plan ID",IF(COUNTIF($A$5:$A$504,$A276)&gt;1,"Duplicate Plan ID",IF(OR($B276="",$C276=""),"Missing Driver",IF($H276="","Missing Start Date",IF($I276="","Missing Due Date",IF($I276&lt;$H276,"Due Date Before Start",IF(AND($K276="Completed",$T276=""),"Missing Completion Date",IF(AND($K276&lt;&gt;"Completed",$T276&lt;&gt;""),"Completion Date With Open Status",IF(AND($N276="Lower Is Better",$O276&lt;&gt;"",$P276&lt;&gt;"",$P276&gt;=$O276),"Target Direction Conflict",IF(AND($N276="Higher Is Better",$O276&lt;&gt;"",$P276&lt;&gt;"",$P276&lt;=$O276),"Target Direction Conflict","OK")))))))))))</f>
        <v/>
      </c>
    </row>
    <row r="277">
      <c r="A277" s="23" t="n"/>
      <c r="B277" s="23" t="n"/>
      <c r="C277" s="23" t="n"/>
      <c r="D277" s="23" t="n"/>
      <c r="E277" s="23" t="n"/>
      <c r="F277" s="23" t="n"/>
      <c r="G277" s="24" t="n"/>
      <c r="H277" s="42" t="n"/>
      <c r="I277" s="42" t="n"/>
      <c r="J277" s="23" t="n"/>
      <c r="K277" s="23" t="n"/>
      <c r="L277" s="23" t="n"/>
      <c r="M277" s="23" t="n"/>
      <c r="N277" s="23" t="n"/>
      <c r="O277" s="26" t="n"/>
      <c r="P277" s="26" t="n"/>
      <c r="Q277" s="26" t="n"/>
      <c r="R277" s="42" t="n"/>
      <c r="S277" s="27" t="n"/>
      <c r="T277" s="42" t="n"/>
      <c r="U277" s="28">
        <f>IF(OR($O277="",$P277="",$Q277="",$N277=""),"",IFERROR(MAX(0,MIN(1,IF($N277="Lower Is Better",($O277-$Q277)/($O277-$P277),($Q277-$O277)/($P277-$O277)))),""))</f>
        <v/>
      </c>
      <c r="V277" s="29">
        <f>IF($A277="","",IF($K277="Completed","Completed",IF($K277="Canceled","Canceled",IF($K277="On Hold","On Hold",IF($I277="","Missing Due Date",IF($I277&lt;TODAY(),"Past Due",IF($I277&lt;=TODAY()+'Settings'!$B$4,"Due Soon","On Track")))))))</f>
        <v/>
      </c>
      <c r="W277" s="30">
        <f>IF($A277="","",COUNTIFS('Coaching Log'!$B$5:$B$504,$A277))</f>
        <v/>
      </c>
      <c r="X277" s="43">
        <f>IF($A277="","",IFERROR(IF(MAXIFS('Coaching Log'!$F$5:$F$504,'Coaching Log'!$B$5:$B$504,$A277)=0,"",MAXIFS('Coaching Log'!$F$5:$F$504,'Coaching Log'!$B$5:$B$504,$A277)),""))</f>
        <v/>
      </c>
      <c r="Y277" s="44">
        <f>IF(OR($A277="",$S277=""),"",IFERROR($S277*'Settings'!$B$5,""))</f>
        <v/>
      </c>
      <c r="Z277" s="44">
        <f>IF($A277="","",IFERROR(SUMIFS('Coaching Log'!$P$5:$P$504,'Coaching Log'!$B$5:$B$504,$A277),0))</f>
        <v/>
      </c>
      <c r="AA277" s="29">
        <f>IF(COUNTA($A277:$T277)=0,"",IF($A277="","Missing Plan ID",IF(COUNTIF($A$5:$A$504,$A277)&gt;1,"Duplicate Plan ID",IF(OR($B277="",$C277=""),"Missing Driver",IF($H277="","Missing Start Date",IF($I277="","Missing Due Date",IF($I277&lt;$H277,"Due Date Before Start",IF(AND($K277="Completed",$T277=""),"Missing Completion Date",IF(AND($K277&lt;&gt;"Completed",$T277&lt;&gt;""),"Completion Date With Open Status",IF(AND($N277="Lower Is Better",$O277&lt;&gt;"",$P277&lt;&gt;"",$P277&gt;=$O277),"Target Direction Conflict",IF(AND($N277="Higher Is Better",$O277&lt;&gt;"",$P277&lt;&gt;"",$P277&lt;=$O277),"Target Direction Conflict","OK")))))))))))</f>
        <v/>
      </c>
    </row>
    <row r="278">
      <c r="A278" s="23" t="n"/>
      <c r="B278" s="23" t="n"/>
      <c r="C278" s="23" t="n"/>
      <c r="D278" s="23" t="n"/>
      <c r="E278" s="23" t="n"/>
      <c r="F278" s="23" t="n"/>
      <c r="G278" s="24" t="n"/>
      <c r="H278" s="42" t="n"/>
      <c r="I278" s="42" t="n"/>
      <c r="J278" s="23" t="n"/>
      <c r="K278" s="23" t="n"/>
      <c r="L278" s="23" t="n"/>
      <c r="M278" s="23" t="n"/>
      <c r="N278" s="23" t="n"/>
      <c r="O278" s="26" t="n"/>
      <c r="P278" s="26" t="n"/>
      <c r="Q278" s="26" t="n"/>
      <c r="R278" s="42" t="n"/>
      <c r="S278" s="27" t="n"/>
      <c r="T278" s="42" t="n"/>
      <c r="U278" s="28">
        <f>IF(OR($O278="",$P278="",$Q278="",$N278=""),"",IFERROR(MAX(0,MIN(1,IF($N278="Lower Is Better",($O278-$Q278)/($O278-$P278),($Q278-$O278)/($P278-$O278)))),""))</f>
        <v/>
      </c>
      <c r="V278" s="29">
        <f>IF($A278="","",IF($K278="Completed","Completed",IF($K278="Canceled","Canceled",IF($K278="On Hold","On Hold",IF($I278="","Missing Due Date",IF($I278&lt;TODAY(),"Past Due",IF($I278&lt;=TODAY()+'Settings'!$B$4,"Due Soon","On Track")))))))</f>
        <v/>
      </c>
      <c r="W278" s="30">
        <f>IF($A278="","",COUNTIFS('Coaching Log'!$B$5:$B$504,$A278))</f>
        <v/>
      </c>
      <c r="X278" s="43">
        <f>IF($A278="","",IFERROR(IF(MAXIFS('Coaching Log'!$F$5:$F$504,'Coaching Log'!$B$5:$B$504,$A278)=0,"",MAXIFS('Coaching Log'!$F$5:$F$504,'Coaching Log'!$B$5:$B$504,$A278)),""))</f>
        <v/>
      </c>
      <c r="Y278" s="44">
        <f>IF(OR($A278="",$S278=""),"",IFERROR($S278*'Settings'!$B$5,""))</f>
        <v/>
      </c>
      <c r="Z278" s="44">
        <f>IF($A278="","",IFERROR(SUMIFS('Coaching Log'!$P$5:$P$504,'Coaching Log'!$B$5:$B$504,$A278),0))</f>
        <v/>
      </c>
      <c r="AA278" s="29">
        <f>IF(COUNTA($A278:$T278)=0,"",IF($A278="","Missing Plan ID",IF(COUNTIF($A$5:$A$504,$A278)&gt;1,"Duplicate Plan ID",IF(OR($B278="",$C278=""),"Missing Driver",IF($H278="","Missing Start Date",IF($I278="","Missing Due Date",IF($I278&lt;$H278,"Due Date Before Start",IF(AND($K278="Completed",$T278=""),"Missing Completion Date",IF(AND($K278&lt;&gt;"Completed",$T278&lt;&gt;""),"Completion Date With Open Status",IF(AND($N278="Lower Is Better",$O278&lt;&gt;"",$P278&lt;&gt;"",$P278&gt;=$O278),"Target Direction Conflict",IF(AND($N278="Higher Is Better",$O278&lt;&gt;"",$P278&lt;&gt;"",$P278&lt;=$O278),"Target Direction Conflict","OK")))))))))))</f>
        <v/>
      </c>
    </row>
    <row r="279">
      <c r="A279" s="23" t="n"/>
      <c r="B279" s="23" t="n"/>
      <c r="C279" s="23" t="n"/>
      <c r="D279" s="23" t="n"/>
      <c r="E279" s="23" t="n"/>
      <c r="F279" s="23" t="n"/>
      <c r="G279" s="24" t="n"/>
      <c r="H279" s="42" t="n"/>
      <c r="I279" s="42" t="n"/>
      <c r="J279" s="23" t="n"/>
      <c r="K279" s="23" t="n"/>
      <c r="L279" s="23" t="n"/>
      <c r="M279" s="23" t="n"/>
      <c r="N279" s="23" t="n"/>
      <c r="O279" s="26" t="n"/>
      <c r="P279" s="26" t="n"/>
      <c r="Q279" s="26" t="n"/>
      <c r="R279" s="42" t="n"/>
      <c r="S279" s="27" t="n"/>
      <c r="T279" s="42" t="n"/>
      <c r="U279" s="28">
        <f>IF(OR($O279="",$P279="",$Q279="",$N279=""),"",IFERROR(MAX(0,MIN(1,IF($N279="Lower Is Better",($O279-$Q279)/($O279-$P279),($Q279-$O279)/($P279-$O279)))),""))</f>
        <v/>
      </c>
      <c r="V279" s="29">
        <f>IF($A279="","",IF($K279="Completed","Completed",IF($K279="Canceled","Canceled",IF($K279="On Hold","On Hold",IF($I279="","Missing Due Date",IF($I279&lt;TODAY(),"Past Due",IF($I279&lt;=TODAY()+'Settings'!$B$4,"Due Soon","On Track")))))))</f>
        <v/>
      </c>
      <c r="W279" s="30">
        <f>IF($A279="","",COUNTIFS('Coaching Log'!$B$5:$B$504,$A279))</f>
        <v/>
      </c>
      <c r="X279" s="43">
        <f>IF($A279="","",IFERROR(IF(MAXIFS('Coaching Log'!$F$5:$F$504,'Coaching Log'!$B$5:$B$504,$A279)=0,"",MAXIFS('Coaching Log'!$F$5:$F$504,'Coaching Log'!$B$5:$B$504,$A279)),""))</f>
        <v/>
      </c>
      <c r="Y279" s="44">
        <f>IF(OR($A279="",$S279=""),"",IFERROR($S279*'Settings'!$B$5,""))</f>
        <v/>
      </c>
      <c r="Z279" s="44">
        <f>IF($A279="","",IFERROR(SUMIFS('Coaching Log'!$P$5:$P$504,'Coaching Log'!$B$5:$B$504,$A279),0))</f>
        <v/>
      </c>
      <c r="AA279" s="29">
        <f>IF(COUNTA($A279:$T279)=0,"",IF($A279="","Missing Plan ID",IF(COUNTIF($A$5:$A$504,$A279)&gt;1,"Duplicate Plan ID",IF(OR($B279="",$C279=""),"Missing Driver",IF($H279="","Missing Start Date",IF($I279="","Missing Due Date",IF($I279&lt;$H279,"Due Date Before Start",IF(AND($K279="Completed",$T279=""),"Missing Completion Date",IF(AND($K279&lt;&gt;"Completed",$T279&lt;&gt;""),"Completion Date With Open Status",IF(AND($N279="Lower Is Better",$O279&lt;&gt;"",$P279&lt;&gt;"",$P279&gt;=$O279),"Target Direction Conflict",IF(AND($N279="Higher Is Better",$O279&lt;&gt;"",$P279&lt;&gt;"",$P279&lt;=$O279),"Target Direction Conflict","OK")))))))))))</f>
        <v/>
      </c>
    </row>
    <row r="280">
      <c r="A280" s="23" t="n"/>
      <c r="B280" s="23" t="n"/>
      <c r="C280" s="23" t="n"/>
      <c r="D280" s="23" t="n"/>
      <c r="E280" s="23" t="n"/>
      <c r="F280" s="23" t="n"/>
      <c r="G280" s="24" t="n"/>
      <c r="H280" s="42" t="n"/>
      <c r="I280" s="42" t="n"/>
      <c r="J280" s="23" t="n"/>
      <c r="K280" s="23" t="n"/>
      <c r="L280" s="23" t="n"/>
      <c r="M280" s="23" t="n"/>
      <c r="N280" s="23" t="n"/>
      <c r="O280" s="26" t="n"/>
      <c r="P280" s="26" t="n"/>
      <c r="Q280" s="26" t="n"/>
      <c r="R280" s="42" t="n"/>
      <c r="S280" s="27" t="n"/>
      <c r="T280" s="42" t="n"/>
      <c r="U280" s="28">
        <f>IF(OR($O280="",$P280="",$Q280="",$N280=""),"",IFERROR(MAX(0,MIN(1,IF($N280="Lower Is Better",($O280-$Q280)/($O280-$P280),($Q280-$O280)/($P280-$O280)))),""))</f>
        <v/>
      </c>
      <c r="V280" s="29">
        <f>IF($A280="","",IF($K280="Completed","Completed",IF($K280="Canceled","Canceled",IF($K280="On Hold","On Hold",IF($I280="","Missing Due Date",IF($I280&lt;TODAY(),"Past Due",IF($I280&lt;=TODAY()+'Settings'!$B$4,"Due Soon","On Track")))))))</f>
        <v/>
      </c>
      <c r="W280" s="30">
        <f>IF($A280="","",COUNTIFS('Coaching Log'!$B$5:$B$504,$A280))</f>
        <v/>
      </c>
      <c r="X280" s="43">
        <f>IF($A280="","",IFERROR(IF(MAXIFS('Coaching Log'!$F$5:$F$504,'Coaching Log'!$B$5:$B$504,$A280)=0,"",MAXIFS('Coaching Log'!$F$5:$F$504,'Coaching Log'!$B$5:$B$504,$A280)),""))</f>
        <v/>
      </c>
      <c r="Y280" s="44">
        <f>IF(OR($A280="",$S280=""),"",IFERROR($S280*'Settings'!$B$5,""))</f>
        <v/>
      </c>
      <c r="Z280" s="44">
        <f>IF($A280="","",IFERROR(SUMIFS('Coaching Log'!$P$5:$P$504,'Coaching Log'!$B$5:$B$504,$A280),0))</f>
        <v/>
      </c>
      <c r="AA280" s="29">
        <f>IF(COUNTA($A280:$T280)=0,"",IF($A280="","Missing Plan ID",IF(COUNTIF($A$5:$A$504,$A280)&gt;1,"Duplicate Plan ID",IF(OR($B280="",$C280=""),"Missing Driver",IF($H280="","Missing Start Date",IF($I280="","Missing Due Date",IF($I280&lt;$H280,"Due Date Before Start",IF(AND($K280="Completed",$T280=""),"Missing Completion Date",IF(AND($K280&lt;&gt;"Completed",$T280&lt;&gt;""),"Completion Date With Open Status",IF(AND($N280="Lower Is Better",$O280&lt;&gt;"",$P280&lt;&gt;"",$P280&gt;=$O280),"Target Direction Conflict",IF(AND($N280="Higher Is Better",$O280&lt;&gt;"",$P280&lt;&gt;"",$P280&lt;=$O280),"Target Direction Conflict","OK")))))))))))</f>
        <v/>
      </c>
    </row>
    <row r="281">
      <c r="A281" s="23" t="n"/>
      <c r="B281" s="23" t="n"/>
      <c r="C281" s="23" t="n"/>
      <c r="D281" s="23" t="n"/>
      <c r="E281" s="23" t="n"/>
      <c r="F281" s="23" t="n"/>
      <c r="G281" s="24" t="n"/>
      <c r="H281" s="42" t="n"/>
      <c r="I281" s="42" t="n"/>
      <c r="J281" s="23" t="n"/>
      <c r="K281" s="23" t="n"/>
      <c r="L281" s="23" t="n"/>
      <c r="M281" s="23" t="n"/>
      <c r="N281" s="23" t="n"/>
      <c r="O281" s="26" t="n"/>
      <c r="P281" s="26" t="n"/>
      <c r="Q281" s="26" t="n"/>
      <c r="R281" s="42" t="n"/>
      <c r="S281" s="27" t="n"/>
      <c r="T281" s="42" t="n"/>
      <c r="U281" s="28">
        <f>IF(OR($O281="",$P281="",$Q281="",$N281=""),"",IFERROR(MAX(0,MIN(1,IF($N281="Lower Is Better",($O281-$Q281)/($O281-$P281),($Q281-$O281)/($P281-$O281)))),""))</f>
        <v/>
      </c>
      <c r="V281" s="29">
        <f>IF($A281="","",IF($K281="Completed","Completed",IF($K281="Canceled","Canceled",IF($K281="On Hold","On Hold",IF($I281="","Missing Due Date",IF($I281&lt;TODAY(),"Past Due",IF($I281&lt;=TODAY()+'Settings'!$B$4,"Due Soon","On Track")))))))</f>
        <v/>
      </c>
      <c r="W281" s="30">
        <f>IF($A281="","",COUNTIFS('Coaching Log'!$B$5:$B$504,$A281))</f>
        <v/>
      </c>
      <c r="X281" s="43">
        <f>IF($A281="","",IFERROR(IF(MAXIFS('Coaching Log'!$F$5:$F$504,'Coaching Log'!$B$5:$B$504,$A281)=0,"",MAXIFS('Coaching Log'!$F$5:$F$504,'Coaching Log'!$B$5:$B$504,$A281)),""))</f>
        <v/>
      </c>
      <c r="Y281" s="44">
        <f>IF(OR($A281="",$S281=""),"",IFERROR($S281*'Settings'!$B$5,""))</f>
        <v/>
      </c>
      <c r="Z281" s="44">
        <f>IF($A281="","",IFERROR(SUMIFS('Coaching Log'!$P$5:$P$504,'Coaching Log'!$B$5:$B$504,$A281),0))</f>
        <v/>
      </c>
      <c r="AA281" s="29">
        <f>IF(COUNTA($A281:$T281)=0,"",IF($A281="","Missing Plan ID",IF(COUNTIF($A$5:$A$504,$A281)&gt;1,"Duplicate Plan ID",IF(OR($B281="",$C281=""),"Missing Driver",IF($H281="","Missing Start Date",IF($I281="","Missing Due Date",IF($I281&lt;$H281,"Due Date Before Start",IF(AND($K281="Completed",$T281=""),"Missing Completion Date",IF(AND($K281&lt;&gt;"Completed",$T281&lt;&gt;""),"Completion Date With Open Status",IF(AND($N281="Lower Is Better",$O281&lt;&gt;"",$P281&lt;&gt;"",$P281&gt;=$O281),"Target Direction Conflict",IF(AND($N281="Higher Is Better",$O281&lt;&gt;"",$P281&lt;&gt;"",$P281&lt;=$O281),"Target Direction Conflict","OK")))))))))))</f>
        <v/>
      </c>
    </row>
    <row r="282">
      <c r="A282" s="23" t="n"/>
      <c r="B282" s="23" t="n"/>
      <c r="C282" s="23" t="n"/>
      <c r="D282" s="23" t="n"/>
      <c r="E282" s="23" t="n"/>
      <c r="F282" s="23" t="n"/>
      <c r="G282" s="24" t="n"/>
      <c r="H282" s="42" t="n"/>
      <c r="I282" s="42" t="n"/>
      <c r="J282" s="23" t="n"/>
      <c r="K282" s="23" t="n"/>
      <c r="L282" s="23" t="n"/>
      <c r="M282" s="23" t="n"/>
      <c r="N282" s="23" t="n"/>
      <c r="O282" s="26" t="n"/>
      <c r="P282" s="26" t="n"/>
      <c r="Q282" s="26" t="n"/>
      <c r="R282" s="42" t="n"/>
      <c r="S282" s="27" t="n"/>
      <c r="T282" s="42" t="n"/>
      <c r="U282" s="28">
        <f>IF(OR($O282="",$P282="",$Q282="",$N282=""),"",IFERROR(MAX(0,MIN(1,IF($N282="Lower Is Better",($O282-$Q282)/($O282-$P282),($Q282-$O282)/($P282-$O282)))),""))</f>
        <v/>
      </c>
      <c r="V282" s="29">
        <f>IF($A282="","",IF($K282="Completed","Completed",IF($K282="Canceled","Canceled",IF($K282="On Hold","On Hold",IF($I282="","Missing Due Date",IF($I282&lt;TODAY(),"Past Due",IF($I282&lt;=TODAY()+'Settings'!$B$4,"Due Soon","On Track")))))))</f>
        <v/>
      </c>
      <c r="W282" s="30">
        <f>IF($A282="","",COUNTIFS('Coaching Log'!$B$5:$B$504,$A282))</f>
        <v/>
      </c>
      <c r="X282" s="43">
        <f>IF($A282="","",IFERROR(IF(MAXIFS('Coaching Log'!$F$5:$F$504,'Coaching Log'!$B$5:$B$504,$A282)=0,"",MAXIFS('Coaching Log'!$F$5:$F$504,'Coaching Log'!$B$5:$B$504,$A282)),""))</f>
        <v/>
      </c>
      <c r="Y282" s="44">
        <f>IF(OR($A282="",$S282=""),"",IFERROR($S282*'Settings'!$B$5,""))</f>
        <v/>
      </c>
      <c r="Z282" s="44">
        <f>IF($A282="","",IFERROR(SUMIFS('Coaching Log'!$P$5:$P$504,'Coaching Log'!$B$5:$B$504,$A282),0))</f>
        <v/>
      </c>
      <c r="AA282" s="29">
        <f>IF(COUNTA($A282:$T282)=0,"",IF($A282="","Missing Plan ID",IF(COUNTIF($A$5:$A$504,$A282)&gt;1,"Duplicate Plan ID",IF(OR($B282="",$C282=""),"Missing Driver",IF($H282="","Missing Start Date",IF($I282="","Missing Due Date",IF($I282&lt;$H282,"Due Date Before Start",IF(AND($K282="Completed",$T282=""),"Missing Completion Date",IF(AND($K282&lt;&gt;"Completed",$T282&lt;&gt;""),"Completion Date With Open Status",IF(AND($N282="Lower Is Better",$O282&lt;&gt;"",$P282&lt;&gt;"",$P282&gt;=$O282),"Target Direction Conflict",IF(AND($N282="Higher Is Better",$O282&lt;&gt;"",$P282&lt;&gt;"",$P282&lt;=$O282),"Target Direction Conflict","OK")))))))))))</f>
        <v/>
      </c>
    </row>
    <row r="283">
      <c r="A283" s="23" t="n"/>
      <c r="B283" s="23" t="n"/>
      <c r="C283" s="23" t="n"/>
      <c r="D283" s="23" t="n"/>
      <c r="E283" s="23" t="n"/>
      <c r="F283" s="23" t="n"/>
      <c r="G283" s="24" t="n"/>
      <c r="H283" s="42" t="n"/>
      <c r="I283" s="42" t="n"/>
      <c r="J283" s="23" t="n"/>
      <c r="K283" s="23" t="n"/>
      <c r="L283" s="23" t="n"/>
      <c r="M283" s="23" t="n"/>
      <c r="N283" s="23" t="n"/>
      <c r="O283" s="26" t="n"/>
      <c r="P283" s="26" t="n"/>
      <c r="Q283" s="26" t="n"/>
      <c r="R283" s="42" t="n"/>
      <c r="S283" s="27" t="n"/>
      <c r="T283" s="42" t="n"/>
      <c r="U283" s="28">
        <f>IF(OR($O283="",$P283="",$Q283="",$N283=""),"",IFERROR(MAX(0,MIN(1,IF($N283="Lower Is Better",($O283-$Q283)/($O283-$P283),($Q283-$O283)/($P283-$O283)))),""))</f>
        <v/>
      </c>
      <c r="V283" s="29">
        <f>IF($A283="","",IF($K283="Completed","Completed",IF($K283="Canceled","Canceled",IF($K283="On Hold","On Hold",IF($I283="","Missing Due Date",IF($I283&lt;TODAY(),"Past Due",IF($I283&lt;=TODAY()+'Settings'!$B$4,"Due Soon","On Track")))))))</f>
        <v/>
      </c>
      <c r="W283" s="30">
        <f>IF($A283="","",COUNTIFS('Coaching Log'!$B$5:$B$504,$A283))</f>
        <v/>
      </c>
      <c r="X283" s="43">
        <f>IF($A283="","",IFERROR(IF(MAXIFS('Coaching Log'!$F$5:$F$504,'Coaching Log'!$B$5:$B$504,$A283)=0,"",MAXIFS('Coaching Log'!$F$5:$F$504,'Coaching Log'!$B$5:$B$504,$A283)),""))</f>
        <v/>
      </c>
      <c r="Y283" s="44">
        <f>IF(OR($A283="",$S283=""),"",IFERROR($S283*'Settings'!$B$5,""))</f>
        <v/>
      </c>
      <c r="Z283" s="44">
        <f>IF($A283="","",IFERROR(SUMIFS('Coaching Log'!$P$5:$P$504,'Coaching Log'!$B$5:$B$504,$A283),0))</f>
        <v/>
      </c>
      <c r="AA283" s="29">
        <f>IF(COUNTA($A283:$T283)=0,"",IF($A283="","Missing Plan ID",IF(COUNTIF($A$5:$A$504,$A283)&gt;1,"Duplicate Plan ID",IF(OR($B283="",$C283=""),"Missing Driver",IF($H283="","Missing Start Date",IF($I283="","Missing Due Date",IF($I283&lt;$H283,"Due Date Before Start",IF(AND($K283="Completed",$T283=""),"Missing Completion Date",IF(AND($K283&lt;&gt;"Completed",$T283&lt;&gt;""),"Completion Date With Open Status",IF(AND($N283="Lower Is Better",$O283&lt;&gt;"",$P283&lt;&gt;"",$P283&gt;=$O283),"Target Direction Conflict",IF(AND($N283="Higher Is Better",$O283&lt;&gt;"",$P283&lt;&gt;"",$P283&lt;=$O283),"Target Direction Conflict","OK")))))))))))</f>
        <v/>
      </c>
    </row>
    <row r="284">
      <c r="A284" s="23" t="n"/>
      <c r="B284" s="23" t="n"/>
      <c r="C284" s="23" t="n"/>
      <c r="D284" s="23" t="n"/>
      <c r="E284" s="23" t="n"/>
      <c r="F284" s="23" t="n"/>
      <c r="G284" s="24" t="n"/>
      <c r="H284" s="42" t="n"/>
      <c r="I284" s="42" t="n"/>
      <c r="J284" s="23" t="n"/>
      <c r="K284" s="23" t="n"/>
      <c r="L284" s="23" t="n"/>
      <c r="M284" s="23" t="n"/>
      <c r="N284" s="23" t="n"/>
      <c r="O284" s="26" t="n"/>
      <c r="P284" s="26" t="n"/>
      <c r="Q284" s="26" t="n"/>
      <c r="R284" s="42" t="n"/>
      <c r="S284" s="27" t="n"/>
      <c r="T284" s="42" t="n"/>
      <c r="U284" s="28">
        <f>IF(OR($O284="",$P284="",$Q284="",$N284=""),"",IFERROR(MAX(0,MIN(1,IF($N284="Lower Is Better",($O284-$Q284)/($O284-$P284),($Q284-$O284)/($P284-$O284)))),""))</f>
        <v/>
      </c>
      <c r="V284" s="29">
        <f>IF($A284="","",IF($K284="Completed","Completed",IF($K284="Canceled","Canceled",IF($K284="On Hold","On Hold",IF($I284="","Missing Due Date",IF($I284&lt;TODAY(),"Past Due",IF($I284&lt;=TODAY()+'Settings'!$B$4,"Due Soon","On Track")))))))</f>
        <v/>
      </c>
      <c r="W284" s="30">
        <f>IF($A284="","",COUNTIFS('Coaching Log'!$B$5:$B$504,$A284))</f>
        <v/>
      </c>
      <c r="X284" s="43">
        <f>IF($A284="","",IFERROR(IF(MAXIFS('Coaching Log'!$F$5:$F$504,'Coaching Log'!$B$5:$B$504,$A284)=0,"",MAXIFS('Coaching Log'!$F$5:$F$504,'Coaching Log'!$B$5:$B$504,$A284)),""))</f>
        <v/>
      </c>
      <c r="Y284" s="44">
        <f>IF(OR($A284="",$S284=""),"",IFERROR($S284*'Settings'!$B$5,""))</f>
        <v/>
      </c>
      <c r="Z284" s="44">
        <f>IF($A284="","",IFERROR(SUMIFS('Coaching Log'!$P$5:$P$504,'Coaching Log'!$B$5:$B$504,$A284),0))</f>
        <v/>
      </c>
      <c r="AA284" s="29">
        <f>IF(COUNTA($A284:$T284)=0,"",IF($A284="","Missing Plan ID",IF(COUNTIF($A$5:$A$504,$A284)&gt;1,"Duplicate Plan ID",IF(OR($B284="",$C284=""),"Missing Driver",IF($H284="","Missing Start Date",IF($I284="","Missing Due Date",IF($I284&lt;$H284,"Due Date Before Start",IF(AND($K284="Completed",$T284=""),"Missing Completion Date",IF(AND($K284&lt;&gt;"Completed",$T284&lt;&gt;""),"Completion Date With Open Status",IF(AND($N284="Lower Is Better",$O284&lt;&gt;"",$P284&lt;&gt;"",$P284&gt;=$O284),"Target Direction Conflict",IF(AND($N284="Higher Is Better",$O284&lt;&gt;"",$P284&lt;&gt;"",$P284&lt;=$O284),"Target Direction Conflict","OK")))))))))))</f>
        <v/>
      </c>
    </row>
    <row r="285">
      <c r="A285" s="23" t="n"/>
      <c r="B285" s="23" t="n"/>
      <c r="C285" s="23" t="n"/>
      <c r="D285" s="23" t="n"/>
      <c r="E285" s="23" t="n"/>
      <c r="F285" s="23" t="n"/>
      <c r="G285" s="24" t="n"/>
      <c r="H285" s="42" t="n"/>
      <c r="I285" s="42" t="n"/>
      <c r="J285" s="23" t="n"/>
      <c r="K285" s="23" t="n"/>
      <c r="L285" s="23" t="n"/>
      <c r="M285" s="23" t="n"/>
      <c r="N285" s="23" t="n"/>
      <c r="O285" s="26" t="n"/>
      <c r="P285" s="26" t="n"/>
      <c r="Q285" s="26" t="n"/>
      <c r="R285" s="42" t="n"/>
      <c r="S285" s="27" t="n"/>
      <c r="T285" s="42" t="n"/>
      <c r="U285" s="28">
        <f>IF(OR($O285="",$P285="",$Q285="",$N285=""),"",IFERROR(MAX(0,MIN(1,IF($N285="Lower Is Better",($O285-$Q285)/($O285-$P285),($Q285-$O285)/($P285-$O285)))),""))</f>
        <v/>
      </c>
      <c r="V285" s="29">
        <f>IF($A285="","",IF($K285="Completed","Completed",IF($K285="Canceled","Canceled",IF($K285="On Hold","On Hold",IF($I285="","Missing Due Date",IF($I285&lt;TODAY(),"Past Due",IF($I285&lt;=TODAY()+'Settings'!$B$4,"Due Soon","On Track")))))))</f>
        <v/>
      </c>
      <c r="W285" s="30">
        <f>IF($A285="","",COUNTIFS('Coaching Log'!$B$5:$B$504,$A285))</f>
        <v/>
      </c>
      <c r="X285" s="43">
        <f>IF($A285="","",IFERROR(IF(MAXIFS('Coaching Log'!$F$5:$F$504,'Coaching Log'!$B$5:$B$504,$A285)=0,"",MAXIFS('Coaching Log'!$F$5:$F$504,'Coaching Log'!$B$5:$B$504,$A285)),""))</f>
        <v/>
      </c>
      <c r="Y285" s="44">
        <f>IF(OR($A285="",$S285=""),"",IFERROR($S285*'Settings'!$B$5,""))</f>
        <v/>
      </c>
      <c r="Z285" s="44">
        <f>IF($A285="","",IFERROR(SUMIFS('Coaching Log'!$P$5:$P$504,'Coaching Log'!$B$5:$B$504,$A285),0))</f>
        <v/>
      </c>
      <c r="AA285" s="29">
        <f>IF(COUNTA($A285:$T285)=0,"",IF($A285="","Missing Plan ID",IF(COUNTIF($A$5:$A$504,$A285)&gt;1,"Duplicate Plan ID",IF(OR($B285="",$C285=""),"Missing Driver",IF($H285="","Missing Start Date",IF($I285="","Missing Due Date",IF($I285&lt;$H285,"Due Date Before Start",IF(AND($K285="Completed",$T285=""),"Missing Completion Date",IF(AND($K285&lt;&gt;"Completed",$T285&lt;&gt;""),"Completion Date With Open Status",IF(AND($N285="Lower Is Better",$O285&lt;&gt;"",$P285&lt;&gt;"",$P285&gt;=$O285),"Target Direction Conflict",IF(AND($N285="Higher Is Better",$O285&lt;&gt;"",$P285&lt;&gt;"",$P285&lt;=$O285),"Target Direction Conflict","OK")))))))))))</f>
        <v/>
      </c>
    </row>
    <row r="286">
      <c r="A286" s="23" t="n"/>
      <c r="B286" s="23" t="n"/>
      <c r="C286" s="23" t="n"/>
      <c r="D286" s="23" t="n"/>
      <c r="E286" s="23" t="n"/>
      <c r="F286" s="23" t="n"/>
      <c r="G286" s="24" t="n"/>
      <c r="H286" s="42" t="n"/>
      <c r="I286" s="42" t="n"/>
      <c r="J286" s="23" t="n"/>
      <c r="K286" s="23" t="n"/>
      <c r="L286" s="23" t="n"/>
      <c r="M286" s="23" t="n"/>
      <c r="N286" s="23" t="n"/>
      <c r="O286" s="26" t="n"/>
      <c r="P286" s="26" t="n"/>
      <c r="Q286" s="26" t="n"/>
      <c r="R286" s="42" t="n"/>
      <c r="S286" s="27" t="n"/>
      <c r="T286" s="42" t="n"/>
      <c r="U286" s="28">
        <f>IF(OR($O286="",$P286="",$Q286="",$N286=""),"",IFERROR(MAX(0,MIN(1,IF($N286="Lower Is Better",($O286-$Q286)/($O286-$P286),($Q286-$O286)/($P286-$O286)))),""))</f>
        <v/>
      </c>
      <c r="V286" s="29">
        <f>IF($A286="","",IF($K286="Completed","Completed",IF($K286="Canceled","Canceled",IF($K286="On Hold","On Hold",IF($I286="","Missing Due Date",IF($I286&lt;TODAY(),"Past Due",IF($I286&lt;=TODAY()+'Settings'!$B$4,"Due Soon","On Track")))))))</f>
        <v/>
      </c>
      <c r="W286" s="30">
        <f>IF($A286="","",COUNTIFS('Coaching Log'!$B$5:$B$504,$A286))</f>
        <v/>
      </c>
      <c r="X286" s="43">
        <f>IF($A286="","",IFERROR(IF(MAXIFS('Coaching Log'!$F$5:$F$504,'Coaching Log'!$B$5:$B$504,$A286)=0,"",MAXIFS('Coaching Log'!$F$5:$F$504,'Coaching Log'!$B$5:$B$504,$A286)),""))</f>
        <v/>
      </c>
      <c r="Y286" s="44">
        <f>IF(OR($A286="",$S286=""),"",IFERROR($S286*'Settings'!$B$5,""))</f>
        <v/>
      </c>
      <c r="Z286" s="44">
        <f>IF($A286="","",IFERROR(SUMIFS('Coaching Log'!$P$5:$P$504,'Coaching Log'!$B$5:$B$504,$A286),0))</f>
        <v/>
      </c>
      <c r="AA286" s="29">
        <f>IF(COUNTA($A286:$T286)=0,"",IF($A286="","Missing Plan ID",IF(COUNTIF($A$5:$A$504,$A286)&gt;1,"Duplicate Plan ID",IF(OR($B286="",$C286=""),"Missing Driver",IF($H286="","Missing Start Date",IF($I286="","Missing Due Date",IF($I286&lt;$H286,"Due Date Before Start",IF(AND($K286="Completed",$T286=""),"Missing Completion Date",IF(AND($K286&lt;&gt;"Completed",$T286&lt;&gt;""),"Completion Date With Open Status",IF(AND($N286="Lower Is Better",$O286&lt;&gt;"",$P286&lt;&gt;"",$P286&gt;=$O286),"Target Direction Conflict",IF(AND($N286="Higher Is Better",$O286&lt;&gt;"",$P286&lt;&gt;"",$P286&lt;=$O286),"Target Direction Conflict","OK")))))))))))</f>
        <v/>
      </c>
    </row>
    <row r="287">
      <c r="A287" s="23" t="n"/>
      <c r="B287" s="23" t="n"/>
      <c r="C287" s="23" t="n"/>
      <c r="D287" s="23" t="n"/>
      <c r="E287" s="23" t="n"/>
      <c r="F287" s="23" t="n"/>
      <c r="G287" s="24" t="n"/>
      <c r="H287" s="42" t="n"/>
      <c r="I287" s="42" t="n"/>
      <c r="J287" s="23" t="n"/>
      <c r="K287" s="23" t="n"/>
      <c r="L287" s="23" t="n"/>
      <c r="M287" s="23" t="n"/>
      <c r="N287" s="23" t="n"/>
      <c r="O287" s="26" t="n"/>
      <c r="P287" s="26" t="n"/>
      <c r="Q287" s="26" t="n"/>
      <c r="R287" s="42" t="n"/>
      <c r="S287" s="27" t="n"/>
      <c r="T287" s="42" t="n"/>
      <c r="U287" s="28">
        <f>IF(OR($O287="",$P287="",$Q287="",$N287=""),"",IFERROR(MAX(0,MIN(1,IF($N287="Lower Is Better",($O287-$Q287)/($O287-$P287),($Q287-$O287)/($P287-$O287)))),""))</f>
        <v/>
      </c>
      <c r="V287" s="29">
        <f>IF($A287="","",IF($K287="Completed","Completed",IF($K287="Canceled","Canceled",IF($K287="On Hold","On Hold",IF($I287="","Missing Due Date",IF($I287&lt;TODAY(),"Past Due",IF($I287&lt;=TODAY()+'Settings'!$B$4,"Due Soon","On Track")))))))</f>
        <v/>
      </c>
      <c r="W287" s="30">
        <f>IF($A287="","",COUNTIFS('Coaching Log'!$B$5:$B$504,$A287))</f>
        <v/>
      </c>
      <c r="X287" s="43">
        <f>IF($A287="","",IFERROR(IF(MAXIFS('Coaching Log'!$F$5:$F$504,'Coaching Log'!$B$5:$B$504,$A287)=0,"",MAXIFS('Coaching Log'!$F$5:$F$504,'Coaching Log'!$B$5:$B$504,$A287)),""))</f>
        <v/>
      </c>
      <c r="Y287" s="44">
        <f>IF(OR($A287="",$S287=""),"",IFERROR($S287*'Settings'!$B$5,""))</f>
        <v/>
      </c>
      <c r="Z287" s="44">
        <f>IF($A287="","",IFERROR(SUMIFS('Coaching Log'!$P$5:$P$504,'Coaching Log'!$B$5:$B$504,$A287),0))</f>
        <v/>
      </c>
      <c r="AA287" s="29">
        <f>IF(COUNTA($A287:$T287)=0,"",IF($A287="","Missing Plan ID",IF(COUNTIF($A$5:$A$504,$A287)&gt;1,"Duplicate Plan ID",IF(OR($B287="",$C287=""),"Missing Driver",IF($H287="","Missing Start Date",IF($I287="","Missing Due Date",IF($I287&lt;$H287,"Due Date Before Start",IF(AND($K287="Completed",$T287=""),"Missing Completion Date",IF(AND($K287&lt;&gt;"Completed",$T287&lt;&gt;""),"Completion Date With Open Status",IF(AND($N287="Lower Is Better",$O287&lt;&gt;"",$P287&lt;&gt;"",$P287&gt;=$O287),"Target Direction Conflict",IF(AND($N287="Higher Is Better",$O287&lt;&gt;"",$P287&lt;&gt;"",$P287&lt;=$O287),"Target Direction Conflict","OK")))))))))))</f>
        <v/>
      </c>
    </row>
    <row r="288">
      <c r="A288" s="23" t="n"/>
      <c r="B288" s="23" t="n"/>
      <c r="C288" s="23" t="n"/>
      <c r="D288" s="23" t="n"/>
      <c r="E288" s="23" t="n"/>
      <c r="F288" s="23" t="n"/>
      <c r="G288" s="24" t="n"/>
      <c r="H288" s="42" t="n"/>
      <c r="I288" s="42" t="n"/>
      <c r="J288" s="23" t="n"/>
      <c r="K288" s="23" t="n"/>
      <c r="L288" s="23" t="n"/>
      <c r="M288" s="23" t="n"/>
      <c r="N288" s="23" t="n"/>
      <c r="O288" s="26" t="n"/>
      <c r="P288" s="26" t="n"/>
      <c r="Q288" s="26" t="n"/>
      <c r="R288" s="42" t="n"/>
      <c r="S288" s="27" t="n"/>
      <c r="T288" s="42" t="n"/>
      <c r="U288" s="28">
        <f>IF(OR($O288="",$P288="",$Q288="",$N288=""),"",IFERROR(MAX(0,MIN(1,IF($N288="Lower Is Better",($O288-$Q288)/($O288-$P288),($Q288-$O288)/($P288-$O288)))),""))</f>
        <v/>
      </c>
      <c r="V288" s="29">
        <f>IF($A288="","",IF($K288="Completed","Completed",IF($K288="Canceled","Canceled",IF($K288="On Hold","On Hold",IF($I288="","Missing Due Date",IF($I288&lt;TODAY(),"Past Due",IF($I288&lt;=TODAY()+'Settings'!$B$4,"Due Soon","On Track")))))))</f>
        <v/>
      </c>
      <c r="W288" s="30">
        <f>IF($A288="","",COUNTIFS('Coaching Log'!$B$5:$B$504,$A288))</f>
        <v/>
      </c>
      <c r="X288" s="43">
        <f>IF($A288="","",IFERROR(IF(MAXIFS('Coaching Log'!$F$5:$F$504,'Coaching Log'!$B$5:$B$504,$A288)=0,"",MAXIFS('Coaching Log'!$F$5:$F$504,'Coaching Log'!$B$5:$B$504,$A288)),""))</f>
        <v/>
      </c>
      <c r="Y288" s="44">
        <f>IF(OR($A288="",$S288=""),"",IFERROR($S288*'Settings'!$B$5,""))</f>
        <v/>
      </c>
      <c r="Z288" s="44">
        <f>IF($A288="","",IFERROR(SUMIFS('Coaching Log'!$P$5:$P$504,'Coaching Log'!$B$5:$B$504,$A288),0))</f>
        <v/>
      </c>
      <c r="AA288" s="29">
        <f>IF(COUNTA($A288:$T288)=0,"",IF($A288="","Missing Plan ID",IF(COUNTIF($A$5:$A$504,$A288)&gt;1,"Duplicate Plan ID",IF(OR($B288="",$C288=""),"Missing Driver",IF($H288="","Missing Start Date",IF($I288="","Missing Due Date",IF($I288&lt;$H288,"Due Date Before Start",IF(AND($K288="Completed",$T288=""),"Missing Completion Date",IF(AND($K288&lt;&gt;"Completed",$T288&lt;&gt;""),"Completion Date With Open Status",IF(AND($N288="Lower Is Better",$O288&lt;&gt;"",$P288&lt;&gt;"",$P288&gt;=$O288),"Target Direction Conflict",IF(AND($N288="Higher Is Better",$O288&lt;&gt;"",$P288&lt;&gt;"",$P288&lt;=$O288),"Target Direction Conflict","OK")))))))))))</f>
        <v/>
      </c>
    </row>
    <row r="289">
      <c r="A289" s="23" t="n"/>
      <c r="B289" s="23" t="n"/>
      <c r="C289" s="23" t="n"/>
      <c r="D289" s="23" t="n"/>
      <c r="E289" s="23" t="n"/>
      <c r="F289" s="23" t="n"/>
      <c r="G289" s="24" t="n"/>
      <c r="H289" s="42" t="n"/>
      <c r="I289" s="42" t="n"/>
      <c r="J289" s="23" t="n"/>
      <c r="K289" s="23" t="n"/>
      <c r="L289" s="23" t="n"/>
      <c r="M289" s="23" t="n"/>
      <c r="N289" s="23" t="n"/>
      <c r="O289" s="26" t="n"/>
      <c r="P289" s="26" t="n"/>
      <c r="Q289" s="26" t="n"/>
      <c r="R289" s="42" t="n"/>
      <c r="S289" s="27" t="n"/>
      <c r="T289" s="42" t="n"/>
      <c r="U289" s="28">
        <f>IF(OR($O289="",$P289="",$Q289="",$N289=""),"",IFERROR(MAX(0,MIN(1,IF($N289="Lower Is Better",($O289-$Q289)/($O289-$P289),($Q289-$O289)/($P289-$O289)))),""))</f>
        <v/>
      </c>
      <c r="V289" s="29">
        <f>IF($A289="","",IF($K289="Completed","Completed",IF($K289="Canceled","Canceled",IF($K289="On Hold","On Hold",IF($I289="","Missing Due Date",IF($I289&lt;TODAY(),"Past Due",IF($I289&lt;=TODAY()+'Settings'!$B$4,"Due Soon","On Track")))))))</f>
        <v/>
      </c>
      <c r="W289" s="30">
        <f>IF($A289="","",COUNTIFS('Coaching Log'!$B$5:$B$504,$A289))</f>
        <v/>
      </c>
      <c r="X289" s="43">
        <f>IF($A289="","",IFERROR(IF(MAXIFS('Coaching Log'!$F$5:$F$504,'Coaching Log'!$B$5:$B$504,$A289)=0,"",MAXIFS('Coaching Log'!$F$5:$F$504,'Coaching Log'!$B$5:$B$504,$A289)),""))</f>
        <v/>
      </c>
      <c r="Y289" s="44">
        <f>IF(OR($A289="",$S289=""),"",IFERROR($S289*'Settings'!$B$5,""))</f>
        <v/>
      </c>
      <c r="Z289" s="44">
        <f>IF($A289="","",IFERROR(SUMIFS('Coaching Log'!$P$5:$P$504,'Coaching Log'!$B$5:$B$504,$A289),0))</f>
        <v/>
      </c>
      <c r="AA289" s="29">
        <f>IF(COUNTA($A289:$T289)=0,"",IF($A289="","Missing Plan ID",IF(COUNTIF($A$5:$A$504,$A289)&gt;1,"Duplicate Plan ID",IF(OR($B289="",$C289=""),"Missing Driver",IF($H289="","Missing Start Date",IF($I289="","Missing Due Date",IF($I289&lt;$H289,"Due Date Before Start",IF(AND($K289="Completed",$T289=""),"Missing Completion Date",IF(AND($K289&lt;&gt;"Completed",$T289&lt;&gt;""),"Completion Date With Open Status",IF(AND($N289="Lower Is Better",$O289&lt;&gt;"",$P289&lt;&gt;"",$P289&gt;=$O289),"Target Direction Conflict",IF(AND($N289="Higher Is Better",$O289&lt;&gt;"",$P289&lt;&gt;"",$P289&lt;=$O289),"Target Direction Conflict","OK")))))))))))</f>
        <v/>
      </c>
    </row>
    <row r="290">
      <c r="A290" s="23" t="n"/>
      <c r="B290" s="23" t="n"/>
      <c r="C290" s="23" t="n"/>
      <c r="D290" s="23" t="n"/>
      <c r="E290" s="23" t="n"/>
      <c r="F290" s="23" t="n"/>
      <c r="G290" s="24" t="n"/>
      <c r="H290" s="42" t="n"/>
      <c r="I290" s="42" t="n"/>
      <c r="J290" s="23" t="n"/>
      <c r="K290" s="23" t="n"/>
      <c r="L290" s="23" t="n"/>
      <c r="M290" s="23" t="n"/>
      <c r="N290" s="23" t="n"/>
      <c r="O290" s="26" t="n"/>
      <c r="P290" s="26" t="n"/>
      <c r="Q290" s="26" t="n"/>
      <c r="R290" s="42" t="n"/>
      <c r="S290" s="27" t="n"/>
      <c r="T290" s="42" t="n"/>
      <c r="U290" s="28">
        <f>IF(OR($O290="",$P290="",$Q290="",$N290=""),"",IFERROR(MAX(0,MIN(1,IF($N290="Lower Is Better",($O290-$Q290)/($O290-$P290),($Q290-$O290)/($P290-$O290)))),""))</f>
        <v/>
      </c>
      <c r="V290" s="29">
        <f>IF($A290="","",IF($K290="Completed","Completed",IF($K290="Canceled","Canceled",IF($K290="On Hold","On Hold",IF($I290="","Missing Due Date",IF($I290&lt;TODAY(),"Past Due",IF($I290&lt;=TODAY()+'Settings'!$B$4,"Due Soon","On Track")))))))</f>
        <v/>
      </c>
      <c r="W290" s="30">
        <f>IF($A290="","",COUNTIFS('Coaching Log'!$B$5:$B$504,$A290))</f>
        <v/>
      </c>
      <c r="X290" s="43">
        <f>IF($A290="","",IFERROR(IF(MAXIFS('Coaching Log'!$F$5:$F$504,'Coaching Log'!$B$5:$B$504,$A290)=0,"",MAXIFS('Coaching Log'!$F$5:$F$504,'Coaching Log'!$B$5:$B$504,$A290)),""))</f>
        <v/>
      </c>
      <c r="Y290" s="44">
        <f>IF(OR($A290="",$S290=""),"",IFERROR($S290*'Settings'!$B$5,""))</f>
        <v/>
      </c>
      <c r="Z290" s="44">
        <f>IF($A290="","",IFERROR(SUMIFS('Coaching Log'!$P$5:$P$504,'Coaching Log'!$B$5:$B$504,$A290),0))</f>
        <v/>
      </c>
      <c r="AA290" s="29">
        <f>IF(COUNTA($A290:$T290)=0,"",IF($A290="","Missing Plan ID",IF(COUNTIF($A$5:$A$504,$A290)&gt;1,"Duplicate Plan ID",IF(OR($B290="",$C290=""),"Missing Driver",IF($H290="","Missing Start Date",IF($I290="","Missing Due Date",IF($I290&lt;$H290,"Due Date Before Start",IF(AND($K290="Completed",$T290=""),"Missing Completion Date",IF(AND($K290&lt;&gt;"Completed",$T290&lt;&gt;""),"Completion Date With Open Status",IF(AND($N290="Lower Is Better",$O290&lt;&gt;"",$P290&lt;&gt;"",$P290&gt;=$O290),"Target Direction Conflict",IF(AND($N290="Higher Is Better",$O290&lt;&gt;"",$P290&lt;&gt;"",$P290&lt;=$O290),"Target Direction Conflict","OK")))))))))))</f>
        <v/>
      </c>
    </row>
    <row r="291">
      <c r="A291" s="23" t="n"/>
      <c r="B291" s="23" t="n"/>
      <c r="C291" s="23" t="n"/>
      <c r="D291" s="23" t="n"/>
      <c r="E291" s="23" t="n"/>
      <c r="F291" s="23" t="n"/>
      <c r="G291" s="24" t="n"/>
      <c r="H291" s="42" t="n"/>
      <c r="I291" s="42" t="n"/>
      <c r="J291" s="23" t="n"/>
      <c r="K291" s="23" t="n"/>
      <c r="L291" s="23" t="n"/>
      <c r="M291" s="23" t="n"/>
      <c r="N291" s="23" t="n"/>
      <c r="O291" s="26" t="n"/>
      <c r="P291" s="26" t="n"/>
      <c r="Q291" s="26" t="n"/>
      <c r="R291" s="42" t="n"/>
      <c r="S291" s="27" t="n"/>
      <c r="T291" s="42" t="n"/>
      <c r="U291" s="28">
        <f>IF(OR($O291="",$P291="",$Q291="",$N291=""),"",IFERROR(MAX(0,MIN(1,IF($N291="Lower Is Better",($O291-$Q291)/($O291-$P291),($Q291-$O291)/($P291-$O291)))),""))</f>
        <v/>
      </c>
      <c r="V291" s="29">
        <f>IF($A291="","",IF($K291="Completed","Completed",IF($K291="Canceled","Canceled",IF($K291="On Hold","On Hold",IF($I291="","Missing Due Date",IF($I291&lt;TODAY(),"Past Due",IF($I291&lt;=TODAY()+'Settings'!$B$4,"Due Soon","On Track")))))))</f>
        <v/>
      </c>
      <c r="W291" s="30">
        <f>IF($A291="","",COUNTIFS('Coaching Log'!$B$5:$B$504,$A291))</f>
        <v/>
      </c>
      <c r="X291" s="43">
        <f>IF($A291="","",IFERROR(IF(MAXIFS('Coaching Log'!$F$5:$F$504,'Coaching Log'!$B$5:$B$504,$A291)=0,"",MAXIFS('Coaching Log'!$F$5:$F$504,'Coaching Log'!$B$5:$B$504,$A291)),""))</f>
        <v/>
      </c>
      <c r="Y291" s="44">
        <f>IF(OR($A291="",$S291=""),"",IFERROR($S291*'Settings'!$B$5,""))</f>
        <v/>
      </c>
      <c r="Z291" s="44">
        <f>IF($A291="","",IFERROR(SUMIFS('Coaching Log'!$P$5:$P$504,'Coaching Log'!$B$5:$B$504,$A291),0))</f>
        <v/>
      </c>
      <c r="AA291" s="29">
        <f>IF(COUNTA($A291:$T291)=0,"",IF($A291="","Missing Plan ID",IF(COUNTIF($A$5:$A$504,$A291)&gt;1,"Duplicate Plan ID",IF(OR($B291="",$C291=""),"Missing Driver",IF($H291="","Missing Start Date",IF($I291="","Missing Due Date",IF($I291&lt;$H291,"Due Date Before Start",IF(AND($K291="Completed",$T291=""),"Missing Completion Date",IF(AND($K291&lt;&gt;"Completed",$T291&lt;&gt;""),"Completion Date With Open Status",IF(AND($N291="Lower Is Better",$O291&lt;&gt;"",$P291&lt;&gt;"",$P291&gt;=$O291),"Target Direction Conflict",IF(AND($N291="Higher Is Better",$O291&lt;&gt;"",$P291&lt;&gt;"",$P291&lt;=$O291),"Target Direction Conflict","OK")))))))))))</f>
        <v/>
      </c>
    </row>
    <row r="292">
      <c r="A292" s="23" t="n"/>
      <c r="B292" s="23" t="n"/>
      <c r="C292" s="23" t="n"/>
      <c r="D292" s="23" t="n"/>
      <c r="E292" s="23" t="n"/>
      <c r="F292" s="23" t="n"/>
      <c r="G292" s="24" t="n"/>
      <c r="H292" s="42" t="n"/>
      <c r="I292" s="42" t="n"/>
      <c r="J292" s="23" t="n"/>
      <c r="K292" s="23" t="n"/>
      <c r="L292" s="23" t="n"/>
      <c r="M292" s="23" t="n"/>
      <c r="N292" s="23" t="n"/>
      <c r="O292" s="26" t="n"/>
      <c r="P292" s="26" t="n"/>
      <c r="Q292" s="26" t="n"/>
      <c r="R292" s="42" t="n"/>
      <c r="S292" s="27" t="n"/>
      <c r="T292" s="42" t="n"/>
      <c r="U292" s="28">
        <f>IF(OR($O292="",$P292="",$Q292="",$N292=""),"",IFERROR(MAX(0,MIN(1,IF($N292="Lower Is Better",($O292-$Q292)/($O292-$P292),($Q292-$O292)/($P292-$O292)))),""))</f>
        <v/>
      </c>
      <c r="V292" s="29">
        <f>IF($A292="","",IF($K292="Completed","Completed",IF($K292="Canceled","Canceled",IF($K292="On Hold","On Hold",IF($I292="","Missing Due Date",IF($I292&lt;TODAY(),"Past Due",IF($I292&lt;=TODAY()+'Settings'!$B$4,"Due Soon","On Track")))))))</f>
        <v/>
      </c>
      <c r="W292" s="30">
        <f>IF($A292="","",COUNTIFS('Coaching Log'!$B$5:$B$504,$A292))</f>
        <v/>
      </c>
      <c r="X292" s="43">
        <f>IF($A292="","",IFERROR(IF(MAXIFS('Coaching Log'!$F$5:$F$504,'Coaching Log'!$B$5:$B$504,$A292)=0,"",MAXIFS('Coaching Log'!$F$5:$F$504,'Coaching Log'!$B$5:$B$504,$A292)),""))</f>
        <v/>
      </c>
      <c r="Y292" s="44">
        <f>IF(OR($A292="",$S292=""),"",IFERROR($S292*'Settings'!$B$5,""))</f>
        <v/>
      </c>
      <c r="Z292" s="44">
        <f>IF($A292="","",IFERROR(SUMIFS('Coaching Log'!$P$5:$P$504,'Coaching Log'!$B$5:$B$504,$A292),0))</f>
        <v/>
      </c>
      <c r="AA292" s="29">
        <f>IF(COUNTA($A292:$T292)=0,"",IF($A292="","Missing Plan ID",IF(COUNTIF($A$5:$A$504,$A292)&gt;1,"Duplicate Plan ID",IF(OR($B292="",$C292=""),"Missing Driver",IF($H292="","Missing Start Date",IF($I292="","Missing Due Date",IF($I292&lt;$H292,"Due Date Before Start",IF(AND($K292="Completed",$T292=""),"Missing Completion Date",IF(AND($K292&lt;&gt;"Completed",$T292&lt;&gt;""),"Completion Date With Open Status",IF(AND($N292="Lower Is Better",$O292&lt;&gt;"",$P292&lt;&gt;"",$P292&gt;=$O292),"Target Direction Conflict",IF(AND($N292="Higher Is Better",$O292&lt;&gt;"",$P292&lt;&gt;"",$P292&lt;=$O292),"Target Direction Conflict","OK")))))))))))</f>
        <v/>
      </c>
    </row>
    <row r="293">
      <c r="A293" s="23" t="n"/>
      <c r="B293" s="23" t="n"/>
      <c r="C293" s="23" t="n"/>
      <c r="D293" s="23" t="n"/>
      <c r="E293" s="23" t="n"/>
      <c r="F293" s="23" t="n"/>
      <c r="G293" s="24" t="n"/>
      <c r="H293" s="42" t="n"/>
      <c r="I293" s="42" t="n"/>
      <c r="J293" s="23" t="n"/>
      <c r="K293" s="23" t="n"/>
      <c r="L293" s="23" t="n"/>
      <c r="M293" s="23" t="n"/>
      <c r="N293" s="23" t="n"/>
      <c r="O293" s="26" t="n"/>
      <c r="P293" s="26" t="n"/>
      <c r="Q293" s="26" t="n"/>
      <c r="R293" s="42" t="n"/>
      <c r="S293" s="27" t="n"/>
      <c r="T293" s="42" t="n"/>
      <c r="U293" s="28">
        <f>IF(OR($O293="",$P293="",$Q293="",$N293=""),"",IFERROR(MAX(0,MIN(1,IF($N293="Lower Is Better",($O293-$Q293)/($O293-$P293),($Q293-$O293)/($P293-$O293)))),""))</f>
        <v/>
      </c>
      <c r="V293" s="29">
        <f>IF($A293="","",IF($K293="Completed","Completed",IF($K293="Canceled","Canceled",IF($K293="On Hold","On Hold",IF($I293="","Missing Due Date",IF($I293&lt;TODAY(),"Past Due",IF($I293&lt;=TODAY()+'Settings'!$B$4,"Due Soon","On Track")))))))</f>
        <v/>
      </c>
      <c r="W293" s="30">
        <f>IF($A293="","",COUNTIFS('Coaching Log'!$B$5:$B$504,$A293))</f>
        <v/>
      </c>
      <c r="X293" s="43">
        <f>IF($A293="","",IFERROR(IF(MAXIFS('Coaching Log'!$F$5:$F$504,'Coaching Log'!$B$5:$B$504,$A293)=0,"",MAXIFS('Coaching Log'!$F$5:$F$504,'Coaching Log'!$B$5:$B$504,$A293)),""))</f>
        <v/>
      </c>
      <c r="Y293" s="44">
        <f>IF(OR($A293="",$S293=""),"",IFERROR($S293*'Settings'!$B$5,""))</f>
        <v/>
      </c>
      <c r="Z293" s="44">
        <f>IF($A293="","",IFERROR(SUMIFS('Coaching Log'!$P$5:$P$504,'Coaching Log'!$B$5:$B$504,$A293),0))</f>
        <v/>
      </c>
      <c r="AA293" s="29">
        <f>IF(COUNTA($A293:$T293)=0,"",IF($A293="","Missing Plan ID",IF(COUNTIF($A$5:$A$504,$A293)&gt;1,"Duplicate Plan ID",IF(OR($B293="",$C293=""),"Missing Driver",IF($H293="","Missing Start Date",IF($I293="","Missing Due Date",IF($I293&lt;$H293,"Due Date Before Start",IF(AND($K293="Completed",$T293=""),"Missing Completion Date",IF(AND($K293&lt;&gt;"Completed",$T293&lt;&gt;""),"Completion Date With Open Status",IF(AND($N293="Lower Is Better",$O293&lt;&gt;"",$P293&lt;&gt;"",$P293&gt;=$O293),"Target Direction Conflict",IF(AND($N293="Higher Is Better",$O293&lt;&gt;"",$P293&lt;&gt;"",$P293&lt;=$O293),"Target Direction Conflict","OK")))))))))))</f>
        <v/>
      </c>
    </row>
    <row r="294">
      <c r="A294" s="23" t="n"/>
      <c r="B294" s="23" t="n"/>
      <c r="C294" s="23" t="n"/>
      <c r="D294" s="23" t="n"/>
      <c r="E294" s="23" t="n"/>
      <c r="F294" s="23" t="n"/>
      <c r="G294" s="24" t="n"/>
      <c r="H294" s="42" t="n"/>
      <c r="I294" s="42" t="n"/>
      <c r="J294" s="23" t="n"/>
      <c r="K294" s="23" t="n"/>
      <c r="L294" s="23" t="n"/>
      <c r="M294" s="23" t="n"/>
      <c r="N294" s="23" t="n"/>
      <c r="O294" s="26" t="n"/>
      <c r="P294" s="26" t="n"/>
      <c r="Q294" s="26" t="n"/>
      <c r="R294" s="42" t="n"/>
      <c r="S294" s="27" t="n"/>
      <c r="T294" s="42" t="n"/>
      <c r="U294" s="28">
        <f>IF(OR($O294="",$P294="",$Q294="",$N294=""),"",IFERROR(MAX(0,MIN(1,IF($N294="Lower Is Better",($O294-$Q294)/($O294-$P294),($Q294-$O294)/($P294-$O294)))),""))</f>
        <v/>
      </c>
      <c r="V294" s="29">
        <f>IF($A294="","",IF($K294="Completed","Completed",IF($K294="Canceled","Canceled",IF($K294="On Hold","On Hold",IF($I294="","Missing Due Date",IF($I294&lt;TODAY(),"Past Due",IF($I294&lt;=TODAY()+'Settings'!$B$4,"Due Soon","On Track")))))))</f>
        <v/>
      </c>
      <c r="W294" s="30">
        <f>IF($A294="","",COUNTIFS('Coaching Log'!$B$5:$B$504,$A294))</f>
        <v/>
      </c>
      <c r="X294" s="43">
        <f>IF($A294="","",IFERROR(IF(MAXIFS('Coaching Log'!$F$5:$F$504,'Coaching Log'!$B$5:$B$504,$A294)=0,"",MAXIFS('Coaching Log'!$F$5:$F$504,'Coaching Log'!$B$5:$B$504,$A294)),""))</f>
        <v/>
      </c>
      <c r="Y294" s="44">
        <f>IF(OR($A294="",$S294=""),"",IFERROR($S294*'Settings'!$B$5,""))</f>
        <v/>
      </c>
      <c r="Z294" s="44">
        <f>IF($A294="","",IFERROR(SUMIFS('Coaching Log'!$P$5:$P$504,'Coaching Log'!$B$5:$B$504,$A294),0))</f>
        <v/>
      </c>
      <c r="AA294" s="29">
        <f>IF(COUNTA($A294:$T294)=0,"",IF($A294="","Missing Plan ID",IF(COUNTIF($A$5:$A$504,$A294)&gt;1,"Duplicate Plan ID",IF(OR($B294="",$C294=""),"Missing Driver",IF($H294="","Missing Start Date",IF($I294="","Missing Due Date",IF($I294&lt;$H294,"Due Date Before Start",IF(AND($K294="Completed",$T294=""),"Missing Completion Date",IF(AND($K294&lt;&gt;"Completed",$T294&lt;&gt;""),"Completion Date With Open Status",IF(AND($N294="Lower Is Better",$O294&lt;&gt;"",$P294&lt;&gt;"",$P294&gt;=$O294),"Target Direction Conflict",IF(AND($N294="Higher Is Better",$O294&lt;&gt;"",$P294&lt;&gt;"",$P294&lt;=$O294),"Target Direction Conflict","OK")))))))))))</f>
        <v/>
      </c>
    </row>
    <row r="295">
      <c r="A295" s="23" t="n"/>
      <c r="B295" s="23" t="n"/>
      <c r="C295" s="23" t="n"/>
      <c r="D295" s="23" t="n"/>
      <c r="E295" s="23" t="n"/>
      <c r="F295" s="23" t="n"/>
      <c r="G295" s="24" t="n"/>
      <c r="H295" s="42" t="n"/>
      <c r="I295" s="42" t="n"/>
      <c r="J295" s="23" t="n"/>
      <c r="K295" s="23" t="n"/>
      <c r="L295" s="23" t="n"/>
      <c r="M295" s="23" t="n"/>
      <c r="N295" s="23" t="n"/>
      <c r="O295" s="26" t="n"/>
      <c r="P295" s="26" t="n"/>
      <c r="Q295" s="26" t="n"/>
      <c r="R295" s="42" t="n"/>
      <c r="S295" s="27" t="n"/>
      <c r="T295" s="42" t="n"/>
      <c r="U295" s="28">
        <f>IF(OR($O295="",$P295="",$Q295="",$N295=""),"",IFERROR(MAX(0,MIN(1,IF($N295="Lower Is Better",($O295-$Q295)/($O295-$P295),($Q295-$O295)/($P295-$O295)))),""))</f>
        <v/>
      </c>
      <c r="V295" s="29">
        <f>IF($A295="","",IF($K295="Completed","Completed",IF($K295="Canceled","Canceled",IF($K295="On Hold","On Hold",IF($I295="","Missing Due Date",IF($I295&lt;TODAY(),"Past Due",IF($I295&lt;=TODAY()+'Settings'!$B$4,"Due Soon","On Track")))))))</f>
        <v/>
      </c>
      <c r="W295" s="30">
        <f>IF($A295="","",COUNTIFS('Coaching Log'!$B$5:$B$504,$A295))</f>
        <v/>
      </c>
      <c r="X295" s="43">
        <f>IF($A295="","",IFERROR(IF(MAXIFS('Coaching Log'!$F$5:$F$504,'Coaching Log'!$B$5:$B$504,$A295)=0,"",MAXIFS('Coaching Log'!$F$5:$F$504,'Coaching Log'!$B$5:$B$504,$A295)),""))</f>
        <v/>
      </c>
      <c r="Y295" s="44">
        <f>IF(OR($A295="",$S295=""),"",IFERROR($S295*'Settings'!$B$5,""))</f>
        <v/>
      </c>
      <c r="Z295" s="44">
        <f>IF($A295="","",IFERROR(SUMIFS('Coaching Log'!$P$5:$P$504,'Coaching Log'!$B$5:$B$504,$A295),0))</f>
        <v/>
      </c>
      <c r="AA295" s="29">
        <f>IF(COUNTA($A295:$T295)=0,"",IF($A295="","Missing Plan ID",IF(COUNTIF($A$5:$A$504,$A295)&gt;1,"Duplicate Plan ID",IF(OR($B295="",$C295=""),"Missing Driver",IF($H295="","Missing Start Date",IF($I295="","Missing Due Date",IF($I295&lt;$H295,"Due Date Before Start",IF(AND($K295="Completed",$T295=""),"Missing Completion Date",IF(AND($K295&lt;&gt;"Completed",$T295&lt;&gt;""),"Completion Date With Open Status",IF(AND($N295="Lower Is Better",$O295&lt;&gt;"",$P295&lt;&gt;"",$P295&gt;=$O295),"Target Direction Conflict",IF(AND($N295="Higher Is Better",$O295&lt;&gt;"",$P295&lt;&gt;"",$P295&lt;=$O295),"Target Direction Conflict","OK")))))))))))</f>
        <v/>
      </c>
    </row>
    <row r="296">
      <c r="A296" s="23" t="n"/>
      <c r="B296" s="23" t="n"/>
      <c r="C296" s="23" t="n"/>
      <c r="D296" s="23" t="n"/>
      <c r="E296" s="23" t="n"/>
      <c r="F296" s="23" t="n"/>
      <c r="G296" s="24" t="n"/>
      <c r="H296" s="42" t="n"/>
      <c r="I296" s="42" t="n"/>
      <c r="J296" s="23" t="n"/>
      <c r="K296" s="23" t="n"/>
      <c r="L296" s="23" t="n"/>
      <c r="M296" s="23" t="n"/>
      <c r="N296" s="23" t="n"/>
      <c r="O296" s="26" t="n"/>
      <c r="P296" s="26" t="n"/>
      <c r="Q296" s="26" t="n"/>
      <c r="R296" s="42" t="n"/>
      <c r="S296" s="27" t="n"/>
      <c r="T296" s="42" t="n"/>
      <c r="U296" s="28">
        <f>IF(OR($O296="",$P296="",$Q296="",$N296=""),"",IFERROR(MAX(0,MIN(1,IF($N296="Lower Is Better",($O296-$Q296)/($O296-$P296),($Q296-$O296)/($P296-$O296)))),""))</f>
        <v/>
      </c>
      <c r="V296" s="29">
        <f>IF($A296="","",IF($K296="Completed","Completed",IF($K296="Canceled","Canceled",IF($K296="On Hold","On Hold",IF($I296="","Missing Due Date",IF($I296&lt;TODAY(),"Past Due",IF($I296&lt;=TODAY()+'Settings'!$B$4,"Due Soon","On Track")))))))</f>
        <v/>
      </c>
      <c r="W296" s="30">
        <f>IF($A296="","",COUNTIFS('Coaching Log'!$B$5:$B$504,$A296))</f>
        <v/>
      </c>
      <c r="X296" s="43">
        <f>IF($A296="","",IFERROR(IF(MAXIFS('Coaching Log'!$F$5:$F$504,'Coaching Log'!$B$5:$B$504,$A296)=0,"",MAXIFS('Coaching Log'!$F$5:$F$504,'Coaching Log'!$B$5:$B$504,$A296)),""))</f>
        <v/>
      </c>
      <c r="Y296" s="44">
        <f>IF(OR($A296="",$S296=""),"",IFERROR($S296*'Settings'!$B$5,""))</f>
        <v/>
      </c>
      <c r="Z296" s="44">
        <f>IF($A296="","",IFERROR(SUMIFS('Coaching Log'!$P$5:$P$504,'Coaching Log'!$B$5:$B$504,$A296),0))</f>
        <v/>
      </c>
      <c r="AA296" s="29">
        <f>IF(COUNTA($A296:$T296)=0,"",IF($A296="","Missing Plan ID",IF(COUNTIF($A$5:$A$504,$A296)&gt;1,"Duplicate Plan ID",IF(OR($B296="",$C296=""),"Missing Driver",IF($H296="","Missing Start Date",IF($I296="","Missing Due Date",IF($I296&lt;$H296,"Due Date Before Start",IF(AND($K296="Completed",$T296=""),"Missing Completion Date",IF(AND($K296&lt;&gt;"Completed",$T296&lt;&gt;""),"Completion Date With Open Status",IF(AND($N296="Lower Is Better",$O296&lt;&gt;"",$P296&lt;&gt;"",$P296&gt;=$O296),"Target Direction Conflict",IF(AND($N296="Higher Is Better",$O296&lt;&gt;"",$P296&lt;&gt;"",$P296&lt;=$O296),"Target Direction Conflict","OK")))))))))))</f>
        <v/>
      </c>
    </row>
    <row r="297">
      <c r="A297" s="23" t="n"/>
      <c r="B297" s="23" t="n"/>
      <c r="C297" s="23" t="n"/>
      <c r="D297" s="23" t="n"/>
      <c r="E297" s="23" t="n"/>
      <c r="F297" s="23" t="n"/>
      <c r="G297" s="24" t="n"/>
      <c r="H297" s="42" t="n"/>
      <c r="I297" s="42" t="n"/>
      <c r="J297" s="23" t="n"/>
      <c r="K297" s="23" t="n"/>
      <c r="L297" s="23" t="n"/>
      <c r="M297" s="23" t="n"/>
      <c r="N297" s="23" t="n"/>
      <c r="O297" s="26" t="n"/>
      <c r="P297" s="26" t="n"/>
      <c r="Q297" s="26" t="n"/>
      <c r="R297" s="42" t="n"/>
      <c r="S297" s="27" t="n"/>
      <c r="T297" s="42" t="n"/>
      <c r="U297" s="28">
        <f>IF(OR($O297="",$P297="",$Q297="",$N297=""),"",IFERROR(MAX(0,MIN(1,IF($N297="Lower Is Better",($O297-$Q297)/($O297-$P297),($Q297-$O297)/($P297-$O297)))),""))</f>
        <v/>
      </c>
      <c r="V297" s="29">
        <f>IF($A297="","",IF($K297="Completed","Completed",IF($K297="Canceled","Canceled",IF($K297="On Hold","On Hold",IF($I297="","Missing Due Date",IF($I297&lt;TODAY(),"Past Due",IF($I297&lt;=TODAY()+'Settings'!$B$4,"Due Soon","On Track")))))))</f>
        <v/>
      </c>
      <c r="W297" s="30">
        <f>IF($A297="","",COUNTIFS('Coaching Log'!$B$5:$B$504,$A297))</f>
        <v/>
      </c>
      <c r="X297" s="43">
        <f>IF($A297="","",IFERROR(IF(MAXIFS('Coaching Log'!$F$5:$F$504,'Coaching Log'!$B$5:$B$504,$A297)=0,"",MAXIFS('Coaching Log'!$F$5:$F$504,'Coaching Log'!$B$5:$B$504,$A297)),""))</f>
        <v/>
      </c>
      <c r="Y297" s="44">
        <f>IF(OR($A297="",$S297=""),"",IFERROR($S297*'Settings'!$B$5,""))</f>
        <v/>
      </c>
      <c r="Z297" s="44">
        <f>IF($A297="","",IFERROR(SUMIFS('Coaching Log'!$P$5:$P$504,'Coaching Log'!$B$5:$B$504,$A297),0))</f>
        <v/>
      </c>
      <c r="AA297" s="29">
        <f>IF(COUNTA($A297:$T297)=0,"",IF($A297="","Missing Plan ID",IF(COUNTIF($A$5:$A$504,$A297)&gt;1,"Duplicate Plan ID",IF(OR($B297="",$C297=""),"Missing Driver",IF($H297="","Missing Start Date",IF($I297="","Missing Due Date",IF($I297&lt;$H297,"Due Date Before Start",IF(AND($K297="Completed",$T297=""),"Missing Completion Date",IF(AND($K297&lt;&gt;"Completed",$T297&lt;&gt;""),"Completion Date With Open Status",IF(AND($N297="Lower Is Better",$O297&lt;&gt;"",$P297&lt;&gt;"",$P297&gt;=$O297),"Target Direction Conflict",IF(AND($N297="Higher Is Better",$O297&lt;&gt;"",$P297&lt;&gt;"",$P297&lt;=$O297),"Target Direction Conflict","OK")))))))))))</f>
        <v/>
      </c>
    </row>
    <row r="298">
      <c r="A298" s="23" t="n"/>
      <c r="B298" s="23" t="n"/>
      <c r="C298" s="23" t="n"/>
      <c r="D298" s="23" t="n"/>
      <c r="E298" s="23" t="n"/>
      <c r="F298" s="23" t="n"/>
      <c r="G298" s="24" t="n"/>
      <c r="H298" s="42" t="n"/>
      <c r="I298" s="42" t="n"/>
      <c r="J298" s="23" t="n"/>
      <c r="K298" s="23" t="n"/>
      <c r="L298" s="23" t="n"/>
      <c r="M298" s="23" t="n"/>
      <c r="N298" s="23" t="n"/>
      <c r="O298" s="26" t="n"/>
      <c r="P298" s="26" t="n"/>
      <c r="Q298" s="26" t="n"/>
      <c r="R298" s="42" t="n"/>
      <c r="S298" s="27" t="n"/>
      <c r="T298" s="42" t="n"/>
      <c r="U298" s="28">
        <f>IF(OR($O298="",$P298="",$Q298="",$N298=""),"",IFERROR(MAX(0,MIN(1,IF($N298="Lower Is Better",($O298-$Q298)/($O298-$P298),($Q298-$O298)/($P298-$O298)))),""))</f>
        <v/>
      </c>
      <c r="V298" s="29">
        <f>IF($A298="","",IF($K298="Completed","Completed",IF($K298="Canceled","Canceled",IF($K298="On Hold","On Hold",IF($I298="","Missing Due Date",IF($I298&lt;TODAY(),"Past Due",IF($I298&lt;=TODAY()+'Settings'!$B$4,"Due Soon","On Track")))))))</f>
        <v/>
      </c>
      <c r="W298" s="30">
        <f>IF($A298="","",COUNTIFS('Coaching Log'!$B$5:$B$504,$A298))</f>
        <v/>
      </c>
      <c r="X298" s="43">
        <f>IF($A298="","",IFERROR(IF(MAXIFS('Coaching Log'!$F$5:$F$504,'Coaching Log'!$B$5:$B$504,$A298)=0,"",MAXIFS('Coaching Log'!$F$5:$F$504,'Coaching Log'!$B$5:$B$504,$A298)),""))</f>
        <v/>
      </c>
      <c r="Y298" s="44">
        <f>IF(OR($A298="",$S298=""),"",IFERROR($S298*'Settings'!$B$5,""))</f>
        <v/>
      </c>
      <c r="Z298" s="44">
        <f>IF($A298="","",IFERROR(SUMIFS('Coaching Log'!$P$5:$P$504,'Coaching Log'!$B$5:$B$504,$A298),0))</f>
        <v/>
      </c>
      <c r="AA298" s="29">
        <f>IF(COUNTA($A298:$T298)=0,"",IF($A298="","Missing Plan ID",IF(COUNTIF($A$5:$A$504,$A298)&gt;1,"Duplicate Plan ID",IF(OR($B298="",$C298=""),"Missing Driver",IF($H298="","Missing Start Date",IF($I298="","Missing Due Date",IF($I298&lt;$H298,"Due Date Before Start",IF(AND($K298="Completed",$T298=""),"Missing Completion Date",IF(AND($K298&lt;&gt;"Completed",$T298&lt;&gt;""),"Completion Date With Open Status",IF(AND($N298="Lower Is Better",$O298&lt;&gt;"",$P298&lt;&gt;"",$P298&gt;=$O298),"Target Direction Conflict",IF(AND($N298="Higher Is Better",$O298&lt;&gt;"",$P298&lt;&gt;"",$P298&lt;=$O298),"Target Direction Conflict","OK")))))))))))</f>
        <v/>
      </c>
    </row>
    <row r="299">
      <c r="A299" s="23" t="n"/>
      <c r="B299" s="23" t="n"/>
      <c r="C299" s="23" t="n"/>
      <c r="D299" s="23" t="n"/>
      <c r="E299" s="23" t="n"/>
      <c r="F299" s="23" t="n"/>
      <c r="G299" s="24" t="n"/>
      <c r="H299" s="42" t="n"/>
      <c r="I299" s="42" t="n"/>
      <c r="J299" s="23" t="n"/>
      <c r="K299" s="23" t="n"/>
      <c r="L299" s="23" t="n"/>
      <c r="M299" s="23" t="n"/>
      <c r="N299" s="23" t="n"/>
      <c r="O299" s="26" t="n"/>
      <c r="P299" s="26" t="n"/>
      <c r="Q299" s="26" t="n"/>
      <c r="R299" s="42" t="n"/>
      <c r="S299" s="27" t="n"/>
      <c r="T299" s="42" t="n"/>
      <c r="U299" s="28">
        <f>IF(OR($O299="",$P299="",$Q299="",$N299=""),"",IFERROR(MAX(0,MIN(1,IF($N299="Lower Is Better",($O299-$Q299)/($O299-$P299),($Q299-$O299)/($P299-$O299)))),""))</f>
        <v/>
      </c>
      <c r="V299" s="29">
        <f>IF($A299="","",IF($K299="Completed","Completed",IF($K299="Canceled","Canceled",IF($K299="On Hold","On Hold",IF($I299="","Missing Due Date",IF($I299&lt;TODAY(),"Past Due",IF($I299&lt;=TODAY()+'Settings'!$B$4,"Due Soon","On Track")))))))</f>
        <v/>
      </c>
      <c r="W299" s="30">
        <f>IF($A299="","",COUNTIFS('Coaching Log'!$B$5:$B$504,$A299))</f>
        <v/>
      </c>
      <c r="X299" s="43">
        <f>IF($A299="","",IFERROR(IF(MAXIFS('Coaching Log'!$F$5:$F$504,'Coaching Log'!$B$5:$B$504,$A299)=0,"",MAXIFS('Coaching Log'!$F$5:$F$504,'Coaching Log'!$B$5:$B$504,$A299)),""))</f>
        <v/>
      </c>
      <c r="Y299" s="44">
        <f>IF(OR($A299="",$S299=""),"",IFERROR($S299*'Settings'!$B$5,""))</f>
        <v/>
      </c>
      <c r="Z299" s="44">
        <f>IF($A299="","",IFERROR(SUMIFS('Coaching Log'!$P$5:$P$504,'Coaching Log'!$B$5:$B$504,$A299),0))</f>
        <v/>
      </c>
      <c r="AA299" s="29">
        <f>IF(COUNTA($A299:$T299)=0,"",IF($A299="","Missing Plan ID",IF(COUNTIF($A$5:$A$504,$A299)&gt;1,"Duplicate Plan ID",IF(OR($B299="",$C299=""),"Missing Driver",IF($H299="","Missing Start Date",IF($I299="","Missing Due Date",IF($I299&lt;$H299,"Due Date Before Start",IF(AND($K299="Completed",$T299=""),"Missing Completion Date",IF(AND($K299&lt;&gt;"Completed",$T299&lt;&gt;""),"Completion Date With Open Status",IF(AND($N299="Lower Is Better",$O299&lt;&gt;"",$P299&lt;&gt;"",$P299&gt;=$O299),"Target Direction Conflict",IF(AND($N299="Higher Is Better",$O299&lt;&gt;"",$P299&lt;&gt;"",$P299&lt;=$O299),"Target Direction Conflict","OK")))))))))))</f>
        <v/>
      </c>
    </row>
    <row r="300">
      <c r="A300" s="23" t="n"/>
      <c r="B300" s="23" t="n"/>
      <c r="C300" s="23" t="n"/>
      <c r="D300" s="23" t="n"/>
      <c r="E300" s="23" t="n"/>
      <c r="F300" s="23" t="n"/>
      <c r="G300" s="24" t="n"/>
      <c r="H300" s="42" t="n"/>
      <c r="I300" s="42" t="n"/>
      <c r="J300" s="23" t="n"/>
      <c r="K300" s="23" t="n"/>
      <c r="L300" s="23" t="n"/>
      <c r="M300" s="23" t="n"/>
      <c r="N300" s="23" t="n"/>
      <c r="O300" s="26" t="n"/>
      <c r="P300" s="26" t="n"/>
      <c r="Q300" s="26" t="n"/>
      <c r="R300" s="42" t="n"/>
      <c r="S300" s="27" t="n"/>
      <c r="T300" s="42" t="n"/>
      <c r="U300" s="28">
        <f>IF(OR($O300="",$P300="",$Q300="",$N300=""),"",IFERROR(MAX(0,MIN(1,IF($N300="Lower Is Better",($O300-$Q300)/($O300-$P300),($Q300-$O300)/($P300-$O300)))),""))</f>
        <v/>
      </c>
      <c r="V300" s="29">
        <f>IF($A300="","",IF($K300="Completed","Completed",IF($K300="Canceled","Canceled",IF($K300="On Hold","On Hold",IF($I300="","Missing Due Date",IF($I300&lt;TODAY(),"Past Due",IF($I300&lt;=TODAY()+'Settings'!$B$4,"Due Soon","On Track")))))))</f>
        <v/>
      </c>
      <c r="W300" s="30">
        <f>IF($A300="","",COUNTIFS('Coaching Log'!$B$5:$B$504,$A300))</f>
        <v/>
      </c>
      <c r="X300" s="43">
        <f>IF($A300="","",IFERROR(IF(MAXIFS('Coaching Log'!$F$5:$F$504,'Coaching Log'!$B$5:$B$504,$A300)=0,"",MAXIFS('Coaching Log'!$F$5:$F$504,'Coaching Log'!$B$5:$B$504,$A300)),""))</f>
        <v/>
      </c>
      <c r="Y300" s="44">
        <f>IF(OR($A300="",$S300=""),"",IFERROR($S300*'Settings'!$B$5,""))</f>
        <v/>
      </c>
      <c r="Z300" s="44">
        <f>IF($A300="","",IFERROR(SUMIFS('Coaching Log'!$P$5:$P$504,'Coaching Log'!$B$5:$B$504,$A300),0))</f>
        <v/>
      </c>
      <c r="AA300" s="29">
        <f>IF(COUNTA($A300:$T300)=0,"",IF($A300="","Missing Plan ID",IF(COUNTIF($A$5:$A$504,$A300)&gt;1,"Duplicate Plan ID",IF(OR($B300="",$C300=""),"Missing Driver",IF($H300="","Missing Start Date",IF($I300="","Missing Due Date",IF($I300&lt;$H300,"Due Date Before Start",IF(AND($K300="Completed",$T300=""),"Missing Completion Date",IF(AND($K300&lt;&gt;"Completed",$T300&lt;&gt;""),"Completion Date With Open Status",IF(AND($N300="Lower Is Better",$O300&lt;&gt;"",$P300&lt;&gt;"",$P300&gt;=$O300),"Target Direction Conflict",IF(AND($N300="Higher Is Better",$O300&lt;&gt;"",$P300&lt;&gt;"",$P300&lt;=$O300),"Target Direction Conflict","OK")))))))))))</f>
        <v/>
      </c>
    </row>
    <row r="301">
      <c r="A301" s="23" t="n"/>
      <c r="B301" s="23" t="n"/>
      <c r="C301" s="23" t="n"/>
      <c r="D301" s="23" t="n"/>
      <c r="E301" s="23" t="n"/>
      <c r="F301" s="23" t="n"/>
      <c r="G301" s="24" t="n"/>
      <c r="H301" s="42" t="n"/>
      <c r="I301" s="42" t="n"/>
      <c r="J301" s="23" t="n"/>
      <c r="K301" s="23" t="n"/>
      <c r="L301" s="23" t="n"/>
      <c r="M301" s="23" t="n"/>
      <c r="N301" s="23" t="n"/>
      <c r="O301" s="26" t="n"/>
      <c r="P301" s="26" t="n"/>
      <c r="Q301" s="26" t="n"/>
      <c r="R301" s="42" t="n"/>
      <c r="S301" s="27" t="n"/>
      <c r="T301" s="42" t="n"/>
      <c r="U301" s="28">
        <f>IF(OR($O301="",$P301="",$Q301="",$N301=""),"",IFERROR(MAX(0,MIN(1,IF($N301="Lower Is Better",($O301-$Q301)/($O301-$P301),($Q301-$O301)/($P301-$O301)))),""))</f>
        <v/>
      </c>
      <c r="V301" s="29">
        <f>IF($A301="","",IF($K301="Completed","Completed",IF($K301="Canceled","Canceled",IF($K301="On Hold","On Hold",IF($I301="","Missing Due Date",IF($I301&lt;TODAY(),"Past Due",IF($I301&lt;=TODAY()+'Settings'!$B$4,"Due Soon","On Track")))))))</f>
        <v/>
      </c>
      <c r="W301" s="30">
        <f>IF($A301="","",COUNTIFS('Coaching Log'!$B$5:$B$504,$A301))</f>
        <v/>
      </c>
      <c r="X301" s="43">
        <f>IF($A301="","",IFERROR(IF(MAXIFS('Coaching Log'!$F$5:$F$504,'Coaching Log'!$B$5:$B$504,$A301)=0,"",MAXIFS('Coaching Log'!$F$5:$F$504,'Coaching Log'!$B$5:$B$504,$A301)),""))</f>
        <v/>
      </c>
      <c r="Y301" s="44">
        <f>IF(OR($A301="",$S301=""),"",IFERROR($S301*'Settings'!$B$5,""))</f>
        <v/>
      </c>
      <c r="Z301" s="44">
        <f>IF($A301="","",IFERROR(SUMIFS('Coaching Log'!$P$5:$P$504,'Coaching Log'!$B$5:$B$504,$A301),0))</f>
        <v/>
      </c>
      <c r="AA301" s="29">
        <f>IF(COUNTA($A301:$T301)=0,"",IF($A301="","Missing Plan ID",IF(COUNTIF($A$5:$A$504,$A301)&gt;1,"Duplicate Plan ID",IF(OR($B301="",$C301=""),"Missing Driver",IF($H301="","Missing Start Date",IF($I301="","Missing Due Date",IF($I301&lt;$H301,"Due Date Before Start",IF(AND($K301="Completed",$T301=""),"Missing Completion Date",IF(AND($K301&lt;&gt;"Completed",$T301&lt;&gt;""),"Completion Date With Open Status",IF(AND($N301="Lower Is Better",$O301&lt;&gt;"",$P301&lt;&gt;"",$P301&gt;=$O301),"Target Direction Conflict",IF(AND($N301="Higher Is Better",$O301&lt;&gt;"",$P301&lt;&gt;"",$P301&lt;=$O301),"Target Direction Conflict","OK")))))))))))</f>
        <v/>
      </c>
    </row>
    <row r="302">
      <c r="A302" s="23" t="n"/>
      <c r="B302" s="23" t="n"/>
      <c r="C302" s="23" t="n"/>
      <c r="D302" s="23" t="n"/>
      <c r="E302" s="23" t="n"/>
      <c r="F302" s="23" t="n"/>
      <c r="G302" s="24" t="n"/>
      <c r="H302" s="42" t="n"/>
      <c r="I302" s="42" t="n"/>
      <c r="J302" s="23" t="n"/>
      <c r="K302" s="23" t="n"/>
      <c r="L302" s="23" t="n"/>
      <c r="M302" s="23" t="n"/>
      <c r="N302" s="23" t="n"/>
      <c r="O302" s="26" t="n"/>
      <c r="P302" s="26" t="n"/>
      <c r="Q302" s="26" t="n"/>
      <c r="R302" s="42" t="n"/>
      <c r="S302" s="27" t="n"/>
      <c r="T302" s="42" t="n"/>
      <c r="U302" s="28">
        <f>IF(OR($O302="",$P302="",$Q302="",$N302=""),"",IFERROR(MAX(0,MIN(1,IF($N302="Lower Is Better",($O302-$Q302)/($O302-$P302),($Q302-$O302)/($P302-$O302)))),""))</f>
        <v/>
      </c>
      <c r="V302" s="29">
        <f>IF($A302="","",IF($K302="Completed","Completed",IF($K302="Canceled","Canceled",IF($K302="On Hold","On Hold",IF($I302="","Missing Due Date",IF($I302&lt;TODAY(),"Past Due",IF($I302&lt;=TODAY()+'Settings'!$B$4,"Due Soon","On Track")))))))</f>
        <v/>
      </c>
      <c r="W302" s="30">
        <f>IF($A302="","",COUNTIFS('Coaching Log'!$B$5:$B$504,$A302))</f>
        <v/>
      </c>
      <c r="X302" s="43">
        <f>IF($A302="","",IFERROR(IF(MAXIFS('Coaching Log'!$F$5:$F$504,'Coaching Log'!$B$5:$B$504,$A302)=0,"",MAXIFS('Coaching Log'!$F$5:$F$504,'Coaching Log'!$B$5:$B$504,$A302)),""))</f>
        <v/>
      </c>
      <c r="Y302" s="44">
        <f>IF(OR($A302="",$S302=""),"",IFERROR($S302*'Settings'!$B$5,""))</f>
        <v/>
      </c>
      <c r="Z302" s="44">
        <f>IF($A302="","",IFERROR(SUMIFS('Coaching Log'!$P$5:$P$504,'Coaching Log'!$B$5:$B$504,$A302),0))</f>
        <v/>
      </c>
      <c r="AA302" s="29">
        <f>IF(COUNTA($A302:$T302)=0,"",IF($A302="","Missing Plan ID",IF(COUNTIF($A$5:$A$504,$A302)&gt;1,"Duplicate Plan ID",IF(OR($B302="",$C302=""),"Missing Driver",IF($H302="","Missing Start Date",IF($I302="","Missing Due Date",IF($I302&lt;$H302,"Due Date Before Start",IF(AND($K302="Completed",$T302=""),"Missing Completion Date",IF(AND($K302&lt;&gt;"Completed",$T302&lt;&gt;""),"Completion Date With Open Status",IF(AND($N302="Lower Is Better",$O302&lt;&gt;"",$P302&lt;&gt;"",$P302&gt;=$O302),"Target Direction Conflict",IF(AND($N302="Higher Is Better",$O302&lt;&gt;"",$P302&lt;&gt;"",$P302&lt;=$O302),"Target Direction Conflict","OK")))))))))))</f>
        <v/>
      </c>
    </row>
    <row r="303">
      <c r="A303" s="23" t="n"/>
      <c r="B303" s="23" t="n"/>
      <c r="C303" s="23" t="n"/>
      <c r="D303" s="23" t="n"/>
      <c r="E303" s="23" t="n"/>
      <c r="F303" s="23" t="n"/>
      <c r="G303" s="24" t="n"/>
      <c r="H303" s="42" t="n"/>
      <c r="I303" s="42" t="n"/>
      <c r="J303" s="23" t="n"/>
      <c r="K303" s="23" t="n"/>
      <c r="L303" s="23" t="n"/>
      <c r="M303" s="23" t="n"/>
      <c r="N303" s="23" t="n"/>
      <c r="O303" s="26" t="n"/>
      <c r="P303" s="26" t="n"/>
      <c r="Q303" s="26" t="n"/>
      <c r="R303" s="42" t="n"/>
      <c r="S303" s="27" t="n"/>
      <c r="T303" s="42" t="n"/>
      <c r="U303" s="28">
        <f>IF(OR($O303="",$P303="",$Q303="",$N303=""),"",IFERROR(MAX(0,MIN(1,IF($N303="Lower Is Better",($O303-$Q303)/($O303-$P303),($Q303-$O303)/($P303-$O303)))),""))</f>
        <v/>
      </c>
      <c r="V303" s="29">
        <f>IF($A303="","",IF($K303="Completed","Completed",IF($K303="Canceled","Canceled",IF($K303="On Hold","On Hold",IF($I303="","Missing Due Date",IF($I303&lt;TODAY(),"Past Due",IF($I303&lt;=TODAY()+'Settings'!$B$4,"Due Soon","On Track")))))))</f>
        <v/>
      </c>
      <c r="W303" s="30">
        <f>IF($A303="","",COUNTIFS('Coaching Log'!$B$5:$B$504,$A303))</f>
        <v/>
      </c>
      <c r="X303" s="43">
        <f>IF($A303="","",IFERROR(IF(MAXIFS('Coaching Log'!$F$5:$F$504,'Coaching Log'!$B$5:$B$504,$A303)=0,"",MAXIFS('Coaching Log'!$F$5:$F$504,'Coaching Log'!$B$5:$B$504,$A303)),""))</f>
        <v/>
      </c>
      <c r="Y303" s="44">
        <f>IF(OR($A303="",$S303=""),"",IFERROR($S303*'Settings'!$B$5,""))</f>
        <v/>
      </c>
      <c r="Z303" s="44">
        <f>IF($A303="","",IFERROR(SUMIFS('Coaching Log'!$P$5:$P$504,'Coaching Log'!$B$5:$B$504,$A303),0))</f>
        <v/>
      </c>
      <c r="AA303" s="29">
        <f>IF(COUNTA($A303:$T303)=0,"",IF($A303="","Missing Plan ID",IF(COUNTIF($A$5:$A$504,$A303)&gt;1,"Duplicate Plan ID",IF(OR($B303="",$C303=""),"Missing Driver",IF($H303="","Missing Start Date",IF($I303="","Missing Due Date",IF($I303&lt;$H303,"Due Date Before Start",IF(AND($K303="Completed",$T303=""),"Missing Completion Date",IF(AND($K303&lt;&gt;"Completed",$T303&lt;&gt;""),"Completion Date With Open Status",IF(AND($N303="Lower Is Better",$O303&lt;&gt;"",$P303&lt;&gt;"",$P303&gt;=$O303),"Target Direction Conflict",IF(AND($N303="Higher Is Better",$O303&lt;&gt;"",$P303&lt;&gt;"",$P303&lt;=$O303),"Target Direction Conflict","OK")))))))))))</f>
        <v/>
      </c>
    </row>
    <row r="304">
      <c r="A304" s="23" t="n"/>
      <c r="B304" s="23" t="n"/>
      <c r="C304" s="23" t="n"/>
      <c r="D304" s="23" t="n"/>
      <c r="E304" s="23" t="n"/>
      <c r="F304" s="23" t="n"/>
      <c r="G304" s="24" t="n"/>
      <c r="H304" s="42" t="n"/>
      <c r="I304" s="42" t="n"/>
      <c r="J304" s="23" t="n"/>
      <c r="K304" s="23" t="n"/>
      <c r="L304" s="23" t="n"/>
      <c r="M304" s="23" t="n"/>
      <c r="N304" s="23" t="n"/>
      <c r="O304" s="26" t="n"/>
      <c r="P304" s="26" t="n"/>
      <c r="Q304" s="26" t="n"/>
      <c r="R304" s="42" t="n"/>
      <c r="S304" s="27" t="n"/>
      <c r="T304" s="42" t="n"/>
      <c r="U304" s="28">
        <f>IF(OR($O304="",$P304="",$Q304="",$N304=""),"",IFERROR(MAX(0,MIN(1,IF($N304="Lower Is Better",($O304-$Q304)/($O304-$P304),($Q304-$O304)/($P304-$O304)))),""))</f>
        <v/>
      </c>
      <c r="V304" s="29">
        <f>IF($A304="","",IF($K304="Completed","Completed",IF($K304="Canceled","Canceled",IF($K304="On Hold","On Hold",IF($I304="","Missing Due Date",IF($I304&lt;TODAY(),"Past Due",IF($I304&lt;=TODAY()+'Settings'!$B$4,"Due Soon","On Track")))))))</f>
        <v/>
      </c>
      <c r="W304" s="30">
        <f>IF($A304="","",COUNTIFS('Coaching Log'!$B$5:$B$504,$A304))</f>
        <v/>
      </c>
      <c r="X304" s="43">
        <f>IF($A304="","",IFERROR(IF(MAXIFS('Coaching Log'!$F$5:$F$504,'Coaching Log'!$B$5:$B$504,$A304)=0,"",MAXIFS('Coaching Log'!$F$5:$F$504,'Coaching Log'!$B$5:$B$504,$A304)),""))</f>
        <v/>
      </c>
      <c r="Y304" s="44">
        <f>IF(OR($A304="",$S304=""),"",IFERROR($S304*'Settings'!$B$5,""))</f>
        <v/>
      </c>
      <c r="Z304" s="44">
        <f>IF($A304="","",IFERROR(SUMIFS('Coaching Log'!$P$5:$P$504,'Coaching Log'!$B$5:$B$504,$A304),0))</f>
        <v/>
      </c>
      <c r="AA304" s="29">
        <f>IF(COUNTA($A304:$T304)=0,"",IF($A304="","Missing Plan ID",IF(COUNTIF($A$5:$A$504,$A304)&gt;1,"Duplicate Plan ID",IF(OR($B304="",$C304=""),"Missing Driver",IF($H304="","Missing Start Date",IF($I304="","Missing Due Date",IF($I304&lt;$H304,"Due Date Before Start",IF(AND($K304="Completed",$T304=""),"Missing Completion Date",IF(AND($K304&lt;&gt;"Completed",$T304&lt;&gt;""),"Completion Date With Open Status",IF(AND($N304="Lower Is Better",$O304&lt;&gt;"",$P304&lt;&gt;"",$P304&gt;=$O304),"Target Direction Conflict",IF(AND($N304="Higher Is Better",$O304&lt;&gt;"",$P304&lt;&gt;"",$P304&lt;=$O304),"Target Direction Conflict","OK")))))))))))</f>
        <v/>
      </c>
    </row>
    <row r="305">
      <c r="A305" s="23" t="n"/>
      <c r="B305" s="23" t="n"/>
      <c r="C305" s="23" t="n"/>
      <c r="D305" s="23" t="n"/>
      <c r="E305" s="23" t="n"/>
      <c r="F305" s="23" t="n"/>
      <c r="G305" s="24" t="n"/>
      <c r="H305" s="42" t="n"/>
      <c r="I305" s="42" t="n"/>
      <c r="J305" s="23" t="n"/>
      <c r="K305" s="23" t="n"/>
      <c r="L305" s="23" t="n"/>
      <c r="M305" s="23" t="n"/>
      <c r="N305" s="23" t="n"/>
      <c r="O305" s="26" t="n"/>
      <c r="P305" s="26" t="n"/>
      <c r="Q305" s="26" t="n"/>
      <c r="R305" s="42" t="n"/>
      <c r="S305" s="27" t="n"/>
      <c r="T305" s="42" t="n"/>
      <c r="U305" s="28">
        <f>IF(OR($O305="",$P305="",$Q305="",$N305=""),"",IFERROR(MAX(0,MIN(1,IF($N305="Lower Is Better",($O305-$Q305)/($O305-$P305),($Q305-$O305)/($P305-$O305)))),""))</f>
        <v/>
      </c>
      <c r="V305" s="29">
        <f>IF($A305="","",IF($K305="Completed","Completed",IF($K305="Canceled","Canceled",IF($K305="On Hold","On Hold",IF($I305="","Missing Due Date",IF($I305&lt;TODAY(),"Past Due",IF($I305&lt;=TODAY()+'Settings'!$B$4,"Due Soon","On Track")))))))</f>
        <v/>
      </c>
      <c r="W305" s="30">
        <f>IF($A305="","",COUNTIFS('Coaching Log'!$B$5:$B$504,$A305))</f>
        <v/>
      </c>
      <c r="X305" s="43">
        <f>IF($A305="","",IFERROR(IF(MAXIFS('Coaching Log'!$F$5:$F$504,'Coaching Log'!$B$5:$B$504,$A305)=0,"",MAXIFS('Coaching Log'!$F$5:$F$504,'Coaching Log'!$B$5:$B$504,$A305)),""))</f>
        <v/>
      </c>
      <c r="Y305" s="44">
        <f>IF(OR($A305="",$S305=""),"",IFERROR($S305*'Settings'!$B$5,""))</f>
        <v/>
      </c>
      <c r="Z305" s="44">
        <f>IF($A305="","",IFERROR(SUMIFS('Coaching Log'!$P$5:$P$504,'Coaching Log'!$B$5:$B$504,$A305),0))</f>
        <v/>
      </c>
      <c r="AA305" s="29">
        <f>IF(COUNTA($A305:$T305)=0,"",IF($A305="","Missing Plan ID",IF(COUNTIF($A$5:$A$504,$A305)&gt;1,"Duplicate Plan ID",IF(OR($B305="",$C305=""),"Missing Driver",IF($H305="","Missing Start Date",IF($I305="","Missing Due Date",IF($I305&lt;$H305,"Due Date Before Start",IF(AND($K305="Completed",$T305=""),"Missing Completion Date",IF(AND($K305&lt;&gt;"Completed",$T305&lt;&gt;""),"Completion Date With Open Status",IF(AND($N305="Lower Is Better",$O305&lt;&gt;"",$P305&lt;&gt;"",$P305&gt;=$O305),"Target Direction Conflict",IF(AND($N305="Higher Is Better",$O305&lt;&gt;"",$P305&lt;&gt;"",$P305&lt;=$O305),"Target Direction Conflict","OK")))))))))))</f>
        <v/>
      </c>
    </row>
    <row r="306">
      <c r="A306" s="23" t="n"/>
      <c r="B306" s="23" t="n"/>
      <c r="C306" s="23" t="n"/>
      <c r="D306" s="23" t="n"/>
      <c r="E306" s="23" t="n"/>
      <c r="F306" s="23" t="n"/>
      <c r="G306" s="24" t="n"/>
      <c r="H306" s="42" t="n"/>
      <c r="I306" s="42" t="n"/>
      <c r="J306" s="23" t="n"/>
      <c r="K306" s="23" t="n"/>
      <c r="L306" s="23" t="n"/>
      <c r="M306" s="23" t="n"/>
      <c r="N306" s="23" t="n"/>
      <c r="O306" s="26" t="n"/>
      <c r="P306" s="26" t="n"/>
      <c r="Q306" s="26" t="n"/>
      <c r="R306" s="42" t="n"/>
      <c r="S306" s="27" t="n"/>
      <c r="T306" s="42" t="n"/>
      <c r="U306" s="28">
        <f>IF(OR($O306="",$P306="",$Q306="",$N306=""),"",IFERROR(MAX(0,MIN(1,IF($N306="Lower Is Better",($O306-$Q306)/($O306-$P306),($Q306-$O306)/($P306-$O306)))),""))</f>
        <v/>
      </c>
      <c r="V306" s="29">
        <f>IF($A306="","",IF($K306="Completed","Completed",IF($K306="Canceled","Canceled",IF($K306="On Hold","On Hold",IF($I306="","Missing Due Date",IF($I306&lt;TODAY(),"Past Due",IF($I306&lt;=TODAY()+'Settings'!$B$4,"Due Soon","On Track")))))))</f>
        <v/>
      </c>
      <c r="W306" s="30">
        <f>IF($A306="","",COUNTIFS('Coaching Log'!$B$5:$B$504,$A306))</f>
        <v/>
      </c>
      <c r="X306" s="43">
        <f>IF($A306="","",IFERROR(IF(MAXIFS('Coaching Log'!$F$5:$F$504,'Coaching Log'!$B$5:$B$504,$A306)=0,"",MAXIFS('Coaching Log'!$F$5:$F$504,'Coaching Log'!$B$5:$B$504,$A306)),""))</f>
        <v/>
      </c>
      <c r="Y306" s="44">
        <f>IF(OR($A306="",$S306=""),"",IFERROR($S306*'Settings'!$B$5,""))</f>
        <v/>
      </c>
      <c r="Z306" s="44">
        <f>IF($A306="","",IFERROR(SUMIFS('Coaching Log'!$P$5:$P$504,'Coaching Log'!$B$5:$B$504,$A306),0))</f>
        <v/>
      </c>
      <c r="AA306" s="29">
        <f>IF(COUNTA($A306:$T306)=0,"",IF($A306="","Missing Plan ID",IF(COUNTIF($A$5:$A$504,$A306)&gt;1,"Duplicate Plan ID",IF(OR($B306="",$C306=""),"Missing Driver",IF($H306="","Missing Start Date",IF($I306="","Missing Due Date",IF($I306&lt;$H306,"Due Date Before Start",IF(AND($K306="Completed",$T306=""),"Missing Completion Date",IF(AND($K306&lt;&gt;"Completed",$T306&lt;&gt;""),"Completion Date With Open Status",IF(AND($N306="Lower Is Better",$O306&lt;&gt;"",$P306&lt;&gt;"",$P306&gt;=$O306),"Target Direction Conflict",IF(AND($N306="Higher Is Better",$O306&lt;&gt;"",$P306&lt;&gt;"",$P306&lt;=$O306),"Target Direction Conflict","OK")))))))))))</f>
        <v/>
      </c>
    </row>
    <row r="307">
      <c r="A307" s="23" t="n"/>
      <c r="B307" s="23" t="n"/>
      <c r="C307" s="23" t="n"/>
      <c r="D307" s="23" t="n"/>
      <c r="E307" s="23" t="n"/>
      <c r="F307" s="23" t="n"/>
      <c r="G307" s="24" t="n"/>
      <c r="H307" s="42" t="n"/>
      <c r="I307" s="42" t="n"/>
      <c r="J307" s="23" t="n"/>
      <c r="K307" s="23" t="n"/>
      <c r="L307" s="23" t="n"/>
      <c r="M307" s="23" t="n"/>
      <c r="N307" s="23" t="n"/>
      <c r="O307" s="26" t="n"/>
      <c r="P307" s="26" t="n"/>
      <c r="Q307" s="26" t="n"/>
      <c r="R307" s="42" t="n"/>
      <c r="S307" s="27" t="n"/>
      <c r="T307" s="42" t="n"/>
      <c r="U307" s="28">
        <f>IF(OR($O307="",$P307="",$Q307="",$N307=""),"",IFERROR(MAX(0,MIN(1,IF($N307="Lower Is Better",($O307-$Q307)/($O307-$P307),($Q307-$O307)/($P307-$O307)))),""))</f>
        <v/>
      </c>
      <c r="V307" s="29">
        <f>IF($A307="","",IF($K307="Completed","Completed",IF($K307="Canceled","Canceled",IF($K307="On Hold","On Hold",IF($I307="","Missing Due Date",IF($I307&lt;TODAY(),"Past Due",IF($I307&lt;=TODAY()+'Settings'!$B$4,"Due Soon","On Track")))))))</f>
        <v/>
      </c>
      <c r="W307" s="30">
        <f>IF($A307="","",COUNTIFS('Coaching Log'!$B$5:$B$504,$A307))</f>
        <v/>
      </c>
      <c r="X307" s="43">
        <f>IF($A307="","",IFERROR(IF(MAXIFS('Coaching Log'!$F$5:$F$504,'Coaching Log'!$B$5:$B$504,$A307)=0,"",MAXIFS('Coaching Log'!$F$5:$F$504,'Coaching Log'!$B$5:$B$504,$A307)),""))</f>
        <v/>
      </c>
      <c r="Y307" s="44">
        <f>IF(OR($A307="",$S307=""),"",IFERROR($S307*'Settings'!$B$5,""))</f>
        <v/>
      </c>
      <c r="Z307" s="44">
        <f>IF($A307="","",IFERROR(SUMIFS('Coaching Log'!$P$5:$P$504,'Coaching Log'!$B$5:$B$504,$A307),0))</f>
        <v/>
      </c>
      <c r="AA307" s="29">
        <f>IF(COUNTA($A307:$T307)=0,"",IF($A307="","Missing Plan ID",IF(COUNTIF($A$5:$A$504,$A307)&gt;1,"Duplicate Plan ID",IF(OR($B307="",$C307=""),"Missing Driver",IF($H307="","Missing Start Date",IF($I307="","Missing Due Date",IF($I307&lt;$H307,"Due Date Before Start",IF(AND($K307="Completed",$T307=""),"Missing Completion Date",IF(AND($K307&lt;&gt;"Completed",$T307&lt;&gt;""),"Completion Date With Open Status",IF(AND($N307="Lower Is Better",$O307&lt;&gt;"",$P307&lt;&gt;"",$P307&gt;=$O307),"Target Direction Conflict",IF(AND($N307="Higher Is Better",$O307&lt;&gt;"",$P307&lt;&gt;"",$P307&lt;=$O307),"Target Direction Conflict","OK")))))))))))</f>
        <v/>
      </c>
    </row>
    <row r="308">
      <c r="A308" s="23" t="n"/>
      <c r="B308" s="23" t="n"/>
      <c r="C308" s="23" t="n"/>
      <c r="D308" s="23" t="n"/>
      <c r="E308" s="23" t="n"/>
      <c r="F308" s="23" t="n"/>
      <c r="G308" s="24" t="n"/>
      <c r="H308" s="42" t="n"/>
      <c r="I308" s="42" t="n"/>
      <c r="J308" s="23" t="n"/>
      <c r="K308" s="23" t="n"/>
      <c r="L308" s="23" t="n"/>
      <c r="M308" s="23" t="n"/>
      <c r="N308" s="23" t="n"/>
      <c r="O308" s="26" t="n"/>
      <c r="P308" s="26" t="n"/>
      <c r="Q308" s="26" t="n"/>
      <c r="R308" s="42" t="n"/>
      <c r="S308" s="27" t="n"/>
      <c r="T308" s="42" t="n"/>
      <c r="U308" s="28">
        <f>IF(OR($O308="",$P308="",$Q308="",$N308=""),"",IFERROR(MAX(0,MIN(1,IF($N308="Lower Is Better",($O308-$Q308)/($O308-$P308),($Q308-$O308)/($P308-$O308)))),""))</f>
        <v/>
      </c>
      <c r="V308" s="29">
        <f>IF($A308="","",IF($K308="Completed","Completed",IF($K308="Canceled","Canceled",IF($K308="On Hold","On Hold",IF($I308="","Missing Due Date",IF($I308&lt;TODAY(),"Past Due",IF($I308&lt;=TODAY()+'Settings'!$B$4,"Due Soon","On Track")))))))</f>
        <v/>
      </c>
      <c r="W308" s="30">
        <f>IF($A308="","",COUNTIFS('Coaching Log'!$B$5:$B$504,$A308))</f>
        <v/>
      </c>
      <c r="X308" s="43">
        <f>IF($A308="","",IFERROR(IF(MAXIFS('Coaching Log'!$F$5:$F$504,'Coaching Log'!$B$5:$B$504,$A308)=0,"",MAXIFS('Coaching Log'!$F$5:$F$504,'Coaching Log'!$B$5:$B$504,$A308)),""))</f>
        <v/>
      </c>
      <c r="Y308" s="44">
        <f>IF(OR($A308="",$S308=""),"",IFERROR($S308*'Settings'!$B$5,""))</f>
        <v/>
      </c>
      <c r="Z308" s="44">
        <f>IF($A308="","",IFERROR(SUMIFS('Coaching Log'!$P$5:$P$504,'Coaching Log'!$B$5:$B$504,$A308),0))</f>
        <v/>
      </c>
      <c r="AA308" s="29">
        <f>IF(COUNTA($A308:$T308)=0,"",IF($A308="","Missing Plan ID",IF(COUNTIF($A$5:$A$504,$A308)&gt;1,"Duplicate Plan ID",IF(OR($B308="",$C308=""),"Missing Driver",IF($H308="","Missing Start Date",IF($I308="","Missing Due Date",IF($I308&lt;$H308,"Due Date Before Start",IF(AND($K308="Completed",$T308=""),"Missing Completion Date",IF(AND($K308&lt;&gt;"Completed",$T308&lt;&gt;""),"Completion Date With Open Status",IF(AND($N308="Lower Is Better",$O308&lt;&gt;"",$P308&lt;&gt;"",$P308&gt;=$O308),"Target Direction Conflict",IF(AND($N308="Higher Is Better",$O308&lt;&gt;"",$P308&lt;&gt;"",$P308&lt;=$O308),"Target Direction Conflict","OK")))))))))))</f>
        <v/>
      </c>
    </row>
    <row r="309">
      <c r="A309" s="23" t="n"/>
      <c r="B309" s="23" t="n"/>
      <c r="C309" s="23" t="n"/>
      <c r="D309" s="23" t="n"/>
      <c r="E309" s="23" t="n"/>
      <c r="F309" s="23" t="n"/>
      <c r="G309" s="24" t="n"/>
      <c r="H309" s="42" t="n"/>
      <c r="I309" s="42" t="n"/>
      <c r="J309" s="23" t="n"/>
      <c r="K309" s="23" t="n"/>
      <c r="L309" s="23" t="n"/>
      <c r="M309" s="23" t="n"/>
      <c r="N309" s="23" t="n"/>
      <c r="O309" s="26" t="n"/>
      <c r="P309" s="26" t="n"/>
      <c r="Q309" s="26" t="n"/>
      <c r="R309" s="42" t="n"/>
      <c r="S309" s="27" t="n"/>
      <c r="T309" s="42" t="n"/>
      <c r="U309" s="28">
        <f>IF(OR($O309="",$P309="",$Q309="",$N309=""),"",IFERROR(MAX(0,MIN(1,IF($N309="Lower Is Better",($O309-$Q309)/($O309-$P309),($Q309-$O309)/($P309-$O309)))),""))</f>
        <v/>
      </c>
      <c r="V309" s="29">
        <f>IF($A309="","",IF($K309="Completed","Completed",IF($K309="Canceled","Canceled",IF($K309="On Hold","On Hold",IF($I309="","Missing Due Date",IF($I309&lt;TODAY(),"Past Due",IF($I309&lt;=TODAY()+'Settings'!$B$4,"Due Soon","On Track")))))))</f>
        <v/>
      </c>
      <c r="W309" s="30">
        <f>IF($A309="","",COUNTIFS('Coaching Log'!$B$5:$B$504,$A309))</f>
        <v/>
      </c>
      <c r="X309" s="43">
        <f>IF($A309="","",IFERROR(IF(MAXIFS('Coaching Log'!$F$5:$F$504,'Coaching Log'!$B$5:$B$504,$A309)=0,"",MAXIFS('Coaching Log'!$F$5:$F$504,'Coaching Log'!$B$5:$B$504,$A309)),""))</f>
        <v/>
      </c>
      <c r="Y309" s="44">
        <f>IF(OR($A309="",$S309=""),"",IFERROR($S309*'Settings'!$B$5,""))</f>
        <v/>
      </c>
      <c r="Z309" s="44">
        <f>IF($A309="","",IFERROR(SUMIFS('Coaching Log'!$P$5:$P$504,'Coaching Log'!$B$5:$B$504,$A309),0))</f>
        <v/>
      </c>
      <c r="AA309" s="29">
        <f>IF(COUNTA($A309:$T309)=0,"",IF($A309="","Missing Plan ID",IF(COUNTIF($A$5:$A$504,$A309)&gt;1,"Duplicate Plan ID",IF(OR($B309="",$C309=""),"Missing Driver",IF($H309="","Missing Start Date",IF($I309="","Missing Due Date",IF($I309&lt;$H309,"Due Date Before Start",IF(AND($K309="Completed",$T309=""),"Missing Completion Date",IF(AND($K309&lt;&gt;"Completed",$T309&lt;&gt;""),"Completion Date With Open Status",IF(AND($N309="Lower Is Better",$O309&lt;&gt;"",$P309&lt;&gt;"",$P309&gt;=$O309),"Target Direction Conflict",IF(AND($N309="Higher Is Better",$O309&lt;&gt;"",$P309&lt;&gt;"",$P309&lt;=$O309),"Target Direction Conflict","OK")))))))))))</f>
        <v/>
      </c>
    </row>
    <row r="310">
      <c r="A310" s="23" t="n"/>
      <c r="B310" s="23" t="n"/>
      <c r="C310" s="23" t="n"/>
      <c r="D310" s="23" t="n"/>
      <c r="E310" s="23" t="n"/>
      <c r="F310" s="23" t="n"/>
      <c r="G310" s="24" t="n"/>
      <c r="H310" s="42" t="n"/>
      <c r="I310" s="42" t="n"/>
      <c r="J310" s="23" t="n"/>
      <c r="K310" s="23" t="n"/>
      <c r="L310" s="23" t="n"/>
      <c r="M310" s="23" t="n"/>
      <c r="N310" s="23" t="n"/>
      <c r="O310" s="26" t="n"/>
      <c r="P310" s="26" t="n"/>
      <c r="Q310" s="26" t="n"/>
      <c r="R310" s="42" t="n"/>
      <c r="S310" s="27" t="n"/>
      <c r="T310" s="42" t="n"/>
      <c r="U310" s="28">
        <f>IF(OR($O310="",$P310="",$Q310="",$N310=""),"",IFERROR(MAX(0,MIN(1,IF($N310="Lower Is Better",($O310-$Q310)/($O310-$P310),($Q310-$O310)/($P310-$O310)))),""))</f>
        <v/>
      </c>
      <c r="V310" s="29">
        <f>IF($A310="","",IF($K310="Completed","Completed",IF($K310="Canceled","Canceled",IF($K310="On Hold","On Hold",IF($I310="","Missing Due Date",IF($I310&lt;TODAY(),"Past Due",IF($I310&lt;=TODAY()+'Settings'!$B$4,"Due Soon","On Track")))))))</f>
        <v/>
      </c>
      <c r="W310" s="30">
        <f>IF($A310="","",COUNTIFS('Coaching Log'!$B$5:$B$504,$A310))</f>
        <v/>
      </c>
      <c r="X310" s="43">
        <f>IF($A310="","",IFERROR(IF(MAXIFS('Coaching Log'!$F$5:$F$504,'Coaching Log'!$B$5:$B$504,$A310)=0,"",MAXIFS('Coaching Log'!$F$5:$F$504,'Coaching Log'!$B$5:$B$504,$A310)),""))</f>
        <v/>
      </c>
      <c r="Y310" s="44">
        <f>IF(OR($A310="",$S310=""),"",IFERROR($S310*'Settings'!$B$5,""))</f>
        <v/>
      </c>
      <c r="Z310" s="44">
        <f>IF($A310="","",IFERROR(SUMIFS('Coaching Log'!$P$5:$P$504,'Coaching Log'!$B$5:$B$504,$A310),0))</f>
        <v/>
      </c>
      <c r="AA310" s="29">
        <f>IF(COUNTA($A310:$T310)=0,"",IF($A310="","Missing Plan ID",IF(COUNTIF($A$5:$A$504,$A310)&gt;1,"Duplicate Plan ID",IF(OR($B310="",$C310=""),"Missing Driver",IF($H310="","Missing Start Date",IF($I310="","Missing Due Date",IF($I310&lt;$H310,"Due Date Before Start",IF(AND($K310="Completed",$T310=""),"Missing Completion Date",IF(AND($K310&lt;&gt;"Completed",$T310&lt;&gt;""),"Completion Date With Open Status",IF(AND($N310="Lower Is Better",$O310&lt;&gt;"",$P310&lt;&gt;"",$P310&gt;=$O310),"Target Direction Conflict",IF(AND($N310="Higher Is Better",$O310&lt;&gt;"",$P310&lt;&gt;"",$P310&lt;=$O310),"Target Direction Conflict","OK")))))))))))</f>
        <v/>
      </c>
    </row>
    <row r="311">
      <c r="A311" s="23" t="n"/>
      <c r="B311" s="23" t="n"/>
      <c r="C311" s="23" t="n"/>
      <c r="D311" s="23" t="n"/>
      <c r="E311" s="23" t="n"/>
      <c r="F311" s="23" t="n"/>
      <c r="G311" s="24" t="n"/>
      <c r="H311" s="42" t="n"/>
      <c r="I311" s="42" t="n"/>
      <c r="J311" s="23" t="n"/>
      <c r="K311" s="23" t="n"/>
      <c r="L311" s="23" t="n"/>
      <c r="M311" s="23" t="n"/>
      <c r="N311" s="23" t="n"/>
      <c r="O311" s="26" t="n"/>
      <c r="P311" s="26" t="n"/>
      <c r="Q311" s="26" t="n"/>
      <c r="R311" s="42" t="n"/>
      <c r="S311" s="27" t="n"/>
      <c r="T311" s="42" t="n"/>
      <c r="U311" s="28">
        <f>IF(OR($O311="",$P311="",$Q311="",$N311=""),"",IFERROR(MAX(0,MIN(1,IF($N311="Lower Is Better",($O311-$Q311)/($O311-$P311),($Q311-$O311)/($P311-$O311)))),""))</f>
        <v/>
      </c>
      <c r="V311" s="29">
        <f>IF($A311="","",IF($K311="Completed","Completed",IF($K311="Canceled","Canceled",IF($K311="On Hold","On Hold",IF($I311="","Missing Due Date",IF($I311&lt;TODAY(),"Past Due",IF($I311&lt;=TODAY()+'Settings'!$B$4,"Due Soon","On Track")))))))</f>
        <v/>
      </c>
      <c r="W311" s="30">
        <f>IF($A311="","",COUNTIFS('Coaching Log'!$B$5:$B$504,$A311))</f>
        <v/>
      </c>
      <c r="X311" s="43">
        <f>IF($A311="","",IFERROR(IF(MAXIFS('Coaching Log'!$F$5:$F$504,'Coaching Log'!$B$5:$B$504,$A311)=0,"",MAXIFS('Coaching Log'!$F$5:$F$504,'Coaching Log'!$B$5:$B$504,$A311)),""))</f>
        <v/>
      </c>
      <c r="Y311" s="44">
        <f>IF(OR($A311="",$S311=""),"",IFERROR($S311*'Settings'!$B$5,""))</f>
        <v/>
      </c>
      <c r="Z311" s="44">
        <f>IF($A311="","",IFERROR(SUMIFS('Coaching Log'!$P$5:$P$504,'Coaching Log'!$B$5:$B$504,$A311),0))</f>
        <v/>
      </c>
      <c r="AA311" s="29">
        <f>IF(COUNTA($A311:$T311)=0,"",IF($A311="","Missing Plan ID",IF(COUNTIF($A$5:$A$504,$A311)&gt;1,"Duplicate Plan ID",IF(OR($B311="",$C311=""),"Missing Driver",IF($H311="","Missing Start Date",IF($I311="","Missing Due Date",IF($I311&lt;$H311,"Due Date Before Start",IF(AND($K311="Completed",$T311=""),"Missing Completion Date",IF(AND($K311&lt;&gt;"Completed",$T311&lt;&gt;""),"Completion Date With Open Status",IF(AND($N311="Lower Is Better",$O311&lt;&gt;"",$P311&lt;&gt;"",$P311&gt;=$O311),"Target Direction Conflict",IF(AND($N311="Higher Is Better",$O311&lt;&gt;"",$P311&lt;&gt;"",$P311&lt;=$O311),"Target Direction Conflict","OK")))))))))))</f>
        <v/>
      </c>
    </row>
    <row r="312">
      <c r="A312" s="23" t="n"/>
      <c r="B312" s="23" t="n"/>
      <c r="C312" s="23" t="n"/>
      <c r="D312" s="23" t="n"/>
      <c r="E312" s="23" t="n"/>
      <c r="F312" s="23" t="n"/>
      <c r="G312" s="24" t="n"/>
      <c r="H312" s="42" t="n"/>
      <c r="I312" s="42" t="n"/>
      <c r="J312" s="23" t="n"/>
      <c r="K312" s="23" t="n"/>
      <c r="L312" s="23" t="n"/>
      <c r="M312" s="23" t="n"/>
      <c r="N312" s="23" t="n"/>
      <c r="O312" s="26" t="n"/>
      <c r="P312" s="26" t="n"/>
      <c r="Q312" s="26" t="n"/>
      <c r="R312" s="42" t="n"/>
      <c r="S312" s="27" t="n"/>
      <c r="T312" s="42" t="n"/>
      <c r="U312" s="28">
        <f>IF(OR($O312="",$P312="",$Q312="",$N312=""),"",IFERROR(MAX(0,MIN(1,IF($N312="Lower Is Better",($O312-$Q312)/($O312-$P312),($Q312-$O312)/($P312-$O312)))),""))</f>
        <v/>
      </c>
      <c r="V312" s="29">
        <f>IF($A312="","",IF($K312="Completed","Completed",IF($K312="Canceled","Canceled",IF($K312="On Hold","On Hold",IF($I312="","Missing Due Date",IF($I312&lt;TODAY(),"Past Due",IF($I312&lt;=TODAY()+'Settings'!$B$4,"Due Soon","On Track")))))))</f>
        <v/>
      </c>
      <c r="W312" s="30">
        <f>IF($A312="","",COUNTIFS('Coaching Log'!$B$5:$B$504,$A312))</f>
        <v/>
      </c>
      <c r="X312" s="43">
        <f>IF($A312="","",IFERROR(IF(MAXIFS('Coaching Log'!$F$5:$F$504,'Coaching Log'!$B$5:$B$504,$A312)=0,"",MAXIFS('Coaching Log'!$F$5:$F$504,'Coaching Log'!$B$5:$B$504,$A312)),""))</f>
        <v/>
      </c>
      <c r="Y312" s="44">
        <f>IF(OR($A312="",$S312=""),"",IFERROR($S312*'Settings'!$B$5,""))</f>
        <v/>
      </c>
      <c r="Z312" s="44">
        <f>IF($A312="","",IFERROR(SUMIFS('Coaching Log'!$P$5:$P$504,'Coaching Log'!$B$5:$B$504,$A312),0))</f>
        <v/>
      </c>
      <c r="AA312" s="29">
        <f>IF(COUNTA($A312:$T312)=0,"",IF($A312="","Missing Plan ID",IF(COUNTIF($A$5:$A$504,$A312)&gt;1,"Duplicate Plan ID",IF(OR($B312="",$C312=""),"Missing Driver",IF($H312="","Missing Start Date",IF($I312="","Missing Due Date",IF($I312&lt;$H312,"Due Date Before Start",IF(AND($K312="Completed",$T312=""),"Missing Completion Date",IF(AND($K312&lt;&gt;"Completed",$T312&lt;&gt;""),"Completion Date With Open Status",IF(AND($N312="Lower Is Better",$O312&lt;&gt;"",$P312&lt;&gt;"",$P312&gt;=$O312),"Target Direction Conflict",IF(AND($N312="Higher Is Better",$O312&lt;&gt;"",$P312&lt;&gt;"",$P312&lt;=$O312),"Target Direction Conflict","OK")))))))))))</f>
        <v/>
      </c>
    </row>
    <row r="313">
      <c r="A313" s="23" t="n"/>
      <c r="B313" s="23" t="n"/>
      <c r="C313" s="23" t="n"/>
      <c r="D313" s="23" t="n"/>
      <c r="E313" s="23" t="n"/>
      <c r="F313" s="23" t="n"/>
      <c r="G313" s="24" t="n"/>
      <c r="H313" s="42" t="n"/>
      <c r="I313" s="42" t="n"/>
      <c r="J313" s="23" t="n"/>
      <c r="K313" s="23" t="n"/>
      <c r="L313" s="23" t="n"/>
      <c r="M313" s="23" t="n"/>
      <c r="N313" s="23" t="n"/>
      <c r="O313" s="26" t="n"/>
      <c r="P313" s="26" t="n"/>
      <c r="Q313" s="26" t="n"/>
      <c r="R313" s="42" t="n"/>
      <c r="S313" s="27" t="n"/>
      <c r="T313" s="42" t="n"/>
      <c r="U313" s="28">
        <f>IF(OR($O313="",$P313="",$Q313="",$N313=""),"",IFERROR(MAX(0,MIN(1,IF($N313="Lower Is Better",($O313-$Q313)/($O313-$P313),($Q313-$O313)/($P313-$O313)))),""))</f>
        <v/>
      </c>
      <c r="V313" s="29">
        <f>IF($A313="","",IF($K313="Completed","Completed",IF($K313="Canceled","Canceled",IF($K313="On Hold","On Hold",IF($I313="","Missing Due Date",IF($I313&lt;TODAY(),"Past Due",IF($I313&lt;=TODAY()+'Settings'!$B$4,"Due Soon","On Track")))))))</f>
        <v/>
      </c>
      <c r="W313" s="30">
        <f>IF($A313="","",COUNTIFS('Coaching Log'!$B$5:$B$504,$A313))</f>
        <v/>
      </c>
      <c r="X313" s="43">
        <f>IF($A313="","",IFERROR(IF(MAXIFS('Coaching Log'!$F$5:$F$504,'Coaching Log'!$B$5:$B$504,$A313)=0,"",MAXIFS('Coaching Log'!$F$5:$F$504,'Coaching Log'!$B$5:$B$504,$A313)),""))</f>
        <v/>
      </c>
      <c r="Y313" s="44">
        <f>IF(OR($A313="",$S313=""),"",IFERROR($S313*'Settings'!$B$5,""))</f>
        <v/>
      </c>
      <c r="Z313" s="44">
        <f>IF($A313="","",IFERROR(SUMIFS('Coaching Log'!$P$5:$P$504,'Coaching Log'!$B$5:$B$504,$A313),0))</f>
        <v/>
      </c>
      <c r="AA313" s="29">
        <f>IF(COUNTA($A313:$T313)=0,"",IF($A313="","Missing Plan ID",IF(COUNTIF($A$5:$A$504,$A313)&gt;1,"Duplicate Plan ID",IF(OR($B313="",$C313=""),"Missing Driver",IF($H313="","Missing Start Date",IF($I313="","Missing Due Date",IF($I313&lt;$H313,"Due Date Before Start",IF(AND($K313="Completed",$T313=""),"Missing Completion Date",IF(AND($K313&lt;&gt;"Completed",$T313&lt;&gt;""),"Completion Date With Open Status",IF(AND($N313="Lower Is Better",$O313&lt;&gt;"",$P313&lt;&gt;"",$P313&gt;=$O313),"Target Direction Conflict",IF(AND($N313="Higher Is Better",$O313&lt;&gt;"",$P313&lt;&gt;"",$P313&lt;=$O313),"Target Direction Conflict","OK")))))))))))</f>
        <v/>
      </c>
    </row>
    <row r="314">
      <c r="A314" s="23" t="n"/>
      <c r="B314" s="23" t="n"/>
      <c r="C314" s="23" t="n"/>
      <c r="D314" s="23" t="n"/>
      <c r="E314" s="23" t="n"/>
      <c r="F314" s="23" t="n"/>
      <c r="G314" s="24" t="n"/>
      <c r="H314" s="42" t="n"/>
      <c r="I314" s="42" t="n"/>
      <c r="J314" s="23" t="n"/>
      <c r="K314" s="23" t="n"/>
      <c r="L314" s="23" t="n"/>
      <c r="M314" s="23" t="n"/>
      <c r="N314" s="23" t="n"/>
      <c r="O314" s="26" t="n"/>
      <c r="P314" s="26" t="n"/>
      <c r="Q314" s="26" t="n"/>
      <c r="R314" s="42" t="n"/>
      <c r="S314" s="27" t="n"/>
      <c r="T314" s="42" t="n"/>
      <c r="U314" s="28">
        <f>IF(OR($O314="",$P314="",$Q314="",$N314=""),"",IFERROR(MAX(0,MIN(1,IF($N314="Lower Is Better",($O314-$Q314)/($O314-$P314),($Q314-$O314)/($P314-$O314)))),""))</f>
        <v/>
      </c>
      <c r="V314" s="29">
        <f>IF($A314="","",IF($K314="Completed","Completed",IF($K314="Canceled","Canceled",IF($K314="On Hold","On Hold",IF($I314="","Missing Due Date",IF($I314&lt;TODAY(),"Past Due",IF($I314&lt;=TODAY()+'Settings'!$B$4,"Due Soon","On Track")))))))</f>
        <v/>
      </c>
      <c r="W314" s="30">
        <f>IF($A314="","",COUNTIFS('Coaching Log'!$B$5:$B$504,$A314))</f>
        <v/>
      </c>
      <c r="X314" s="43">
        <f>IF($A314="","",IFERROR(IF(MAXIFS('Coaching Log'!$F$5:$F$504,'Coaching Log'!$B$5:$B$504,$A314)=0,"",MAXIFS('Coaching Log'!$F$5:$F$504,'Coaching Log'!$B$5:$B$504,$A314)),""))</f>
        <v/>
      </c>
      <c r="Y314" s="44">
        <f>IF(OR($A314="",$S314=""),"",IFERROR($S314*'Settings'!$B$5,""))</f>
        <v/>
      </c>
      <c r="Z314" s="44">
        <f>IF($A314="","",IFERROR(SUMIFS('Coaching Log'!$P$5:$P$504,'Coaching Log'!$B$5:$B$504,$A314),0))</f>
        <v/>
      </c>
      <c r="AA314" s="29">
        <f>IF(COUNTA($A314:$T314)=0,"",IF($A314="","Missing Plan ID",IF(COUNTIF($A$5:$A$504,$A314)&gt;1,"Duplicate Plan ID",IF(OR($B314="",$C314=""),"Missing Driver",IF($H314="","Missing Start Date",IF($I314="","Missing Due Date",IF($I314&lt;$H314,"Due Date Before Start",IF(AND($K314="Completed",$T314=""),"Missing Completion Date",IF(AND($K314&lt;&gt;"Completed",$T314&lt;&gt;""),"Completion Date With Open Status",IF(AND($N314="Lower Is Better",$O314&lt;&gt;"",$P314&lt;&gt;"",$P314&gt;=$O314),"Target Direction Conflict",IF(AND($N314="Higher Is Better",$O314&lt;&gt;"",$P314&lt;&gt;"",$P314&lt;=$O314),"Target Direction Conflict","OK")))))))))))</f>
        <v/>
      </c>
    </row>
    <row r="315">
      <c r="A315" s="23" t="n"/>
      <c r="B315" s="23" t="n"/>
      <c r="C315" s="23" t="n"/>
      <c r="D315" s="23" t="n"/>
      <c r="E315" s="23" t="n"/>
      <c r="F315" s="23" t="n"/>
      <c r="G315" s="24" t="n"/>
      <c r="H315" s="42" t="n"/>
      <c r="I315" s="42" t="n"/>
      <c r="J315" s="23" t="n"/>
      <c r="K315" s="23" t="n"/>
      <c r="L315" s="23" t="n"/>
      <c r="M315" s="23" t="n"/>
      <c r="N315" s="23" t="n"/>
      <c r="O315" s="26" t="n"/>
      <c r="P315" s="26" t="n"/>
      <c r="Q315" s="26" t="n"/>
      <c r="R315" s="42" t="n"/>
      <c r="S315" s="27" t="n"/>
      <c r="T315" s="42" t="n"/>
      <c r="U315" s="28">
        <f>IF(OR($O315="",$P315="",$Q315="",$N315=""),"",IFERROR(MAX(0,MIN(1,IF($N315="Lower Is Better",($O315-$Q315)/($O315-$P315),($Q315-$O315)/($P315-$O315)))),""))</f>
        <v/>
      </c>
      <c r="V315" s="29">
        <f>IF($A315="","",IF($K315="Completed","Completed",IF($K315="Canceled","Canceled",IF($K315="On Hold","On Hold",IF($I315="","Missing Due Date",IF($I315&lt;TODAY(),"Past Due",IF($I315&lt;=TODAY()+'Settings'!$B$4,"Due Soon","On Track")))))))</f>
        <v/>
      </c>
      <c r="W315" s="30">
        <f>IF($A315="","",COUNTIFS('Coaching Log'!$B$5:$B$504,$A315))</f>
        <v/>
      </c>
      <c r="X315" s="43">
        <f>IF($A315="","",IFERROR(IF(MAXIFS('Coaching Log'!$F$5:$F$504,'Coaching Log'!$B$5:$B$504,$A315)=0,"",MAXIFS('Coaching Log'!$F$5:$F$504,'Coaching Log'!$B$5:$B$504,$A315)),""))</f>
        <v/>
      </c>
      <c r="Y315" s="44">
        <f>IF(OR($A315="",$S315=""),"",IFERROR($S315*'Settings'!$B$5,""))</f>
        <v/>
      </c>
      <c r="Z315" s="44">
        <f>IF($A315="","",IFERROR(SUMIFS('Coaching Log'!$P$5:$P$504,'Coaching Log'!$B$5:$B$504,$A315),0))</f>
        <v/>
      </c>
      <c r="AA315" s="29">
        <f>IF(COUNTA($A315:$T315)=0,"",IF($A315="","Missing Plan ID",IF(COUNTIF($A$5:$A$504,$A315)&gt;1,"Duplicate Plan ID",IF(OR($B315="",$C315=""),"Missing Driver",IF($H315="","Missing Start Date",IF($I315="","Missing Due Date",IF($I315&lt;$H315,"Due Date Before Start",IF(AND($K315="Completed",$T315=""),"Missing Completion Date",IF(AND($K315&lt;&gt;"Completed",$T315&lt;&gt;""),"Completion Date With Open Status",IF(AND($N315="Lower Is Better",$O315&lt;&gt;"",$P315&lt;&gt;"",$P315&gt;=$O315),"Target Direction Conflict",IF(AND($N315="Higher Is Better",$O315&lt;&gt;"",$P315&lt;&gt;"",$P315&lt;=$O315),"Target Direction Conflict","OK")))))))))))</f>
        <v/>
      </c>
    </row>
    <row r="316">
      <c r="A316" s="23" t="n"/>
      <c r="B316" s="23" t="n"/>
      <c r="C316" s="23" t="n"/>
      <c r="D316" s="23" t="n"/>
      <c r="E316" s="23" t="n"/>
      <c r="F316" s="23" t="n"/>
      <c r="G316" s="24" t="n"/>
      <c r="H316" s="42" t="n"/>
      <c r="I316" s="42" t="n"/>
      <c r="J316" s="23" t="n"/>
      <c r="K316" s="23" t="n"/>
      <c r="L316" s="23" t="n"/>
      <c r="M316" s="23" t="n"/>
      <c r="N316" s="23" t="n"/>
      <c r="O316" s="26" t="n"/>
      <c r="P316" s="26" t="n"/>
      <c r="Q316" s="26" t="n"/>
      <c r="R316" s="42" t="n"/>
      <c r="S316" s="27" t="n"/>
      <c r="T316" s="42" t="n"/>
      <c r="U316" s="28">
        <f>IF(OR($O316="",$P316="",$Q316="",$N316=""),"",IFERROR(MAX(0,MIN(1,IF($N316="Lower Is Better",($O316-$Q316)/($O316-$P316),($Q316-$O316)/($P316-$O316)))),""))</f>
        <v/>
      </c>
      <c r="V316" s="29">
        <f>IF($A316="","",IF($K316="Completed","Completed",IF($K316="Canceled","Canceled",IF($K316="On Hold","On Hold",IF($I316="","Missing Due Date",IF($I316&lt;TODAY(),"Past Due",IF($I316&lt;=TODAY()+'Settings'!$B$4,"Due Soon","On Track")))))))</f>
        <v/>
      </c>
      <c r="W316" s="30">
        <f>IF($A316="","",COUNTIFS('Coaching Log'!$B$5:$B$504,$A316))</f>
        <v/>
      </c>
      <c r="X316" s="43">
        <f>IF($A316="","",IFERROR(IF(MAXIFS('Coaching Log'!$F$5:$F$504,'Coaching Log'!$B$5:$B$504,$A316)=0,"",MAXIFS('Coaching Log'!$F$5:$F$504,'Coaching Log'!$B$5:$B$504,$A316)),""))</f>
        <v/>
      </c>
      <c r="Y316" s="44">
        <f>IF(OR($A316="",$S316=""),"",IFERROR($S316*'Settings'!$B$5,""))</f>
        <v/>
      </c>
      <c r="Z316" s="44">
        <f>IF($A316="","",IFERROR(SUMIFS('Coaching Log'!$P$5:$P$504,'Coaching Log'!$B$5:$B$504,$A316),0))</f>
        <v/>
      </c>
      <c r="AA316" s="29">
        <f>IF(COUNTA($A316:$T316)=0,"",IF($A316="","Missing Plan ID",IF(COUNTIF($A$5:$A$504,$A316)&gt;1,"Duplicate Plan ID",IF(OR($B316="",$C316=""),"Missing Driver",IF($H316="","Missing Start Date",IF($I316="","Missing Due Date",IF($I316&lt;$H316,"Due Date Before Start",IF(AND($K316="Completed",$T316=""),"Missing Completion Date",IF(AND($K316&lt;&gt;"Completed",$T316&lt;&gt;""),"Completion Date With Open Status",IF(AND($N316="Lower Is Better",$O316&lt;&gt;"",$P316&lt;&gt;"",$P316&gt;=$O316),"Target Direction Conflict",IF(AND($N316="Higher Is Better",$O316&lt;&gt;"",$P316&lt;&gt;"",$P316&lt;=$O316),"Target Direction Conflict","OK")))))))))))</f>
        <v/>
      </c>
    </row>
    <row r="317">
      <c r="A317" s="23" t="n"/>
      <c r="B317" s="23" t="n"/>
      <c r="C317" s="23" t="n"/>
      <c r="D317" s="23" t="n"/>
      <c r="E317" s="23" t="n"/>
      <c r="F317" s="23" t="n"/>
      <c r="G317" s="24" t="n"/>
      <c r="H317" s="42" t="n"/>
      <c r="I317" s="42" t="n"/>
      <c r="J317" s="23" t="n"/>
      <c r="K317" s="23" t="n"/>
      <c r="L317" s="23" t="n"/>
      <c r="M317" s="23" t="n"/>
      <c r="N317" s="23" t="n"/>
      <c r="O317" s="26" t="n"/>
      <c r="P317" s="26" t="n"/>
      <c r="Q317" s="26" t="n"/>
      <c r="R317" s="42" t="n"/>
      <c r="S317" s="27" t="n"/>
      <c r="T317" s="42" t="n"/>
      <c r="U317" s="28">
        <f>IF(OR($O317="",$P317="",$Q317="",$N317=""),"",IFERROR(MAX(0,MIN(1,IF($N317="Lower Is Better",($O317-$Q317)/($O317-$P317),($Q317-$O317)/($P317-$O317)))),""))</f>
        <v/>
      </c>
      <c r="V317" s="29">
        <f>IF($A317="","",IF($K317="Completed","Completed",IF($K317="Canceled","Canceled",IF($K317="On Hold","On Hold",IF($I317="","Missing Due Date",IF($I317&lt;TODAY(),"Past Due",IF($I317&lt;=TODAY()+'Settings'!$B$4,"Due Soon","On Track")))))))</f>
        <v/>
      </c>
      <c r="W317" s="30">
        <f>IF($A317="","",COUNTIFS('Coaching Log'!$B$5:$B$504,$A317))</f>
        <v/>
      </c>
      <c r="X317" s="43">
        <f>IF($A317="","",IFERROR(IF(MAXIFS('Coaching Log'!$F$5:$F$504,'Coaching Log'!$B$5:$B$504,$A317)=0,"",MAXIFS('Coaching Log'!$F$5:$F$504,'Coaching Log'!$B$5:$B$504,$A317)),""))</f>
        <v/>
      </c>
      <c r="Y317" s="44">
        <f>IF(OR($A317="",$S317=""),"",IFERROR($S317*'Settings'!$B$5,""))</f>
        <v/>
      </c>
      <c r="Z317" s="44">
        <f>IF($A317="","",IFERROR(SUMIFS('Coaching Log'!$P$5:$P$504,'Coaching Log'!$B$5:$B$504,$A317),0))</f>
        <v/>
      </c>
      <c r="AA317" s="29">
        <f>IF(COUNTA($A317:$T317)=0,"",IF($A317="","Missing Plan ID",IF(COUNTIF($A$5:$A$504,$A317)&gt;1,"Duplicate Plan ID",IF(OR($B317="",$C317=""),"Missing Driver",IF($H317="","Missing Start Date",IF($I317="","Missing Due Date",IF($I317&lt;$H317,"Due Date Before Start",IF(AND($K317="Completed",$T317=""),"Missing Completion Date",IF(AND($K317&lt;&gt;"Completed",$T317&lt;&gt;""),"Completion Date With Open Status",IF(AND($N317="Lower Is Better",$O317&lt;&gt;"",$P317&lt;&gt;"",$P317&gt;=$O317),"Target Direction Conflict",IF(AND($N317="Higher Is Better",$O317&lt;&gt;"",$P317&lt;&gt;"",$P317&lt;=$O317),"Target Direction Conflict","OK")))))))))))</f>
        <v/>
      </c>
    </row>
    <row r="318">
      <c r="A318" s="23" t="n"/>
      <c r="B318" s="23" t="n"/>
      <c r="C318" s="23" t="n"/>
      <c r="D318" s="23" t="n"/>
      <c r="E318" s="23" t="n"/>
      <c r="F318" s="23" t="n"/>
      <c r="G318" s="24" t="n"/>
      <c r="H318" s="42" t="n"/>
      <c r="I318" s="42" t="n"/>
      <c r="J318" s="23" t="n"/>
      <c r="K318" s="23" t="n"/>
      <c r="L318" s="23" t="n"/>
      <c r="M318" s="23" t="n"/>
      <c r="N318" s="23" t="n"/>
      <c r="O318" s="26" t="n"/>
      <c r="P318" s="26" t="n"/>
      <c r="Q318" s="26" t="n"/>
      <c r="R318" s="42" t="n"/>
      <c r="S318" s="27" t="n"/>
      <c r="T318" s="42" t="n"/>
      <c r="U318" s="28">
        <f>IF(OR($O318="",$P318="",$Q318="",$N318=""),"",IFERROR(MAX(0,MIN(1,IF($N318="Lower Is Better",($O318-$Q318)/($O318-$P318),($Q318-$O318)/($P318-$O318)))),""))</f>
        <v/>
      </c>
      <c r="V318" s="29">
        <f>IF($A318="","",IF($K318="Completed","Completed",IF($K318="Canceled","Canceled",IF($K318="On Hold","On Hold",IF($I318="","Missing Due Date",IF($I318&lt;TODAY(),"Past Due",IF($I318&lt;=TODAY()+'Settings'!$B$4,"Due Soon","On Track")))))))</f>
        <v/>
      </c>
      <c r="W318" s="30">
        <f>IF($A318="","",COUNTIFS('Coaching Log'!$B$5:$B$504,$A318))</f>
        <v/>
      </c>
      <c r="X318" s="43">
        <f>IF($A318="","",IFERROR(IF(MAXIFS('Coaching Log'!$F$5:$F$504,'Coaching Log'!$B$5:$B$504,$A318)=0,"",MAXIFS('Coaching Log'!$F$5:$F$504,'Coaching Log'!$B$5:$B$504,$A318)),""))</f>
        <v/>
      </c>
      <c r="Y318" s="44">
        <f>IF(OR($A318="",$S318=""),"",IFERROR($S318*'Settings'!$B$5,""))</f>
        <v/>
      </c>
      <c r="Z318" s="44">
        <f>IF($A318="","",IFERROR(SUMIFS('Coaching Log'!$P$5:$P$504,'Coaching Log'!$B$5:$B$504,$A318),0))</f>
        <v/>
      </c>
      <c r="AA318" s="29">
        <f>IF(COUNTA($A318:$T318)=0,"",IF($A318="","Missing Plan ID",IF(COUNTIF($A$5:$A$504,$A318)&gt;1,"Duplicate Plan ID",IF(OR($B318="",$C318=""),"Missing Driver",IF($H318="","Missing Start Date",IF($I318="","Missing Due Date",IF($I318&lt;$H318,"Due Date Before Start",IF(AND($K318="Completed",$T318=""),"Missing Completion Date",IF(AND($K318&lt;&gt;"Completed",$T318&lt;&gt;""),"Completion Date With Open Status",IF(AND($N318="Lower Is Better",$O318&lt;&gt;"",$P318&lt;&gt;"",$P318&gt;=$O318),"Target Direction Conflict",IF(AND($N318="Higher Is Better",$O318&lt;&gt;"",$P318&lt;&gt;"",$P318&lt;=$O318),"Target Direction Conflict","OK")))))))))))</f>
        <v/>
      </c>
    </row>
    <row r="319">
      <c r="A319" s="23" t="n"/>
      <c r="B319" s="23" t="n"/>
      <c r="C319" s="23" t="n"/>
      <c r="D319" s="23" t="n"/>
      <c r="E319" s="23" t="n"/>
      <c r="F319" s="23" t="n"/>
      <c r="G319" s="24" t="n"/>
      <c r="H319" s="42" t="n"/>
      <c r="I319" s="42" t="n"/>
      <c r="J319" s="23" t="n"/>
      <c r="K319" s="23" t="n"/>
      <c r="L319" s="23" t="n"/>
      <c r="M319" s="23" t="n"/>
      <c r="N319" s="23" t="n"/>
      <c r="O319" s="26" t="n"/>
      <c r="P319" s="26" t="n"/>
      <c r="Q319" s="26" t="n"/>
      <c r="R319" s="42" t="n"/>
      <c r="S319" s="27" t="n"/>
      <c r="T319" s="42" t="n"/>
      <c r="U319" s="28">
        <f>IF(OR($O319="",$P319="",$Q319="",$N319=""),"",IFERROR(MAX(0,MIN(1,IF($N319="Lower Is Better",($O319-$Q319)/($O319-$P319),($Q319-$O319)/($P319-$O319)))),""))</f>
        <v/>
      </c>
      <c r="V319" s="29">
        <f>IF($A319="","",IF($K319="Completed","Completed",IF($K319="Canceled","Canceled",IF($K319="On Hold","On Hold",IF($I319="","Missing Due Date",IF($I319&lt;TODAY(),"Past Due",IF($I319&lt;=TODAY()+'Settings'!$B$4,"Due Soon","On Track")))))))</f>
        <v/>
      </c>
      <c r="W319" s="30">
        <f>IF($A319="","",COUNTIFS('Coaching Log'!$B$5:$B$504,$A319))</f>
        <v/>
      </c>
      <c r="X319" s="43">
        <f>IF($A319="","",IFERROR(IF(MAXIFS('Coaching Log'!$F$5:$F$504,'Coaching Log'!$B$5:$B$504,$A319)=0,"",MAXIFS('Coaching Log'!$F$5:$F$504,'Coaching Log'!$B$5:$B$504,$A319)),""))</f>
        <v/>
      </c>
      <c r="Y319" s="44">
        <f>IF(OR($A319="",$S319=""),"",IFERROR($S319*'Settings'!$B$5,""))</f>
        <v/>
      </c>
      <c r="Z319" s="44">
        <f>IF($A319="","",IFERROR(SUMIFS('Coaching Log'!$P$5:$P$504,'Coaching Log'!$B$5:$B$504,$A319),0))</f>
        <v/>
      </c>
      <c r="AA319" s="29">
        <f>IF(COUNTA($A319:$T319)=0,"",IF($A319="","Missing Plan ID",IF(COUNTIF($A$5:$A$504,$A319)&gt;1,"Duplicate Plan ID",IF(OR($B319="",$C319=""),"Missing Driver",IF($H319="","Missing Start Date",IF($I319="","Missing Due Date",IF($I319&lt;$H319,"Due Date Before Start",IF(AND($K319="Completed",$T319=""),"Missing Completion Date",IF(AND($K319&lt;&gt;"Completed",$T319&lt;&gt;""),"Completion Date With Open Status",IF(AND($N319="Lower Is Better",$O319&lt;&gt;"",$P319&lt;&gt;"",$P319&gt;=$O319),"Target Direction Conflict",IF(AND($N319="Higher Is Better",$O319&lt;&gt;"",$P319&lt;&gt;"",$P319&lt;=$O319),"Target Direction Conflict","OK")))))))))))</f>
        <v/>
      </c>
    </row>
    <row r="320">
      <c r="A320" s="23" t="n"/>
      <c r="B320" s="23" t="n"/>
      <c r="C320" s="23" t="n"/>
      <c r="D320" s="23" t="n"/>
      <c r="E320" s="23" t="n"/>
      <c r="F320" s="23" t="n"/>
      <c r="G320" s="24" t="n"/>
      <c r="H320" s="42" t="n"/>
      <c r="I320" s="42" t="n"/>
      <c r="J320" s="23" t="n"/>
      <c r="K320" s="23" t="n"/>
      <c r="L320" s="23" t="n"/>
      <c r="M320" s="23" t="n"/>
      <c r="N320" s="23" t="n"/>
      <c r="O320" s="26" t="n"/>
      <c r="P320" s="26" t="n"/>
      <c r="Q320" s="26" t="n"/>
      <c r="R320" s="42" t="n"/>
      <c r="S320" s="27" t="n"/>
      <c r="T320" s="42" t="n"/>
      <c r="U320" s="28">
        <f>IF(OR($O320="",$P320="",$Q320="",$N320=""),"",IFERROR(MAX(0,MIN(1,IF($N320="Lower Is Better",($O320-$Q320)/($O320-$P320),($Q320-$O320)/($P320-$O320)))),""))</f>
        <v/>
      </c>
      <c r="V320" s="29">
        <f>IF($A320="","",IF($K320="Completed","Completed",IF($K320="Canceled","Canceled",IF($K320="On Hold","On Hold",IF($I320="","Missing Due Date",IF($I320&lt;TODAY(),"Past Due",IF($I320&lt;=TODAY()+'Settings'!$B$4,"Due Soon","On Track")))))))</f>
        <v/>
      </c>
      <c r="W320" s="30">
        <f>IF($A320="","",COUNTIFS('Coaching Log'!$B$5:$B$504,$A320))</f>
        <v/>
      </c>
      <c r="X320" s="43">
        <f>IF($A320="","",IFERROR(IF(MAXIFS('Coaching Log'!$F$5:$F$504,'Coaching Log'!$B$5:$B$504,$A320)=0,"",MAXIFS('Coaching Log'!$F$5:$F$504,'Coaching Log'!$B$5:$B$504,$A320)),""))</f>
        <v/>
      </c>
      <c r="Y320" s="44">
        <f>IF(OR($A320="",$S320=""),"",IFERROR($S320*'Settings'!$B$5,""))</f>
        <v/>
      </c>
      <c r="Z320" s="44">
        <f>IF($A320="","",IFERROR(SUMIFS('Coaching Log'!$P$5:$P$504,'Coaching Log'!$B$5:$B$504,$A320),0))</f>
        <v/>
      </c>
      <c r="AA320" s="29">
        <f>IF(COUNTA($A320:$T320)=0,"",IF($A320="","Missing Plan ID",IF(COUNTIF($A$5:$A$504,$A320)&gt;1,"Duplicate Plan ID",IF(OR($B320="",$C320=""),"Missing Driver",IF($H320="","Missing Start Date",IF($I320="","Missing Due Date",IF($I320&lt;$H320,"Due Date Before Start",IF(AND($K320="Completed",$T320=""),"Missing Completion Date",IF(AND($K320&lt;&gt;"Completed",$T320&lt;&gt;""),"Completion Date With Open Status",IF(AND($N320="Lower Is Better",$O320&lt;&gt;"",$P320&lt;&gt;"",$P320&gt;=$O320),"Target Direction Conflict",IF(AND($N320="Higher Is Better",$O320&lt;&gt;"",$P320&lt;&gt;"",$P320&lt;=$O320),"Target Direction Conflict","OK")))))))))))</f>
        <v/>
      </c>
    </row>
    <row r="321">
      <c r="A321" s="23" t="n"/>
      <c r="B321" s="23" t="n"/>
      <c r="C321" s="23" t="n"/>
      <c r="D321" s="23" t="n"/>
      <c r="E321" s="23" t="n"/>
      <c r="F321" s="23" t="n"/>
      <c r="G321" s="24" t="n"/>
      <c r="H321" s="42" t="n"/>
      <c r="I321" s="42" t="n"/>
      <c r="J321" s="23" t="n"/>
      <c r="K321" s="23" t="n"/>
      <c r="L321" s="23" t="n"/>
      <c r="M321" s="23" t="n"/>
      <c r="N321" s="23" t="n"/>
      <c r="O321" s="26" t="n"/>
      <c r="P321" s="26" t="n"/>
      <c r="Q321" s="26" t="n"/>
      <c r="R321" s="42" t="n"/>
      <c r="S321" s="27" t="n"/>
      <c r="T321" s="42" t="n"/>
      <c r="U321" s="28">
        <f>IF(OR($O321="",$P321="",$Q321="",$N321=""),"",IFERROR(MAX(0,MIN(1,IF($N321="Lower Is Better",($O321-$Q321)/($O321-$P321),($Q321-$O321)/($P321-$O321)))),""))</f>
        <v/>
      </c>
      <c r="V321" s="29">
        <f>IF($A321="","",IF($K321="Completed","Completed",IF($K321="Canceled","Canceled",IF($K321="On Hold","On Hold",IF($I321="","Missing Due Date",IF($I321&lt;TODAY(),"Past Due",IF($I321&lt;=TODAY()+'Settings'!$B$4,"Due Soon","On Track")))))))</f>
        <v/>
      </c>
      <c r="W321" s="30">
        <f>IF($A321="","",COUNTIFS('Coaching Log'!$B$5:$B$504,$A321))</f>
        <v/>
      </c>
      <c r="X321" s="43">
        <f>IF($A321="","",IFERROR(IF(MAXIFS('Coaching Log'!$F$5:$F$504,'Coaching Log'!$B$5:$B$504,$A321)=0,"",MAXIFS('Coaching Log'!$F$5:$F$504,'Coaching Log'!$B$5:$B$504,$A321)),""))</f>
        <v/>
      </c>
      <c r="Y321" s="44">
        <f>IF(OR($A321="",$S321=""),"",IFERROR($S321*'Settings'!$B$5,""))</f>
        <v/>
      </c>
      <c r="Z321" s="44">
        <f>IF($A321="","",IFERROR(SUMIFS('Coaching Log'!$P$5:$P$504,'Coaching Log'!$B$5:$B$504,$A321),0))</f>
        <v/>
      </c>
      <c r="AA321" s="29">
        <f>IF(COUNTA($A321:$T321)=0,"",IF($A321="","Missing Plan ID",IF(COUNTIF($A$5:$A$504,$A321)&gt;1,"Duplicate Plan ID",IF(OR($B321="",$C321=""),"Missing Driver",IF($H321="","Missing Start Date",IF($I321="","Missing Due Date",IF($I321&lt;$H321,"Due Date Before Start",IF(AND($K321="Completed",$T321=""),"Missing Completion Date",IF(AND($K321&lt;&gt;"Completed",$T321&lt;&gt;""),"Completion Date With Open Status",IF(AND($N321="Lower Is Better",$O321&lt;&gt;"",$P321&lt;&gt;"",$P321&gt;=$O321),"Target Direction Conflict",IF(AND($N321="Higher Is Better",$O321&lt;&gt;"",$P321&lt;&gt;"",$P321&lt;=$O321),"Target Direction Conflict","OK")))))))))))</f>
        <v/>
      </c>
    </row>
    <row r="322">
      <c r="A322" s="23" t="n"/>
      <c r="B322" s="23" t="n"/>
      <c r="C322" s="23" t="n"/>
      <c r="D322" s="23" t="n"/>
      <c r="E322" s="23" t="n"/>
      <c r="F322" s="23" t="n"/>
      <c r="G322" s="24" t="n"/>
      <c r="H322" s="42" t="n"/>
      <c r="I322" s="42" t="n"/>
      <c r="J322" s="23" t="n"/>
      <c r="K322" s="23" t="n"/>
      <c r="L322" s="23" t="n"/>
      <c r="M322" s="23" t="n"/>
      <c r="N322" s="23" t="n"/>
      <c r="O322" s="26" t="n"/>
      <c r="P322" s="26" t="n"/>
      <c r="Q322" s="26" t="n"/>
      <c r="R322" s="42" t="n"/>
      <c r="S322" s="27" t="n"/>
      <c r="T322" s="42" t="n"/>
      <c r="U322" s="28">
        <f>IF(OR($O322="",$P322="",$Q322="",$N322=""),"",IFERROR(MAX(0,MIN(1,IF($N322="Lower Is Better",($O322-$Q322)/($O322-$P322),($Q322-$O322)/($P322-$O322)))),""))</f>
        <v/>
      </c>
      <c r="V322" s="29">
        <f>IF($A322="","",IF($K322="Completed","Completed",IF($K322="Canceled","Canceled",IF($K322="On Hold","On Hold",IF($I322="","Missing Due Date",IF($I322&lt;TODAY(),"Past Due",IF($I322&lt;=TODAY()+'Settings'!$B$4,"Due Soon","On Track")))))))</f>
        <v/>
      </c>
      <c r="W322" s="30">
        <f>IF($A322="","",COUNTIFS('Coaching Log'!$B$5:$B$504,$A322))</f>
        <v/>
      </c>
      <c r="X322" s="43">
        <f>IF($A322="","",IFERROR(IF(MAXIFS('Coaching Log'!$F$5:$F$504,'Coaching Log'!$B$5:$B$504,$A322)=0,"",MAXIFS('Coaching Log'!$F$5:$F$504,'Coaching Log'!$B$5:$B$504,$A322)),""))</f>
        <v/>
      </c>
      <c r="Y322" s="44">
        <f>IF(OR($A322="",$S322=""),"",IFERROR($S322*'Settings'!$B$5,""))</f>
        <v/>
      </c>
      <c r="Z322" s="44">
        <f>IF($A322="","",IFERROR(SUMIFS('Coaching Log'!$P$5:$P$504,'Coaching Log'!$B$5:$B$504,$A322),0))</f>
        <v/>
      </c>
      <c r="AA322" s="29">
        <f>IF(COUNTA($A322:$T322)=0,"",IF($A322="","Missing Plan ID",IF(COUNTIF($A$5:$A$504,$A322)&gt;1,"Duplicate Plan ID",IF(OR($B322="",$C322=""),"Missing Driver",IF($H322="","Missing Start Date",IF($I322="","Missing Due Date",IF($I322&lt;$H322,"Due Date Before Start",IF(AND($K322="Completed",$T322=""),"Missing Completion Date",IF(AND($K322&lt;&gt;"Completed",$T322&lt;&gt;""),"Completion Date With Open Status",IF(AND($N322="Lower Is Better",$O322&lt;&gt;"",$P322&lt;&gt;"",$P322&gt;=$O322),"Target Direction Conflict",IF(AND($N322="Higher Is Better",$O322&lt;&gt;"",$P322&lt;&gt;"",$P322&lt;=$O322),"Target Direction Conflict","OK")))))))))))</f>
        <v/>
      </c>
    </row>
    <row r="323">
      <c r="A323" s="23" t="n"/>
      <c r="B323" s="23" t="n"/>
      <c r="C323" s="23" t="n"/>
      <c r="D323" s="23" t="n"/>
      <c r="E323" s="23" t="n"/>
      <c r="F323" s="23" t="n"/>
      <c r="G323" s="24" t="n"/>
      <c r="H323" s="42" t="n"/>
      <c r="I323" s="42" t="n"/>
      <c r="J323" s="23" t="n"/>
      <c r="K323" s="23" t="n"/>
      <c r="L323" s="23" t="n"/>
      <c r="M323" s="23" t="n"/>
      <c r="N323" s="23" t="n"/>
      <c r="O323" s="26" t="n"/>
      <c r="P323" s="26" t="n"/>
      <c r="Q323" s="26" t="n"/>
      <c r="R323" s="42" t="n"/>
      <c r="S323" s="27" t="n"/>
      <c r="T323" s="42" t="n"/>
      <c r="U323" s="28">
        <f>IF(OR($O323="",$P323="",$Q323="",$N323=""),"",IFERROR(MAX(0,MIN(1,IF($N323="Lower Is Better",($O323-$Q323)/($O323-$P323),($Q323-$O323)/($P323-$O323)))),""))</f>
        <v/>
      </c>
      <c r="V323" s="29">
        <f>IF($A323="","",IF($K323="Completed","Completed",IF($K323="Canceled","Canceled",IF($K323="On Hold","On Hold",IF($I323="","Missing Due Date",IF($I323&lt;TODAY(),"Past Due",IF($I323&lt;=TODAY()+'Settings'!$B$4,"Due Soon","On Track")))))))</f>
        <v/>
      </c>
      <c r="W323" s="30">
        <f>IF($A323="","",COUNTIFS('Coaching Log'!$B$5:$B$504,$A323))</f>
        <v/>
      </c>
      <c r="X323" s="43">
        <f>IF($A323="","",IFERROR(IF(MAXIFS('Coaching Log'!$F$5:$F$504,'Coaching Log'!$B$5:$B$504,$A323)=0,"",MAXIFS('Coaching Log'!$F$5:$F$504,'Coaching Log'!$B$5:$B$504,$A323)),""))</f>
        <v/>
      </c>
      <c r="Y323" s="44">
        <f>IF(OR($A323="",$S323=""),"",IFERROR($S323*'Settings'!$B$5,""))</f>
        <v/>
      </c>
      <c r="Z323" s="44">
        <f>IF($A323="","",IFERROR(SUMIFS('Coaching Log'!$P$5:$P$504,'Coaching Log'!$B$5:$B$504,$A323),0))</f>
        <v/>
      </c>
      <c r="AA323" s="29">
        <f>IF(COUNTA($A323:$T323)=0,"",IF($A323="","Missing Plan ID",IF(COUNTIF($A$5:$A$504,$A323)&gt;1,"Duplicate Plan ID",IF(OR($B323="",$C323=""),"Missing Driver",IF($H323="","Missing Start Date",IF($I323="","Missing Due Date",IF($I323&lt;$H323,"Due Date Before Start",IF(AND($K323="Completed",$T323=""),"Missing Completion Date",IF(AND($K323&lt;&gt;"Completed",$T323&lt;&gt;""),"Completion Date With Open Status",IF(AND($N323="Lower Is Better",$O323&lt;&gt;"",$P323&lt;&gt;"",$P323&gt;=$O323),"Target Direction Conflict",IF(AND($N323="Higher Is Better",$O323&lt;&gt;"",$P323&lt;&gt;"",$P323&lt;=$O323),"Target Direction Conflict","OK")))))))))))</f>
        <v/>
      </c>
    </row>
    <row r="324">
      <c r="A324" s="23" t="n"/>
      <c r="B324" s="23" t="n"/>
      <c r="C324" s="23" t="n"/>
      <c r="D324" s="23" t="n"/>
      <c r="E324" s="23" t="n"/>
      <c r="F324" s="23" t="n"/>
      <c r="G324" s="24" t="n"/>
      <c r="H324" s="42" t="n"/>
      <c r="I324" s="42" t="n"/>
      <c r="J324" s="23" t="n"/>
      <c r="K324" s="23" t="n"/>
      <c r="L324" s="23" t="n"/>
      <c r="M324" s="23" t="n"/>
      <c r="N324" s="23" t="n"/>
      <c r="O324" s="26" t="n"/>
      <c r="P324" s="26" t="n"/>
      <c r="Q324" s="26" t="n"/>
      <c r="R324" s="42" t="n"/>
      <c r="S324" s="27" t="n"/>
      <c r="T324" s="42" t="n"/>
      <c r="U324" s="28">
        <f>IF(OR($O324="",$P324="",$Q324="",$N324=""),"",IFERROR(MAX(0,MIN(1,IF($N324="Lower Is Better",($O324-$Q324)/($O324-$P324),($Q324-$O324)/($P324-$O324)))),""))</f>
        <v/>
      </c>
      <c r="V324" s="29">
        <f>IF($A324="","",IF($K324="Completed","Completed",IF($K324="Canceled","Canceled",IF($K324="On Hold","On Hold",IF($I324="","Missing Due Date",IF($I324&lt;TODAY(),"Past Due",IF($I324&lt;=TODAY()+'Settings'!$B$4,"Due Soon","On Track")))))))</f>
        <v/>
      </c>
      <c r="W324" s="30">
        <f>IF($A324="","",COUNTIFS('Coaching Log'!$B$5:$B$504,$A324))</f>
        <v/>
      </c>
      <c r="X324" s="43">
        <f>IF($A324="","",IFERROR(IF(MAXIFS('Coaching Log'!$F$5:$F$504,'Coaching Log'!$B$5:$B$504,$A324)=0,"",MAXIFS('Coaching Log'!$F$5:$F$504,'Coaching Log'!$B$5:$B$504,$A324)),""))</f>
        <v/>
      </c>
      <c r="Y324" s="44">
        <f>IF(OR($A324="",$S324=""),"",IFERROR($S324*'Settings'!$B$5,""))</f>
        <v/>
      </c>
      <c r="Z324" s="44">
        <f>IF($A324="","",IFERROR(SUMIFS('Coaching Log'!$P$5:$P$504,'Coaching Log'!$B$5:$B$504,$A324),0))</f>
        <v/>
      </c>
      <c r="AA324" s="29">
        <f>IF(COUNTA($A324:$T324)=0,"",IF($A324="","Missing Plan ID",IF(COUNTIF($A$5:$A$504,$A324)&gt;1,"Duplicate Plan ID",IF(OR($B324="",$C324=""),"Missing Driver",IF($H324="","Missing Start Date",IF($I324="","Missing Due Date",IF($I324&lt;$H324,"Due Date Before Start",IF(AND($K324="Completed",$T324=""),"Missing Completion Date",IF(AND($K324&lt;&gt;"Completed",$T324&lt;&gt;""),"Completion Date With Open Status",IF(AND($N324="Lower Is Better",$O324&lt;&gt;"",$P324&lt;&gt;"",$P324&gt;=$O324),"Target Direction Conflict",IF(AND($N324="Higher Is Better",$O324&lt;&gt;"",$P324&lt;&gt;"",$P324&lt;=$O324),"Target Direction Conflict","OK")))))))))))</f>
        <v/>
      </c>
    </row>
    <row r="325">
      <c r="A325" s="23" t="n"/>
      <c r="B325" s="23" t="n"/>
      <c r="C325" s="23" t="n"/>
      <c r="D325" s="23" t="n"/>
      <c r="E325" s="23" t="n"/>
      <c r="F325" s="23" t="n"/>
      <c r="G325" s="24" t="n"/>
      <c r="H325" s="42" t="n"/>
      <c r="I325" s="42" t="n"/>
      <c r="J325" s="23" t="n"/>
      <c r="K325" s="23" t="n"/>
      <c r="L325" s="23" t="n"/>
      <c r="M325" s="23" t="n"/>
      <c r="N325" s="23" t="n"/>
      <c r="O325" s="26" t="n"/>
      <c r="P325" s="26" t="n"/>
      <c r="Q325" s="26" t="n"/>
      <c r="R325" s="42" t="n"/>
      <c r="S325" s="27" t="n"/>
      <c r="T325" s="42" t="n"/>
      <c r="U325" s="28">
        <f>IF(OR($O325="",$P325="",$Q325="",$N325=""),"",IFERROR(MAX(0,MIN(1,IF($N325="Lower Is Better",($O325-$Q325)/($O325-$P325),($Q325-$O325)/($P325-$O325)))),""))</f>
        <v/>
      </c>
      <c r="V325" s="29">
        <f>IF($A325="","",IF($K325="Completed","Completed",IF($K325="Canceled","Canceled",IF($K325="On Hold","On Hold",IF($I325="","Missing Due Date",IF($I325&lt;TODAY(),"Past Due",IF($I325&lt;=TODAY()+'Settings'!$B$4,"Due Soon","On Track")))))))</f>
        <v/>
      </c>
      <c r="W325" s="30">
        <f>IF($A325="","",COUNTIFS('Coaching Log'!$B$5:$B$504,$A325))</f>
        <v/>
      </c>
      <c r="X325" s="43">
        <f>IF($A325="","",IFERROR(IF(MAXIFS('Coaching Log'!$F$5:$F$504,'Coaching Log'!$B$5:$B$504,$A325)=0,"",MAXIFS('Coaching Log'!$F$5:$F$504,'Coaching Log'!$B$5:$B$504,$A325)),""))</f>
        <v/>
      </c>
      <c r="Y325" s="44">
        <f>IF(OR($A325="",$S325=""),"",IFERROR($S325*'Settings'!$B$5,""))</f>
        <v/>
      </c>
      <c r="Z325" s="44">
        <f>IF($A325="","",IFERROR(SUMIFS('Coaching Log'!$P$5:$P$504,'Coaching Log'!$B$5:$B$504,$A325),0))</f>
        <v/>
      </c>
      <c r="AA325" s="29">
        <f>IF(COUNTA($A325:$T325)=0,"",IF($A325="","Missing Plan ID",IF(COUNTIF($A$5:$A$504,$A325)&gt;1,"Duplicate Plan ID",IF(OR($B325="",$C325=""),"Missing Driver",IF($H325="","Missing Start Date",IF($I325="","Missing Due Date",IF($I325&lt;$H325,"Due Date Before Start",IF(AND($K325="Completed",$T325=""),"Missing Completion Date",IF(AND($K325&lt;&gt;"Completed",$T325&lt;&gt;""),"Completion Date With Open Status",IF(AND($N325="Lower Is Better",$O325&lt;&gt;"",$P325&lt;&gt;"",$P325&gt;=$O325),"Target Direction Conflict",IF(AND($N325="Higher Is Better",$O325&lt;&gt;"",$P325&lt;&gt;"",$P325&lt;=$O325),"Target Direction Conflict","OK")))))))))))</f>
        <v/>
      </c>
    </row>
    <row r="326">
      <c r="A326" s="23" t="n"/>
      <c r="B326" s="23" t="n"/>
      <c r="C326" s="23" t="n"/>
      <c r="D326" s="23" t="n"/>
      <c r="E326" s="23" t="n"/>
      <c r="F326" s="23" t="n"/>
      <c r="G326" s="24" t="n"/>
      <c r="H326" s="42" t="n"/>
      <c r="I326" s="42" t="n"/>
      <c r="J326" s="23" t="n"/>
      <c r="K326" s="23" t="n"/>
      <c r="L326" s="23" t="n"/>
      <c r="M326" s="23" t="n"/>
      <c r="N326" s="23" t="n"/>
      <c r="O326" s="26" t="n"/>
      <c r="P326" s="26" t="n"/>
      <c r="Q326" s="26" t="n"/>
      <c r="R326" s="42" t="n"/>
      <c r="S326" s="27" t="n"/>
      <c r="T326" s="42" t="n"/>
      <c r="U326" s="28">
        <f>IF(OR($O326="",$P326="",$Q326="",$N326=""),"",IFERROR(MAX(0,MIN(1,IF($N326="Lower Is Better",($O326-$Q326)/($O326-$P326),($Q326-$O326)/($P326-$O326)))),""))</f>
        <v/>
      </c>
      <c r="V326" s="29">
        <f>IF($A326="","",IF($K326="Completed","Completed",IF($K326="Canceled","Canceled",IF($K326="On Hold","On Hold",IF($I326="","Missing Due Date",IF($I326&lt;TODAY(),"Past Due",IF($I326&lt;=TODAY()+'Settings'!$B$4,"Due Soon","On Track")))))))</f>
        <v/>
      </c>
      <c r="W326" s="30">
        <f>IF($A326="","",COUNTIFS('Coaching Log'!$B$5:$B$504,$A326))</f>
        <v/>
      </c>
      <c r="X326" s="43">
        <f>IF($A326="","",IFERROR(IF(MAXIFS('Coaching Log'!$F$5:$F$504,'Coaching Log'!$B$5:$B$504,$A326)=0,"",MAXIFS('Coaching Log'!$F$5:$F$504,'Coaching Log'!$B$5:$B$504,$A326)),""))</f>
        <v/>
      </c>
      <c r="Y326" s="44">
        <f>IF(OR($A326="",$S326=""),"",IFERROR($S326*'Settings'!$B$5,""))</f>
        <v/>
      </c>
      <c r="Z326" s="44">
        <f>IF($A326="","",IFERROR(SUMIFS('Coaching Log'!$P$5:$P$504,'Coaching Log'!$B$5:$B$504,$A326),0))</f>
        <v/>
      </c>
      <c r="AA326" s="29">
        <f>IF(COUNTA($A326:$T326)=0,"",IF($A326="","Missing Plan ID",IF(COUNTIF($A$5:$A$504,$A326)&gt;1,"Duplicate Plan ID",IF(OR($B326="",$C326=""),"Missing Driver",IF($H326="","Missing Start Date",IF($I326="","Missing Due Date",IF($I326&lt;$H326,"Due Date Before Start",IF(AND($K326="Completed",$T326=""),"Missing Completion Date",IF(AND($K326&lt;&gt;"Completed",$T326&lt;&gt;""),"Completion Date With Open Status",IF(AND($N326="Lower Is Better",$O326&lt;&gt;"",$P326&lt;&gt;"",$P326&gt;=$O326),"Target Direction Conflict",IF(AND($N326="Higher Is Better",$O326&lt;&gt;"",$P326&lt;&gt;"",$P326&lt;=$O326),"Target Direction Conflict","OK")))))))))))</f>
        <v/>
      </c>
    </row>
    <row r="327">
      <c r="A327" s="23" t="n"/>
      <c r="B327" s="23" t="n"/>
      <c r="C327" s="23" t="n"/>
      <c r="D327" s="23" t="n"/>
      <c r="E327" s="23" t="n"/>
      <c r="F327" s="23" t="n"/>
      <c r="G327" s="24" t="n"/>
      <c r="H327" s="42" t="n"/>
      <c r="I327" s="42" t="n"/>
      <c r="J327" s="23" t="n"/>
      <c r="K327" s="23" t="n"/>
      <c r="L327" s="23" t="n"/>
      <c r="M327" s="23" t="n"/>
      <c r="N327" s="23" t="n"/>
      <c r="O327" s="26" t="n"/>
      <c r="P327" s="26" t="n"/>
      <c r="Q327" s="26" t="n"/>
      <c r="R327" s="42" t="n"/>
      <c r="S327" s="27" t="n"/>
      <c r="T327" s="42" t="n"/>
      <c r="U327" s="28">
        <f>IF(OR($O327="",$P327="",$Q327="",$N327=""),"",IFERROR(MAX(0,MIN(1,IF($N327="Lower Is Better",($O327-$Q327)/($O327-$P327),($Q327-$O327)/($P327-$O327)))),""))</f>
        <v/>
      </c>
      <c r="V327" s="29">
        <f>IF($A327="","",IF($K327="Completed","Completed",IF($K327="Canceled","Canceled",IF($K327="On Hold","On Hold",IF($I327="","Missing Due Date",IF($I327&lt;TODAY(),"Past Due",IF($I327&lt;=TODAY()+'Settings'!$B$4,"Due Soon","On Track")))))))</f>
        <v/>
      </c>
      <c r="W327" s="30">
        <f>IF($A327="","",COUNTIFS('Coaching Log'!$B$5:$B$504,$A327))</f>
        <v/>
      </c>
      <c r="X327" s="43">
        <f>IF($A327="","",IFERROR(IF(MAXIFS('Coaching Log'!$F$5:$F$504,'Coaching Log'!$B$5:$B$504,$A327)=0,"",MAXIFS('Coaching Log'!$F$5:$F$504,'Coaching Log'!$B$5:$B$504,$A327)),""))</f>
        <v/>
      </c>
      <c r="Y327" s="44">
        <f>IF(OR($A327="",$S327=""),"",IFERROR($S327*'Settings'!$B$5,""))</f>
        <v/>
      </c>
      <c r="Z327" s="44">
        <f>IF($A327="","",IFERROR(SUMIFS('Coaching Log'!$P$5:$P$504,'Coaching Log'!$B$5:$B$504,$A327),0))</f>
        <v/>
      </c>
      <c r="AA327" s="29">
        <f>IF(COUNTA($A327:$T327)=0,"",IF($A327="","Missing Plan ID",IF(COUNTIF($A$5:$A$504,$A327)&gt;1,"Duplicate Plan ID",IF(OR($B327="",$C327=""),"Missing Driver",IF($H327="","Missing Start Date",IF($I327="","Missing Due Date",IF($I327&lt;$H327,"Due Date Before Start",IF(AND($K327="Completed",$T327=""),"Missing Completion Date",IF(AND($K327&lt;&gt;"Completed",$T327&lt;&gt;""),"Completion Date With Open Status",IF(AND($N327="Lower Is Better",$O327&lt;&gt;"",$P327&lt;&gt;"",$P327&gt;=$O327),"Target Direction Conflict",IF(AND($N327="Higher Is Better",$O327&lt;&gt;"",$P327&lt;&gt;"",$P327&lt;=$O327),"Target Direction Conflict","OK")))))))))))</f>
        <v/>
      </c>
    </row>
    <row r="328">
      <c r="A328" s="23" t="n"/>
      <c r="B328" s="23" t="n"/>
      <c r="C328" s="23" t="n"/>
      <c r="D328" s="23" t="n"/>
      <c r="E328" s="23" t="n"/>
      <c r="F328" s="23" t="n"/>
      <c r="G328" s="24" t="n"/>
      <c r="H328" s="42" t="n"/>
      <c r="I328" s="42" t="n"/>
      <c r="J328" s="23" t="n"/>
      <c r="K328" s="23" t="n"/>
      <c r="L328" s="23" t="n"/>
      <c r="M328" s="23" t="n"/>
      <c r="N328" s="23" t="n"/>
      <c r="O328" s="26" t="n"/>
      <c r="P328" s="26" t="n"/>
      <c r="Q328" s="26" t="n"/>
      <c r="R328" s="42" t="n"/>
      <c r="S328" s="27" t="n"/>
      <c r="T328" s="42" t="n"/>
      <c r="U328" s="28">
        <f>IF(OR($O328="",$P328="",$Q328="",$N328=""),"",IFERROR(MAX(0,MIN(1,IF($N328="Lower Is Better",($O328-$Q328)/($O328-$P328),($Q328-$O328)/($P328-$O328)))),""))</f>
        <v/>
      </c>
      <c r="V328" s="29">
        <f>IF($A328="","",IF($K328="Completed","Completed",IF($K328="Canceled","Canceled",IF($K328="On Hold","On Hold",IF($I328="","Missing Due Date",IF($I328&lt;TODAY(),"Past Due",IF($I328&lt;=TODAY()+'Settings'!$B$4,"Due Soon","On Track")))))))</f>
        <v/>
      </c>
      <c r="W328" s="30">
        <f>IF($A328="","",COUNTIFS('Coaching Log'!$B$5:$B$504,$A328))</f>
        <v/>
      </c>
      <c r="X328" s="43">
        <f>IF($A328="","",IFERROR(IF(MAXIFS('Coaching Log'!$F$5:$F$504,'Coaching Log'!$B$5:$B$504,$A328)=0,"",MAXIFS('Coaching Log'!$F$5:$F$504,'Coaching Log'!$B$5:$B$504,$A328)),""))</f>
        <v/>
      </c>
      <c r="Y328" s="44">
        <f>IF(OR($A328="",$S328=""),"",IFERROR($S328*'Settings'!$B$5,""))</f>
        <v/>
      </c>
      <c r="Z328" s="44">
        <f>IF($A328="","",IFERROR(SUMIFS('Coaching Log'!$P$5:$P$504,'Coaching Log'!$B$5:$B$504,$A328),0))</f>
        <v/>
      </c>
      <c r="AA328" s="29">
        <f>IF(COUNTA($A328:$T328)=0,"",IF($A328="","Missing Plan ID",IF(COUNTIF($A$5:$A$504,$A328)&gt;1,"Duplicate Plan ID",IF(OR($B328="",$C328=""),"Missing Driver",IF($H328="","Missing Start Date",IF($I328="","Missing Due Date",IF($I328&lt;$H328,"Due Date Before Start",IF(AND($K328="Completed",$T328=""),"Missing Completion Date",IF(AND($K328&lt;&gt;"Completed",$T328&lt;&gt;""),"Completion Date With Open Status",IF(AND($N328="Lower Is Better",$O328&lt;&gt;"",$P328&lt;&gt;"",$P328&gt;=$O328),"Target Direction Conflict",IF(AND($N328="Higher Is Better",$O328&lt;&gt;"",$P328&lt;&gt;"",$P328&lt;=$O328),"Target Direction Conflict","OK")))))))))))</f>
        <v/>
      </c>
    </row>
    <row r="329">
      <c r="A329" s="23" t="n"/>
      <c r="B329" s="23" t="n"/>
      <c r="C329" s="23" t="n"/>
      <c r="D329" s="23" t="n"/>
      <c r="E329" s="23" t="n"/>
      <c r="F329" s="23" t="n"/>
      <c r="G329" s="24" t="n"/>
      <c r="H329" s="42" t="n"/>
      <c r="I329" s="42" t="n"/>
      <c r="J329" s="23" t="n"/>
      <c r="K329" s="23" t="n"/>
      <c r="L329" s="23" t="n"/>
      <c r="M329" s="23" t="n"/>
      <c r="N329" s="23" t="n"/>
      <c r="O329" s="26" t="n"/>
      <c r="P329" s="26" t="n"/>
      <c r="Q329" s="26" t="n"/>
      <c r="R329" s="42" t="n"/>
      <c r="S329" s="27" t="n"/>
      <c r="T329" s="42" t="n"/>
      <c r="U329" s="28">
        <f>IF(OR($O329="",$P329="",$Q329="",$N329=""),"",IFERROR(MAX(0,MIN(1,IF($N329="Lower Is Better",($O329-$Q329)/($O329-$P329),($Q329-$O329)/($P329-$O329)))),""))</f>
        <v/>
      </c>
      <c r="V329" s="29">
        <f>IF($A329="","",IF($K329="Completed","Completed",IF($K329="Canceled","Canceled",IF($K329="On Hold","On Hold",IF($I329="","Missing Due Date",IF($I329&lt;TODAY(),"Past Due",IF($I329&lt;=TODAY()+'Settings'!$B$4,"Due Soon","On Track")))))))</f>
        <v/>
      </c>
      <c r="W329" s="30">
        <f>IF($A329="","",COUNTIFS('Coaching Log'!$B$5:$B$504,$A329))</f>
        <v/>
      </c>
      <c r="X329" s="43">
        <f>IF($A329="","",IFERROR(IF(MAXIFS('Coaching Log'!$F$5:$F$504,'Coaching Log'!$B$5:$B$504,$A329)=0,"",MAXIFS('Coaching Log'!$F$5:$F$504,'Coaching Log'!$B$5:$B$504,$A329)),""))</f>
        <v/>
      </c>
      <c r="Y329" s="44">
        <f>IF(OR($A329="",$S329=""),"",IFERROR($S329*'Settings'!$B$5,""))</f>
        <v/>
      </c>
      <c r="Z329" s="44">
        <f>IF($A329="","",IFERROR(SUMIFS('Coaching Log'!$P$5:$P$504,'Coaching Log'!$B$5:$B$504,$A329),0))</f>
        <v/>
      </c>
      <c r="AA329" s="29">
        <f>IF(COUNTA($A329:$T329)=0,"",IF($A329="","Missing Plan ID",IF(COUNTIF($A$5:$A$504,$A329)&gt;1,"Duplicate Plan ID",IF(OR($B329="",$C329=""),"Missing Driver",IF($H329="","Missing Start Date",IF($I329="","Missing Due Date",IF($I329&lt;$H329,"Due Date Before Start",IF(AND($K329="Completed",$T329=""),"Missing Completion Date",IF(AND($K329&lt;&gt;"Completed",$T329&lt;&gt;""),"Completion Date With Open Status",IF(AND($N329="Lower Is Better",$O329&lt;&gt;"",$P329&lt;&gt;"",$P329&gt;=$O329),"Target Direction Conflict",IF(AND($N329="Higher Is Better",$O329&lt;&gt;"",$P329&lt;&gt;"",$P329&lt;=$O329),"Target Direction Conflict","OK")))))))))))</f>
        <v/>
      </c>
    </row>
    <row r="330">
      <c r="A330" s="23" t="n"/>
      <c r="B330" s="23" t="n"/>
      <c r="C330" s="23" t="n"/>
      <c r="D330" s="23" t="n"/>
      <c r="E330" s="23" t="n"/>
      <c r="F330" s="23" t="n"/>
      <c r="G330" s="24" t="n"/>
      <c r="H330" s="42" t="n"/>
      <c r="I330" s="42" t="n"/>
      <c r="J330" s="23" t="n"/>
      <c r="K330" s="23" t="n"/>
      <c r="L330" s="23" t="n"/>
      <c r="M330" s="23" t="n"/>
      <c r="N330" s="23" t="n"/>
      <c r="O330" s="26" t="n"/>
      <c r="P330" s="26" t="n"/>
      <c r="Q330" s="26" t="n"/>
      <c r="R330" s="42" t="n"/>
      <c r="S330" s="27" t="n"/>
      <c r="T330" s="42" t="n"/>
      <c r="U330" s="28">
        <f>IF(OR($O330="",$P330="",$Q330="",$N330=""),"",IFERROR(MAX(0,MIN(1,IF($N330="Lower Is Better",($O330-$Q330)/($O330-$P330),($Q330-$O330)/($P330-$O330)))),""))</f>
        <v/>
      </c>
      <c r="V330" s="29">
        <f>IF($A330="","",IF($K330="Completed","Completed",IF($K330="Canceled","Canceled",IF($K330="On Hold","On Hold",IF($I330="","Missing Due Date",IF($I330&lt;TODAY(),"Past Due",IF($I330&lt;=TODAY()+'Settings'!$B$4,"Due Soon","On Track")))))))</f>
        <v/>
      </c>
      <c r="W330" s="30">
        <f>IF($A330="","",COUNTIFS('Coaching Log'!$B$5:$B$504,$A330))</f>
        <v/>
      </c>
      <c r="X330" s="43">
        <f>IF($A330="","",IFERROR(IF(MAXIFS('Coaching Log'!$F$5:$F$504,'Coaching Log'!$B$5:$B$504,$A330)=0,"",MAXIFS('Coaching Log'!$F$5:$F$504,'Coaching Log'!$B$5:$B$504,$A330)),""))</f>
        <v/>
      </c>
      <c r="Y330" s="44">
        <f>IF(OR($A330="",$S330=""),"",IFERROR($S330*'Settings'!$B$5,""))</f>
        <v/>
      </c>
      <c r="Z330" s="44">
        <f>IF($A330="","",IFERROR(SUMIFS('Coaching Log'!$P$5:$P$504,'Coaching Log'!$B$5:$B$504,$A330),0))</f>
        <v/>
      </c>
      <c r="AA330" s="29">
        <f>IF(COUNTA($A330:$T330)=0,"",IF($A330="","Missing Plan ID",IF(COUNTIF($A$5:$A$504,$A330)&gt;1,"Duplicate Plan ID",IF(OR($B330="",$C330=""),"Missing Driver",IF($H330="","Missing Start Date",IF($I330="","Missing Due Date",IF($I330&lt;$H330,"Due Date Before Start",IF(AND($K330="Completed",$T330=""),"Missing Completion Date",IF(AND($K330&lt;&gt;"Completed",$T330&lt;&gt;""),"Completion Date With Open Status",IF(AND($N330="Lower Is Better",$O330&lt;&gt;"",$P330&lt;&gt;"",$P330&gt;=$O330),"Target Direction Conflict",IF(AND($N330="Higher Is Better",$O330&lt;&gt;"",$P330&lt;&gt;"",$P330&lt;=$O330),"Target Direction Conflict","OK")))))))))))</f>
        <v/>
      </c>
    </row>
    <row r="331">
      <c r="A331" s="23" t="n"/>
      <c r="B331" s="23" t="n"/>
      <c r="C331" s="23" t="n"/>
      <c r="D331" s="23" t="n"/>
      <c r="E331" s="23" t="n"/>
      <c r="F331" s="23" t="n"/>
      <c r="G331" s="24" t="n"/>
      <c r="H331" s="42" t="n"/>
      <c r="I331" s="42" t="n"/>
      <c r="J331" s="23" t="n"/>
      <c r="K331" s="23" t="n"/>
      <c r="L331" s="23" t="n"/>
      <c r="M331" s="23" t="n"/>
      <c r="N331" s="23" t="n"/>
      <c r="O331" s="26" t="n"/>
      <c r="P331" s="26" t="n"/>
      <c r="Q331" s="26" t="n"/>
      <c r="R331" s="42" t="n"/>
      <c r="S331" s="27" t="n"/>
      <c r="T331" s="42" t="n"/>
      <c r="U331" s="28">
        <f>IF(OR($O331="",$P331="",$Q331="",$N331=""),"",IFERROR(MAX(0,MIN(1,IF($N331="Lower Is Better",($O331-$Q331)/($O331-$P331),($Q331-$O331)/($P331-$O331)))),""))</f>
        <v/>
      </c>
      <c r="V331" s="29">
        <f>IF($A331="","",IF($K331="Completed","Completed",IF($K331="Canceled","Canceled",IF($K331="On Hold","On Hold",IF($I331="","Missing Due Date",IF($I331&lt;TODAY(),"Past Due",IF($I331&lt;=TODAY()+'Settings'!$B$4,"Due Soon","On Track")))))))</f>
        <v/>
      </c>
      <c r="W331" s="30">
        <f>IF($A331="","",COUNTIFS('Coaching Log'!$B$5:$B$504,$A331))</f>
        <v/>
      </c>
      <c r="X331" s="43">
        <f>IF($A331="","",IFERROR(IF(MAXIFS('Coaching Log'!$F$5:$F$504,'Coaching Log'!$B$5:$B$504,$A331)=0,"",MAXIFS('Coaching Log'!$F$5:$F$504,'Coaching Log'!$B$5:$B$504,$A331)),""))</f>
        <v/>
      </c>
      <c r="Y331" s="44">
        <f>IF(OR($A331="",$S331=""),"",IFERROR($S331*'Settings'!$B$5,""))</f>
        <v/>
      </c>
      <c r="Z331" s="44">
        <f>IF($A331="","",IFERROR(SUMIFS('Coaching Log'!$P$5:$P$504,'Coaching Log'!$B$5:$B$504,$A331),0))</f>
        <v/>
      </c>
      <c r="AA331" s="29">
        <f>IF(COUNTA($A331:$T331)=0,"",IF($A331="","Missing Plan ID",IF(COUNTIF($A$5:$A$504,$A331)&gt;1,"Duplicate Plan ID",IF(OR($B331="",$C331=""),"Missing Driver",IF($H331="","Missing Start Date",IF($I331="","Missing Due Date",IF($I331&lt;$H331,"Due Date Before Start",IF(AND($K331="Completed",$T331=""),"Missing Completion Date",IF(AND($K331&lt;&gt;"Completed",$T331&lt;&gt;""),"Completion Date With Open Status",IF(AND($N331="Lower Is Better",$O331&lt;&gt;"",$P331&lt;&gt;"",$P331&gt;=$O331),"Target Direction Conflict",IF(AND($N331="Higher Is Better",$O331&lt;&gt;"",$P331&lt;&gt;"",$P331&lt;=$O331),"Target Direction Conflict","OK")))))))))))</f>
        <v/>
      </c>
    </row>
    <row r="332">
      <c r="A332" s="23" t="n"/>
      <c r="B332" s="23" t="n"/>
      <c r="C332" s="23" t="n"/>
      <c r="D332" s="23" t="n"/>
      <c r="E332" s="23" t="n"/>
      <c r="F332" s="23" t="n"/>
      <c r="G332" s="24" t="n"/>
      <c r="H332" s="42" t="n"/>
      <c r="I332" s="42" t="n"/>
      <c r="J332" s="23" t="n"/>
      <c r="K332" s="23" t="n"/>
      <c r="L332" s="23" t="n"/>
      <c r="M332" s="23" t="n"/>
      <c r="N332" s="23" t="n"/>
      <c r="O332" s="26" t="n"/>
      <c r="P332" s="26" t="n"/>
      <c r="Q332" s="26" t="n"/>
      <c r="R332" s="42" t="n"/>
      <c r="S332" s="27" t="n"/>
      <c r="T332" s="42" t="n"/>
      <c r="U332" s="28">
        <f>IF(OR($O332="",$P332="",$Q332="",$N332=""),"",IFERROR(MAX(0,MIN(1,IF($N332="Lower Is Better",($O332-$Q332)/($O332-$P332),($Q332-$O332)/($P332-$O332)))),""))</f>
        <v/>
      </c>
      <c r="V332" s="29">
        <f>IF($A332="","",IF($K332="Completed","Completed",IF($K332="Canceled","Canceled",IF($K332="On Hold","On Hold",IF($I332="","Missing Due Date",IF($I332&lt;TODAY(),"Past Due",IF($I332&lt;=TODAY()+'Settings'!$B$4,"Due Soon","On Track")))))))</f>
        <v/>
      </c>
      <c r="W332" s="30">
        <f>IF($A332="","",COUNTIFS('Coaching Log'!$B$5:$B$504,$A332))</f>
        <v/>
      </c>
      <c r="X332" s="43">
        <f>IF($A332="","",IFERROR(IF(MAXIFS('Coaching Log'!$F$5:$F$504,'Coaching Log'!$B$5:$B$504,$A332)=0,"",MAXIFS('Coaching Log'!$F$5:$F$504,'Coaching Log'!$B$5:$B$504,$A332)),""))</f>
        <v/>
      </c>
      <c r="Y332" s="44">
        <f>IF(OR($A332="",$S332=""),"",IFERROR($S332*'Settings'!$B$5,""))</f>
        <v/>
      </c>
      <c r="Z332" s="44">
        <f>IF($A332="","",IFERROR(SUMIFS('Coaching Log'!$P$5:$P$504,'Coaching Log'!$B$5:$B$504,$A332),0))</f>
        <v/>
      </c>
      <c r="AA332" s="29">
        <f>IF(COUNTA($A332:$T332)=0,"",IF($A332="","Missing Plan ID",IF(COUNTIF($A$5:$A$504,$A332)&gt;1,"Duplicate Plan ID",IF(OR($B332="",$C332=""),"Missing Driver",IF($H332="","Missing Start Date",IF($I332="","Missing Due Date",IF($I332&lt;$H332,"Due Date Before Start",IF(AND($K332="Completed",$T332=""),"Missing Completion Date",IF(AND($K332&lt;&gt;"Completed",$T332&lt;&gt;""),"Completion Date With Open Status",IF(AND($N332="Lower Is Better",$O332&lt;&gt;"",$P332&lt;&gt;"",$P332&gt;=$O332),"Target Direction Conflict",IF(AND($N332="Higher Is Better",$O332&lt;&gt;"",$P332&lt;&gt;"",$P332&lt;=$O332),"Target Direction Conflict","OK")))))))))))</f>
        <v/>
      </c>
    </row>
    <row r="333">
      <c r="A333" s="23" t="n"/>
      <c r="B333" s="23" t="n"/>
      <c r="C333" s="23" t="n"/>
      <c r="D333" s="23" t="n"/>
      <c r="E333" s="23" t="n"/>
      <c r="F333" s="23" t="n"/>
      <c r="G333" s="24" t="n"/>
      <c r="H333" s="42" t="n"/>
      <c r="I333" s="42" t="n"/>
      <c r="J333" s="23" t="n"/>
      <c r="K333" s="23" t="n"/>
      <c r="L333" s="23" t="n"/>
      <c r="M333" s="23" t="n"/>
      <c r="N333" s="23" t="n"/>
      <c r="O333" s="26" t="n"/>
      <c r="P333" s="26" t="n"/>
      <c r="Q333" s="26" t="n"/>
      <c r="R333" s="42" t="n"/>
      <c r="S333" s="27" t="n"/>
      <c r="T333" s="42" t="n"/>
      <c r="U333" s="28">
        <f>IF(OR($O333="",$P333="",$Q333="",$N333=""),"",IFERROR(MAX(0,MIN(1,IF($N333="Lower Is Better",($O333-$Q333)/($O333-$P333),($Q333-$O333)/($P333-$O333)))),""))</f>
        <v/>
      </c>
      <c r="V333" s="29">
        <f>IF($A333="","",IF($K333="Completed","Completed",IF($K333="Canceled","Canceled",IF($K333="On Hold","On Hold",IF($I333="","Missing Due Date",IF($I333&lt;TODAY(),"Past Due",IF($I333&lt;=TODAY()+'Settings'!$B$4,"Due Soon","On Track")))))))</f>
        <v/>
      </c>
      <c r="W333" s="30">
        <f>IF($A333="","",COUNTIFS('Coaching Log'!$B$5:$B$504,$A333))</f>
        <v/>
      </c>
      <c r="X333" s="43">
        <f>IF($A333="","",IFERROR(IF(MAXIFS('Coaching Log'!$F$5:$F$504,'Coaching Log'!$B$5:$B$504,$A333)=0,"",MAXIFS('Coaching Log'!$F$5:$F$504,'Coaching Log'!$B$5:$B$504,$A333)),""))</f>
        <v/>
      </c>
      <c r="Y333" s="44">
        <f>IF(OR($A333="",$S333=""),"",IFERROR($S333*'Settings'!$B$5,""))</f>
        <v/>
      </c>
      <c r="Z333" s="44">
        <f>IF($A333="","",IFERROR(SUMIFS('Coaching Log'!$P$5:$P$504,'Coaching Log'!$B$5:$B$504,$A333),0))</f>
        <v/>
      </c>
      <c r="AA333" s="29">
        <f>IF(COUNTA($A333:$T333)=0,"",IF($A333="","Missing Plan ID",IF(COUNTIF($A$5:$A$504,$A333)&gt;1,"Duplicate Plan ID",IF(OR($B333="",$C333=""),"Missing Driver",IF($H333="","Missing Start Date",IF($I333="","Missing Due Date",IF($I333&lt;$H333,"Due Date Before Start",IF(AND($K333="Completed",$T333=""),"Missing Completion Date",IF(AND($K333&lt;&gt;"Completed",$T333&lt;&gt;""),"Completion Date With Open Status",IF(AND($N333="Lower Is Better",$O333&lt;&gt;"",$P333&lt;&gt;"",$P333&gt;=$O333),"Target Direction Conflict",IF(AND($N333="Higher Is Better",$O333&lt;&gt;"",$P333&lt;&gt;"",$P333&lt;=$O333),"Target Direction Conflict","OK")))))))))))</f>
        <v/>
      </c>
    </row>
    <row r="334">
      <c r="A334" s="23" t="n"/>
      <c r="B334" s="23" t="n"/>
      <c r="C334" s="23" t="n"/>
      <c r="D334" s="23" t="n"/>
      <c r="E334" s="23" t="n"/>
      <c r="F334" s="23" t="n"/>
      <c r="G334" s="24" t="n"/>
      <c r="H334" s="42" t="n"/>
      <c r="I334" s="42" t="n"/>
      <c r="J334" s="23" t="n"/>
      <c r="K334" s="23" t="n"/>
      <c r="L334" s="23" t="n"/>
      <c r="M334" s="23" t="n"/>
      <c r="N334" s="23" t="n"/>
      <c r="O334" s="26" t="n"/>
      <c r="P334" s="26" t="n"/>
      <c r="Q334" s="26" t="n"/>
      <c r="R334" s="42" t="n"/>
      <c r="S334" s="27" t="n"/>
      <c r="T334" s="42" t="n"/>
      <c r="U334" s="28">
        <f>IF(OR($O334="",$P334="",$Q334="",$N334=""),"",IFERROR(MAX(0,MIN(1,IF($N334="Lower Is Better",($O334-$Q334)/($O334-$P334),($Q334-$O334)/($P334-$O334)))),""))</f>
        <v/>
      </c>
      <c r="V334" s="29">
        <f>IF($A334="","",IF($K334="Completed","Completed",IF($K334="Canceled","Canceled",IF($K334="On Hold","On Hold",IF($I334="","Missing Due Date",IF($I334&lt;TODAY(),"Past Due",IF($I334&lt;=TODAY()+'Settings'!$B$4,"Due Soon","On Track")))))))</f>
        <v/>
      </c>
      <c r="W334" s="30">
        <f>IF($A334="","",COUNTIFS('Coaching Log'!$B$5:$B$504,$A334))</f>
        <v/>
      </c>
      <c r="X334" s="43">
        <f>IF($A334="","",IFERROR(IF(MAXIFS('Coaching Log'!$F$5:$F$504,'Coaching Log'!$B$5:$B$504,$A334)=0,"",MAXIFS('Coaching Log'!$F$5:$F$504,'Coaching Log'!$B$5:$B$504,$A334)),""))</f>
        <v/>
      </c>
      <c r="Y334" s="44">
        <f>IF(OR($A334="",$S334=""),"",IFERROR($S334*'Settings'!$B$5,""))</f>
        <v/>
      </c>
      <c r="Z334" s="44">
        <f>IF($A334="","",IFERROR(SUMIFS('Coaching Log'!$P$5:$P$504,'Coaching Log'!$B$5:$B$504,$A334),0))</f>
        <v/>
      </c>
      <c r="AA334" s="29">
        <f>IF(COUNTA($A334:$T334)=0,"",IF($A334="","Missing Plan ID",IF(COUNTIF($A$5:$A$504,$A334)&gt;1,"Duplicate Plan ID",IF(OR($B334="",$C334=""),"Missing Driver",IF($H334="","Missing Start Date",IF($I334="","Missing Due Date",IF($I334&lt;$H334,"Due Date Before Start",IF(AND($K334="Completed",$T334=""),"Missing Completion Date",IF(AND($K334&lt;&gt;"Completed",$T334&lt;&gt;""),"Completion Date With Open Status",IF(AND($N334="Lower Is Better",$O334&lt;&gt;"",$P334&lt;&gt;"",$P334&gt;=$O334),"Target Direction Conflict",IF(AND($N334="Higher Is Better",$O334&lt;&gt;"",$P334&lt;&gt;"",$P334&lt;=$O334),"Target Direction Conflict","OK")))))))))))</f>
        <v/>
      </c>
    </row>
    <row r="335">
      <c r="A335" s="23" t="n"/>
      <c r="B335" s="23" t="n"/>
      <c r="C335" s="23" t="n"/>
      <c r="D335" s="23" t="n"/>
      <c r="E335" s="23" t="n"/>
      <c r="F335" s="23" t="n"/>
      <c r="G335" s="24" t="n"/>
      <c r="H335" s="42" t="n"/>
      <c r="I335" s="42" t="n"/>
      <c r="J335" s="23" t="n"/>
      <c r="K335" s="23" t="n"/>
      <c r="L335" s="23" t="n"/>
      <c r="M335" s="23" t="n"/>
      <c r="N335" s="23" t="n"/>
      <c r="O335" s="26" t="n"/>
      <c r="P335" s="26" t="n"/>
      <c r="Q335" s="26" t="n"/>
      <c r="R335" s="42" t="n"/>
      <c r="S335" s="27" t="n"/>
      <c r="T335" s="42" t="n"/>
      <c r="U335" s="28">
        <f>IF(OR($O335="",$P335="",$Q335="",$N335=""),"",IFERROR(MAX(0,MIN(1,IF($N335="Lower Is Better",($O335-$Q335)/($O335-$P335),($Q335-$O335)/($P335-$O335)))),""))</f>
        <v/>
      </c>
      <c r="V335" s="29">
        <f>IF($A335="","",IF($K335="Completed","Completed",IF($K335="Canceled","Canceled",IF($K335="On Hold","On Hold",IF($I335="","Missing Due Date",IF($I335&lt;TODAY(),"Past Due",IF($I335&lt;=TODAY()+'Settings'!$B$4,"Due Soon","On Track")))))))</f>
        <v/>
      </c>
      <c r="W335" s="30">
        <f>IF($A335="","",COUNTIFS('Coaching Log'!$B$5:$B$504,$A335))</f>
        <v/>
      </c>
      <c r="X335" s="43">
        <f>IF($A335="","",IFERROR(IF(MAXIFS('Coaching Log'!$F$5:$F$504,'Coaching Log'!$B$5:$B$504,$A335)=0,"",MAXIFS('Coaching Log'!$F$5:$F$504,'Coaching Log'!$B$5:$B$504,$A335)),""))</f>
        <v/>
      </c>
      <c r="Y335" s="44">
        <f>IF(OR($A335="",$S335=""),"",IFERROR($S335*'Settings'!$B$5,""))</f>
        <v/>
      </c>
      <c r="Z335" s="44">
        <f>IF($A335="","",IFERROR(SUMIFS('Coaching Log'!$P$5:$P$504,'Coaching Log'!$B$5:$B$504,$A335),0))</f>
        <v/>
      </c>
      <c r="AA335" s="29">
        <f>IF(COUNTA($A335:$T335)=0,"",IF($A335="","Missing Plan ID",IF(COUNTIF($A$5:$A$504,$A335)&gt;1,"Duplicate Plan ID",IF(OR($B335="",$C335=""),"Missing Driver",IF($H335="","Missing Start Date",IF($I335="","Missing Due Date",IF($I335&lt;$H335,"Due Date Before Start",IF(AND($K335="Completed",$T335=""),"Missing Completion Date",IF(AND($K335&lt;&gt;"Completed",$T335&lt;&gt;""),"Completion Date With Open Status",IF(AND($N335="Lower Is Better",$O335&lt;&gt;"",$P335&lt;&gt;"",$P335&gt;=$O335),"Target Direction Conflict",IF(AND($N335="Higher Is Better",$O335&lt;&gt;"",$P335&lt;&gt;"",$P335&lt;=$O335),"Target Direction Conflict","OK")))))))))))</f>
        <v/>
      </c>
    </row>
    <row r="336">
      <c r="A336" s="23" t="n"/>
      <c r="B336" s="23" t="n"/>
      <c r="C336" s="23" t="n"/>
      <c r="D336" s="23" t="n"/>
      <c r="E336" s="23" t="n"/>
      <c r="F336" s="23" t="n"/>
      <c r="G336" s="24" t="n"/>
      <c r="H336" s="42" t="n"/>
      <c r="I336" s="42" t="n"/>
      <c r="J336" s="23" t="n"/>
      <c r="K336" s="23" t="n"/>
      <c r="L336" s="23" t="n"/>
      <c r="M336" s="23" t="n"/>
      <c r="N336" s="23" t="n"/>
      <c r="O336" s="26" t="n"/>
      <c r="P336" s="26" t="n"/>
      <c r="Q336" s="26" t="n"/>
      <c r="R336" s="42" t="n"/>
      <c r="S336" s="27" t="n"/>
      <c r="T336" s="42" t="n"/>
      <c r="U336" s="28">
        <f>IF(OR($O336="",$P336="",$Q336="",$N336=""),"",IFERROR(MAX(0,MIN(1,IF($N336="Lower Is Better",($O336-$Q336)/($O336-$P336),($Q336-$O336)/($P336-$O336)))),""))</f>
        <v/>
      </c>
      <c r="V336" s="29">
        <f>IF($A336="","",IF($K336="Completed","Completed",IF($K336="Canceled","Canceled",IF($K336="On Hold","On Hold",IF($I336="","Missing Due Date",IF($I336&lt;TODAY(),"Past Due",IF($I336&lt;=TODAY()+'Settings'!$B$4,"Due Soon","On Track")))))))</f>
        <v/>
      </c>
      <c r="W336" s="30">
        <f>IF($A336="","",COUNTIFS('Coaching Log'!$B$5:$B$504,$A336))</f>
        <v/>
      </c>
      <c r="X336" s="43">
        <f>IF($A336="","",IFERROR(IF(MAXIFS('Coaching Log'!$F$5:$F$504,'Coaching Log'!$B$5:$B$504,$A336)=0,"",MAXIFS('Coaching Log'!$F$5:$F$504,'Coaching Log'!$B$5:$B$504,$A336)),""))</f>
        <v/>
      </c>
      <c r="Y336" s="44">
        <f>IF(OR($A336="",$S336=""),"",IFERROR($S336*'Settings'!$B$5,""))</f>
        <v/>
      </c>
      <c r="Z336" s="44">
        <f>IF($A336="","",IFERROR(SUMIFS('Coaching Log'!$P$5:$P$504,'Coaching Log'!$B$5:$B$504,$A336),0))</f>
        <v/>
      </c>
      <c r="AA336" s="29">
        <f>IF(COUNTA($A336:$T336)=0,"",IF($A336="","Missing Plan ID",IF(COUNTIF($A$5:$A$504,$A336)&gt;1,"Duplicate Plan ID",IF(OR($B336="",$C336=""),"Missing Driver",IF($H336="","Missing Start Date",IF($I336="","Missing Due Date",IF($I336&lt;$H336,"Due Date Before Start",IF(AND($K336="Completed",$T336=""),"Missing Completion Date",IF(AND($K336&lt;&gt;"Completed",$T336&lt;&gt;""),"Completion Date With Open Status",IF(AND($N336="Lower Is Better",$O336&lt;&gt;"",$P336&lt;&gt;"",$P336&gt;=$O336),"Target Direction Conflict",IF(AND($N336="Higher Is Better",$O336&lt;&gt;"",$P336&lt;&gt;"",$P336&lt;=$O336),"Target Direction Conflict","OK")))))))))))</f>
        <v/>
      </c>
    </row>
    <row r="337">
      <c r="A337" s="23" t="n"/>
      <c r="B337" s="23" t="n"/>
      <c r="C337" s="23" t="n"/>
      <c r="D337" s="23" t="n"/>
      <c r="E337" s="23" t="n"/>
      <c r="F337" s="23" t="n"/>
      <c r="G337" s="24" t="n"/>
      <c r="H337" s="42" t="n"/>
      <c r="I337" s="42" t="n"/>
      <c r="J337" s="23" t="n"/>
      <c r="K337" s="23" t="n"/>
      <c r="L337" s="23" t="n"/>
      <c r="M337" s="23" t="n"/>
      <c r="N337" s="23" t="n"/>
      <c r="O337" s="26" t="n"/>
      <c r="P337" s="26" t="n"/>
      <c r="Q337" s="26" t="n"/>
      <c r="R337" s="42" t="n"/>
      <c r="S337" s="27" t="n"/>
      <c r="T337" s="42" t="n"/>
      <c r="U337" s="28">
        <f>IF(OR($O337="",$P337="",$Q337="",$N337=""),"",IFERROR(MAX(0,MIN(1,IF($N337="Lower Is Better",($O337-$Q337)/($O337-$P337),($Q337-$O337)/($P337-$O337)))),""))</f>
        <v/>
      </c>
      <c r="V337" s="29">
        <f>IF($A337="","",IF($K337="Completed","Completed",IF($K337="Canceled","Canceled",IF($K337="On Hold","On Hold",IF($I337="","Missing Due Date",IF($I337&lt;TODAY(),"Past Due",IF($I337&lt;=TODAY()+'Settings'!$B$4,"Due Soon","On Track")))))))</f>
        <v/>
      </c>
      <c r="W337" s="30">
        <f>IF($A337="","",COUNTIFS('Coaching Log'!$B$5:$B$504,$A337))</f>
        <v/>
      </c>
      <c r="X337" s="43">
        <f>IF($A337="","",IFERROR(IF(MAXIFS('Coaching Log'!$F$5:$F$504,'Coaching Log'!$B$5:$B$504,$A337)=0,"",MAXIFS('Coaching Log'!$F$5:$F$504,'Coaching Log'!$B$5:$B$504,$A337)),""))</f>
        <v/>
      </c>
      <c r="Y337" s="44">
        <f>IF(OR($A337="",$S337=""),"",IFERROR($S337*'Settings'!$B$5,""))</f>
        <v/>
      </c>
      <c r="Z337" s="44">
        <f>IF($A337="","",IFERROR(SUMIFS('Coaching Log'!$P$5:$P$504,'Coaching Log'!$B$5:$B$504,$A337),0))</f>
        <v/>
      </c>
      <c r="AA337" s="29">
        <f>IF(COUNTA($A337:$T337)=0,"",IF($A337="","Missing Plan ID",IF(COUNTIF($A$5:$A$504,$A337)&gt;1,"Duplicate Plan ID",IF(OR($B337="",$C337=""),"Missing Driver",IF($H337="","Missing Start Date",IF($I337="","Missing Due Date",IF($I337&lt;$H337,"Due Date Before Start",IF(AND($K337="Completed",$T337=""),"Missing Completion Date",IF(AND($K337&lt;&gt;"Completed",$T337&lt;&gt;""),"Completion Date With Open Status",IF(AND($N337="Lower Is Better",$O337&lt;&gt;"",$P337&lt;&gt;"",$P337&gt;=$O337),"Target Direction Conflict",IF(AND($N337="Higher Is Better",$O337&lt;&gt;"",$P337&lt;&gt;"",$P337&lt;=$O337),"Target Direction Conflict","OK")))))))))))</f>
        <v/>
      </c>
    </row>
    <row r="338">
      <c r="A338" s="23" t="n"/>
      <c r="B338" s="23" t="n"/>
      <c r="C338" s="23" t="n"/>
      <c r="D338" s="23" t="n"/>
      <c r="E338" s="23" t="n"/>
      <c r="F338" s="23" t="n"/>
      <c r="G338" s="24" t="n"/>
      <c r="H338" s="42" t="n"/>
      <c r="I338" s="42" t="n"/>
      <c r="J338" s="23" t="n"/>
      <c r="K338" s="23" t="n"/>
      <c r="L338" s="23" t="n"/>
      <c r="M338" s="23" t="n"/>
      <c r="N338" s="23" t="n"/>
      <c r="O338" s="26" t="n"/>
      <c r="P338" s="26" t="n"/>
      <c r="Q338" s="26" t="n"/>
      <c r="R338" s="42" t="n"/>
      <c r="S338" s="27" t="n"/>
      <c r="T338" s="42" t="n"/>
      <c r="U338" s="28">
        <f>IF(OR($O338="",$P338="",$Q338="",$N338=""),"",IFERROR(MAX(0,MIN(1,IF($N338="Lower Is Better",($O338-$Q338)/($O338-$P338),($Q338-$O338)/($P338-$O338)))),""))</f>
        <v/>
      </c>
      <c r="V338" s="29">
        <f>IF($A338="","",IF($K338="Completed","Completed",IF($K338="Canceled","Canceled",IF($K338="On Hold","On Hold",IF($I338="","Missing Due Date",IF($I338&lt;TODAY(),"Past Due",IF($I338&lt;=TODAY()+'Settings'!$B$4,"Due Soon","On Track")))))))</f>
        <v/>
      </c>
      <c r="W338" s="30">
        <f>IF($A338="","",COUNTIFS('Coaching Log'!$B$5:$B$504,$A338))</f>
        <v/>
      </c>
      <c r="X338" s="43">
        <f>IF($A338="","",IFERROR(IF(MAXIFS('Coaching Log'!$F$5:$F$504,'Coaching Log'!$B$5:$B$504,$A338)=0,"",MAXIFS('Coaching Log'!$F$5:$F$504,'Coaching Log'!$B$5:$B$504,$A338)),""))</f>
        <v/>
      </c>
      <c r="Y338" s="44">
        <f>IF(OR($A338="",$S338=""),"",IFERROR($S338*'Settings'!$B$5,""))</f>
        <v/>
      </c>
      <c r="Z338" s="44">
        <f>IF($A338="","",IFERROR(SUMIFS('Coaching Log'!$P$5:$P$504,'Coaching Log'!$B$5:$B$504,$A338),0))</f>
        <v/>
      </c>
      <c r="AA338" s="29">
        <f>IF(COUNTA($A338:$T338)=0,"",IF($A338="","Missing Plan ID",IF(COUNTIF($A$5:$A$504,$A338)&gt;1,"Duplicate Plan ID",IF(OR($B338="",$C338=""),"Missing Driver",IF($H338="","Missing Start Date",IF($I338="","Missing Due Date",IF($I338&lt;$H338,"Due Date Before Start",IF(AND($K338="Completed",$T338=""),"Missing Completion Date",IF(AND($K338&lt;&gt;"Completed",$T338&lt;&gt;""),"Completion Date With Open Status",IF(AND($N338="Lower Is Better",$O338&lt;&gt;"",$P338&lt;&gt;"",$P338&gt;=$O338),"Target Direction Conflict",IF(AND($N338="Higher Is Better",$O338&lt;&gt;"",$P338&lt;&gt;"",$P338&lt;=$O338),"Target Direction Conflict","OK")))))))))))</f>
        <v/>
      </c>
    </row>
    <row r="339">
      <c r="A339" s="23" t="n"/>
      <c r="B339" s="23" t="n"/>
      <c r="C339" s="23" t="n"/>
      <c r="D339" s="23" t="n"/>
      <c r="E339" s="23" t="n"/>
      <c r="F339" s="23" t="n"/>
      <c r="G339" s="24" t="n"/>
      <c r="H339" s="42" t="n"/>
      <c r="I339" s="42" t="n"/>
      <c r="J339" s="23" t="n"/>
      <c r="K339" s="23" t="n"/>
      <c r="L339" s="23" t="n"/>
      <c r="M339" s="23" t="n"/>
      <c r="N339" s="23" t="n"/>
      <c r="O339" s="26" t="n"/>
      <c r="P339" s="26" t="n"/>
      <c r="Q339" s="26" t="n"/>
      <c r="R339" s="42" t="n"/>
      <c r="S339" s="27" t="n"/>
      <c r="T339" s="42" t="n"/>
      <c r="U339" s="28">
        <f>IF(OR($O339="",$P339="",$Q339="",$N339=""),"",IFERROR(MAX(0,MIN(1,IF($N339="Lower Is Better",($O339-$Q339)/($O339-$P339),($Q339-$O339)/($P339-$O339)))),""))</f>
        <v/>
      </c>
      <c r="V339" s="29">
        <f>IF($A339="","",IF($K339="Completed","Completed",IF($K339="Canceled","Canceled",IF($K339="On Hold","On Hold",IF($I339="","Missing Due Date",IF($I339&lt;TODAY(),"Past Due",IF($I339&lt;=TODAY()+'Settings'!$B$4,"Due Soon","On Track")))))))</f>
        <v/>
      </c>
      <c r="W339" s="30">
        <f>IF($A339="","",COUNTIFS('Coaching Log'!$B$5:$B$504,$A339))</f>
        <v/>
      </c>
      <c r="X339" s="43">
        <f>IF($A339="","",IFERROR(IF(MAXIFS('Coaching Log'!$F$5:$F$504,'Coaching Log'!$B$5:$B$504,$A339)=0,"",MAXIFS('Coaching Log'!$F$5:$F$504,'Coaching Log'!$B$5:$B$504,$A339)),""))</f>
        <v/>
      </c>
      <c r="Y339" s="44">
        <f>IF(OR($A339="",$S339=""),"",IFERROR($S339*'Settings'!$B$5,""))</f>
        <v/>
      </c>
      <c r="Z339" s="44">
        <f>IF($A339="","",IFERROR(SUMIFS('Coaching Log'!$P$5:$P$504,'Coaching Log'!$B$5:$B$504,$A339),0))</f>
        <v/>
      </c>
      <c r="AA339" s="29">
        <f>IF(COUNTA($A339:$T339)=0,"",IF($A339="","Missing Plan ID",IF(COUNTIF($A$5:$A$504,$A339)&gt;1,"Duplicate Plan ID",IF(OR($B339="",$C339=""),"Missing Driver",IF($H339="","Missing Start Date",IF($I339="","Missing Due Date",IF($I339&lt;$H339,"Due Date Before Start",IF(AND($K339="Completed",$T339=""),"Missing Completion Date",IF(AND($K339&lt;&gt;"Completed",$T339&lt;&gt;""),"Completion Date With Open Status",IF(AND($N339="Lower Is Better",$O339&lt;&gt;"",$P339&lt;&gt;"",$P339&gt;=$O339),"Target Direction Conflict",IF(AND($N339="Higher Is Better",$O339&lt;&gt;"",$P339&lt;&gt;"",$P339&lt;=$O339),"Target Direction Conflict","OK")))))))))))</f>
        <v/>
      </c>
    </row>
    <row r="340">
      <c r="A340" s="23" t="n"/>
      <c r="B340" s="23" t="n"/>
      <c r="C340" s="23" t="n"/>
      <c r="D340" s="23" t="n"/>
      <c r="E340" s="23" t="n"/>
      <c r="F340" s="23" t="n"/>
      <c r="G340" s="24" t="n"/>
      <c r="H340" s="42" t="n"/>
      <c r="I340" s="42" t="n"/>
      <c r="J340" s="23" t="n"/>
      <c r="K340" s="23" t="n"/>
      <c r="L340" s="23" t="n"/>
      <c r="M340" s="23" t="n"/>
      <c r="N340" s="23" t="n"/>
      <c r="O340" s="26" t="n"/>
      <c r="P340" s="26" t="n"/>
      <c r="Q340" s="26" t="n"/>
      <c r="R340" s="42" t="n"/>
      <c r="S340" s="27" t="n"/>
      <c r="T340" s="42" t="n"/>
      <c r="U340" s="28">
        <f>IF(OR($O340="",$P340="",$Q340="",$N340=""),"",IFERROR(MAX(0,MIN(1,IF($N340="Lower Is Better",($O340-$Q340)/($O340-$P340),($Q340-$O340)/($P340-$O340)))),""))</f>
        <v/>
      </c>
      <c r="V340" s="29">
        <f>IF($A340="","",IF($K340="Completed","Completed",IF($K340="Canceled","Canceled",IF($K340="On Hold","On Hold",IF($I340="","Missing Due Date",IF($I340&lt;TODAY(),"Past Due",IF($I340&lt;=TODAY()+'Settings'!$B$4,"Due Soon","On Track")))))))</f>
        <v/>
      </c>
      <c r="W340" s="30">
        <f>IF($A340="","",COUNTIFS('Coaching Log'!$B$5:$B$504,$A340))</f>
        <v/>
      </c>
      <c r="X340" s="43">
        <f>IF($A340="","",IFERROR(IF(MAXIFS('Coaching Log'!$F$5:$F$504,'Coaching Log'!$B$5:$B$504,$A340)=0,"",MAXIFS('Coaching Log'!$F$5:$F$504,'Coaching Log'!$B$5:$B$504,$A340)),""))</f>
        <v/>
      </c>
      <c r="Y340" s="44">
        <f>IF(OR($A340="",$S340=""),"",IFERROR($S340*'Settings'!$B$5,""))</f>
        <v/>
      </c>
      <c r="Z340" s="44">
        <f>IF($A340="","",IFERROR(SUMIFS('Coaching Log'!$P$5:$P$504,'Coaching Log'!$B$5:$B$504,$A340),0))</f>
        <v/>
      </c>
      <c r="AA340" s="29">
        <f>IF(COUNTA($A340:$T340)=0,"",IF($A340="","Missing Plan ID",IF(COUNTIF($A$5:$A$504,$A340)&gt;1,"Duplicate Plan ID",IF(OR($B340="",$C340=""),"Missing Driver",IF($H340="","Missing Start Date",IF($I340="","Missing Due Date",IF($I340&lt;$H340,"Due Date Before Start",IF(AND($K340="Completed",$T340=""),"Missing Completion Date",IF(AND($K340&lt;&gt;"Completed",$T340&lt;&gt;""),"Completion Date With Open Status",IF(AND($N340="Lower Is Better",$O340&lt;&gt;"",$P340&lt;&gt;"",$P340&gt;=$O340),"Target Direction Conflict",IF(AND($N340="Higher Is Better",$O340&lt;&gt;"",$P340&lt;&gt;"",$P340&lt;=$O340),"Target Direction Conflict","OK")))))))))))</f>
        <v/>
      </c>
    </row>
    <row r="341">
      <c r="A341" s="23" t="n"/>
      <c r="B341" s="23" t="n"/>
      <c r="C341" s="23" t="n"/>
      <c r="D341" s="23" t="n"/>
      <c r="E341" s="23" t="n"/>
      <c r="F341" s="23" t="n"/>
      <c r="G341" s="24" t="n"/>
      <c r="H341" s="42" t="n"/>
      <c r="I341" s="42" t="n"/>
      <c r="J341" s="23" t="n"/>
      <c r="K341" s="23" t="n"/>
      <c r="L341" s="23" t="n"/>
      <c r="M341" s="23" t="n"/>
      <c r="N341" s="23" t="n"/>
      <c r="O341" s="26" t="n"/>
      <c r="P341" s="26" t="n"/>
      <c r="Q341" s="26" t="n"/>
      <c r="R341" s="42" t="n"/>
      <c r="S341" s="27" t="n"/>
      <c r="T341" s="42" t="n"/>
      <c r="U341" s="28">
        <f>IF(OR($O341="",$P341="",$Q341="",$N341=""),"",IFERROR(MAX(0,MIN(1,IF($N341="Lower Is Better",($O341-$Q341)/($O341-$P341),($Q341-$O341)/($P341-$O341)))),""))</f>
        <v/>
      </c>
      <c r="V341" s="29">
        <f>IF($A341="","",IF($K341="Completed","Completed",IF($K341="Canceled","Canceled",IF($K341="On Hold","On Hold",IF($I341="","Missing Due Date",IF($I341&lt;TODAY(),"Past Due",IF($I341&lt;=TODAY()+'Settings'!$B$4,"Due Soon","On Track")))))))</f>
        <v/>
      </c>
      <c r="W341" s="30">
        <f>IF($A341="","",COUNTIFS('Coaching Log'!$B$5:$B$504,$A341))</f>
        <v/>
      </c>
      <c r="X341" s="43">
        <f>IF($A341="","",IFERROR(IF(MAXIFS('Coaching Log'!$F$5:$F$504,'Coaching Log'!$B$5:$B$504,$A341)=0,"",MAXIFS('Coaching Log'!$F$5:$F$504,'Coaching Log'!$B$5:$B$504,$A341)),""))</f>
        <v/>
      </c>
      <c r="Y341" s="44">
        <f>IF(OR($A341="",$S341=""),"",IFERROR($S341*'Settings'!$B$5,""))</f>
        <v/>
      </c>
      <c r="Z341" s="44">
        <f>IF($A341="","",IFERROR(SUMIFS('Coaching Log'!$P$5:$P$504,'Coaching Log'!$B$5:$B$504,$A341),0))</f>
        <v/>
      </c>
      <c r="AA341" s="29">
        <f>IF(COUNTA($A341:$T341)=0,"",IF($A341="","Missing Plan ID",IF(COUNTIF($A$5:$A$504,$A341)&gt;1,"Duplicate Plan ID",IF(OR($B341="",$C341=""),"Missing Driver",IF($H341="","Missing Start Date",IF($I341="","Missing Due Date",IF($I341&lt;$H341,"Due Date Before Start",IF(AND($K341="Completed",$T341=""),"Missing Completion Date",IF(AND($K341&lt;&gt;"Completed",$T341&lt;&gt;""),"Completion Date With Open Status",IF(AND($N341="Lower Is Better",$O341&lt;&gt;"",$P341&lt;&gt;"",$P341&gt;=$O341),"Target Direction Conflict",IF(AND($N341="Higher Is Better",$O341&lt;&gt;"",$P341&lt;&gt;"",$P341&lt;=$O341),"Target Direction Conflict","OK")))))))))))</f>
        <v/>
      </c>
    </row>
    <row r="342">
      <c r="A342" s="23" t="n"/>
      <c r="B342" s="23" t="n"/>
      <c r="C342" s="23" t="n"/>
      <c r="D342" s="23" t="n"/>
      <c r="E342" s="23" t="n"/>
      <c r="F342" s="23" t="n"/>
      <c r="G342" s="24" t="n"/>
      <c r="H342" s="42" t="n"/>
      <c r="I342" s="42" t="n"/>
      <c r="J342" s="23" t="n"/>
      <c r="K342" s="23" t="n"/>
      <c r="L342" s="23" t="n"/>
      <c r="M342" s="23" t="n"/>
      <c r="N342" s="23" t="n"/>
      <c r="O342" s="26" t="n"/>
      <c r="P342" s="26" t="n"/>
      <c r="Q342" s="26" t="n"/>
      <c r="R342" s="42" t="n"/>
      <c r="S342" s="27" t="n"/>
      <c r="T342" s="42" t="n"/>
      <c r="U342" s="28">
        <f>IF(OR($O342="",$P342="",$Q342="",$N342=""),"",IFERROR(MAX(0,MIN(1,IF($N342="Lower Is Better",($O342-$Q342)/($O342-$P342),($Q342-$O342)/($P342-$O342)))),""))</f>
        <v/>
      </c>
      <c r="V342" s="29">
        <f>IF($A342="","",IF($K342="Completed","Completed",IF($K342="Canceled","Canceled",IF($K342="On Hold","On Hold",IF($I342="","Missing Due Date",IF($I342&lt;TODAY(),"Past Due",IF($I342&lt;=TODAY()+'Settings'!$B$4,"Due Soon","On Track")))))))</f>
        <v/>
      </c>
      <c r="W342" s="30">
        <f>IF($A342="","",COUNTIFS('Coaching Log'!$B$5:$B$504,$A342))</f>
        <v/>
      </c>
      <c r="X342" s="43">
        <f>IF($A342="","",IFERROR(IF(MAXIFS('Coaching Log'!$F$5:$F$504,'Coaching Log'!$B$5:$B$504,$A342)=0,"",MAXIFS('Coaching Log'!$F$5:$F$504,'Coaching Log'!$B$5:$B$504,$A342)),""))</f>
        <v/>
      </c>
      <c r="Y342" s="44">
        <f>IF(OR($A342="",$S342=""),"",IFERROR($S342*'Settings'!$B$5,""))</f>
        <v/>
      </c>
      <c r="Z342" s="44">
        <f>IF($A342="","",IFERROR(SUMIFS('Coaching Log'!$P$5:$P$504,'Coaching Log'!$B$5:$B$504,$A342),0))</f>
        <v/>
      </c>
      <c r="AA342" s="29">
        <f>IF(COUNTA($A342:$T342)=0,"",IF($A342="","Missing Plan ID",IF(COUNTIF($A$5:$A$504,$A342)&gt;1,"Duplicate Plan ID",IF(OR($B342="",$C342=""),"Missing Driver",IF($H342="","Missing Start Date",IF($I342="","Missing Due Date",IF($I342&lt;$H342,"Due Date Before Start",IF(AND($K342="Completed",$T342=""),"Missing Completion Date",IF(AND($K342&lt;&gt;"Completed",$T342&lt;&gt;""),"Completion Date With Open Status",IF(AND($N342="Lower Is Better",$O342&lt;&gt;"",$P342&lt;&gt;"",$P342&gt;=$O342),"Target Direction Conflict",IF(AND($N342="Higher Is Better",$O342&lt;&gt;"",$P342&lt;&gt;"",$P342&lt;=$O342),"Target Direction Conflict","OK")))))))))))</f>
        <v/>
      </c>
    </row>
    <row r="343">
      <c r="A343" s="23" t="n"/>
      <c r="B343" s="23" t="n"/>
      <c r="C343" s="23" t="n"/>
      <c r="D343" s="23" t="n"/>
      <c r="E343" s="23" t="n"/>
      <c r="F343" s="23" t="n"/>
      <c r="G343" s="24" t="n"/>
      <c r="H343" s="42" t="n"/>
      <c r="I343" s="42" t="n"/>
      <c r="J343" s="23" t="n"/>
      <c r="K343" s="23" t="n"/>
      <c r="L343" s="23" t="n"/>
      <c r="M343" s="23" t="n"/>
      <c r="N343" s="23" t="n"/>
      <c r="O343" s="26" t="n"/>
      <c r="P343" s="26" t="n"/>
      <c r="Q343" s="26" t="n"/>
      <c r="R343" s="42" t="n"/>
      <c r="S343" s="27" t="n"/>
      <c r="T343" s="42" t="n"/>
      <c r="U343" s="28">
        <f>IF(OR($O343="",$P343="",$Q343="",$N343=""),"",IFERROR(MAX(0,MIN(1,IF($N343="Lower Is Better",($O343-$Q343)/($O343-$P343),($Q343-$O343)/($P343-$O343)))),""))</f>
        <v/>
      </c>
      <c r="V343" s="29">
        <f>IF($A343="","",IF($K343="Completed","Completed",IF($K343="Canceled","Canceled",IF($K343="On Hold","On Hold",IF($I343="","Missing Due Date",IF($I343&lt;TODAY(),"Past Due",IF($I343&lt;=TODAY()+'Settings'!$B$4,"Due Soon","On Track")))))))</f>
        <v/>
      </c>
      <c r="W343" s="30">
        <f>IF($A343="","",COUNTIFS('Coaching Log'!$B$5:$B$504,$A343))</f>
        <v/>
      </c>
      <c r="X343" s="43">
        <f>IF($A343="","",IFERROR(IF(MAXIFS('Coaching Log'!$F$5:$F$504,'Coaching Log'!$B$5:$B$504,$A343)=0,"",MAXIFS('Coaching Log'!$F$5:$F$504,'Coaching Log'!$B$5:$B$504,$A343)),""))</f>
        <v/>
      </c>
      <c r="Y343" s="44">
        <f>IF(OR($A343="",$S343=""),"",IFERROR($S343*'Settings'!$B$5,""))</f>
        <v/>
      </c>
      <c r="Z343" s="44">
        <f>IF($A343="","",IFERROR(SUMIFS('Coaching Log'!$P$5:$P$504,'Coaching Log'!$B$5:$B$504,$A343),0))</f>
        <v/>
      </c>
      <c r="AA343" s="29">
        <f>IF(COUNTA($A343:$T343)=0,"",IF($A343="","Missing Plan ID",IF(COUNTIF($A$5:$A$504,$A343)&gt;1,"Duplicate Plan ID",IF(OR($B343="",$C343=""),"Missing Driver",IF($H343="","Missing Start Date",IF($I343="","Missing Due Date",IF($I343&lt;$H343,"Due Date Before Start",IF(AND($K343="Completed",$T343=""),"Missing Completion Date",IF(AND($K343&lt;&gt;"Completed",$T343&lt;&gt;""),"Completion Date With Open Status",IF(AND($N343="Lower Is Better",$O343&lt;&gt;"",$P343&lt;&gt;"",$P343&gt;=$O343),"Target Direction Conflict",IF(AND($N343="Higher Is Better",$O343&lt;&gt;"",$P343&lt;&gt;"",$P343&lt;=$O343),"Target Direction Conflict","OK")))))))))))</f>
        <v/>
      </c>
    </row>
    <row r="344">
      <c r="A344" s="23" t="n"/>
      <c r="B344" s="23" t="n"/>
      <c r="C344" s="23" t="n"/>
      <c r="D344" s="23" t="n"/>
      <c r="E344" s="23" t="n"/>
      <c r="F344" s="23" t="n"/>
      <c r="G344" s="24" t="n"/>
      <c r="H344" s="42" t="n"/>
      <c r="I344" s="42" t="n"/>
      <c r="J344" s="23" t="n"/>
      <c r="K344" s="23" t="n"/>
      <c r="L344" s="23" t="n"/>
      <c r="M344" s="23" t="n"/>
      <c r="N344" s="23" t="n"/>
      <c r="O344" s="26" t="n"/>
      <c r="P344" s="26" t="n"/>
      <c r="Q344" s="26" t="n"/>
      <c r="R344" s="42" t="n"/>
      <c r="S344" s="27" t="n"/>
      <c r="T344" s="42" t="n"/>
      <c r="U344" s="28">
        <f>IF(OR($O344="",$P344="",$Q344="",$N344=""),"",IFERROR(MAX(0,MIN(1,IF($N344="Lower Is Better",($O344-$Q344)/($O344-$P344),($Q344-$O344)/($P344-$O344)))),""))</f>
        <v/>
      </c>
      <c r="V344" s="29">
        <f>IF($A344="","",IF($K344="Completed","Completed",IF($K344="Canceled","Canceled",IF($K344="On Hold","On Hold",IF($I344="","Missing Due Date",IF($I344&lt;TODAY(),"Past Due",IF($I344&lt;=TODAY()+'Settings'!$B$4,"Due Soon","On Track")))))))</f>
        <v/>
      </c>
      <c r="W344" s="30">
        <f>IF($A344="","",COUNTIFS('Coaching Log'!$B$5:$B$504,$A344))</f>
        <v/>
      </c>
      <c r="X344" s="43">
        <f>IF($A344="","",IFERROR(IF(MAXIFS('Coaching Log'!$F$5:$F$504,'Coaching Log'!$B$5:$B$504,$A344)=0,"",MAXIFS('Coaching Log'!$F$5:$F$504,'Coaching Log'!$B$5:$B$504,$A344)),""))</f>
        <v/>
      </c>
      <c r="Y344" s="44">
        <f>IF(OR($A344="",$S344=""),"",IFERROR($S344*'Settings'!$B$5,""))</f>
        <v/>
      </c>
      <c r="Z344" s="44">
        <f>IF($A344="","",IFERROR(SUMIFS('Coaching Log'!$P$5:$P$504,'Coaching Log'!$B$5:$B$504,$A344),0))</f>
        <v/>
      </c>
      <c r="AA344" s="29">
        <f>IF(COUNTA($A344:$T344)=0,"",IF($A344="","Missing Plan ID",IF(COUNTIF($A$5:$A$504,$A344)&gt;1,"Duplicate Plan ID",IF(OR($B344="",$C344=""),"Missing Driver",IF($H344="","Missing Start Date",IF($I344="","Missing Due Date",IF($I344&lt;$H344,"Due Date Before Start",IF(AND($K344="Completed",$T344=""),"Missing Completion Date",IF(AND($K344&lt;&gt;"Completed",$T344&lt;&gt;""),"Completion Date With Open Status",IF(AND($N344="Lower Is Better",$O344&lt;&gt;"",$P344&lt;&gt;"",$P344&gt;=$O344),"Target Direction Conflict",IF(AND($N344="Higher Is Better",$O344&lt;&gt;"",$P344&lt;&gt;"",$P344&lt;=$O344),"Target Direction Conflict","OK")))))))))))</f>
        <v/>
      </c>
    </row>
    <row r="345">
      <c r="A345" s="23" t="n"/>
      <c r="B345" s="23" t="n"/>
      <c r="C345" s="23" t="n"/>
      <c r="D345" s="23" t="n"/>
      <c r="E345" s="23" t="n"/>
      <c r="F345" s="23" t="n"/>
      <c r="G345" s="24" t="n"/>
      <c r="H345" s="42" t="n"/>
      <c r="I345" s="42" t="n"/>
      <c r="J345" s="23" t="n"/>
      <c r="K345" s="23" t="n"/>
      <c r="L345" s="23" t="n"/>
      <c r="M345" s="23" t="n"/>
      <c r="N345" s="23" t="n"/>
      <c r="O345" s="26" t="n"/>
      <c r="P345" s="26" t="n"/>
      <c r="Q345" s="26" t="n"/>
      <c r="R345" s="42" t="n"/>
      <c r="S345" s="27" t="n"/>
      <c r="T345" s="42" t="n"/>
      <c r="U345" s="28">
        <f>IF(OR($O345="",$P345="",$Q345="",$N345=""),"",IFERROR(MAX(0,MIN(1,IF($N345="Lower Is Better",($O345-$Q345)/($O345-$P345),($Q345-$O345)/($P345-$O345)))),""))</f>
        <v/>
      </c>
      <c r="V345" s="29">
        <f>IF($A345="","",IF($K345="Completed","Completed",IF($K345="Canceled","Canceled",IF($K345="On Hold","On Hold",IF($I345="","Missing Due Date",IF($I345&lt;TODAY(),"Past Due",IF($I345&lt;=TODAY()+'Settings'!$B$4,"Due Soon","On Track")))))))</f>
        <v/>
      </c>
      <c r="W345" s="30">
        <f>IF($A345="","",COUNTIFS('Coaching Log'!$B$5:$B$504,$A345))</f>
        <v/>
      </c>
      <c r="X345" s="43">
        <f>IF($A345="","",IFERROR(IF(MAXIFS('Coaching Log'!$F$5:$F$504,'Coaching Log'!$B$5:$B$504,$A345)=0,"",MAXIFS('Coaching Log'!$F$5:$F$504,'Coaching Log'!$B$5:$B$504,$A345)),""))</f>
        <v/>
      </c>
      <c r="Y345" s="44">
        <f>IF(OR($A345="",$S345=""),"",IFERROR($S345*'Settings'!$B$5,""))</f>
        <v/>
      </c>
      <c r="Z345" s="44">
        <f>IF($A345="","",IFERROR(SUMIFS('Coaching Log'!$P$5:$P$504,'Coaching Log'!$B$5:$B$504,$A345),0))</f>
        <v/>
      </c>
      <c r="AA345" s="29">
        <f>IF(COUNTA($A345:$T345)=0,"",IF($A345="","Missing Plan ID",IF(COUNTIF($A$5:$A$504,$A345)&gt;1,"Duplicate Plan ID",IF(OR($B345="",$C345=""),"Missing Driver",IF($H345="","Missing Start Date",IF($I345="","Missing Due Date",IF($I345&lt;$H345,"Due Date Before Start",IF(AND($K345="Completed",$T345=""),"Missing Completion Date",IF(AND($K345&lt;&gt;"Completed",$T345&lt;&gt;""),"Completion Date With Open Status",IF(AND($N345="Lower Is Better",$O345&lt;&gt;"",$P345&lt;&gt;"",$P345&gt;=$O345),"Target Direction Conflict",IF(AND($N345="Higher Is Better",$O345&lt;&gt;"",$P345&lt;&gt;"",$P345&lt;=$O345),"Target Direction Conflict","OK")))))))))))</f>
        <v/>
      </c>
    </row>
    <row r="346">
      <c r="A346" s="23" t="n"/>
      <c r="B346" s="23" t="n"/>
      <c r="C346" s="23" t="n"/>
      <c r="D346" s="23" t="n"/>
      <c r="E346" s="23" t="n"/>
      <c r="F346" s="23" t="n"/>
      <c r="G346" s="24" t="n"/>
      <c r="H346" s="42" t="n"/>
      <c r="I346" s="42" t="n"/>
      <c r="J346" s="23" t="n"/>
      <c r="K346" s="23" t="n"/>
      <c r="L346" s="23" t="n"/>
      <c r="M346" s="23" t="n"/>
      <c r="N346" s="23" t="n"/>
      <c r="O346" s="26" t="n"/>
      <c r="P346" s="26" t="n"/>
      <c r="Q346" s="26" t="n"/>
      <c r="R346" s="42" t="n"/>
      <c r="S346" s="27" t="n"/>
      <c r="T346" s="42" t="n"/>
      <c r="U346" s="28">
        <f>IF(OR($O346="",$P346="",$Q346="",$N346=""),"",IFERROR(MAX(0,MIN(1,IF($N346="Lower Is Better",($O346-$Q346)/($O346-$P346),($Q346-$O346)/($P346-$O346)))),""))</f>
        <v/>
      </c>
      <c r="V346" s="29">
        <f>IF($A346="","",IF($K346="Completed","Completed",IF($K346="Canceled","Canceled",IF($K346="On Hold","On Hold",IF($I346="","Missing Due Date",IF($I346&lt;TODAY(),"Past Due",IF($I346&lt;=TODAY()+'Settings'!$B$4,"Due Soon","On Track")))))))</f>
        <v/>
      </c>
      <c r="W346" s="30">
        <f>IF($A346="","",COUNTIFS('Coaching Log'!$B$5:$B$504,$A346))</f>
        <v/>
      </c>
      <c r="X346" s="43">
        <f>IF($A346="","",IFERROR(IF(MAXIFS('Coaching Log'!$F$5:$F$504,'Coaching Log'!$B$5:$B$504,$A346)=0,"",MAXIFS('Coaching Log'!$F$5:$F$504,'Coaching Log'!$B$5:$B$504,$A346)),""))</f>
        <v/>
      </c>
      <c r="Y346" s="44">
        <f>IF(OR($A346="",$S346=""),"",IFERROR($S346*'Settings'!$B$5,""))</f>
        <v/>
      </c>
      <c r="Z346" s="44">
        <f>IF($A346="","",IFERROR(SUMIFS('Coaching Log'!$P$5:$P$504,'Coaching Log'!$B$5:$B$504,$A346),0))</f>
        <v/>
      </c>
      <c r="AA346" s="29">
        <f>IF(COUNTA($A346:$T346)=0,"",IF($A346="","Missing Plan ID",IF(COUNTIF($A$5:$A$504,$A346)&gt;1,"Duplicate Plan ID",IF(OR($B346="",$C346=""),"Missing Driver",IF($H346="","Missing Start Date",IF($I346="","Missing Due Date",IF($I346&lt;$H346,"Due Date Before Start",IF(AND($K346="Completed",$T346=""),"Missing Completion Date",IF(AND($K346&lt;&gt;"Completed",$T346&lt;&gt;""),"Completion Date With Open Status",IF(AND($N346="Lower Is Better",$O346&lt;&gt;"",$P346&lt;&gt;"",$P346&gt;=$O346),"Target Direction Conflict",IF(AND($N346="Higher Is Better",$O346&lt;&gt;"",$P346&lt;&gt;"",$P346&lt;=$O346),"Target Direction Conflict","OK")))))))))))</f>
        <v/>
      </c>
    </row>
    <row r="347">
      <c r="A347" s="23" t="n"/>
      <c r="B347" s="23" t="n"/>
      <c r="C347" s="23" t="n"/>
      <c r="D347" s="23" t="n"/>
      <c r="E347" s="23" t="n"/>
      <c r="F347" s="23" t="n"/>
      <c r="G347" s="24" t="n"/>
      <c r="H347" s="42" t="n"/>
      <c r="I347" s="42" t="n"/>
      <c r="J347" s="23" t="n"/>
      <c r="K347" s="23" t="n"/>
      <c r="L347" s="23" t="n"/>
      <c r="M347" s="23" t="n"/>
      <c r="N347" s="23" t="n"/>
      <c r="O347" s="26" t="n"/>
      <c r="P347" s="26" t="n"/>
      <c r="Q347" s="26" t="n"/>
      <c r="R347" s="42" t="n"/>
      <c r="S347" s="27" t="n"/>
      <c r="T347" s="42" t="n"/>
      <c r="U347" s="28">
        <f>IF(OR($O347="",$P347="",$Q347="",$N347=""),"",IFERROR(MAX(0,MIN(1,IF($N347="Lower Is Better",($O347-$Q347)/($O347-$P347),($Q347-$O347)/($P347-$O347)))),""))</f>
        <v/>
      </c>
      <c r="V347" s="29">
        <f>IF($A347="","",IF($K347="Completed","Completed",IF($K347="Canceled","Canceled",IF($K347="On Hold","On Hold",IF($I347="","Missing Due Date",IF($I347&lt;TODAY(),"Past Due",IF($I347&lt;=TODAY()+'Settings'!$B$4,"Due Soon","On Track")))))))</f>
        <v/>
      </c>
      <c r="W347" s="30">
        <f>IF($A347="","",COUNTIFS('Coaching Log'!$B$5:$B$504,$A347))</f>
        <v/>
      </c>
      <c r="X347" s="43">
        <f>IF($A347="","",IFERROR(IF(MAXIFS('Coaching Log'!$F$5:$F$504,'Coaching Log'!$B$5:$B$504,$A347)=0,"",MAXIFS('Coaching Log'!$F$5:$F$504,'Coaching Log'!$B$5:$B$504,$A347)),""))</f>
        <v/>
      </c>
      <c r="Y347" s="44">
        <f>IF(OR($A347="",$S347=""),"",IFERROR($S347*'Settings'!$B$5,""))</f>
        <v/>
      </c>
      <c r="Z347" s="44">
        <f>IF($A347="","",IFERROR(SUMIFS('Coaching Log'!$P$5:$P$504,'Coaching Log'!$B$5:$B$504,$A347),0))</f>
        <v/>
      </c>
      <c r="AA347" s="29">
        <f>IF(COUNTA($A347:$T347)=0,"",IF($A347="","Missing Plan ID",IF(COUNTIF($A$5:$A$504,$A347)&gt;1,"Duplicate Plan ID",IF(OR($B347="",$C347=""),"Missing Driver",IF($H347="","Missing Start Date",IF($I347="","Missing Due Date",IF($I347&lt;$H347,"Due Date Before Start",IF(AND($K347="Completed",$T347=""),"Missing Completion Date",IF(AND($K347&lt;&gt;"Completed",$T347&lt;&gt;""),"Completion Date With Open Status",IF(AND($N347="Lower Is Better",$O347&lt;&gt;"",$P347&lt;&gt;"",$P347&gt;=$O347),"Target Direction Conflict",IF(AND($N347="Higher Is Better",$O347&lt;&gt;"",$P347&lt;&gt;"",$P347&lt;=$O347),"Target Direction Conflict","OK")))))))))))</f>
        <v/>
      </c>
    </row>
    <row r="348">
      <c r="A348" s="23" t="n"/>
      <c r="B348" s="23" t="n"/>
      <c r="C348" s="23" t="n"/>
      <c r="D348" s="23" t="n"/>
      <c r="E348" s="23" t="n"/>
      <c r="F348" s="23" t="n"/>
      <c r="G348" s="24" t="n"/>
      <c r="H348" s="42" t="n"/>
      <c r="I348" s="42" t="n"/>
      <c r="J348" s="23" t="n"/>
      <c r="K348" s="23" t="n"/>
      <c r="L348" s="23" t="n"/>
      <c r="M348" s="23" t="n"/>
      <c r="N348" s="23" t="n"/>
      <c r="O348" s="26" t="n"/>
      <c r="P348" s="26" t="n"/>
      <c r="Q348" s="26" t="n"/>
      <c r="R348" s="42" t="n"/>
      <c r="S348" s="27" t="n"/>
      <c r="T348" s="42" t="n"/>
      <c r="U348" s="28">
        <f>IF(OR($O348="",$P348="",$Q348="",$N348=""),"",IFERROR(MAX(0,MIN(1,IF($N348="Lower Is Better",($O348-$Q348)/($O348-$P348),($Q348-$O348)/($P348-$O348)))),""))</f>
        <v/>
      </c>
      <c r="V348" s="29">
        <f>IF($A348="","",IF($K348="Completed","Completed",IF($K348="Canceled","Canceled",IF($K348="On Hold","On Hold",IF($I348="","Missing Due Date",IF($I348&lt;TODAY(),"Past Due",IF($I348&lt;=TODAY()+'Settings'!$B$4,"Due Soon","On Track")))))))</f>
        <v/>
      </c>
      <c r="W348" s="30">
        <f>IF($A348="","",COUNTIFS('Coaching Log'!$B$5:$B$504,$A348))</f>
        <v/>
      </c>
      <c r="X348" s="43">
        <f>IF($A348="","",IFERROR(IF(MAXIFS('Coaching Log'!$F$5:$F$504,'Coaching Log'!$B$5:$B$504,$A348)=0,"",MAXIFS('Coaching Log'!$F$5:$F$504,'Coaching Log'!$B$5:$B$504,$A348)),""))</f>
        <v/>
      </c>
      <c r="Y348" s="44">
        <f>IF(OR($A348="",$S348=""),"",IFERROR($S348*'Settings'!$B$5,""))</f>
        <v/>
      </c>
      <c r="Z348" s="44">
        <f>IF($A348="","",IFERROR(SUMIFS('Coaching Log'!$P$5:$P$504,'Coaching Log'!$B$5:$B$504,$A348),0))</f>
        <v/>
      </c>
      <c r="AA348" s="29">
        <f>IF(COUNTA($A348:$T348)=0,"",IF($A348="","Missing Plan ID",IF(COUNTIF($A$5:$A$504,$A348)&gt;1,"Duplicate Plan ID",IF(OR($B348="",$C348=""),"Missing Driver",IF($H348="","Missing Start Date",IF($I348="","Missing Due Date",IF($I348&lt;$H348,"Due Date Before Start",IF(AND($K348="Completed",$T348=""),"Missing Completion Date",IF(AND($K348&lt;&gt;"Completed",$T348&lt;&gt;""),"Completion Date With Open Status",IF(AND($N348="Lower Is Better",$O348&lt;&gt;"",$P348&lt;&gt;"",$P348&gt;=$O348),"Target Direction Conflict",IF(AND($N348="Higher Is Better",$O348&lt;&gt;"",$P348&lt;&gt;"",$P348&lt;=$O348),"Target Direction Conflict","OK")))))))))))</f>
        <v/>
      </c>
    </row>
    <row r="349">
      <c r="A349" s="23" t="n"/>
      <c r="B349" s="23" t="n"/>
      <c r="C349" s="23" t="n"/>
      <c r="D349" s="23" t="n"/>
      <c r="E349" s="23" t="n"/>
      <c r="F349" s="23" t="n"/>
      <c r="G349" s="24" t="n"/>
      <c r="H349" s="42" t="n"/>
      <c r="I349" s="42" t="n"/>
      <c r="J349" s="23" t="n"/>
      <c r="K349" s="23" t="n"/>
      <c r="L349" s="23" t="n"/>
      <c r="M349" s="23" t="n"/>
      <c r="N349" s="23" t="n"/>
      <c r="O349" s="26" t="n"/>
      <c r="P349" s="26" t="n"/>
      <c r="Q349" s="26" t="n"/>
      <c r="R349" s="42" t="n"/>
      <c r="S349" s="27" t="n"/>
      <c r="T349" s="42" t="n"/>
      <c r="U349" s="28">
        <f>IF(OR($O349="",$P349="",$Q349="",$N349=""),"",IFERROR(MAX(0,MIN(1,IF($N349="Lower Is Better",($O349-$Q349)/($O349-$P349),($Q349-$O349)/($P349-$O349)))),""))</f>
        <v/>
      </c>
      <c r="V349" s="29">
        <f>IF($A349="","",IF($K349="Completed","Completed",IF($K349="Canceled","Canceled",IF($K349="On Hold","On Hold",IF($I349="","Missing Due Date",IF($I349&lt;TODAY(),"Past Due",IF($I349&lt;=TODAY()+'Settings'!$B$4,"Due Soon","On Track")))))))</f>
        <v/>
      </c>
      <c r="W349" s="30">
        <f>IF($A349="","",COUNTIFS('Coaching Log'!$B$5:$B$504,$A349))</f>
        <v/>
      </c>
      <c r="X349" s="43">
        <f>IF($A349="","",IFERROR(IF(MAXIFS('Coaching Log'!$F$5:$F$504,'Coaching Log'!$B$5:$B$504,$A349)=0,"",MAXIFS('Coaching Log'!$F$5:$F$504,'Coaching Log'!$B$5:$B$504,$A349)),""))</f>
        <v/>
      </c>
      <c r="Y349" s="44">
        <f>IF(OR($A349="",$S349=""),"",IFERROR($S349*'Settings'!$B$5,""))</f>
        <v/>
      </c>
      <c r="Z349" s="44">
        <f>IF($A349="","",IFERROR(SUMIFS('Coaching Log'!$P$5:$P$504,'Coaching Log'!$B$5:$B$504,$A349),0))</f>
        <v/>
      </c>
      <c r="AA349" s="29">
        <f>IF(COUNTA($A349:$T349)=0,"",IF($A349="","Missing Plan ID",IF(COUNTIF($A$5:$A$504,$A349)&gt;1,"Duplicate Plan ID",IF(OR($B349="",$C349=""),"Missing Driver",IF($H349="","Missing Start Date",IF($I349="","Missing Due Date",IF($I349&lt;$H349,"Due Date Before Start",IF(AND($K349="Completed",$T349=""),"Missing Completion Date",IF(AND($K349&lt;&gt;"Completed",$T349&lt;&gt;""),"Completion Date With Open Status",IF(AND($N349="Lower Is Better",$O349&lt;&gt;"",$P349&lt;&gt;"",$P349&gt;=$O349),"Target Direction Conflict",IF(AND($N349="Higher Is Better",$O349&lt;&gt;"",$P349&lt;&gt;"",$P349&lt;=$O349),"Target Direction Conflict","OK")))))))))))</f>
        <v/>
      </c>
    </row>
    <row r="350">
      <c r="A350" s="23" t="n"/>
      <c r="B350" s="23" t="n"/>
      <c r="C350" s="23" t="n"/>
      <c r="D350" s="23" t="n"/>
      <c r="E350" s="23" t="n"/>
      <c r="F350" s="23" t="n"/>
      <c r="G350" s="24" t="n"/>
      <c r="H350" s="42" t="n"/>
      <c r="I350" s="42" t="n"/>
      <c r="J350" s="23" t="n"/>
      <c r="K350" s="23" t="n"/>
      <c r="L350" s="23" t="n"/>
      <c r="M350" s="23" t="n"/>
      <c r="N350" s="23" t="n"/>
      <c r="O350" s="26" t="n"/>
      <c r="P350" s="26" t="n"/>
      <c r="Q350" s="26" t="n"/>
      <c r="R350" s="42" t="n"/>
      <c r="S350" s="27" t="n"/>
      <c r="T350" s="42" t="n"/>
      <c r="U350" s="28">
        <f>IF(OR($O350="",$P350="",$Q350="",$N350=""),"",IFERROR(MAX(0,MIN(1,IF($N350="Lower Is Better",($O350-$Q350)/($O350-$P350),($Q350-$O350)/($P350-$O350)))),""))</f>
        <v/>
      </c>
      <c r="V350" s="29">
        <f>IF($A350="","",IF($K350="Completed","Completed",IF($K350="Canceled","Canceled",IF($K350="On Hold","On Hold",IF($I350="","Missing Due Date",IF($I350&lt;TODAY(),"Past Due",IF($I350&lt;=TODAY()+'Settings'!$B$4,"Due Soon","On Track")))))))</f>
        <v/>
      </c>
      <c r="W350" s="30">
        <f>IF($A350="","",COUNTIFS('Coaching Log'!$B$5:$B$504,$A350))</f>
        <v/>
      </c>
      <c r="X350" s="43">
        <f>IF($A350="","",IFERROR(IF(MAXIFS('Coaching Log'!$F$5:$F$504,'Coaching Log'!$B$5:$B$504,$A350)=0,"",MAXIFS('Coaching Log'!$F$5:$F$504,'Coaching Log'!$B$5:$B$504,$A350)),""))</f>
        <v/>
      </c>
      <c r="Y350" s="44">
        <f>IF(OR($A350="",$S350=""),"",IFERROR($S350*'Settings'!$B$5,""))</f>
        <v/>
      </c>
      <c r="Z350" s="44">
        <f>IF($A350="","",IFERROR(SUMIFS('Coaching Log'!$P$5:$P$504,'Coaching Log'!$B$5:$B$504,$A350),0))</f>
        <v/>
      </c>
      <c r="AA350" s="29">
        <f>IF(COUNTA($A350:$T350)=0,"",IF($A350="","Missing Plan ID",IF(COUNTIF($A$5:$A$504,$A350)&gt;1,"Duplicate Plan ID",IF(OR($B350="",$C350=""),"Missing Driver",IF($H350="","Missing Start Date",IF($I350="","Missing Due Date",IF($I350&lt;$H350,"Due Date Before Start",IF(AND($K350="Completed",$T350=""),"Missing Completion Date",IF(AND($K350&lt;&gt;"Completed",$T350&lt;&gt;""),"Completion Date With Open Status",IF(AND($N350="Lower Is Better",$O350&lt;&gt;"",$P350&lt;&gt;"",$P350&gt;=$O350),"Target Direction Conflict",IF(AND($N350="Higher Is Better",$O350&lt;&gt;"",$P350&lt;&gt;"",$P350&lt;=$O350),"Target Direction Conflict","OK")))))))))))</f>
        <v/>
      </c>
    </row>
    <row r="351">
      <c r="A351" s="23" t="n"/>
      <c r="B351" s="23" t="n"/>
      <c r="C351" s="23" t="n"/>
      <c r="D351" s="23" t="n"/>
      <c r="E351" s="23" t="n"/>
      <c r="F351" s="23" t="n"/>
      <c r="G351" s="24" t="n"/>
      <c r="H351" s="42" t="n"/>
      <c r="I351" s="42" t="n"/>
      <c r="J351" s="23" t="n"/>
      <c r="K351" s="23" t="n"/>
      <c r="L351" s="23" t="n"/>
      <c r="M351" s="23" t="n"/>
      <c r="N351" s="23" t="n"/>
      <c r="O351" s="26" t="n"/>
      <c r="P351" s="26" t="n"/>
      <c r="Q351" s="26" t="n"/>
      <c r="R351" s="42" t="n"/>
      <c r="S351" s="27" t="n"/>
      <c r="T351" s="42" t="n"/>
      <c r="U351" s="28">
        <f>IF(OR($O351="",$P351="",$Q351="",$N351=""),"",IFERROR(MAX(0,MIN(1,IF($N351="Lower Is Better",($O351-$Q351)/($O351-$P351),($Q351-$O351)/($P351-$O351)))),""))</f>
        <v/>
      </c>
      <c r="V351" s="29">
        <f>IF($A351="","",IF($K351="Completed","Completed",IF($K351="Canceled","Canceled",IF($K351="On Hold","On Hold",IF($I351="","Missing Due Date",IF($I351&lt;TODAY(),"Past Due",IF($I351&lt;=TODAY()+'Settings'!$B$4,"Due Soon","On Track")))))))</f>
        <v/>
      </c>
      <c r="W351" s="30">
        <f>IF($A351="","",COUNTIFS('Coaching Log'!$B$5:$B$504,$A351))</f>
        <v/>
      </c>
      <c r="X351" s="43">
        <f>IF($A351="","",IFERROR(IF(MAXIFS('Coaching Log'!$F$5:$F$504,'Coaching Log'!$B$5:$B$504,$A351)=0,"",MAXIFS('Coaching Log'!$F$5:$F$504,'Coaching Log'!$B$5:$B$504,$A351)),""))</f>
        <v/>
      </c>
      <c r="Y351" s="44">
        <f>IF(OR($A351="",$S351=""),"",IFERROR($S351*'Settings'!$B$5,""))</f>
        <v/>
      </c>
      <c r="Z351" s="44">
        <f>IF($A351="","",IFERROR(SUMIFS('Coaching Log'!$P$5:$P$504,'Coaching Log'!$B$5:$B$504,$A351),0))</f>
        <v/>
      </c>
      <c r="AA351" s="29">
        <f>IF(COUNTA($A351:$T351)=0,"",IF($A351="","Missing Plan ID",IF(COUNTIF($A$5:$A$504,$A351)&gt;1,"Duplicate Plan ID",IF(OR($B351="",$C351=""),"Missing Driver",IF($H351="","Missing Start Date",IF($I351="","Missing Due Date",IF($I351&lt;$H351,"Due Date Before Start",IF(AND($K351="Completed",$T351=""),"Missing Completion Date",IF(AND($K351&lt;&gt;"Completed",$T351&lt;&gt;""),"Completion Date With Open Status",IF(AND($N351="Lower Is Better",$O351&lt;&gt;"",$P351&lt;&gt;"",$P351&gt;=$O351),"Target Direction Conflict",IF(AND($N351="Higher Is Better",$O351&lt;&gt;"",$P351&lt;&gt;"",$P351&lt;=$O351),"Target Direction Conflict","OK")))))))))))</f>
        <v/>
      </c>
    </row>
    <row r="352">
      <c r="A352" s="23" t="n"/>
      <c r="B352" s="23" t="n"/>
      <c r="C352" s="23" t="n"/>
      <c r="D352" s="23" t="n"/>
      <c r="E352" s="23" t="n"/>
      <c r="F352" s="23" t="n"/>
      <c r="G352" s="24" t="n"/>
      <c r="H352" s="42" t="n"/>
      <c r="I352" s="42" t="n"/>
      <c r="J352" s="23" t="n"/>
      <c r="K352" s="23" t="n"/>
      <c r="L352" s="23" t="n"/>
      <c r="M352" s="23" t="n"/>
      <c r="N352" s="23" t="n"/>
      <c r="O352" s="26" t="n"/>
      <c r="P352" s="26" t="n"/>
      <c r="Q352" s="26" t="n"/>
      <c r="R352" s="42" t="n"/>
      <c r="S352" s="27" t="n"/>
      <c r="T352" s="42" t="n"/>
      <c r="U352" s="28">
        <f>IF(OR($O352="",$P352="",$Q352="",$N352=""),"",IFERROR(MAX(0,MIN(1,IF($N352="Lower Is Better",($O352-$Q352)/($O352-$P352),($Q352-$O352)/($P352-$O352)))),""))</f>
        <v/>
      </c>
      <c r="V352" s="29">
        <f>IF($A352="","",IF($K352="Completed","Completed",IF($K352="Canceled","Canceled",IF($K352="On Hold","On Hold",IF($I352="","Missing Due Date",IF($I352&lt;TODAY(),"Past Due",IF($I352&lt;=TODAY()+'Settings'!$B$4,"Due Soon","On Track")))))))</f>
        <v/>
      </c>
      <c r="W352" s="30">
        <f>IF($A352="","",COUNTIFS('Coaching Log'!$B$5:$B$504,$A352))</f>
        <v/>
      </c>
      <c r="X352" s="43">
        <f>IF($A352="","",IFERROR(IF(MAXIFS('Coaching Log'!$F$5:$F$504,'Coaching Log'!$B$5:$B$504,$A352)=0,"",MAXIFS('Coaching Log'!$F$5:$F$504,'Coaching Log'!$B$5:$B$504,$A352)),""))</f>
        <v/>
      </c>
      <c r="Y352" s="44">
        <f>IF(OR($A352="",$S352=""),"",IFERROR($S352*'Settings'!$B$5,""))</f>
        <v/>
      </c>
      <c r="Z352" s="44">
        <f>IF($A352="","",IFERROR(SUMIFS('Coaching Log'!$P$5:$P$504,'Coaching Log'!$B$5:$B$504,$A352),0))</f>
        <v/>
      </c>
      <c r="AA352" s="29">
        <f>IF(COUNTA($A352:$T352)=0,"",IF($A352="","Missing Plan ID",IF(COUNTIF($A$5:$A$504,$A352)&gt;1,"Duplicate Plan ID",IF(OR($B352="",$C352=""),"Missing Driver",IF($H352="","Missing Start Date",IF($I352="","Missing Due Date",IF($I352&lt;$H352,"Due Date Before Start",IF(AND($K352="Completed",$T352=""),"Missing Completion Date",IF(AND($K352&lt;&gt;"Completed",$T352&lt;&gt;""),"Completion Date With Open Status",IF(AND($N352="Lower Is Better",$O352&lt;&gt;"",$P352&lt;&gt;"",$P352&gt;=$O352),"Target Direction Conflict",IF(AND($N352="Higher Is Better",$O352&lt;&gt;"",$P352&lt;&gt;"",$P352&lt;=$O352),"Target Direction Conflict","OK")))))))))))</f>
        <v/>
      </c>
    </row>
    <row r="353">
      <c r="A353" s="23" t="n"/>
      <c r="B353" s="23" t="n"/>
      <c r="C353" s="23" t="n"/>
      <c r="D353" s="23" t="n"/>
      <c r="E353" s="23" t="n"/>
      <c r="F353" s="23" t="n"/>
      <c r="G353" s="24" t="n"/>
      <c r="H353" s="42" t="n"/>
      <c r="I353" s="42" t="n"/>
      <c r="J353" s="23" t="n"/>
      <c r="K353" s="23" t="n"/>
      <c r="L353" s="23" t="n"/>
      <c r="M353" s="23" t="n"/>
      <c r="N353" s="23" t="n"/>
      <c r="O353" s="26" t="n"/>
      <c r="P353" s="26" t="n"/>
      <c r="Q353" s="26" t="n"/>
      <c r="R353" s="42" t="n"/>
      <c r="S353" s="27" t="n"/>
      <c r="T353" s="42" t="n"/>
      <c r="U353" s="28">
        <f>IF(OR($O353="",$P353="",$Q353="",$N353=""),"",IFERROR(MAX(0,MIN(1,IF($N353="Lower Is Better",($O353-$Q353)/($O353-$P353),($Q353-$O353)/($P353-$O353)))),""))</f>
        <v/>
      </c>
      <c r="V353" s="29">
        <f>IF($A353="","",IF($K353="Completed","Completed",IF($K353="Canceled","Canceled",IF($K353="On Hold","On Hold",IF($I353="","Missing Due Date",IF($I353&lt;TODAY(),"Past Due",IF($I353&lt;=TODAY()+'Settings'!$B$4,"Due Soon","On Track")))))))</f>
        <v/>
      </c>
      <c r="W353" s="30">
        <f>IF($A353="","",COUNTIFS('Coaching Log'!$B$5:$B$504,$A353))</f>
        <v/>
      </c>
      <c r="X353" s="43">
        <f>IF($A353="","",IFERROR(IF(MAXIFS('Coaching Log'!$F$5:$F$504,'Coaching Log'!$B$5:$B$504,$A353)=0,"",MAXIFS('Coaching Log'!$F$5:$F$504,'Coaching Log'!$B$5:$B$504,$A353)),""))</f>
        <v/>
      </c>
      <c r="Y353" s="44">
        <f>IF(OR($A353="",$S353=""),"",IFERROR($S353*'Settings'!$B$5,""))</f>
        <v/>
      </c>
      <c r="Z353" s="44">
        <f>IF($A353="","",IFERROR(SUMIFS('Coaching Log'!$P$5:$P$504,'Coaching Log'!$B$5:$B$504,$A353),0))</f>
        <v/>
      </c>
      <c r="AA353" s="29">
        <f>IF(COUNTA($A353:$T353)=0,"",IF($A353="","Missing Plan ID",IF(COUNTIF($A$5:$A$504,$A353)&gt;1,"Duplicate Plan ID",IF(OR($B353="",$C353=""),"Missing Driver",IF($H353="","Missing Start Date",IF($I353="","Missing Due Date",IF($I353&lt;$H353,"Due Date Before Start",IF(AND($K353="Completed",$T353=""),"Missing Completion Date",IF(AND($K353&lt;&gt;"Completed",$T353&lt;&gt;""),"Completion Date With Open Status",IF(AND($N353="Lower Is Better",$O353&lt;&gt;"",$P353&lt;&gt;"",$P353&gt;=$O353),"Target Direction Conflict",IF(AND($N353="Higher Is Better",$O353&lt;&gt;"",$P353&lt;&gt;"",$P353&lt;=$O353),"Target Direction Conflict","OK")))))))))))</f>
        <v/>
      </c>
    </row>
    <row r="354">
      <c r="A354" s="23" t="n"/>
      <c r="B354" s="23" t="n"/>
      <c r="C354" s="23" t="n"/>
      <c r="D354" s="23" t="n"/>
      <c r="E354" s="23" t="n"/>
      <c r="F354" s="23" t="n"/>
      <c r="G354" s="24" t="n"/>
      <c r="H354" s="42" t="n"/>
      <c r="I354" s="42" t="n"/>
      <c r="J354" s="23" t="n"/>
      <c r="K354" s="23" t="n"/>
      <c r="L354" s="23" t="n"/>
      <c r="M354" s="23" t="n"/>
      <c r="N354" s="23" t="n"/>
      <c r="O354" s="26" t="n"/>
      <c r="P354" s="26" t="n"/>
      <c r="Q354" s="26" t="n"/>
      <c r="R354" s="42" t="n"/>
      <c r="S354" s="27" t="n"/>
      <c r="T354" s="42" t="n"/>
      <c r="U354" s="28">
        <f>IF(OR($O354="",$P354="",$Q354="",$N354=""),"",IFERROR(MAX(0,MIN(1,IF($N354="Lower Is Better",($O354-$Q354)/($O354-$P354),($Q354-$O354)/($P354-$O354)))),""))</f>
        <v/>
      </c>
      <c r="V354" s="29">
        <f>IF($A354="","",IF($K354="Completed","Completed",IF($K354="Canceled","Canceled",IF($K354="On Hold","On Hold",IF($I354="","Missing Due Date",IF($I354&lt;TODAY(),"Past Due",IF($I354&lt;=TODAY()+'Settings'!$B$4,"Due Soon","On Track")))))))</f>
        <v/>
      </c>
      <c r="W354" s="30">
        <f>IF($A354="","",COUNTIFS('Coaching Log'!$B$5:$B$504,$A354))</f>
        <v/>
      </c>
      <c r="X354" s="43">
        <f>IF($A354="","",IFERROR(IF(MAXIFS('Coaching Log'!$F$5:$F$504,'Coaching Log'!$B$5:$B$504,$A354)=0,"",MAXIFS('Coaching Log'!$F$5:$F$504,'Coaching Log'!$B$5:$B$504,$A354)),""))</f>
        <v/>
      </c>
      <c r="Y354" s="44">
        <f>IF(OR($A354="",$S354=""),"",IFERROR($S354*'Settings'!$B$5,""))</f>
        <v/>
      </c>
      <c r="Z354" s="44">
        <f>IF($A354="","",IFERROR(SUMIFS('Coaching Log'!$P$5:$P$504,'Coaching Log'!$B$5:$B$504,$A354),0))</f>
        <v/>
      </c>
      <c r="AA354" s="29">
        <f>IF(COUNTA($A354:$T354)=0,"",IF($A354="","Missing Plan ID",IF(COUNTIF($A$5:$A$504,$A354)&gt;1,"Duplicate Plan ID",IF(OR($B354="",$C354=""),"Missing Driver",IF($H354="","Missing Start Date",IF($I354="","Missing Due Date",IF($I354&lt;$H354,"Due Date Before Start",IF(AND($K354="Completed",$T354=""),"Missing Completion Date",IF(AND($K354&lt;&gt;"Completed",$T354&lt;&gt;""),"Completion Date With Open Status",IF(AND($N354="Lower Is Better",$O354&lt;&gt;"",$P354&lt;&gt;"",$P354&gt;=$O354),"Target Direction Conflict",IF(AND($N354="Higher Is Better",$O354&lt;&gt;"",$P354&lt;&gt;"",$P354&lt;=$O354),"Target Direction Conflict","OK")))))))))))</f>
        <v/>
      </c>
    </row>
    <row r="355">
      <c r="A355" s="23" t="n"/>
      <c r="B355" s="23" t="n"/>
      <c r="C355" s="23" t="n"/>
      <c r="D355" s="23" t="n"/>
      <c r="E355" s="23" t="n"/>
      <c r="F355" s="23" t="n"/>
      <c r="G355" s="24" t="n"/>
      <c r="H355" s="42" t="n"/>
      <c r="I355" s="42" t="n"/>
      <c r="J355" s="23" t="n"/>
      <c r="K355" s="23" t="n"/>
      <c r="L355" s="23" t="n"/>
      <c r="M355" s="23" t="n"/>
      <c r="N355" s="23" t="n"/>
      <c r="O355" s="26" t="n"/>
      <c r="P355" s="26" t="n"/>
      <c r="Q355" s="26" t="n"/>
      <c r="R355" s="42" t="n"/>
      <c r="S355" s="27" t="n"/>
      <c r="T355" s="42" t="n"/>
      <c r="U355" s="28">
        <f>IF(OR($O355="",$P355="",$Q355="",$N355=""),"",IFERROR(MAX(0,MIN(1,IF($N355="Lower Is Better",($O355-$Q355)/($O355-$P355),($Q355-$O355)/($P355-$O355)))),""))</f>
        <v/>
      </c>
      <c r="V355" s="29">
        <f>IF($A355="","",IF($K355="Completed","Completed",IF($K355="Canceled","Canceled",IF($K355="On Hold","On Hold",IF($I355="","Missing Due Date",IF($I355&lt;TODAY(),"Past Due",IF($I355&lt;=TODAY()+'Settings'!$B$4,"Due Soon","On Track")))))))</f>
        <v/>
      </c>
      <c r="W355" s="30">
        <f>IF($A355="","",COUNTIFS('Coaching Log'!$B$5:$B$504,$A355))</f>
        <v/>
      </c>
      <c r="X355" s="43">
        <f>IF($A355="","",IFERROR(IF(MAXIFS('Coaching Log'!$F$5:$F$504,'Coaching Log'!$B$5:$B$504,$A355)=0,"",MAXIFS('Coaching Log'!$F$5:$F$504,'Coaching Log'!$B$5:$B$504,$A355)),""))</f>
        <v/>
      </c>
      <c r="Y355" s="44">
        <f>IF(OR($A355="",$S355=""),"",IFERROR($S355*'Settings'!$B$5,""))</f>
        <v/>
      </c>
      <c r="Z355" s="44">
        <f>IF($A355="","",IFERROR(SUMIFS('Coaching Log'!$P$5:$P$504,'Coaching Log'!$B$5:$B$504,$A355),0))</f>
        <v/>
      </c>
      <c r="AA355" s="29">
        <f>IF(COUNTA($A355:$T355)=0,"",IF($A355="","Missing Plan ID",IF(COUNTIF($A$5:$A$504,$A355)&gt;1,"Duplicate Plan ID",IF(OR($B355="",$C355=""),"Missing Driver",IF($H355="","Missing Start Date",IF($I355="","Missing Due Date",IF($I355&lt;$H355,"Due Date Before Start",IF(AND($K355="Completed",$T355=""),"Missing Completion Date",IF(AND($K355&lt;&gt;"Completed",$T355&lt;&gt;""),"Completion Date With Open Status",IF(AND($N355="Lower Is Better",$O355&lt;&gt;"",$P355&lt;&gt;"",$P355&gt;=$O355),"Target Direction Conflict",IF(AND($N355="Higher Is Better",$O355&lt;&gt;"",$P355&lt;&gt;"",$P355&lt;=$O355),"Target Direction Conflict","OK")))))))))))</f>
        <v/>
      </c>
    </row>
    <row r="356">
      <c r="A356" s="23" t="n"/>
      <c r="B356" s="23" t="n"/>
      <c r="C356" s="23" t="n"/>
      <c r="D356" s="23" t="n"/>
      <c r="E356" s="23" t="n"/>
      <c r="F356" s="23" t="n"/>
      <c r="G356" s="24" t="n"/>
      <c r="H356" s="42" t="n"/>
      <c r="I356" s="42" t="n"/>
      <c r="J356" s="23" t="n"/>
      <c r="K356" s="23" t="n"/>
      <c r="L356" s="23" t="n"/>
      <c r="M356" s="23" t="n"/>
      <c r="N356" s="23" t="n"/>
      <c r="O356" s="26" t="n"/>
      <c r="P356" s="26" t="n"/>
      <c r="Q356" s="26" t="n"/>
      <c r="R356" s="42" t="n"/>
      <c r="S356" s="27" t="n"/>
      <c r="T356" s="42" t="n"/>
      <c r="U356" s="28">
        <f>IF(OR($O356="",$P356="",$Q356="",$N356=""),"",IFERROR(MAX(0,MIN(1,IF($N356="Lower Is Better",($O356-$Q356)/($O356-$P356),($Q356-$O356)/($P356-$O356)))),""))</f>
        <v/>
      </c>
      <c r="V356" s="29">
        <f>IF($A356="","",IF($K356="Completed","Completed",IF($K356="Canceled","Canceled",IF($K356="On Hold","On Hold",IF($I356="","Missing Due Date",IF($I356&lt;TODAY(),"Past Due",IF($I356&lt;=TODAY()+'Settings'!$B$4,"Due Soon","On Track")))))))</f>
        <v/>
      </c>
      <c r="W356" s="30">
        <f>IF($A356="","",COUNTIFS('Coaching Log'!$B$5:$B$504,$A356))</f>
        <v/>
      </c>
      <c r="X356" s="43">
        <f>IF($A356="","",IFERROR(IF(MAXIFS('Coaching Log'!$F$5:$F$504,'Coaching Log'!$B$5:$B$504,$A356)=0,"",MAXIFS('Coaching Log'!$F$5:$F$504,'Coaching Log'!$B$5:$B$504,$A356)),""))</f>
        <v/>
      </c>
      <c r="Y356" s="44">
        <f>IF(OR($A356="",$S356=""),"",IFERROR($S356*'Settings'!$B$5,""))</f>
        <v/>
      </c>
      <c r="Z356" s="44">
        <f>IF($A356="","",IFERROR(SUMIFS('Coaching Log'!$P$5:$P$504,'Coaching Log'!$B$5:$B$504,$A356),0))</f>
        <v/>
      </c>
      <c r="AA356" s="29">
        <f>IF(COUNTA($A356:$T356)=0,"",IF($A356="","Missing Plan ID",IF(COUNTIF($A$5:$A$504,$A356)&gt;1,"Duplicate Plan ID",IF(OR($B356="",$C356=""),"Missing Driver",IF($H356="","Missing Start Date",IF($I356="","Missing Due Date",IF($I356&lt;$H356,"Due Date Before Start",IF(AND($K356="Completed",$T356=""),"Missing Completion Date",IF(AND($K356&lt;&gt;"Completed",$T356&lt;&gt;""),"Completion Date With Open Status",IF(AND($N356="Lower Is Better",$O356&lt;&gt;"",$P356&lt;&gt;"",$P356&gt;=$O356),"Target Direction Conflict",IF(AND($N356="Higher Is Better",$O356&lt;&gt;"",$P356&lt;&gt;"",$P356&lt;=$O356),"Target Direction Conflict","OK")))))))))))</f>
        <v/>
      </c>
    </row>
    <row r="357">
      <c r="A357" s="23" t="n"/>
      <c r="B357" s="23" t="n"/>
      <c r="C357" s="23" t="n"/>
      <c r="D357" s="23" t="n"/>
      <c r="E357" s="23" t="n"/>
      <c r="F357" s="23" t="n"/>
      <c r="G357" s="24" t="n"/>
      <c r="H357" s="42" t="n"/>
      <c r="I357" s="42" t="n"/>
      <c r="J357" s="23" t="n"/>
      <c r="K357" s="23" t="n"/>
      <c r="L357" s="23" t="n"/>
      <c r="M357" s="23" t="n"/>
      <c r="N357" s="23" t="n"/>
      <c r="O357" s="26" t="n"/>
      <c r="P357" s="26" t="n"/>
      <c r="Q357" s="26" t="n"/>
      <c r="R357" s="42" t="n"/>
      <c r="S357" s="27" t="n"/>
      <c r="T357" s="42" t="n"/>
      <c r="U357" s="28">
        <f>IF(OR($O357="",$P357="",$Q357="",$N357=""),"",IFERROR(MAX(0,MIN(1,IF($N357="Lower Is Better",($O357-$Q357)/($O357-$P357),($Q357-$O357)/($P357-$O357)))),""))</f>
        <v/>
      </c>
      <c r="V357" s="29">
        <f>IF($A357="","",IF($K357="Completed","Completed",IF($K357="Canceled","Canceled",IF($K357="On Hold","On Hold",IF($I357="","Missing Due Date",IF($I357&lt;TODAY(),"Past Due",IF($I357&lt;=TODAY()+'Settings'!$B$4,"Due Soon","On Track")))))))</f>
        <v/>
      </c>
      <c r="W357" s="30">
        <f>IF($A357="","",COUNTIFS('Coaching Log'!$B$5:$B$504,$A357))</f>
        <v/>
      </c>
      <c r="X357" s="43">
        <f>IF($A357="","",IFERROR(IF(MAXIFS('Coaching Log'!$F$5:$F$504,'Coaching Log'!$B$5:$B$504,$A357)=0,"",MAXIFS('Coaching Log'!$F$5:$F$504,'Coaching Log'!$B$5:$B$504,$A357)),""))</f>
        <v/>
      </c>
      <c r="Y357" s="44">
        <f>IF(OR($A357="",$S357=""),"",IFERROR($S357*'Settings'!$B$5,""))</f>
        <v/>
      </c>
      <c r="Z357" s="44">
        <f>IF($A357="","",IFERROR(SUMIFS('Coaching Log'!$P$5:$P$504,'Coaching Log'!$B$5:$B$504,$A357),0))</f>
        <v/>
      </c>
      <c r="AA357" s="29">
        <f>IF(COUNTA($A357:$T357)=0,"",IF($A357="","Missing Plan ID",IF(COUNTIF($A$5:$A$504,$A357)&gt;1,"Duplicate Plan ID",IF(OR($B357="",$C357=""),"Missing Driver",IF($H357="","Missing Start Date",IF($I357="","Missing Due Date",IF($I357&lt;$H357,"Due Date Before Start",IF(AND($K357="Completed",$T357=""),"Missing Completion Date",IF(AND($K357&lt;&gt;"Completed",$T357&lt;&gt;""),"Completion Date With Open Status",IF(AND($N357="Lower Is Better",$O357&lt;&gt;"",$P357&lt;&gt;"",$P357&gt;=$O357),"Target Direction Conflict",IF(AND($N357="Higher Is Better",$O357&lt;&gt;"",$P357&lt;&gt;"",$P357&lt;=$O357),"Target Direction Conflict","OK")))))))))))</f>
        <v/>
      </c>
    </row>
    <row r="358">
      <c r="A358" s="23" t="n"/>
      <c r="B358" s="23" t="n"/>
      <c r="C358" s="23" t="n"/>
      <c r="D358" s="23" t="n"/>
      <c r="E358" s="23" t="n"/>
      <c r="F358" s="23" t="n"/>
      <c r="G358" s="24" t="n"/>
      <c r="H358" s="42" t="n"/>
      <c r="I358" s="42" t="n"/>
      <c r="J358" s="23" t="n"/>
      <c r="K358" s="23" t="n"/>
      <c r="L358" s="23" t="n"/>
      <c r="M358" s="23" t="n"/>
      <c r="N358" s="23" t="n"/>
      <c r="O358" s="26" t="n"/>
      <c r="P358" s="26" t="n"/>
      <c r="Q358" s="26" t="n"/>
      <c r="R358" s="42" t="n"/>
      <c r="S358" s="27" t="n"/>
      <c r="T358" s="42" t="n"/>
      <c r="U358" s="28">
        <f>IF(OR($O358="",$P358="",$Q358="",$N358=""),"",IFERROR(MAX(0,MIN(1,IF($N358="Lower Is Better",($O358-$Q358)/($O358-$P358),($Q358-$O358)/($P358-$O358)))),""))</f>
        <v/>
      </c>
      <c r="V358" s="29">
        <f>IF($A358="","",IF($K358="Completed","Completed",IF($K358="Canceled","Canceled",IF($K358="On Hold","On Hold",IF($I358="","Missing Due Date",IF($I358&lt;TODAY(),"Past Due",IF($I358&lt;=TODAY()+'Settings'!$B$4,"Due Soon","On Track")))))))</f>
        <v/>
      </c>
      <c r="W358" s="30">
        <f>IF($A358="","",COUNTIFS('Coaching Log'!$B$5:$B$504,$A358))</f>
        <v/>
      </c>
      <c r="X358" s="43">
        <f>IF($A358="","",IFERROR(IF(MAXIFS('Coaching Log'!$F$5:$F$504,'Coaching Log'!$B$5:$B$504,$A358)=0,"",MAXIFS('Coaching Log'!$F$5:$F$504,'Coaching Log'!$B$5:$B$504,$A358)),""))</f>
        <v/>
      </c>
      <c r="Y358" s="44">
        <f>IF(OR($A358="",$S358=""),"",IFERROR($S358*'Settings'!$B$5,""))</f>
        <v/>
      </c>
      <c r="Z358" s="44">
        <f>IF($A358="","",IFERROR(SUMIFS('Coaching Log'!$P$5:$P$504,'Coaching Log'!$B$5:$B$504,$A358),0))</f>
        <v/>
      </c>
      <c r="AA358" s="29">
        <f>IF(COUNTA($A358:$T358)=0,"",IF($A358="","Missing Plan ID",IF(COUNTIF($A$5:$A$504,$A358)&gt;1,"Duplicate Plan ID",IF(OR($B358="",$C358=""),"Missing Driver",IF($H358="","Missing Start Date",IF($I358="","Missing Due Date",IF($I358&lt;$H358,"Due Date Before Start",IF(AND($K358="Completed",$T358=""),"Missing Completion Date",IF(AND($K358&lt;&gt;"Completed",$T358&lt;&gt;""),"Completion Date With Open Status",IF(AND($N358="Lower Is Better",$O358&lt;&gt;"",$P358&lt;&gt;"",$P358&gt;=$O358),"Target Direction Conflict",IF(AND($N358="Higher Is Better",$O358&lt;&gt;"",$P358&lt;&gt;"",$P358&lt;=$O358),"Target Direction Conflict","OK")))))))))))</f>
        <v/>
      </c>
    </row>
    <row r="359">
      <c r="A359" s="23" t="n"/>
      <c r="B359" s="23" t="n"/>
      <c r="C359" s="23" t="n"/>
      <c r="D359" s="23" t="n"/>
      <c r="E359" s="23" t="n"/>
      <c r="F359" s="23" t="n"/>
      <c r="G359" s="24" t="n"/>
      <c r="H359" s="42" t="n"/>
      <c r="I359" s="42" t="n"/>
      <c r="J359" s="23" t="n"/>
      <c r="K359" s="23" t="n"/>
      <c r="L359" s="23" t="n"/>
      <c r="M359" s="23" t="n"/>
      <c r="N359" s="23" t="n"/>
      <c r="O359" s="26" t="n"/>
      <c r="P359" s="26" t="n"/>
      <c r="Q359" s="26" t="n"/>
      <c r="R359" s="42" t="n"/>
      <c r="S359" s="27" t="n"/>
      <c r="T359" s="42" t="n"/>
      <c r="U359" s="28">
        <f>IF(OR($O359="",$P359="",$Q359="",$N359=""),"",IFERROR(MAX(0,MIN(1,IF($N359="Lower Is Better",($O359-$Q359)/($O359-$P359),($Q359-$O359)/($P359-$O359)))),""))</f>
        <v/>
      </c>
      <c r="V359" s="29">
        <f>IF($A359="","",IF($K359="Completed","Completed",IF($K359="Canceled","Canceled",IF($K359="On Hold","On Hold",IF($I359="","Missing Due Date",IF($I359&lt;TODAY(),"Past Due",IF($I359&lt;=TODAY()+'Settings'!$B$4,"Due Soon","On Track")))))))</f>
        <v/>
      </c>
      <c r="W359" s="30">
        <f>IF($A359="","",COUNTIFS('Coaching Log'!$B$5:$B$504,$A359))</f>
        <v/>
      </c>
      <c r="X359" s="43">
        <f>IF($A359="","",IFERROR(IF(MAXIFS('Coaching Log'!$F$5:$F$504,'Coaching Log'!$B$5:$B$504,$A359)=0,"",MAXIFS('Coaching Log'!$F$5:$F$504,'Coaching Log'!$B$5:$B$504,$A359)),""))</f>
        <v/>
      </c>
      <c r="Y359" s="44">
        <f>IF(OR($A359="",$S359=""),"",IFERROR($S359*'Settings'!$B$5,""))</f>
        <v/>
      </c>
      <c r="Z359" s="44">
        <f>IF($A359="","",IFERROR(SUMIFS('Coaching Log'!$P$5:$P$504,'Coaching Log'!$B$5:$B$504,$A359),0))</f>
        <v/>
      </c>
      <c r="AA359" s="29">
        <f>IF(COUNTA($A359:$T359)=0,"",IF($A359="","Missing Plan ID",IF(COUNTIF($A$5:$A$504,$A359)&gt;1,"Duplicate Plan ID",IF(OR($B359="",$C359=""),"Missing Driver",IF($H359="","Missing Start Date",IF($I359="","Missing Due Date",IF($I359&lt;$H359,"Due Date Before Start",IF(AND($K359="Completed",$T359=""),"Missing Completion Date",IF(AND($K359&lt;&gt;"Completed",$T359&lt;&gt;""),"Completion Date With Open Status",IF(AND($N359="Lower Is Better",$O359&lt;&gt;"",$P359&lt;&gt;"",$P359&gt;=$O359),"Target Direction Conflict",IF(AND($N359="Higher Is Better",$O359&lt;&gt;"",$P359&lt;&gt;"",$P359&lt;=$O359),"Target Direction Conflict","OK")))))))))))</f>
        <v/>
      </c>
    </row>
    <row r="360">
      <c r="A360" s="23" t="n"/>
      <c r="B360" s="23" t="n"/>
      <c r="C360" s="23" t="n"/>
      <c r="D360" s="23" t="n"/>
      <c r="E360" s="23" t="n"/>
      <c r="F360" s="23" t="n"/>
      <c r="G360" s="24" t="n"/>
      <c r="H360" s="42" t="n"/>
      <c r="I360" s="42" t="n"/>
      <c r="J360" s="23" t="n"/>
      <c r="K360" s="23" t="n"/>
      <c r="L360" s="23" t="n"/>
      <c r="M360" s="23" t="n"/>
      <c r="N360" s="23" t="n"/>
      <c r="O360" s="26" t="n"/>
      <c r="P360" s="26" t="n"/>
      <c r="Q360" s="26" t="n"/>
      <c r="R360" s="42" t="n"/>
      <c r="S360" s="27" t="n"/>
      <c r="T360" s="42" t="n"/>
      <c r="U360" s="28">
        <f>IF(OR($O360="",$P360="",$Q360="",$N360=""),"",IFERROR(MAX(0,MIN(1,IF($N360="Lower Is Better",($O360-$Q360)/($O360-$P360),($Q360-$O360)/($P360-$O360)))),""))</f>
        <v/>
      </c>
      <c r="V360" s="29">
        <f>IF($A360="","",IF($K360="Completed","Completed",IF($K360="Canceled","Canceled",IF($K360="On Hold","On Hold",IF($I360="","Missing Due Date",IF($I360&lt;TODAY(),"Past Due",IF($I360&lt;=TODAY()+'Settings'!$B$4,"Due Soon","On Track")))))))</f>
        <v/>
      </c>
      <c r="W360" s="30">
        <f>IF($A360="","",COUNTIFS('Coaching Log'!$B$5:$B$504,$A360))</f>
        <v/>
      </c>
      <c r="X360" s="43">
        <f>IF($A360="","",IFERROR(IF(MAXIFS('Coaching Log'!$F$5:$F$504,'Coaching Log'!$B$5:$B$504,$A360)=0,"",MAXIFS('Coaching Log'!$F$5:$F$504,'Coaching Log'!$B$5:$B$504,$A360)),""))</f>
        <v/>
      </c>
      <c r="Y360" s="44">
        <f>IF(OR($A360="",$S360=""),"",IFERROR($S360*'Settings'!$B$5,""))</f>
        <v/>
      </c>
      <c r="Z360" s="44">
        <f>IF($A360="","",IFERROR(SUMIFS('Coaching Log'!$P$5:$P$504,'Coaching Log'!$B$5:$B$504,$A360),0))</f>
        <v/>
      </c>
      <c r="AA360" s="29">
        <f>IF(COUNTA($A360:$T360)=0,"",IF($A360="","Missing Plan ID",IF(COUNTIF($A$5:$A$504,$A360)&gt;1,"Duplicate Plan ID",IF(OR($B360="",$C360=""),"Missing Driver",IF($H360="","Missing Start Date",IF($I360="","Missing Due Date",IF($I360&lt;$H360,"Due Date Before Start",IF(AND($K360="Completed",$T360=""),"Missing Completion Date",IF(AND($K360&lt;&gt;"Completed",$T360&lt;&gt;""),"Completion Date With Open Status",IF(AND($N360="Lower Is Better",$O360&lt;&gt;"",$P360&lt;&gt;"",$P360&gt;=$O360),"Target Direction Conflict",IF(AND($N360="Higher Is Better",$O360&lt;&gt;"",$P360&lt;&gt;"",$P360&lt;=$O360),"Target Direction Conflict","OK")))))))))))</f>
        <v/>
      </c>
    </row>
    <row r="361">
      <c r="A361" s="23" t="n"/>
      <c r="B361" s="23" t="n"/>
      <c r="C361" s="23" t="n"/>
      <c r="D361" s="23" t="n"/>
      <c r="E361" s="23" t="n"/>
      <c r="F361" s="23" t="n"/>
      <c r="G361" s="24" t="n"/>
      <c r="H361" s="42" t="n"/>
      <c r="I361" s="42" t="n"/>
      <c r="J361" s="23" t="n"/>
      <c r="K361" s="23" t="n"/>
      <c r="L361" s="23" t="n"/>
      <c r="M361" s="23" t="n"/>
      <c r="N361" s="23" t="n"/>
      <c r="O361" s="26" t="n"/>
      <c r="P361" s="26" t="n"/>
      <c r="Q361" s="26" t="n"/>
      <c r="R361" s="42" t="n"/>
      <c r="S361" s="27" t="n"/>
      <c r="T361" s="42" t="n"/>
      <c r="U361" s="28">
        <f>IF(OR($O361="",$P361="",$Q361="",$N361=""),"",IFERROR(MAX(0,MIN(1,IF($N361="Lower Is Better",($O361-$Q361)/($O361-$P361),($Q361-$O361)/($P361-$O361)))),""))</f>
        <v/>
      </c>
      <c r="V361" s="29">
        <f>IF($A361="","",IF($K361="Completed","Completed",IF($K361="Canceled","Canceled",IF($K361="On Hold","On Hold",IF($I361="","Missing Due Date",IF($I361&lt;TODAY(),"Past Due",IF($I361&lt;=TODAY()+'Settings'!$B$4,"Due Soon","On Track")))))))</f>
        <v/>
      </c>
      <c r="W361" s="30">
        <f>IF($A361="","",COUNTIFS('Coaching Log'!$B$5:$B$504,$A361))</f>
        <v/>
      </c>
      <c r="X361" s="43">
        <f>IF($A361="","",IFERROR(IF(MAXIFS('Coaching Log'!$F$5:$F$504,'Coaching Log'!$B$5:$B$504,$A361)=0,"",MAXIFS('Coaching Log'!$F$5:$F$504,'Coaching Log'!$B$5:$B$504,$A361)),""))</f>
        <v/>
      </c>
      <c r="Y361" s="44">
        <f>IF(OR($A361="",$S361=""),"",IFERROR($S361*'Settings'!$B$5,""))</f>
        <v/>
      </c>
      <c r="Z361" s="44">
        <f>IF($A361="","",IFERROR(SUMIFS('Coaching Log'!$P$5:$P$504,'Coaching Log'!$B$5:$B$504,$A361),0))</f>
        <v/>
      </c>
      <c r="AA361" s="29">
        <f>IF(COUNTA($A361:$T361)=0,"",IF($A361="","Missing Plan ID",IF(COUNTIF($A$5:$A$504,$A361)&gt;1,"Duplicate Plan ID",IF(OR($B361="",$C361=""),"Missing Driver",IF($H361="","Missing Start Date",IF($I361="","Missing Due Date",IF($I361&lt;$H361,"Due Date Before Start",IF(AND($K361="Completed",$T361=""),"Missing Completion Date",IF(AND($K361&lt;&gt;"Completed",$T361&lt;&gt;""),"Completion Date With Open Status",IF(AND($N361="Lower Is Better",$O361&lt;&gt;"",$P361&lt;&gt;"",$P361&gt;=$O361),"Target Direction Conflict",IF(AND($N361="Higher Is Better",$O361&lt;&gt;"",$P361&lt;&gt;"",$P361&lt;=$O361),"Target Direction Conflict","OK")))))))))))</f>
        <v/>
      </c>
    </row>
    <row r="362">
      <c r="A362" s="23" t="n"/>
      <c r="B362" s="23" t="n"/>
      <c r="C362" s="23" t="n"/>
      <c r="D362" s="23" t="n"/>
      <c r="E362" s="23" t="n"/>
      <c r="F362" s="23" t="n"/>
      <c r="G362" s="24" t="n"/>
      <c r="H362" s="42" t="n"/>
      <c r="I362" s="42" t="n"/>
      <c r="J362" s="23" t="n"/>
      <c r="K362" s="23" t="n"/>
      <c r="L362" s="23" t="n"/>
      <c r="M362" s="23" t="n"/>
      <c r="N362" s="23" t="n"/>
      <c r="O362" s="26" t="n"/>
      <c r="P362" s="26" t="n"/>
      <c r="Q362" s="26" t="n"/>
      <c r="R362" s="42" t="n"/>
      <c r="S362" s="27" t="n"/>
      <c r="T362" s="42" t="n"/>
      <c r="U362" s="28">
        <f>IF(OR($O362="",$P362="",$Q362="",$N362=""),"",IFERROR(MAX(0,MIN(1,IF($N362="Lower Is Better",($O362-$Q362)/($O362-$P362),($Q362-$O362)/($P362-$O362)))),""))</f>
        <v/>
      </c>
      <c r="V362" s="29">
        <f>IF($A362="","",IF($K362="Completed","Completed",IF($K362="Canceled","Canceled",IF($K362="On Hold","On Hold",IF($I362="","Missing Due Date",IF($I362&lt;TODAY(),"Past Due",IF($I362&lt;=TODAY()+'Settings'!$B$4,"Due Soon","On Track")))))))</f>
        <v/>
      </c>
      <c r="W362" s="30">
        <f>IF($A362="","",COUNTIFS('Coaching Log'!$B$5:$B$504,$A362))</f>
        <v/>
      </c>
      <c r="X362" s="43">
        <f>IF($A362="","",IFERROR(IF(MAXIFS('Coaching Log'!$F$5:$F$504,'Coaching Log'!$B$5:$B$504,$A362)=0,"",MAXIFS('Coaching Log'!$F$5:$F$504,'Coaching Log'!$B$5:$B$504,$A362)),""))</f>
        <v/>
      </c>
      <c r="Y362" s="44">
        <f>IF(OR($A362="",$S362=""),"",IFERROR($S362*'Settings'!$B$5,""))</f>
        <v/>
      </c>
      <c r="Z362" s="44">
        <f>IF($A362="","",IFERROR(SUMIFS('Coaching Log'!$P$5:$P$504,'Coaching Log'!$B$5:$B$504,$A362),0))</f>
        <v/>
      </c>
      <c r="AA362" s="29">
        <f>IF(COUNTA($A362:$T362)=0,"",IF($A362="","Missing Plan ID",IF(COUNTIF($A$5:$A$504,$A362)&gt;1,"Duplicate Plan ID",IF(OR($B362="",$C362=""),"Missing Driver",IF($H362="","Missing Start Date",IF($I362="","Missing Due Date",IF($I362&lt;$H362,"Due Date Before Start",IF(AND($K362="Completed",$T362=""),"Missing Completion Date",IF(AND($K362&lt;&gt;"Completed",$T362&lt;&gt;""),"Completion Date With Open Status",IF(AND($N362="Lower Is Better",$O362&lt;&gt;"",$P362&lt;&gt;"",$P362&gt;=$O362),"Target Direction Conflict",IF(AND($N362="Higher Is Better",$O362&lt;&gt;"",$P362&lt;&gt;"",$P362&lt;=$O362),"Target Direction Conflict","OK")))))))))))</f>
        <v/>
      </c>
    </row>
    <row r="363">
      <c r="A363" s="23" t="n"/>
      <c r="B363" s="23" t="n"/>
      <c r="C363" s="23" t="n"/>
      <c r="D363" s="23" t="n"/>
      <c r="E363" s="23" t="n"/>
      <c r="F363" s="23" t="n"/>
      <c r="G363" s="24" t="n"/>
      <c r="H363" s="42" t="n"/>
      <c r="I363" s="42" t="n"/>
      <c r="J363" s="23" t="n"/>
      <c r="K363" s="23" t="n"/>
      <c r="L363" s="23" t="n"/>
      <c r="M363" s="23" t="n"/>
      <c r="N363" s="23" t="n"/>
      <c r="O363" s="26" t="n"/>
      <c r="P363" s="26" t="n"/>
      <c r="Q363" s="26" t="n"/>
      <c r="R363" s="42" t="n"/>
      <c r="S363" s="27" t="n"/>
      <c r="T363" s="42" t="n"/>
      <c r="U363" s="28">
        <f>IF(OR($O363="",$P363="",$Q363="",$N363=""),"",IFERROR(MAX(0,MIN(1,IF($N363="Lower Is Better",($O363-$Q363)/($O363-$P363),($Q363-$O363)/($P363-$O363)))),""))</f>
        <v/>
      </c>
      <c r="V363" s="29">
        <f>IF($A363="","",IF($K363="Completed","Completed",IF($K363="Canceled","Canceled",IF($K363="On Hold","On Hold",IF($I363="","Missing Due Date",IF($I363&lt;TODAY(),"Past Due",IF($I363&lt;=TODAY()+'Settings'!$B$4,"Due Soon","On Track")))))))</f>
        <v/>
      </c>
      <c r="W363" s="30">
        <f>IF($A363="","",COUNTIFS('Coaching Log'!$B$5:$B$504,$A363))</f>
        <v/>
      </c>
      <c r="X363" s="43">
        <f>IF($A363="","",IFERROR(IF(MAXIFS('Coaching Log'!$F$5:$F$504,'Coaching Log'!$B$5:$B$504,$A363)=0,"",MAXIFS('Coaching Log'!$F$5:$F$504,'Coaching Log'!$B$5:$B$504,$A363)),""))</f>
        <v/>
      </c>
      <c r="Y363" s="44">
        <f>IF(OR($A363="",$S363=""),"",IFERROR($S363*'Settings'!$B$5,""))</f>
        <v/>
      </c>
      <c r="Z363" s="44">
        <f>IF($A363="","",IFERROR(SUMIFS('Coaching Log'!$P$5:$P$504,'Coaching Log'!$B$5:$B$504,$A363),0))</f>
        <v/>
      </c>
      <c r="AA363" s="29">
        <f>IF(COUNTA($A363:$T363)=0,"",IF($A363="","Missing Plan ID",IF(COUNTIF($A$5:$A$504,$A363)&gt;1,"Duplicate Plan ID",IF(OR($B363="",$C363=""),"Missing Driver",IF($H363="","Missing Start Date",IF($I363="","Missing Due Date",IF($I363&lt;$H363,"Due Date Before Start",IF(AND($K363="Completed",$T363=""),"Missing Completion Date",IF(AND($K363&lt;&gt;"Completed",$T363&lt;&gt;""),"Completion Date With Open Status",IF(AND($N363="Lower Is Better",$O363&lt;&gt;"",$P363&lt;&gt;"",$P363&gt;=$O363),"Target Direction Conflict",IF(AND($N363="Higher Is Better",$O363&lt;&gt;"",$P363&lt;&gt;"",$P363&lt;=$O363),"Target Direction Conflict","OK")))))))))))</f>
        <v/>
      </c>
    </row>
    <row r="364">
      <c r="A364" s="23" t="n"/>
      <c r="B364" s="23" t="n"/>
      <c r="C364" s="23" t="n"/>
      <c r="D364" s="23" t="n"/>
      <c r="E364" s="23" t="n"/>
      <c r="F364" s="23" t="n"/>
      <c r="G364" s="24" t="n"/>
      <c r="H364" s="42" t="n"/>
      <c r="I364" s="42" t="n"/>
      <c r="J364" s="23" t="n"/>
      <c r="K364" s="23" t="n"/>
      <c r="L364" s="23" t="n"/>
      <c r="M364" s="23" t="n"/>
      <c r="N364" s="23" t="n"/>
      <c r="O364" s="26" t="n"/>
      <c r="P364" s="26" t="n"/>
      <c r="Q364" s="26" t="n"/>
      <c r="R364" s="42" t="n"/>
      <c r="S364" s="27" t="n"/>
      <c r="T364" s="42" t="n"/>
      <c r="U364" s="28">
        <f>IF(OR($O364="",$P364="",$Q364="",$N364=""),"",IFERROR(MAX(0,MIN(1,IF($N364="Lower Is Better",($O364-$Q364)/($O364-$P364),($Q364-$O364)/($P364-$O364)))),""))</f>
        <v/>
      </c>
      <c r="V364" s="29">
        <f>IF($A364="","",IF($K364="Completed","Completed",IF($K364="Canceled","Canceled",IF($K364="On Hold","On Hold",IF($I364="","Missing Due Date",IF($I364&lt;TODAY(),"Past Due",IF($I364&lt;=TODAY()+'Settings'!$B$4,"Due Soon","On Track")))))))</f>
        <v/>
      </c>
      <c r="W364" s="30">
        <f>IF($A364="","",COUNTIFS('Coaching Log'!$B$5:$B$504,$A364))</f>
        <v/>
      </c>
      <c r="X364" s="43">
        <f>IF($A364="","",IFERROR(IF(MAXIFS('Coaching Log'!$F$5:$F$504,'Coaching Log'!$B$5:$B$504,$A364)=0,"",MAXIFS('Coaching Log'!$F$5:$F$504,'Coaching Log'!$B$5:$B$504,$A364)),""))</f>
        <v/>
      </c>
      <c r="Y364" s="44">
        <f>IF(OR($A364="",$S364=""),"",IFERROR($S364*'Settings'!$B$5,""))</f>
        <v/>
      </c>
      <c r="Z364" s="44">
        <f>IF($A364="","",IFERROR(SUMIFS('Coaching Log'!$P$5:$P$504,'Coaching Log'!$B$5:$B$504,$A364),0))</f>
        <v/>
      </c>
      <c r="AA364" s="29">
        <f>IF(COUNTA($A364:$T364)=0,"",IF($A364="","Missing Plan ID",IF(COUNTIF($A$5:$A$504,$A364)&gt;1,"Duplicate Plan ID",IF(OR($B364="",$C364=""),"Missing Driver",IF($H364="","Missing Start Date",IF($I364="","Missing Due Date",IF($I364&lt;$H364,"Due Date Before Start",IF(AND($K364="Completed",$T364=""),"Missing Completion Date",IF(AND($K364&lt;&gt;"Completed",$T364&lt;&gt;""),"Completion Date With Open Status",IF(AND($N364="Lower Is Better",$O364&lt;&gt;"",$P364&lt;&gt;"",$P364&gt;=$O364),"Target Direction Conflict",IF(AND($N364="Higher Is Better",$O364&lt;&gt;"",$P364&lt;&gt;"",$P364&lt;=$O364),"Target Direction Conflict","OK")))))))))))</f>
        <v/>
      </c>
    </row>
    <row r="365">
      <c r="A365" s="23" t="n"/>
      <c r="B365" s="23" t="n"/>
      <c r="C365" s="23" t="n"/>
      <c r="D365" s="23" t="n"/>
      <c r="E365" s="23" t="n"/>
      <c r="F365" s="23" t="n"/>
      <c r="G365" s="24" t="n"/>
      <c r="H365" s="42" t="n"/>
      <c r="I365" s="42" t="n"/>
      <c r="J365" s="23" t="n"/>
      <c r="K365" s="23" t="n"/>
      <c r="L365" s="23" t="n"/>
      <c r="M365" s="23" t="n"/>
      <c r="N365" s="23" t="n"/>
      <c r="O365" s="26" t="n"/>
      <c r="P365" s="26" t="n"/>
      <c r="Q365" s="26" t="n"/>
      <c r="R365" s="42" t="n"/>
      <c r="S365" s="27" t="n"/>
      <c r="T365" s="42" t="n"/>
      <c r="U365" s="28">
        <f>IF(OR($O365="",$P365="",$Q365="",$N365=""),"",IFERROR(MAX(0,MIN(1,IF($N365="Lower Is Better",($O365-$Q365)/($O365-$P365),($Q365-$O365)/($P365-$O365)))),""))</f>
        <v/>
      </c>
      <c r="V365" s="29">
        <f>IF($A365="","",IF($K365="Completed","Completed",IF($K365="Canceled","Canceled",IF($K365="On Hold","On Hold",IF($I365="","Missing Due Date",IF($I365&lt;TODAY(),"Past Due",IF($I365&lt;=TODAY()+'Settings'!$B$4,"Due Soon","On Track")))))))</f>
        <v/>
      </c>
      <c r="W365" s="30">
        <f>IF($A365="","",COUNTIFS('Coaching Log'!$B$5:$B$504,$A365))</f>
        <v/>
      </c>
      <c r="X365" s="43">
        <f>IF($A365="","",IFERROR(IF(MAXIFS('Coaching Log'!$F$5:$F$504,'Coaching Log'!$B$5:$B$504,$A365)=0,"",MAXIFS('Coaching Log'!$F$5:$F$504,'Coaching Log'!$B$5:$B$504,$A365)),""))</f>
        <v/>
      </c>
      <c r="Y365" s="44">
        <f>IF(OR($A365="",$S365=""),"",IFERROR($S365*'Settings'!$B$5,""))</f>
        <v/>
      </c>
      <c r="Z365" s="44">
        <f>IF($A365="","",IFERROR(SUMIFS('Coaching Log'!$P$5:$P$504,'Coaching Log'!$B$5:$B$504,$A365),0))</f>
        <v/>
      </c>
      <c r="AA365" s="29">
        <f>IF(COUNTA($A365:$T365)=0,"",IF($A365="","Missing Plan ID",IF(COUNTIF($A$5:$A$504,$A365)&gt;1,"Duplicate Plan ID",IF(OR($B365="",$C365=""),"Missing Driver",IF($H365="","Missing Start Date",IF($I365="","Missing Due Date",IF($I365&lt;$H365,"Due Date Before Start",IF(AND($K365="Completed",$T365=""),"Missing Completion Date",IF(AND($K365&lt;&gt;"Completed",$T365&lt;&gt;""),"Completion Date With Open Status",IF(AND($N365="Lower Is Better",$O365&lt;&gt;"",$P365&lt;&gt;"",$P365&gt;=$O365),"Target Direction Conflict",IF(AND($N365="Higher Is Better",$O365&lt;&gt;"",$P365&lt;&gt;"",$P365&lt;=$O365),"Target Direction Conflict","OK")))))))))))</f>
        <v/>
      </c>
    </row>
    <row r="366">
      <c r="A366" s="23" t="n"/>
      <c r="B366" s="23" t="n"/>
      <c r="C366" s="23" t="n"/>
      <c r="D366" s="23" t="n"/>
      <c r="E366" s="23" t="n"/>
      <c r="F366" s="23" t="n"/>
      <c r="G366" s="24" t="n"/>
      <c r="H366" s="42" t="n"/>
      <c r="I366" s="42" t="n"/>
      <c r="J366" s="23" t="n"/>
      <c r="K366" s="23" t="n"/>
      <c r="L366" s="23" t="n"/>
      <c r="M366" s="23" t="n"/>
      <c r="N366" s="23" t="n"/>
      <c r="O366" s="26" t="n"/>
      <c r="P366" s="26" t="n"/>
      <c r="Q366" s="26" t="n"/>
      <c r="R366" s="42" t="n"/>
      <c r="S366" s="27" t="n"/>
      <c r="T366" s="42" t="n"/>
      <c r="U366" s="28">
        <f>IF(OR($O366="",$P366="",$Q366="",$N366=""),"",IFERROR(MAX(0,MIN(1,IF($N366="Lower Is Better",($O366-$Q366)/($O366-$P366),($Q366-$O366)/($P366-$O366)))),""))</f>
        <v/>
      </c>
      <c r="V366" s="29">
        <f>IF($A366="","",IF($K366="Completed","Completed",IF($K366="Canceled","Canceled",IF($K366="On Hold","On Hold",IF($I366="","Missing Due Date",IF($I366&lt;TODAY(),"Past Due",IF($I366&lt;=TODAY()+'Settings'!$B$4,"Due Soon","On Track")))))))</f>
        <v/>
      </c>
      <c r="W366" s="30">
        <f>IF($A366="","",COUNTIFS('Coaching Log'!$B$5:$B$504,$A366))</f>
        <v/>
      </c>
      <c r="X366" s="43">
        <f>IF($A366="","",IFERROR(IF(MAXIFS('Coaching Log'!$F$5:$F$504,'Coaching Log'!$B$5:$B$504,$A366)=0,"",MAXIFS('Coaching Log'!$F$5:$F$504,'Coaching Log'!$B$5:$B$504,$A366)),""))</f>
        <v/>
      </c>
      <c r="Y366" s="44">
        <f>IF(OR($A366="",$S366=""),"",IFERROR($S366*'Settings'!$B$5,""))</f>
        <v/>
      </c>
      <c r="Z366" s="44">
        <f>IF($A366="","",IFERROR(SUMIFS('Coaching Log'!$P$5:$P$504,'Coaching Log'!$B$5:$B$504,$A366),0))</f>
        <v/>
      </c>
      <c r="AA366" s="29">
        <f>IF(COUNTA($A366:$T366)=0,"",IF($A366="","Missing Plan ID",IF(COUNTIF($A$5:$A$504,$A366)&gt;1,"Duplicate Plan ID",IF(OR($B366="",$C366=""),"Missing Driver",IF($H366="","Missing Start Date",IF($I366="","Missing Due Date",IF($I366&lt;$H366,"Due Date Before Start",IF(AND($K366="Completed",$T366=""),"Missing Completion Date",IF(AND($K366&lt;&gt;"Completed",$T366&lt;&gt;""),"Completion Date With Open Status",IF(AND($N366="Lower Is Better",$O366&lt;&gt;"",$P366&lt;&gt;"",$P366&gt;=$O366),"Target Direction Conflict",IF(AND($N366="Higher Is Better",$O366&lt;&gt;"",$P366&lt;&gt;"",$P366&lt;=$O366),"Target Direction Conflict","OK")))))))))))</f>
        <v/>
      </c>
    </row>
    <row r="367">
      <c r="A367" s="23" t="n"/>
      <c r="B367" s="23" t="n"/>
      <c r="C367" s="23" t="n"/>
      <c r="D367" s="23" t="n"/>
      <c r="E367" s="23" t="n"/>
      <c r="F367" s="23" t="n"/>
      <c r="G367" s="24" t="n"/>
      <c r="H367" s="42" t="n"/>
      <c r="I367" s="42" t="n"/>
      <c r="J367" s="23" t="n"/>
      <c r="K367" s="23" t="n"/>
      <c r="L367" s="23" t="n"/>
      <c r="M367" s="23" t="n"/>
      <c r="N367" s="23" t="n"/>
      <c r="O367" s="26" t="n"/>
      <c r="P367" s="26" t="n"/>
      <c r="Q367" s="26" t="n"/>
      <c r="R367" s="42" t="n"/>
      <c r="S367" s="27" t="n"/>
      <c r="T367" s="42" t="n"/>
      <c r="U367" s="28">
        <f>IF(OR($O367="",$P367="",$Q367="",$N367=""),"",IFERROR(MAX(0,MIN(1,IF($N367="Lower Is Better",($O367-$Q367)/($O367-$P367),($Q367-$O367)/($P367-$O367)))),""))</f>
        <v/>
      </c>
      <c r="V367" s="29">
        <f>IF($A367="","",IF($K367="Completed","Completed",IF($K367="Canceled","Canceled",IF($K367="On Hold","On Hold",IF($I367="","Missing Due Date",IF($I367&lt;TODAY(),"Past Due",IF($I367&lt;=TODAY()+'Settings'!$B$4,"Due Soon","On Track")))))))</f>
        <v/>
      </c>
      <c r="W367" s="30">
        <f>IF($A367="","",COUNTIFS('Coaching Log'!$B$5:$B$504,$A367))</f>
        <v/>
      </c>
      <c r="X367" s="43">
        <f>IF($A367="","",IFERROR(IF(MAXIFS('Coaching Log'!$F$5:$F$504,'Coaching Log'!$B$5:$B$504,$A367)=0,"",MAXIFS('Coaching Log'!$F$5:$F$504,'Coaching Log'!$B$5:$B$504,$A367)),""))</f>
        <v/>
      </c>
      <c r="Y367" s="44">
        <f>IF(OR($A367="",$S367=""),"",IFERROR($S367*'Settings'!$B$5,""))</f>
        <v/>
      </c>
      <c r="Z367" s="44">
        <f>IF($A367="","",IFERROR(SUMIFS('Coaching Log'!$P$5:$P$504,'Coaching Log'!$B$5:$B$504,$A367),0))</f>
        <v/>
      </c>
      <c r="AA367" s="29">
        <f>IF(COUNTA($A367:$T367)=0,"",IF($A367="","Missing Plan ID",IF(COUNTIF($A$5:$A$504,$A367)&gt;1,"Duplicate Plan ID",IF(OR($B367="",$C367=""),"Missing Driver",IF($H367="","Missing Start Date",IF($I367="","Missing Due Date",IF($I367&lt;$H367,"Due Date Before Start",IF(AND($K367="Completed",$T367=""),"Missing Completion Date",IF(AND($K367&lt;&gt;"Completed",$T367&lt;&gt;""),"Completion Date With Open Status",IF(AND($N367="Lower Is Better",$O367&lt;&gt;"",$P367&lt;&gt;"",$P367&gt;=$O367),"Target Direction Conflict",IF(AND($N367="Higher Is Better",$O367&lt;&gt;"",$P367&lt;&gt;"",$P367&lt;=$O367),"Target Direction Conflict","OK")))))))))))</f>
        <v/>
      </c>
    </row>
    <row r="368">
      <c r="A368" s="23" t="n"/>
      <c r="B368" s="23" t="n"/>
      <c r="C368" s="23" t="n"/>
      <c r="D368" s="23" t="n"/>
      <c r="E368" s="23" t="n"/>
      <c r="F368" s="23" t="n"/>
      <c r="G368" s="24" t="n"/>
      <c r="H368" s="42" t="n"/>
      <c r="I368" s="42" t="n"/>
      <c r="J368" s="23" t="n"/>
      <c r="K368" s="23" t="n"/>
      <c r="L368" s="23" t="n"/>
      <c r="M368" s="23" t="n"/>
      <c r="N368" s="23" t="n"/>
      <c r="O368" s="26" t="n"/>
      <c r="P368" s="26" t="n"/>
      <c r="Q368" s="26" t="n"/>
      <c r="R368" s="42" t="n"/>
      <c r="S368" s="27" t="n"/>
      <c r="T368" s="42" t="n"/>
      <c r="U368" s="28">
        <f>IF(OR($O368="",$P368="",$Q368="",$N368=""),"",IFERROR(MAX(0,MIN(1,IF($N368="Lower Is Better",($O368-$Q368)/($O368-$P368),($Q368-$O368)/($P368-$O368)))),""))</f>
        <v/>
      </c>
      <c r="V368" s="29">
        <f>IF($A368="","",IF($K368="Completed","Completed",IF($K368="Canceled","Canceled",IF($K368="On Hold","On Hold",IF($I368="","Missing Due Date",IF($I368&lt;TODAY(),"Past Due",IF($I368&lt;=TODAY()+'Settings'!$B$4,"Due Soon","On Track")))))))</f>
        <v/>
      </c>
      <c r="W368" s="30">
        <f>IF($A368="","",COUNTIFS('Coaching Log'!$B$5:$B$504,$A368))</f>
        <v/>
      </c>
      <c r="X368" s="43">
        <f>IF($A368="","",IFERROR(IF(MAXIFS('Coaching Log'!$F$5:$F$504,'Coaching Log'!$B$5:$B$504,$A368)=0,"",MAXIFS('Coaching Log'!$F$5:$F$504,'Coaching Log'!$B$5:$B$504,$A368)),""))</f>
        <v/>
      </c>
      <c r="Y368" s="44">
        <f>IF(OR($A368="",$S368=""),"",IFERROR($S368*'Settings'!$B$5,""))</f>
        <v/>
      </c>
      <c r="Z368" s="44">
        <f>IF($A368="","",IFERROR(SUMIFS('Coaching Log'!$P$5:$P$504,'Coaching Log'!$B$5:$B$504,$A368),0))</f>
        <v/>
      </c>
      <c r="AA368" s="29">
        <f>IF(COUNTA($A368:$T368)=0,"",IF($A368="","Missing Plan ID",IF(COUNTIF($A$5:$A$504,$A368)&gt;1,"Duplicate Plan ID",IF(OR($B368="",$C368=""),"Missing Driver",IF($H368="","Missing Start Date",IF($I368="","Missing Due Date",IF($I368&lt;$H368,"Due Date Before Start",IF(AND($K368="Completed",$T368=""),"Missing Completion Date",IF(AND($K368&lt;&gt;"Completed",$T368&lt;&gt;""),"Completion Date With Open Status",IF(AND($N368="Lower Is Better",$O368&lt;&gt;"",$P368&lt;&gt;"",$P368&gt;=$O368),"Target Direction Conflict",IF(AND($N368="Higher Is Better",$O368&lt;&gt;"",$P368&lt;&gt;"",$P368&lt;=$O368),"Target Direction Conflict","OK")))))))))))</f>
        <v/>
      </c>
    </row>
    <row r="369">
      <c r="A369" s="23" t="n"/>
      <c r="B369" s="23" t="n"/>
      <c r="C369" s="23" t="n"/>
      <c r="D369" s="23" t="n"/>
      <c r="E369" s="23" t="n"/>
      <c r="F369" s="23" t="n"/>
      <c r="G369" s="24" t="n"/>
      <c r="H369" s="42" t="n"/>
      <c r="I369" s="42" t="n"/>
      <c r="J369" s="23" t="n"/>
      <c r="K369" s="23" t="n"/>
      <c r="L369" s="23" t="n"/>
      <c r="M369" s="23" t="n"/>
      <c r="N369" s="23" t="n"/>
      <c r="O369" s="26" t="n"/>
      <c r="P369" s="26" t="n"/>
      <c r="Q369" s="26" t="n"/>
      <c r="R369" s="42" t="n"/>
      <c r="S369" s="27" t="n"/>
      <c r="T369" s="42" t="n"/>
      <c r="U369" s="28">
        <f>IF(OR($O369="",$P369="",$Q369="",$N369=""),"",IFERROR(MAX(0,MIN(1,IF($N369="Lower Is Better",($O369-$Q369)/($O369-$P369),($Q369-$O369)/($P369-$O369)))),""))</f>
        <v/>
      </c>
      <c r="V369" s="29">
        <f>IF($A369="","",IF($K369="Completed","Completed",IF($K369="Canceled","Canceled",IF($K369="On Hold","On Hold",IF($I369="","Missing Due Date",IF($I369&lt;TODAY(),"Past Due",IF($I369&lt;=TODAY()+'Settings'!$B$4,"Due Soon","On Track")))))))</f>
        <v/>
      </c>
      <c r="W369" s="30">
        <f>IF($A369="","",COUNTIFS('Coaching Log'!$B$5:$B$504,$A369))</f>
        <v/>
      </c>
      <c r="X369" s="43">
        <f>IF($A369="","",IFERROR(IF(MAXIFS('Coaching Log'!$F$5:$F$504,'Coaching Log'!$B$5:$B$504,$A369)=0,"",MAXIFS('Coaching Log'!$F$5:$F$504,'Coaching Log'!$B$5:$B$504,$A369)),""))</f>
        <v/>
      </c>
      <c r="Y369" s="44">
        <f>IF(OR($A369="",$S369=""),"",IFERROR($S369*'Settings'!$B$5,""))</f>
        <v/>
      </c>
      <c r="Z369" s="44">
        <f>IF($A369="","",IFERROR(SUMIFS('Coaching Log'!$P$5:$P$504,'Coaching Log'!$B$5:$B$504,$A369),0))</f>
        <v/>
      </c>
      <c r="AA369" s="29">
        <f>IF(COUNTA($A369:$T369)=0,"",IF($A369="","Missing Plan ID",IF(COUNTIF($A$5:$A$504,$A369)&gt;1,"Duplicate Plan ID",IF(OR($B369="",$C369=""),"Missing Driver",IF($H369="","Missing Start Date",IF($I369="","Missing Due Date",IF($I369&lt;$H369,"Due Date Before Start",IF(AND($K369="Completed",$T369=""),"Missing Completion Date",IF(AND($K369&lt;&gt;"Completed",$T369&lt;&gt;""),"Completion Date With Open Status",IF(AND($N369="Lower Is Better",$O369&lt;&gt;"",$P369&lt;&gt;"",$P369&gt;=$O369),"Target Direction Conflict",IF(AND($N369="Higher Is Better",$O369&lt;&gt;"",$P369&lt;&gt;"",$P369&lt;=$O369),"Target Direction Conflict","OK")))))))))))</f>
        <v/>
      </c>
    </row>
    <row r="370">
      <c r="A370" s="23" t="n"/>
      <c r="B370" s="23" t="n"/>
      <c r="C370" s="23" t="n"/>
      <c r="D370" s="23" t="n"/>
      <c r="E370" s="23" t="n"/>
      <c r="F370" s="23" t="n"/>
      <c r="G370" s="24" t="n"/>
      <c r="H370" s="42" t="n"/>
      <c r="I370" s="42" t="n"/>
      <c r="J370" s="23" t="n"/>
      <c r="K370" s="23" t="n"/>
      <c r="L370" s="23" t="n"/>
      <c r="M370" s="23" t="n"/>
      <c r="N370" s="23" t="n"/>
      <c r="O370" s="26" t="n"/>
      <c r="P370" s="26" t="n"/>
      <c r="Q370" s="26" t="n"/>
      <c r="R370" s="42" t="n"/>
      <c r="S370" s="27" t="n"/>
      <c r="T370" s="42" t="n"/>
      <c r="U370" s="28">
        <f>IF(OR($O370="",$P370="",$Q370="",$N370=""),"",IFERROR(MAX(0,MIN(1,IF($N370="Lower Is Better",($O370-$Q370)/($O370-$P370),($Q370-$O370)/($P370-$O370)))),""))</f>
        <v/>
      </c>
      <c r="V370" s="29">
        <f>IF($A370="","",IF($K370="Completed","Completed",IF($K370="Canceled","Canceled",IF($K370="On Hold","On Hold",IF($I370="","Missing Due Date",IF($I370&lt;TODAY(),"Past Due",IF($I370&lt;=TODAY()+'Settings'!$B$4,"Due Soon","On Track")))))))</f>
        <v/>
      </c>
      <c r="W370" s="30">
        <f>IF($A370="","",COUNTIFS('Coaching Log'!$B$5:$B$504,$A370))</f>
        <v/>
      </c>
      <c r="X370" s="43">
        <f>IF($A370="","",IFERROR(IF(MAXIFS('Coaching Log'!$F$5:$F$504,'Coaching Log'!$B$5:$B$504,$A370)=0,"",MAXIFS('Coaching Log'!$F$5:$F$504,'Coaching Log'!$B$5:$B$504,$A370)),""))</f>
        <v/>
      </c>
      <c r="Y370" s="44">
        <f>IF(OR($A370="",$S370=""),"",IFERROR($S370*'Settings'!$B$5,""))</f>
        <v/>
      </c>
      <c r="Z370" s="44">
        <f>IF($A370="","",IFERROR(SUMIFS('Coaching Log'!$P$5:$P$504,'Coaching Log'!$B$5:$B$504,$A370),0))</f>
        <v/>
      </c>
      <c r="AA370" s="29">
        <f>IF(COUNTA($A370:$T370)=0,"",IF($A370="","Missing Plan ID",IF(COUNTIF($A$5:$A$504,$A370)&gt;1,"Duplicate Plan ID",IF(OR($B370="",$C370=""),"Missing Driver",IF($H370="","Missing Start Date",IF($I370="","Missing Due Date",IF($I370&lt;$H370,"Due Date Before Start",IF(AND($K370="Completed",$T370=""),"Missing Completion Date",IF(AND($K370&lt;&gt;"Completed",$T370&lt;&gt;""),"Completion Date With Open Status",IF(AND($N370="Lower Is Better",$O370&lt;&gt;"",$P370&lt;&gt;"",$P370&gt;=$O370),"Target Direction Conflict",IF(AND($N370="Higher Is Better",$O370&lt;&gt;"",$P370&lt;&gt;"",$P370&lt;=$O370),"Target Direction Conflict","OK")))))))))))</f>
        <v/>
      </c>
    </row>
    <row r="371">
      <c r="A371" s="23" t="n"/>
      <c r="B371" s="23" t="n"/>
      <c r="C371" s="23" t="n"/>
      <c r="D371" s="23" t="n"/>
      <c r="E371" s="23" t="n"/>
      <c r="F371" s="23" t="n"/>
      <c r="G371" s="24" t="n"/>
      <c r="H371" s="42" t="n"/>
      <c r="I371" s="42" t="n"/>
      <c r="J371" s="23" t="n"/>
      <c r="K371" s="23" t="n"/>
      <c r="L371" s="23" t="n"/>
      <c r="M371" s="23" t="n"/>
      <c r="N371" s="23" t="n"/>
      <c r="O371" s="26" t="n"/>
      <c r="P371" s="26" t="n"/>
      <c r="Q371" s="26" t="n"/>
      <c r="R371" s="42" t="n"/>
      <c r="S371" s="27" t="n"/>
      <c r="T371" s="42" t="n"/>
      <c r="U371" s="28">
        <f>IF(OR($O371="",$P371="",$Q371="",$N371=""),"",IFERROR(MAX(0,MIN(1,IF($N371="Lower Is Better",($O371-$Q371)/($O371-$P371),($Q371-$O371)/($P371-$O371)))),""))</f>
        <v/>
      </c>
      <c r="V371" s="29">
        <f>IF($A371="","",IF($K371="Completed","Completed",IF($K371="Canceled","Canceled",IF($K371="On Hold","On Hold",IF($I371="","Missing Due Date",IF($I371&lt;TODAY(),"Past Due",IF($I371&lt;=TODAY()+'Settings'!$B$4,"Due Soon","On Track")))))))</f>
        <v/>
      </c>
      <c r="W371" s="30">
        <f>IF($A371="","",COUNTIFS('Coaching Log'!$B$5:$B$504,$A371))</f>
        <v/>
      </c>
      <c r="X371" s="43">
        <f>IF($A371="","",IFERROR(IF(MAXIFS('Coaching Log'!$F$5:$F$504,'Coaching Log'!$B$5:$B$504,$A371)=0,"",MAXIFS('Coaching Log'!$F$5:$F$504,'Coaching Log'!$B$5:$B$504,$A371)),""))</f>
        <v/>
      </c>
      <c r="Y371" s="44">
        <f>IF(OR($A371="",$S371=""),"",IFERROR($S371*'Settings'!$B$5,""))</f>
        <v/>
      </c>
      <c r="Z371" s="44">
        <f>IF($A371="","",IFERROR(SUMIFS('Coaching Log'!$P$5:$P$504,'Coaching Log'!$B$5:$B$504,$A371),0))</f>
        <v/>
      </c>
      <c r="AA371" s="29">
        <f>IF(COUNTA($A371:$T371)=0,"",IF($A371="","Missing Plan ID",IF(COUNTIF($A$5:$A$504,$A371)&gt;1,"Duplicate Plan ID",IF(OR($B371="",$C371=""),"Missing Driver",IF($H371="","Missing Start Date",IF($I371="","Missing Due Date",IF($I371&lt;$H371,"Due Date Before Start",IF(AND($K371="Completed",$T371=""),"Missing Completion Date",IF(AND($K371&lt;&gt;"Completed",$T371&lt;&gt;""),"Completion Date With Open Status",IF(AND($N371="Lower Is Better",$O371&lt;&gt;"",$P371&lt;&gt;"",$P371&gt;=$O371),"Target Direction Conflict",IF(AND($N371="Higher Is Better",$O371&lt;&gt;"",$P371&lt;&gt;"",$P371&lt;=$O371),"Target Direction Conflict","OK")))))))))))</f>
        <v/>
      </c>
    </row>
    <row r="372">
      <c r="A372" s="23" t="n"/>
      <c r="B372" s="23" t="n"/>
      <c r="C372" s="23" t="n"/>
      <c r="D372" s="23" t="n"/>
      <c r="E372" s="23" t="n"/>
      <c r="F372" s="23" t="n"/>
      <c r="G372" s="24" t="n"/>
      <c r="H372" s="42" t="n"/>
      <c r="I372" s="42" t="n"/>
      <c r="J372" s="23" t="n"/>
      <c r="K372" s="23" t="n"/>
      <c r="L372" s="23" t="n"/>
      <c r="M372" s="23" t="n"/>
      <c r="N372" s="23" t="n"/>
      <c r="O372" s="26" t="n"/>
      <c r="P372" s="26" t="n"/>
      <c r="Q372" s="26" t="n"/>
      <c r="R372" s="42" t="n"/>
      <c r="S372" s="27" t="n"/>
      <c r="T372" s="42" t="n"/>
      <c r="U372" s="28">
        <f>IF(OR($O372="",$P372="",$Q372="",$N372=""),"",IFERROR(MAX(0,MIN(1,IF($N372="Lower Is Better",($O372-$Q372)/($O372-$P372),($Q372-$O372)/($P372-$O372)))),""))</f>
        <v/>
      </c>
      <c r="V372" s="29">
        <f>IF($A372="","",IF($K372="Completed","Completed",IF($K372="Canceled","Canceled",IF($K372="On Hold","On Hold",IF($I372="","Missing Due Date",IF($I372&lt;TODAY(),"Past Due",IF($I372&lt;=TODAY()+'Settings'!$B$4,"Due Soon","On Track")))))))</f>
        <v/>
      </c>
      <c r="W372" s="30">
        <f>IF($A372="","",COUNTIFS('Coaching Log'!$B$5:$B$504,$A372))</f>
        <v/>
      </c>
      <c r="X372" s="43">
        <f>IF($A372="","",IFERROR(IF(MAXIFS('Coaching Log'!$F$5:$F$504,'Coaching Log'!$B$5:$B$504,$A372)=0,"",MAXIFS('Coaching Log'!$F$5:$F$504,'Coaching Log'!$B$5:$B$504,$A372)),""))</f>
        <v/>
      </c>
      <c r="Y372" s="44">
        <f>IF(OR($A372="",$S372=""),"",IFERROR($S372*'Settings'!$B$5,""))</f>
        <v/>
      </c>
      <c r="Z372" s="44">
        <f>IF($A372="","",IFERROR(SUMIFS('Coaching Log'!$P$5:$P$504,'Coaching Log'!$B$5:$B$504,$A372),0))</f>
        <v/>
      </c>
      <c r="AA372" s="29">
        <f>IF(COUNTA($A372:$T372)=0,"",IF($A372="","Missing Plan ID",IF(COUNTIF($A$5:$A$504,$A372)&gt;1,"Duplicate Plan ID",IF(OR($B372="",$C372=""),"Missing Driver",IF($H372="","Missing Start Date",IF($I372="","Missing Due Date",IF($I372&lt;$H372,"Due Date Before Start",IF(AND($K372="Completed",$T372=""),"Missing Completion Date",IF(AND($K372&lt;&gt;"Completed",$T372&lt;&gt;""),"Completion Date With Open Status",IF(AND($N372="Lower Is Better",$O372&lt;&gt;"",$P372&lt;&gt;"",$P372&gt;=$O372),"Target Direction Conflict",IF(AND($N372="Higher Is Better",$O372&lt;&gt;"",$P372&lt;&gt;"",$P372&lt;=$O372),"Target Direction Conflict","OK")))))))))))</f>
        <v/>
      </c>
    </row>
    <row r="373">
      <c r="A373" s="23" t="n"/>
      <c r="B373" s="23" t="n"/>
      <c r="C373" s="23" t="n"/>
      <c r="D373" s="23" t="n"/>
      <c r="E373" s="23" t="n"/>
      <c r="F373" s="23" t="n"/>
      <c r="G373" s="24" t="n"/>
      <c r="H373" s="42" t="n"/>
      <c r="I373" s="42" t="n"/>
      <c r="J373" s="23" t="n"/>
      <c r="K373" s="23" t="n"/>
      <c r="L373" s="23" t="n"/>
      <c r="M373" s="23" t="n"/>
      <c r="N373" s="23" t="n"/>
      <c r="O373" s="26" t="n"/>
      <c r="P373" s="26" t="n"/>
      <c r="Q373" s="26" t="n"/>
      <c r="R373" s="42" t="n"/>
      <c r="S373" s="27" t="n"/>
      <c r="T373" s="42" t="n"/>
      <c r="U373" s="28">
        <f>IF(OR($O373="",$P373="",$Q373="",$N373=""),"",IFERROR(MAX(0,MIN(1,IF($N373="Lower Is Better",($O373-$Q373)/($O373-$P373),($Q373-$O373)/($P373-$O373)))),""))</f>
        <v/>
      </c>
      <c r="V373" s="29">
        <f>IF($A373="","",IF($K373="Completed","Completed",IF($K373="Canceled","Canceled",IF($K373="On Hold","On Hold",IF($I373="","Missing Due Date",IF($I373&lt;TODAY(),"Past Due",IF($I373&lt;=TODAY()+'Settings'!$B$4,"Due Soon","On Track")))))))</f>
        <v/>
      </c>
      <c r="W373" s="30">
        <f>IF($A373="","",COUNTIFS('Coaching Log'!$B$5:$B$504,$A373))</f>
        <v/>
      </c>
      <c r="X373" s="43">
        <f>IF($A373="","",IFERROR(IF(MAXIFS('Coaching Log'!$F$5:$F$504,'Coaching Log'!$B$5:$B$504,$A373)=0,"",MAXIFS('Coaching Log'!$F$5:$F$504,'Coaching Log'!$B$5:$B$504,$A373)),""))</f>
        <v/>
      </c>
      <c r="Y373" s="44">
        <f>IF(OR($A373="",$S373=""),"",IFERROR($S373*'Settings'!$B$5,""))</f>
        <v/>
      </c>
      <c r="Z373" s="44">
        <f>IF($A373="","",IFERROR(SUMIFS('Coaching Log'!$P$5:$P$504,'Coaching Log'!$B$5:$B$504,$A373),0))</f>
        <v/>
      </c>
      <c r="AA373" s="29">
        <f>IF(COUNTA($A373:$T373)=0,"",IF($A373="","Missing Plan ID",IF(COUNTIF($A$5:$A$504,$A373)&gt;1,"Duplicate Plan ID",IF(OR($B373="",$C373=""),"Missing Driver",IF($H373="","Missing Start Date",IF($I373="","Missing Due Date",IF($I373&lt;$H373,"Due Date Before Start",IF(AND($K373="Completed",$T373=""),"Missing Completion Date",IF(AND($K373&lt;&gt;"Completed",$T373&lt;&gt;""),"Completion Date With Open Status",IF(AND($N373="Lower Is Better",$O373&lt;&gt;"",$P373&lt;&gt;"",$P373&gt;=$O373),"Target Direction Conflict",IF(AND($N373="Higher Is Better",$O373&lt;&gt;"",$P373&lt;&gt;"",$P373&lt;=$O373),"Target Direction Conflict","OK")))))))))))</f>
        <v/>
      </c>
    </row>
    <row r="374">
      <c r="A374" s="23" t="n"/>
      <c r="B374" s="23" t="n"/>
      <c r="C374" s="23" t="n"/>
      <c r="D374" s="23" t="n"/>
      <c r="E374" s="23" t="n"/>
      <c r="F374" s="23" t="n"/>
      <c r="G374" s="24" t="n"/>
      <c r="H374" s="42" t="n"/>
      <c r="I374" s="42" t="n"/>
      <c r="J374" s="23" t="n"/>
      <c r="K374" s="23" t="n"/>
      <c r="L374" s="23" t="n"/>
      <c r="M374" s="23" t="n"/>
      <c r="N374" s="23" t="n"/>
      <c r="O374" s="26" t="n"/>
      <c r="P374" s="26" t="n"/>
      <c r="Q374" s="26" t="n"/>
      <c r="R374" s="42" t="n"/>
      <c r="S374" s="27" t="n"/>
      <c r="T374" s="42" t="n"/>
      <c r="U374" s="28">
        <f>IF(OR($O374="",$P374="",$Q374="",$N374=""),"",IFERROR(MAX(0,MIN(1,IF($N374="Lower Is Better",($O374-$Q374)/($O374-$P374),($Q374-$O374)/($P374-$O374)))),""))</f>
        <v/>
      </c>
      <c r="V374" s="29">
        <f>IF($A374="","",IF($K374="Completed","Completed",IF($K374="Canceled","Canceled",IF($K374="On Hold","On Hold",IF($I374="","Missing Due Date",IF($I374&lt;TODAY(),"Past Due",IF($I374&lt;=TODAY()+'Settings'!$B$4,"Due Soon","On Track")))))))</f>
        <v/>
      </c>
      <c r="W374" s="30">
        <f>IF($A374="","",COUNTIFS('Coaching Log'!$B$5:$B$504,$A374))</f>
        <v/>
      </c>
      <c r="X374" s="43">
        <f>IF($A374="","",IFERROR(IF(MAXIFS('Coaching Log'!$F$5:$F$504,'Coaching Log'!$B$5:$B$504,$A374)=0,"",MAXIFS('Coaching Log'!$F$5:$F$504,'Coaching Log'!$B$5:$B$504,$A374)),""))</f>
        <v/>
      </c>
      <c r="Y374" s="44">
        <f>IF(OR($A374="",$S374=""),"",IFERROR($S374*'Settings'!$B$5,""))</f>
        <v/>
      </c>
      <c r="Z374" s="44">
        <f>IF($A374="","",IFERROR(SUMIFS('Coaching Log'!$P$5:$P$504,'Coaching Log'!$B$5:$B$504,$A374),0))</f>
        <v/>
      </c>
      <c r="AA374" s="29">
        <f>IF(COUNTA($A374:$T374)=0,"",IF($A374="","Missing Plan ID",IF(COUNTIF($A$5:$A$504,$A374)&gt;1,"Duplicate Plan ID",IF(OR($B374="",$C374=""),"Missing Driver",IF($H374="","Missing Start Date",IF($I374="","Missing Due Date",IF($I374&lt;$H374,"Due Date Before Start",IF(AND($K374="Completed",$T374=""),"Missing Completion Date",IF(AND($K374&lt;&gt;"Completed",$T374&lt;&gt;""),"Completion Date With Open Status",IF(AND($N374="Lower Is Better",$O374&lt;&gt;"",$P374&lt;&gt;"",$P374&gt;=$O374),"Target Direction Conflict",IF(AND($N374="Higher Is Better",$O374&lt;&gt;"",$P374&lt;&gt;"",$P374&lt;=$O374),"Target Direction Conflict","OK")))))))))))</f>
        <v/>
      </c>
    </row>
    <row r="375">
      <c r="A375" s="23" t="n"/>
      <c r="B375" s="23" t="n"/>
      <c r="C375" s="23" t="n"/>
      <c r="D375" s="23" t="n"/>
      <c r="E375" s="23" t="n"/>
      <c r="F375" s="23" t="n"/>
      <c r="G375" s="24" t="n"/>
      <c r="H375" s="42" t="n"/>
      <c r="I375" s="42" t="n"/>
      <c r="J375" s="23" t="n"/>
      <c r="K375" s="23" t="n"/>
      <c r="L375" s="23" t="n"/>
      <c r="M375" s="23" t="n"/>
      <c r="N375" s="23" t="n"/>
      <c r="O375" s="26" t="n"/>
      <c r="P375" s="26" t="n"/>
      <c r="Q375" s="26" t="n"/>
      <c r="R375" s="42" t="n"/>
      <c r="S375" s="27" t="n"/>
      <c r="T375" s="42" t="n"/>
      <c r="U375" s="28">
        <f>IF(OR($O375="",$P375="",$Q375="",$N375=""),"",IFERROR(MAX(0,MIN(1,IF($N375="Lower Is Better",($O375-$Q375)/($O375-$P375),($Q375-$O375)/($P375-$O375)))),""))</f>
        <v/>
      </c>
      <c r="V375" s="29">
        <f>IF($A375="","",IF($K375="Completed","Completed",IF($K375="Canceled","Canceled",IF($K375="On Hold","On Hold",IF($I375="","Missing Due Date",IF($I375&lt;TODAY(),"Past Due",IF($I375&lt;=TODAY()+'Settings'!$B$4,"Due Soon","On Track")))))))</f>
        <v/>
      </c>
      <c r="W375" s="30">
        <f>IF($A375="","",COUNTIFS('Coaching Log'!$B$5:$B$504,$A375))</f>
        <v/>
      </c>
      <c r="X375" s="43">
        <f>IF($A375="","",IFERROR(IF(MAXIFS('Coaching Log'!$F$5:$F$504,'Coaching Log'!$B$5:$B$504,$A375)=0,"",MAXIFS('Coaching Log'!$F$5:$F$504,'Coaching Log'!$B$5:$B$504,$A375)),""))</f>
        <v/>
      </c>
      <c r="Y375" s="44">
        <f>IF(OR($A375="",$S375=""),"",IFERROR($S375*'Settings'!$B$5,""))</f>
        <v/>
      </c>
      <c r="Z375" s="44">
        <f>IF($A375="","",IFERROR(SUMIFS('Coaching Log'!$P$5:$P$504,'Coaching Log'!$B$5:$B$504,$A375),0))</f>
        <v/>
      </c>
      <c r="AA375" s="29">
        <f>IF(COUNTA($A375:$T375)=0,"",IF($A375="","Missing Plan ID",IF(COUNTIF($A$5:$A$504,$A375)&gt;1,"Duplicate Plan ID",IF(OR($B375="",$C375=""),"Missing Driver",IF($H375="","Missing Start Date",IF($I375="","Missing Due Date",IF($I375&lt;$H375,"Due Date Before Start",IF(AND($K375="Completed",$T375=""),"Missing Completion Date",IF(AND($K375&lt;&gt;"Completed",$T375&lt;&gt;""),"Completion Date With Open Status",IF(AND($N375="Lower Is Better",$O375&lt;&gt;"",$P375&lt;&gt;"",$P375&gt;=$O375),"Target Direction Conflict",IF(AND($N375="Higher Is Better",$O375&lt;&gt;"",$P375&lt;&gt;"",$P375&lt;=$O375),"Target Direction Conflict","OK")))))))))))</f>
        <v/>
      </c>
    </row>
    <row r="376">
      <c r="A376" s="23" t="n"/>
      <c r="B376" s="23" t="n"/>
      <c r="C376" s="23" t="n"/>
      <c r="D376" s="23" t="n"/>
      <c r="E376" s="23" t="n"/>
      <c r="F376" s="23" t="n"/>
      <c r="G376" s="24" t="n"/>
      <c r="H376" s="42" t="n"/>
      <c r="I376" s="42" t="n"/>
      <c r="J376" s="23" t="n"/>
      <c r="K376" s="23" t="n"/>
      <c r="L376" s="23" t="n"/>
      <c r="M376" s="23" t="n"/>
      <c r="N376" s="23" t="n"/>
      <c r="O376" s="26" t="n"/>
      <c r="P376" s="26" t="n"/>
      <c r="Q376" s="26" t="n"/>
      <c r="R376" s="42" t="n"/>
      <c r="S376" s="27" t="n"/>
      <c r="T376" s="42" t="n"/>
      <c r="U376" s="28">
        <f>IF(OR($O376="",$P376="",$Q376="",$N376=""),"",IFERROR(MAX(0,MIN(1,IF($N376="Lower Is Better",($O376-$Q376)/($O376-$P376),($Q376-$O376)/($P376-$O376)))),""))</f>
        <v/>
      </c>
      <c r="V376" s="29">
        <f>IF($A376="","",IF($K376="Completed","Completed",IF($K376="Canceled","Canceled",IF($K376="On Hold","On Hold",IF($I376="","Missing Due Date",IF($I376&lt;TODAY(),"Past Due",IF($I376&lt;=TODAY()+'Settings'!$B$4,"Due Soon","On Track")))))))</f>
        <v/>
      </c>
      <c r="W376" s="30">
        <f>IF($A376="","",COUNTIFS('Coaching Log'!$B$5:$B$504,$A376))</f>
        <v/>
      </c>
      <c r="X376" s="43">
        <f>IF($A376="","",IFERROR(IF(MAXIFS('Coaching Log'!$F$5:$F$504,'Coaching Log'!$B$5:$B$504,$A376)=0,"",MAXIFS('Coaching Log'!$F$5:$F$504,'Coaching Log'!$B$5:$B$504,$A376)),""))</f>
        <v/>
      </c>
      <c r="Y376" s="44">
        <f>IF(OR($A376="",$S376=""),"",IFERROR($S376*'Settings'!$B$5,""))</f>
        <v/>
      </c>
      <c r="Z376" s="44">
        <f>IF($A376="","",IFERROR(SUMIFS('Coaching Log'!$P$5:$P$504,'Coaching Log'!$B$5:$B$504,$A376),0))</f>
        <v/>
      </c>
      <c r="AA376" s="29">
        <f>IF(COUNTA($A376:$T376)=0,"",IF($A376="","Missing Plan ID",IF(COUNTIF($A$5:$A$504,$A376)&gt;1,"Duplicate Plan ID",IF(OR($B376="",$C376=""),"Missing Driver",IF($H376="","Missing Start Date",IF($I376="","Missing Due Date",IF($I376&lt;$H376,"Due Date Before Start",IF(AND($K376="Completed",$T376=""),"Missing Completion Date",IF(AND($K376&lt;&gt;"Completed",$T376&lt;&gt;""),"Completion Date With Open Status",IF(AND($N376="Lower Is Better",$O376&lt;&gt;"",$P376&lt;&gt;"",$P376&gt;=$O376),"Target Direction Conflict",IF(AND($N376="Higher Is Better",$O376&lt;&gt;"",$P376&lt;&gt;"",$P376&lt;=$O376),"Target Direction Conflict","OK")))))))))))</f>
        <v/>
      </c>
    </row>
    <row r="377">
      <c r="A377" s="23" t="n"/>
      <c r="B377" s="23" t="n"/>
      <c r="C377" s="23" t="n"/>
      <c r="D377" s="23" t="n"/>
      <c r="E377" s="23" t="n"/>
      <c r="F377" s="23" t="n"/>
      <c r="G377" s="24" t="n"/>
      <c r="H377" s="42" t="n"/>
      <c r="I377" s="42" t="n"/>
      <c r="J377" s="23" t="n"/>
      <c r="K377" s="23" t="n"/>
      <c r="L377" s="23" t="n"/>
      <c r="M377" s="23" t="n"/>
      <c r="N377" s="23" t="n"/>
      <c r="O377" s="26" t="n"/>
      <c r="P377" s="26" t="n"/>
      <c r="Q377" s="26" t="n"/>
      <c r="R377" s="42" t="n"/>
      <c r="S377" s="27" t="n"/>
      <c r="T377" s="42" t="n"/>
      <c r="U377" s="28">
        <f>IF(OR($O377="",$P377="",$Q377="",$N377=""),"",IFERROR(MAX(0,MIN(1,IF($N377="Lower Is Better",($O377-$Q377)/($O377-$P377),($Q377-$O377)/($P377-$O377)))),""))</f>
        <v/>
      </c>
      <c r="V377" s="29">
        <f>IF($A377="","",IF($K377="Completed","Completed",IF($K377="Canceled","Canceled",IF($K377="On Hold","On Hold",IF($I377="","Missing Due Date",IF($I377&lt;TODAY(),"Past Due",IF($I377&lt;=TODAY()+'Settings'!$B$4,"Due Soon","On Track")))))))</f>
        <v/>
      </c>
      <c r="W377" s="30">
        <f>IF($A377="","",COUNTIFS('Coaching Log'!$B$5:$B$504,$A377))</f>
        <v/>
      </c>
      <c r="X377" s="43">
        <f>IF($A377="","",IFERROR(IF(MAXIFS('Coaching Log'!$F$5:$F$504,'Coaching Log'!$B$5:$B$504,$A377)=0,"",MAXIFS('Coaching Log'!$F$5:$F$504,'Coaching Log'!$B$5:$B$504,$A377)),""))</f>
        <v/>
      </c>
      <c r="Y377" s="44">
        <f>IF(OR($A377="",$S377=""),"",IFERROR($S377*'Settings'!$B$5,""))</f>
        <v/>
      </c>
      <c r="Z377" s="44">
        <f>IF($A377="","",IFERROR(SUMIFS('Coaching Log'!$P$5:$P$504,'Coaching Log'!$B$5:$B$504,$A377),0))</f>
        <v/>
      </c>
      <c r="AA377" s="29">
        <f>IF(COUNTA($A377:$T377)=0,"",IF($A377="","Missing Plan ID",IF(COUNTIF($A$5:$A$504,$A377)&gt;1,"Duplicate Plan ID",IF(OR($B377="",$C377=""),"Missing Driver",IF($H377="","Missing Start Date",IF($I377="","Missing Due Date",IF($I377&lt;$H377,"Due Date Before Start",IF(AND($K377="Completed",$T377=""),"Missing Completion Date",IF(AND($K377&lt;&gt;"Completed",$T377&lt;&gt;""),"Completion Date With Open Status",IF(AND($N377="Lower Is Better",$O377&lt;&gt;"",$P377&lt;&gt;"",$P377&gt;=$O377),"Target Direction Conflict",IF(AND($N377="Higher Is Better",$O377&lt;&gt;"",$P377&lt;&gt;"",$P377&lt;=$O377),"Target Direction Conflict","OK")))))))))))</f>
        <v/>
      </c>
    </row>
    <row r="378">
      <c r="A378" s="23" t="n"/>
      <c r="B378" s="23" t="n"/>
      <c r="C378" s="23" t="n"/>
      <c r="D378" s="23" t="n"/>
      <c r="E378" s="23" t="n"/>
      <c r="F378" s="23" t="n"/>
      <c r="G378" s="24" t="n"/>
      <c r="H378" s="42" t="n"/>
      <c r="I378" s="42" t="n"/>
      <c r="J378" s="23" t="n"/>
      <c r="K378" s="23" t="n"/>
      <c r="L378" s="23" t="n"/>
      <c r="M378" s="23" t="n"/>
      <c r="N378" s="23" t="n"/>
      <c r="O378" s="26" t="n"/>
      <c r="P378" s="26" t="n"/>
      <c r="Q378" s="26" t="n"/>
      <c r="R378" s="42" t="n"/>
      <c r="S378" s="27" t="n"/>
      <c r="T378" s="42" t="n"/>
      <c r="U378" s="28">
        <f>IF(OR($O378="",$P378="",$Q378="",$N378=""),"",IFERROR(MAX(0,MIN(1,IF($N378="Lower Is Better",($O378-$Q378)/($O378-$P378),($Q378-$O378)/($P378-$O378)))),""))</f>
        <v/>
      </c>
      <c r="V378" s="29">
        <f>IF($A378="","",IF($K378="Completed","Completed",IF($K378="Canceled","Canceled",IF($K378="On Hold","On Hold",IF($I378="","Missing Due Date",IF($I378&lt;TODAY(),"Past Due",IF($I378&lt;=TODAY()+'Settings'!$B$4,"Due Soon","On Track")))))))</f>
        <v/>
      </c>
      <c r="W378" s="30">
        <f>IF($A378="","",COUNTIFS('Coaching Log'!$B$5:$B$504,$A378))</f>
        <v/>
      </c>
      <c r="X378" s="43">
        <f>IF($A378="","",IFERROR(IF(MAXIFS('Coaching Log'!$F$5:$F$504,'Coaching Log'!$B$5:$B$504,$A378)=0,"",MAXIFS('Coaching Log'!$F$5:$F$504,'Coaching Log'!$B$5:$B$504,$A378)),""))</f>
        <v/>
      </c>
      <c r="Y378" s="44">
        <f>IF(OR($A378="",$S378=""),"",IFERROR($S378*'Settings'!$B$5,""))</f>
        <v/>
      </c>
      <c r="Z378" s="44">
        <f>IF($A378="","",IFERROR(SUMIFS('Coaching Log'!$P$5:$P$504,'Coaching Log'!$B$5:$B$504,$A378),0))</f>
        <v/>
      </c>
      <c r="AA378" s="29">
        <f>IF(COUNTA($A378:$T378)=0,"",IF($A378="","Missing Plan ID",IF(COUNTIF($A$5:$A$504,$A378)&gt;1,"Duplicate Plan ID",IF(OR($B378="",$C378=""),"Missing Driver",IF($H378="","Missing Start Date",IF($I378="","Missing Due Date",IF($I378&lt;$H378,"Due Date Before Start",IF(AND($K378="Completed",$T378=""),"Missing Completion Date",IF(AND($K378&lt;&gt;"Completed",$T378&lt;&gt;""),"Completion Date With Open Status",IF(AND($N378="Lower Is Better",$O378&lt;&gt;"",$P378&lt;&gt;"",$P378&gt;=$O378),"Target Direction Conflict",IF(AND($N378="Higher Is Better",$O378&lt;&gt;"",$P378&lt;&gt;"",$P378&lt;=$O378),"Target Direction Conflict","OK")))))))))))</f>
        <v/>
      </c>
    </row>
    <row r="379">
      <c r="A379" s="23" t="n"/>
      <c r="B379" s="23" t="n"/>
      <c r="C379" s="23" t="n"/>
      <c r="D379" s="23" t="n"/>
      <c r="E379" s="23" t="n"/>
      <c r="F379" s="23" t="n"/>
      <c r="G379" s="24" t="n"/>
      <c r="H379" s="42" t="n"/>
      <c r="I379" s="42" t="n"/>
      <c r="J379" s="23" t="n"/>
      <c r="K379" s="23" t="n"/>
      <c r="L379" s="23" t="n"/>
      <c r="M379" s="23" t="n"/>
      <c r="N379" s="23" t="n"/>
      <c r="O379" s="26" t="n"/>
      <c r="P379" s="26" t="n"/>
      <c r="Q379" s="26" t="n"/>
      <c r="R379" s="42" t="n"/>
      <c r="S379" s="27" t="n"/>
      <c r="T379" s="42" t="n"/>
      <c r="U379" s="28">
        <f>IF(OR($O379="",$P379="",$Q379="",$N379=""),"",IFERROR(MAX(0,MIN(1,IF($N379="Lower Is Better",($O379-$Q379)/($O379-$P379),($Q379-$O379)/($P379-$O379)))),""))</f>
        <v/>
      </c>
      <c r="V379" s="29">
        <f>IF($A379="","",IF($K379="Completed","Completed",IF($K379="Canceled","Canceled",IF($K379="On Hold","On Hold",IF($I379="","Missing Due Date",IF($I379&lt;TODAY(),"Past Due",IF($I379&lt;=TODAY()+'Settings'!$B$4,"Due Soon","On Track")))))))</f>
        <v/>
      </c>
      <c r="W379" s="30">
        <f>IF($A379="","",COUNTIFS('Coaching Log'!$B$5:$B$504,$A379))</f>
        <v/>
      </c>
      <c r="X379" s="43">
        <f>IF($A379="","",IFERROR(IF(MAXIFS('Coaching Log'!$F$5:$F$504,'Coaching Log'!$B$5:$B$504,$A379)=0,"",MAXIFS('Coaching Log'!$F$5:$F$504,'Coaching Log'!$B$5:$B$504,$A379)),""))</f>
        <v/>
      </c>
      <c r="Y379" s="44">
        <f>IF(OR($A379="",$S379=""),"",IFERROR($S379*'Settings'!$B$5,""))</f>
        <v/>
      </c>
      <c r="Z379" s="44">
        <f>IF($A379="","",IFERROR(SUMIFS('Coaching Log'!$P$5:$P$504,'Coaching Log'!$B$5:$B$504,$A379),0))</f>
        <v/>
      </c>
      <c r="AA379" s="29">
        <f>IF(COUNTA($A379:$T379)=0,"",IF($A379="","Missing Plan ID",IF(COUNTIF($A$5:$A$504,$A379)&gt;1,"Duplicate Plan ID",IF(OR($B379="",$C379=""),"Missing Driver",IF($H379="","Missing Start Date",IF($I379="","Missing Due Date",IF($I379&lt;$H379,"Due Date Before Start",IF(AND($K379="Completed",$T379=""),"Missing Completion Date",IF(AND($K379&lt;&gt;"Completed",$T379&lt;&gt;""),"Completion Date With Open Status",IF(AND($N379="Lower Is Better",$O379&lt;&gt;"",$P379&lt;&gt;"",$P379&gt;=$O379),"Target Direction Conflict",IF(AND($N379="Higher Is Better",$O379&lt;&gt;"",$P379&lt;&gt;"",$P379&lt;=$O379),"Target Direction Conflict","OK")))))))))))</f>
        <v/>
      </c>
    </row>
    <row r="380">
      <c r="A380" s="23" t="n"/>
      <c r="B380" s="23" t="n"/>
      <c r="C380" s="23" t="n"/>
      <c r="D380" s="23" t="n"/>
      <c r="E380" s="23" t="n"/>
      <c r="F380" s="23" t="n"/>
      <c r="G380" s="24" t="n"/>
      <c r="H380" s="42" t="n"/>
      <c r="I380" s="42" t="n"/>
      <c r="J380" s="23" t="n"/>
      <c r="K380" s="23" t="n"/>
      <c r="L380" s="23" t="n"/>
      <c r="M380" s="23" t="n"/>
      <c r="N380" s="23" t="n"/>
      <c r="O380" s="26" t="n"/>
      <c r="P380" s="26" t="n"/>
      <c r="Q380" s="26" t="n"/>
      <c r="R380" s="42" t="n"/>
      <c r="S380" s="27" t="n"/>
      <c r="T380" s="42" t="n"/>
      <c r="U380" s="28">
        <f>IF(OR($O380="",$P380="",$Q380="",$N380=""),"",IFERROR(MAX(0,MIN(1,IF($N380="Lower Is Better",($O380-$Q380)/($O380-$P380),($Q380-$O380)/($P380-$O380)))),""))</f>
        <v/>
      </c>
      <c r="V380" s="29">
        <f>IF($A380="","",IF($K380="Completed","Completed",IF($K380="Canceled","Canceled",IF($K380="On Hold","On Hold",IF($I380="","Missing Due Date",IF($I380&lt;TODAY(),"Past Due",IF($I380&lt;=TODAY()+'Settings'!$B$4,"Due Soon","On Track")))))))</f>
        <v/>
      </c>
      <c r="W380" s="30">
        <f>IF($A380="","",COUNTIFS('Coaching Log'!$B$5:$B$504,$A380))</f>
        <v/>
      </c>
      <c r="X380" s="43">
        <f>IF($A380="","",IFERROR(IF(MAXIFS('Coaching Log'!$F$5:$F$504,'Coaching Log'!$B$5:$B$504,$A380)=0,"",MAXIFS('Coaching Log'!$F$5:$F$504,'Coaching Log'!$B$5:$B$504,$A380)),""))</f>
        <v/>
      </c>
      <c r="Y380" s="44">
        <f>IF(OR($A380="",$S380=""),"",IFERROR($S380*'Settings'!$B$5,""))</f>
        <v/>
      </c>
      <c r="Z380" s="44">
        <f>IF($A380="","",IFERROR(SUMIFS('Coaching Log'!$P$5:$P$504,'Coaching Log'!$B$5:$B$504,$A380),0))</f>
        <v/>
      </c>
      <c r="AA380" s="29">
        <f>IF(COUNTA($A380:$T380)=0,"",IF($A380="","Missing Plan ID",IF(COUNTIF($A$5:$A$504,$A380)&gt;1,"Duplicate Plan ID",IF(OR($B380="",$C380=""),"Missing Driver",IF($H380="","Missing Start Date",IF($I380="","Missing Due Date",IF($I380&lt;$H380,"Due Date Before Start",IF(AND($K380="Completed",$T380=""),"Missing Completion Date",IF(AND($K380&lt;&gt;"Completed",$T380&lt;&gt;""),"Completion Date With Open Status",IF(AND($N380="Lower Is Better",$O380&lt;&gt;"",$P380&lt;&gt;"",$P380&gt;=$O380),"Target Direction Conflict",IF(AND($N380="Higher Is Better",$O380&lt;&gt;"",$P380&lt;&gt;"",$P380&lt;=$O380),"Target Direction Conflict","OK")))))))))))</f>
        <v/>
      </c>
    </row>
    <row r="381">
      <c r="A381" s="23" t="n"/>
      <c r="B381" s="23" t="n"/>
      <c r="C381" s="23" t="n"/>
      <c r="D381" s="23" t="n"/>
      <c r="E381" s="23" t="n"/>
      <c r="F381" s="23" t="n"/>
      <c r="G381" s="24" t="n"/>
      <c r="H381" s="42" t="n"/>
      <c r="I381" s="42" t="n"/>
      <c r="J381" s="23" t="n"/>
      <c r="K381" s="23" t="n"/>
      <c r="L381" s="23" t="n"/>
      <c r="M381" s="23" t="n"/>
      <c r="N381" s="23" t="n"/>
      <c r="O381" s="26" t="n"/>
      <c r="P381" s="26" t="n"/>
      <c r="Q381" s="26" t="n"/>
      <c r="R381" s="42" t="n"/>
      <c r="S381" s="27" t="n"/>
      <c r="T381" s="42" t="n"/>
      <c r="U381" s="28">
        <f>IF(OR($O381="",$P381="",$Q381="",$N381=""),"",IFERROR(MAX(0,MIN(1,IF($N381="Lower Is Better",($O381-$Q381)/($O381-$P381),($Q381-$O381)/($P381-$O381)))),""))</f>
        <v/>
      </c>
      <c r="V381" s="29">
        <f>IF($A381="","",IF($K381="Completed","Completed",IF($K381="Canceled","Canceled",IF($K381="On Hold","On Hold",IF($I381="","Missing Due Date",IF($I381&lt;TODAY(),"Past Due",IF($I381&lt;=TODAY()+'Settings'!$B$4,"Due Soon","On Track")))))))</f>
        <v/>
      </c>
      <c r="W381" s="30">
        <f>IF($A381="","",COUNTIFS('Coaching Log'!$B$5:$B$504,$A381))</f>
        <v/>
      </c>
      <c r="X381" s="43">
        <f>IF($A381="","",IFERROR(IF(MAXIFS('Coaching Log'!$F$5:$F$504,'Coaching Log'!$B$5:$B$504,$A381)=0,"",MAXIFS('Coaching Log'!$F$5:$F$504,'Coaching Log'!$B$5:$B$504,$A381)),""))</f>
        <v/>
      </c>
      <c r="Y381" s="44">
        <f>IF(OR($A381="",$S381=""),"",IFERROR($S381*'Settings'!$B$5,""))</f>
        <v/>
      </c>
      <c r="Z381" s="44">
        <f>IF($A381="","",IFERROR(SUMIFS('Coaching Log'!$P$5:$P$504,'Coaching Log'!$B$5:$B$504,$A381),0))</f>
        <v/>
      </c>
      <c r="AA381" s="29">
        <f>IF(COUNTA($A381:$T381)=0,"",IF($A381="","Missing Plan ID",IF(COUNTIF($A$5:$A$504,$A381)&gt;1,"Duplicate Plan ID",IF(OR($B381="",$C381=""),"Missing Driver",IF($H381="","Missing Start Date",IF($I381="","Missing Due Date",IF($I381&lt;$H381,"Due Date Before Start",IF(AND($K381="Completed",$T381=""),"Missing Completion Date",IF(AND($K381&lt;&gt;"Completed",$T381&lt;&gt;""),"Completion Date With Open Status",IF(AND($N381="Lower Is Better",$O381&lt;&gt;"",$P381&lt;&gt;"",$P381&gt;=$O381),"Target Direction Conflict",IF(AND($N381="Higher Is Better",$O381&lt;&gt;"",$P381&lt;&gt;"",$P381&lt;=$O381),"Target Direction Conflict","OK")))))))))))</f>
        <v/>
      </c>
    </row>
    <row r="382">
      <c r="A382" s="23" t="n"/>
      <c r="B382" s="23" t="n"/>
      <c r="C382" s="23" t="n"/>
      <c r="D382" s="23" t="n"/>
      <c r="E382" s="23" t="n"/>
      <c r="F382" s="23" t="n"/>
      <c r="G382" s="24" t="n"/>
      <c r="H382" s="42" t="n"/>
      <c r="I382" s="42" t="n"/>
      <c r="J382" s="23" t="n"/>
      <c r="K382" s="23" t="n"/>
      <c r="L382" s="23" t="n"/>
      <c r="M382" s="23" t="n"/>
      <c r="N382" s="23" t="n"/>
      <c r="O382" s="26" t="n"/>
      <c r="P382" s="26" t="n"/>
      <c r="Q382" s="26" t="n"/>
      <c r="R382" s="42" t="n"/>
      <c r="S382" s="27" t="n"/>
      <c r="T382" s="42" t="n"/>
      <c r="U382" s="28">
        <f>IF(OR($O382="",$P382="",$Q382="",$N382=""),"",IFERROR(MAX(0,MIN(1,IF($N382="Lower Is Better",($O382-$Q382)/($O382-$P382),($Q382-$O382)/($P382-$O382)))),""))</f>
        <v/>
      </c>
      <c r="V382" s="29">
        <f>IF($A382="","",IF($K382="Completed","Completed",IF($K382="Canceled","Canceled",IF($K382="On Hold","On Hold",IF($I382="","Missing Due Date",IF($I382&lt;TODAY(),"Past Due",IF($I382&lt;=TODAY()+'Settings'!$B$4,"Due Soon","On Track")))))))</f>
        <v/>
      </c>
      <c r="W382" s="30">
        <f>IF($A382="","",COUNTIFS('Coaching Log'!$B$5:$B$504,$A382))</f>
        <v/>
      </c>
      <c r="X382" s="43">
        <f>IF($A382="","",IFERROR(IF(MAXIFS('Coaching Log'!$F$5:$F$504,'Coaching Log'!$B$5:$B$504,$A382)=0,"",MAXIFS('Coaching Log'!$F$5:$F$504,'Coaching Log'!$B$5:$B$504,$A382)),""))</f>
        <v/>
      </c>
      <c r="Y382" s="44">
        <f>IF(OR($A382="",$S382=""),"",IFERROR($S382*'Settings'!$B$5,""))</f>
        <v/>
      </c>
      <c r="Z382" s="44">
        <f>IF($A382="","",IFERROR(SUMIFS('Coaching Log'!$P$5:$P$504,'Coaching Log'!$B$5:$B$504,$A382),0))</f>
        <v/>
      </c>
      <c r="AA382" s="29">
        <f>IF(COUNTA($A382:$T382)=0,"",IF($A382="","Missing Plan ID",IF(COUNTIF($A$5:$A$504,$A382)&gt;1,"Duplicate Plan ID",IF(OR($B382="",$C382=""),"Missing Driver",IF($H382="","Missing Start Date",IF($I382="","Missing Due Date",IF($I382&lt;$H382,"Due Date Before Start",IF(AND($K382="Completed",$T382=""),"Missing Completion Date",IF(AND($K382&lt;&gt;"Completed",$T382&lt;&gt;""),"Completion Date With Open Status",IF(AND($N382="Lower Is Better",$O382&lt;&gt;"",$P382&lt;&gt;"",$P382&gt;=$O382),"Target Direction Conflict",IF(AND($N382="Higher Is Better",$O382&lt;&gt;"",$P382&lt;&gt;"",$P382&lt;=$O382),"Target Direction Conflict","OK")))))))))))</f>
        <v/>
      </c>
    </row>
    <row r="383">
      <c r="A383" s="23" t="n"/>
      <c r="B383" s="23" t="n"/>
      <c r="C383" s="23" t="n"/>
      <c r="D383" s="23" t="n"/>
      <c r="E383" s="23" t="n"/>
      <c r="F383" s="23" t="n"/>
      <c r="G383" s="24" t="n"/>
      <c r="H383" s="42" t="n"/>
      <c r="I383" s="42" t="n"/>
      <c r="J383" s="23" t="n"/>
      <c r="K383" s="23" t="n"/>
      <c r="L383" s="23" t="n"/>
      <c r="M383" s="23" t="n"/>
      <c r="N383" s="23" t="n"/>
      <c r="O383" s="26" t="n"/>
      <c r="P383" s="26" t="n"/>
      <c r="Q383" s="26" t="n"/>
      <c r="R383" s="42" t="n"/>
      <c r="S383" s="27" t="n"/>
      <c r="T383" s="42" t="n"/>
      <c r="U383" s="28">
        <f>IF(OR($O383="",$P383="",$Q383="",$N383=""),"",IFERROR(MAX(0,MIN(1,IF($N383="Lower Is Better",($O383-$Q383)/($O383-$P383),($Q383-$O383)/($P383-$O383)))),""))</f>
        <v/>
      </c>
      <c r="V383" s="29">
        <f>IF($A383="","",IF($K383="Completed","Completed",IF($K383="Canceled","Canceled",IF($K383="On Hold","On Hold",IF($I383="","Missing Due Date",IF($I383&lt;TODAY(),"Past Due",IF($I383&lt;=TODAY()+'Settings'!$B$4,"Due Soon","On Track")))))))</f>
        <v/>
      </c>
      <c r="W383" s="30">
        <f>IF($A383="","",COUNTIFS('Coaching Log'!$B$5:$B$504,$A383))</f>
        <v/>
      </c>
      <c r="X383" s="43">
        <f>IF($A383="","",IFERROR(IF(MAXIFS('Coaching Log'!$F$5:$F$504,'Coaching Log'!$B$5:$B$504,$A383)=0,"",MAXIFS('Coaching Log'!$F$5:$F$504,'Coaching Log'!$B$5:$B$504,$A383)),""))</f>
        <v/>
      </c>
      <c r="Y383" s="44">
        <f>IF(OR($A383="",$S383=""),"",IFERROR($S383*'Settings'!$B$5,""))</f>
        <v/>
      </c>
      <c r="Z383" s="44">
        <f>IF($A383="","",IFERROR(SUMIFS('Coaching Log'!$P$5:$P$504,'Coaching Log'!$B$5:$B$504,$A383),0))</f>
        <v/>
      </c>
      <c r="AA383" s="29">
        <f>IF(COUNTA($A383:$T383)=0,"",IF($A383="","Missing Plan ID",IF(COUNTIF($A$5:$A$504,$A383)&gt;1,"Duplicate Plan ID",IF(OR($B383="",$C383=""),"Missing Driver",IF($H383="","Missing Start Date",IF($I383="","Missing Due Date",IF($I383&lt;$H383,"Due Date Before Start",IF(AND($K383="Completed",$T383=""),"Missing Completion Date",IF(AND($K383&lt;&gt;"Completed",$T383&lt;&gt;""),"Completion Date With Open Status",IF(AND($N383="Lower Is Better",$O383&lt;&gt;"",$P383&lt;&gt;"",$P383&gt;=$O383),"Target Direction Conflict",IF(AND($N383="Higher Is Better",$O383&lt;&gt;"",$P383&lt;&gt;"",$P383&lt;=$O383),"Target Direction Conflict","OK")))))))))))</f>
        <v/>
      </c>
    </row>
    <row r="384">
      <c r="A384" s="23" t="n"/>
      <c r="B384" s="23" t="n"/>
      <c r="C384" s="23" t="n"/>
      <c r="D384" s="23" t="n"/>
      <c r="E384" s="23" t="n"/>
      <c r="F384" s="23" t="n"/>
      <c r="G384" s="24" t="n"/>
      <c r="H384" s="42" t="n"/>
      <c r="I384" s="42" t="n"/>
      <c r="J384" s="23" t="n"/>
      <c r="K384" s="23" t="n"/>
      <c r="L384" s="23" t="n"/>
      <c r="M384" s="23" t="n"/>
      <c r="N384" s="23" t="n"/>
      <c r="O384" s="26" t="n"/>
      <c r="P384" s="26" t="n"/>
      <c r="Q384" s="26" t="n"/>
      <c r="R384" s="42" t="n"/>
      <c r="S384" s="27" t="n"/>
      <c r="T384" s="42" t="n"/>
      <c r="U384" s="28">
        <f>IF(OR($O384="",$P384="",$Q384="",$N384=""),"",IFERROR(MAX(0,MIN(1,IF($N384="Lower Is Better",($O384-$Q384)/($O384-$P384),($Q384-$O384)/($P384-$O384)))),""))</f>
        <v/>
      </c>
      <c r="V384" s="29">
        <f>IF($A384="","",IF($K384="Completed","Completed",IF($K384="Canceled","Canceled",IF($K384="On Hold","On Hold",IF($I384="","Missing Due Date",IF($I384&lt;TODAY(),"Past Due",IF($I384&lt;=TODAY()+'Settings'!$B$4,"Due Soon","On Track")))))))</f>
        <v/>
      </c>
      <c r="W384" s="30">
        <f>IF($A384="","",COUNTIFS('Coaching Log'!$B$5:$B$504,$A384))</f>
        <v/>
      </c>
      <c r="X384" s="43">
        <f>IF($A384="","",IFERROR(IF(MAXIFS('Coaching Log'!$F$5:$F$504,'Coaching Log'!$B$5:$B$504,$A384)=0,"",MAXIFS('Coaching Log'!$F$5:$F$504,'Coaching Log'!$B$5:$B$504,$A384)),""))</f>
        <v/>
      </c>
      <c r="Y384" s="44">
        <f>IF(OR($A384="",$S384=""),"",IFERROR($S384*'Settings'!$B$5,""))</f>
        <v/>
      </c>
      <c r="Z384" s="44">
        <f>IF($A384="","",IFERROR(SUMIFS('Coaching Log'!$P$5:$P$504,'Coaching Log'!$B$5:$B$504,$A384),0))</f>
        <v/>
      </c>
      <c r="AA384" s="29">
        <f>IF(COUNTA($A384:$T384)=0,"",IF($A384="","Missing Plan ID",IF(COUNTIF($A$5:$A$504,$A384)&gt;1,"Duplicate Plan ID",IF(OR($B384="",$C384=""),"Missing Driver",IF($H384="","Missing Start Date",IF($I384="","Missing Due Date",IF($I384&lt;$H384,"Due Date Before Start",IF(AND($K384="Completed",$T384=""),"Missing Completion Date",IF(AND($K384&lt;&gt;"Completed",$T384&lt;&gt;""),"Completion Date With Open Status",IF(AND($N384="Lower Is Better",$O384&lt;&gt;"",$P384&lt;&gt;"",$P384&gt;=$O384),"Target Direction Conflict",IF(AND($N384="Higher Is Better",$O384&lt;&gt;"",$P384&lt;&gt;"",$P384&lt;=$O384),"Target Direction Conflict","OK")))))))))))</f>
        <v/>
      </c>
    </row>
    <row r="385">
      <c r="A385" s="23" t="n"/>
      <c r="B385" s="23" t="n"/>
      <c r="C385" s="23" t="n"/>
      <c r="D385" s="23" t="n"/>
      <c r="E385" s="23" t="n"/>
      <c r="F385" s="23" t="n"/>
      <c r="G385" s="24" t="n"/>
      <c r="H385" s="42" t="n"/>
      <c r="I385" s="42" t="n"/>
      <c r="J385" s="23" t="n"/>
      <c r="K385" s="23" t="n"/>
      <c r="L385" s="23" t="n"/>
      <c r="M385" s="23" t="n"/>
      <c r="N385" s="23" t="n"/>
      <c r="O385" s="26" t="n"/>
      <c r="P385" s="26" t="n"/>
      <c r="Q385" s="26" t="n"/>
      <c r="R385" s="42" t="n"/>
      <c r="S385" s="27" t="n"/>
      <c r="T385" s="42" t="n"/>
      <c r="U385" s="28">
        <f>IF(OR($O385="",$P385="",$Q385="",$N385=""),"",IFERROR(MAX(0,MIN(1,IF($N385="Lower Is Better",($O385-$Q385)/($O385-$P385),($Q385-$O385)/($P385-$O385)))),""))</f>
        <v/>
      </c>
      <c r="V385" s="29">
        <f>IF($A385="","",IF($K385="Completed","Completed",IF($K385="Canceled","Canceled",IF($K385="On Hold","On Hold",IF($I385="","Missing Due Date",IF($I385&lt;TODAY(),"Past Due",IF($I385&lt;=TODAY()+'Settings'!$B$4,"Due Soon","On Track")))))))</f>
        <v/>
      </c>
      <c r="W385" s="30">
        <f>IF($A385="","",COUNTIFS('Coaching Log'!$B$5:$B$504,$A385))</f>
        <v/>
      </c>
      <c r="X385" s="43">
        <f>IF($A385="","",IFERROR(IF(MAXIFS('Coaching Log'!$F$5:$F$504,'Coaching Log'!$B$5:$B$504,$A385)=0,"",MAXIFS('Coaching Log'!$F$5:$F$504,'Coaching Log'!$B$5:$B$504,$A385)),""))</f>
        <v/>
      </c>
      <c r="Y385" s="44">
        <f>IF(OR($A385="",$S385=""),"",IFERROR($S385*'Settings'!$B$5,""))</f>
        <v/>
      </c>
      <c r="Z385" s="44">
        <f>IF($A385="","",IFERROR(SUMIFS('Coaching Log'!$P$5:$P$504,'Coaching Log'!$B$5:$B$504,$A385),0))</f>
        <v/>
      </c>
      <c r="AA385" s="29">
        <f>IF(COUNTA($A385:$T385)=0,"",IF($A385="","Missing Plan ID",IF(COUNTIF($A$5:$A$504,$A385)&gt;1,"Duplicate Plan ID",IF(OR($B385="",$C385=""),"Missing Driver",IF($H385="","Missing Start Date",IF($I385="","Missing Due Date",IF($I385&lt;$H385,"Due Date Before Start",IF(AND($K385="Completed",$T385=""),"Missing Completion Date",IF(AND($K385&lt;&gt;"Completed",$T385&lt;&gt;""),"Completion Date With Open Status",IF(AND($N385="Lower Is Better",$O385&lt;&gt;"",$P385&lt;&gt;"",$P385&gt;=$O385),"Target Direction Conflict",IF(AND($N385="Higher Is Better",$O385&lt;&gt;"",$P385&lt;&gt;"",$P385&lt;=$O385),"Target Direction Conflict","OK")))))))))))</f>
        <v/>
      </c>
    </row>
    <row r="386">
      <c r="A386" s="23" t="n"/>
      <c r="B386" s="23" t="n"/>
      <c r="C386" s="23" t="n"/>
      <c r="D386" s="23" t="n"/>
      <c r="E386" s="23" t="n"/>
      <c r="F386" s="23" t="n"/>
      <c r="G386" s="24" t="n"/>
      <c r="H386" s="42" t="n"/>
      <c r="I386" s="42" t="n"/>
      <c r="J386" s="23" t="n"/>
      <c r="K386" s="23" t="n"/>
      <c r="L386" s="23" t="n"/>
      <c r="M386" s="23" t="n"/>
      <c r="N386" s="23" t="n"/>
      <c r="O386" s="26" t="n"/>
      <c r="P386" s="26" t="n"/>
      <c r="Q386" s="26" t="n"/>
      <c r="R386" s="42" t="n"/>
      <c r="S386" s="27" t="n"/>
      <c r="T386" s="42" t="n"/>
      <c r="U386" s="28">
        <f>IF(OR($O386="",$P386="",$Q386="",$N386=""),"",IFERROR(MAX(0,MIN(1,IF($N386="Lower Is Better",($O386-$Q386)/($O386-$P386),($Q386-$O386)/($P386-$O386)))),""))</f>
        <v/>
      </c>
      <c r="V386" s="29">
        <f>IF($A386="","",IF($K386="Completed","Completed",IF($K386="Canceled","Canceled",IF($K386="On Hold","On Hold",IF($I386="","Missing Due Date",IF($I386&lt;TODAY(),"Past Due",IF($I386&lt;=TODAY()+'Settings'!$B$4,"Due Soon","On Track")))))))</f>
        <v/>
      </c>
      <c r="W386" s="30">
        <f>IF($A386="","",COUNTIFS('Coaching Log'!$B$5:$B$504,$A386))</f>
        <v/>
      </c>
      <c r="X386" s="43">
        <f>IF($A386="","",IFERROR(IF(MAXIFS('Coaching Log'!$F$5:$F$504,'Coaching Log'!$B$5:$B$504,$A386)=0,"",MAXIFS('Coaching Log'!$F$5:$F$504,'Coaching Log'!$B$5:$B$504,$A386)),""))</f>
        <v/>
      </c>
      <c r="Y386" s="44">
        <f>IF(OR($A386="",$S386=""),"",IFERROR($S386*'Settings'!$B$5,""))</f>
        <v/>
      </c>
      <c r="Z386" s="44">
        <f>IF($A386="","",IFERROR(SUMIFS('Coaching Log'!$P$5:$P$504,'Coaching Log'!$B$5:$B$504,$A386),0))</f>
        <v/>
      </c>
      <c r="AA386" s="29">
        <f>IF(COUNTA($A386:$T386)=0,"",IF($A386="","Missing Plan ID",IF(COUNTIF($A$5:$A$504,$A386)&gt;1,"Duplicate Plan ID",IF(OR($B386="",$C386=""),"Missing Driver",IF($H386="","Missing Start Date",IF($I386="","Missing Due Date",IF($I386&lt;$H386,"Due Date Before Start",IF(AND($K386="Completed",$T386=""),"Missing Completion Date",IF(AND($K386&lt;&gt;"Completed",$T386&lt;&gt;""),"Completion Date With Open Status",IF(AND($N386="Lower Is Better",$O386&lt;&gt;"",$P386&lt;&gt;"",$P386&gt;=$O386),"Target Direction Conflict",IF(AND($N386="Higher Is Better",$O386&lt;&gt;"",$P386&lt;&gt;"",$P386&lt;=$O386),"Target Direction Conflict","OK")))))))))))</f>
        <v/>
      </c>
    </row>
    <row r="387">
      <c r="A387" s="23" t="n"/>
      <c r="B387" s="23" t="n"/>
      <c r="C387" s="23" t="n"/>
      <c r="D387" s="23" t="n"/>
      <c r="E387" s="23" t="n"/>
      <c r="F387" s="23" t="n"/>
      <c r="G387" s="24" t="n"/>
      <c r="H387" s="42" t="n"/>
      <c r="I387" s="42" t="n"/>
      <c r="J387" s="23" t="n"/>
      <c r="K387" s="23" t="n"/>
      <c r="L387" s="23" t="n"/>
      <c r="M387" s="23" t="n"/>
      <c r="N387" s="23" t="n"/>
      <c r="O387" s="26" t="n"/>
      <c r="P387" s="26" t="n"/>
      <c r="Q387" s="26" t="n"/>
      <c r="R387" s="42" t="n"/>
      <c r="S387" s="27" t="n"/>
      <c r="T387" s="42" t="n"/>
      <c r="U387" s="28">
        <f>IF(OR($O387="",$P387="",$Q387="",$N387=""),"",IFERROR(MAX(0,MIN(1,IF($N387="Lower Is Better",($O387-$Q387)/($O387-$P387),($Q387-$O387)/($P387-$O387)))),""))</f>
        <v/>
      </c>
      <c r="V387" s="29">
        <f>IF($A387="","",IF($K387="Completed","Completed",IF($K387="Canceled","Canceled",IF($K387="On Hold","On Hold",IF($I387="","Missing Due Date",IF($I387&lt;TODAY(),"Past Due",IF($I387&lt;=TODAY()+'Settings'!$B$4,"Due Soon","On Track")))))))</f>
        <v/>
      </c>
      <c r="W387" s="30">
        <f>IF($A387="","",COUNTIFS('Coaching Log'!$B$5:$B$504,$A387))</f>
        <v/>
      </c>
      <c r="X387" s="43">
        <f>IF($A387="","",IFERROR(IF(MAXIFS('Coaching Log'!$F$5:$F$504,'Coaching Log'!$B$5:$B$504,$A387)=0,"",MAXIFS('Coaching Log'!$F$5:$F$504,'Coaching Log'!$B$5:$B$504,$A387)),""))</f>
        <v/>
      </c>
      <c r="Y387" s="44">
        <f>IF(OR($A387="",$S387=""),"",IFERROR($S387*'Settings'!$B$5,""))</f>
        <v/>
      </c>
      <c r="Z387" s="44">
        <f>IF($A387="","",IFERROR(SUMIFS('Coaching Log'!$P$5:$P$504,'Coaching Log'!$B$5:$B$504,$A387),0))</f>
        <v/>
      </c>
      <c r="AA387" s="29">
        <f>IF(COUNTA($A387:$T387)=0,"",IF($A387="","Missing Plan ID",IF(COUNTIF($A$5:$A$504,$A387)&gt;1,"Duplicate Plan ID",IF(OR($B387="",$C387=""),"Missing Driver",IF($H387="","Missing Start Date",IF($I387="","Missing Due Date",IF($I387&lt;$H387,"Due Date Before Start",IF(AND($K387="Completed",$T387=""),"Missing Completion Date",IF(AND($K387&lt;&gt;"Completed",$T387&lt;&gt;""),"Completion Date With Open Status",IF(AND($N387="Lower Is Better",$O387&lt;&gt;"",$P387&lt;&gt;"",$P387&gt;=$O387),"Target Direction Conflict",IF(AND($N387="Higher Is Better",$O387&lt;&gt;"",$P387&lt;&gt;"",$P387&lt;=$O387),"Target Direction Conflict","OK")))))))))))</f>
        <v/>
      </c>
    </row>
    <row r="388">
      <c r="A388" s="23" t="n"/>
      <c r="B388" s="23" t="n"/>
      <c r="C388" s="23" t="n"/>
      <c r="D388" s="23" t="n"/>
      <c r="E388" s="23" t="n"/>
      <c r="F388" s="23" t="n"/>
      <c r="G388" s="24" t="n"/>
      <c r="H388" s="42" t="n"/>
      <c r="I388" s="42" t="n"/>
      <c r="J388" s="23" t="n"/>
      <c r="K388" s="23" t="n"/>
      <c r="L388" s="23" t="n"/>
      <c r="M388" s="23" t="n"/>
      <c r="N388" s="23" t="n"/>
      <c r="O388" s="26" t="n"/>
      <c r="P388" s="26" t="n"/>
      <c r="Q388" s="26" t="n"/>
      <c r="R388" s="42" t="n"/>
      <c r="S388" s="27" t="n"/>
      <c r="T388" s="42" t="n"/>
      <c r="U388" s="28">
        <f>IF(OR($O388="",$P388="",$Q388="",$N388=""),"",IFERROR(MAX(0,MIN(1,IF($N388="Lower Is Better",($O388-$Q388)/($O388-$P388),($Q388-$O388)/($P388-$O388)))),""))</f>
        <v/>
      </c>
      <c r="V388" s="29">
        <f>IF($A388="","",IF($K388="Completed","Completed",IF($K388="Canceled","Canceled",IF($K388="On Hold","On Hold",IF($I388="","Missing Due Date",IF($I388&lt;TODAY(),"Past Due",IF($I388&lt;=TODAY()+'Settings'!$B$4,"Due Soon","On Track")))))))</f>
        <v/>
      </c>
      <c r="W388" s="30">
        <f>IF($A388="","",COUNTIFS('Coaching Log'!$B$5:$B$504,$A388))</f>
        <v/>
      </c>
      <c r="X388" s="43">
        <f>IF($A388="","",IFERROR(IF(MAXIFS('Coaching Log'!$F$5:$F$504,'Coaching Log'!$B$5:$B$504,$A388)=0,"",MAXIFS('Coaching Log'!$F$5:$F$504,'Coaching Log'!$B$5:$B$504,$A388)),""))</f>
        <v/>
      </c>
      <c r="Y388" s="44">
        <f>IF(OR($A388="",$S388=""),"",IFERROR($S388*'Settings'!$B$5,""))</f>
        <v/>
      </c>
      <c r="Z388" s="44">
        <f>IF($A388="","",IFERROR(SUMIFS('Coaching Log'!$P$5:$P$504,'Coaching Log'!$B$5:$B$504,$A388),0))</f>
        <v/>
      </c>
      <c r="AA388" s="29">
        <f>IF(COUNTA($A388:$T388)=0,"",IF($A388="","Missing Plan ID",IF(COUNTIF($A$5:$A$504,$A388)&gt;1,"Duplicate Plan ID",IF(OR($B388="",$C388=""),"Missing Driver",IF($H388="","Missing Start Date",IF($I388="","Missing Due Date",IF($I388&lt;$H388,"Due Date Before Start",IF(AND($K388="Completed",$T388=""),"Missing Completion Date",IF(AND($K388&lt;&gt;"Completed",$T388&lt;&gt;""),"Completion Date With Open Status",IF(AND($N388="Lower Is Better",$O388&lt;&gt;"",$P388&lt;&gt;"",$P388&gt;=$O388),"Target Direction Conflict",IF(AND($N388="Higher Is Better",$O388&lt;&gt;"",$P388&lt;&gt;"",$P388&lt;=$O388),"Target Direction Conflict","OK")))))))))))</f>
        <v/>
      </c>
    </row>
    <row r="389">
      <c r="A389" s="23" t="n"/>
      <c r="B389" s="23" t="n"/>
      <c r="C389" s="23" t="n"/>
      <c r="D389" s="23" t="n"/>
      <c r="E389" s="23" t="n"/>
      <c r="F389" s="23" t="n"/>
      <c r="G389" s="24" t="n"/>
      <c r="H389" s="42" t="n"/>
      <c r="I389" s="42" t="n"/>
      <c r="J389" s="23" t="n"/>
      <c r="K389" s="23" t="n"/>
      <c r="L389" s="23" t="n"/>
      <c r="M389" s="23" t="n"/>
      <c r="N389" s="23" t="n"/>
      <c r="O389" s="26" t="n"/>
      <c r="P389" s="26" t="n"/>
      <c r="Q389" s="26" t="n"/>
      <c r="R389" s="42" t="n"/>
      <c r="S389" s="27" t="n"/>
      <c r="T389" s="42" t="n"/>
      <c r="U389" s="28">
        <f>IF(OR($O389="",$P389="",$Q389="",$N389=""),"",IFERROR(MAX(0,MIN(1,IF($N389="Lower Is Better",($O389-$Q389)/($O389-$P389),($Q389-$O389)/($P389-$O389)))),""))</f>
        <v/>
      </c>
      <c r="V389" s="29">
        <f>IF($A389="","",IF($K389="Completed","Completed",IF($K389="Canceled","Canceled",IF($K389="On Hold","On Hold",IF($I389="","Missing Due Date",IF($I389&lt;TODAY(),"Past Due",IF($I389&lt;=TODAY()+'Settings'!$B$4,"Due Soon","On Track")))))))</f>
        <v/>
      </c>
      <c r="W389" s="30">
        <f>IF($A389="","",COUNTIFS('Coaching Log'!$B$5:$B$504,$A389))</f>
        <v/>
      </c>
      <c r="X389" s="43">
        <f>IF($A389="","",IFERROR(IF(MAXIFS('Coaching Log'!$F$5:$F$504,'Coaching Log'!$B$5:$B$504,$A389)=0,"",MAXIFS('Coaching Log'!$F$5:$F$504,'Coaching Log'!$B$5:$B$504,$A389)),""))</f>
        <v/>
      </c>
      <c r="Y389" s="44">
        <f>IF(OR($A389="",$S389=""),"",IFERROR($S389*'Settings'!$B$5,""))</f>
        <v/>
      </c>
      <c r="Z389" s="44">
        <f>IF($A389="","",IFERROR(SUMIFS('Coaching Log'!$P$5:$P$504,'Coaching Log'!$B$5:$B$504,$A389),0))</f>
        <v/>
      </c>
      <c r="AA389" s="29">
        <f>IF(COUNTA($A389:$T389)=0,"",IF($A389="","Missing Plan ID",IF(COUNTIF($A$5:$A$504,$A389)&gt;1,"Duplicate Plan ID",IF(OR($B389="",$C389=""),"Missing Driver",IF($H389="","Missing Start Date",IF($I389="","Missing Due Date",IF($I389&lt;$H389,"Due Date Before Start",IF(AND($K389="Completed",$T389=""),"Missing Completion Date",IF(AND($K389&lt;&gt;"Completed",$T389&lt;&gt;""),"Completion Date With Open Status",IF(AND($N389="Lower Is Better",$O389&lt;&gt;"",$P389&lt;&gt;"",$P389&gt;=$O389),"Target Direction Conflict",IF(AND($N389="Higher Is Better",$O389&lt;&gt;"",$P389&lt;&gt;"",$P389&lt;=$O389),"Target Direction Conflict","OK")))))))))))</f>
        <v/>
      </c>
    </row>
    <row r="390">
      <c r="A390" s="23" t="n"/>
      <c r="B390" s="23" t="n"/>
      <c r="C390" s="23" t="n"/>
      <c r="D390" s="23" t="n"/>
      <c r="E390" s="23" t="n"/>
      <c r="F390" s="23" t="n"/>
      <c r="G390" s="24" t="n"/>
      <c r="H390" s="42" t="n"/>
      <c r="I390" s="42" t="n"/>
      <c r="J390" s="23" t="n"/>
      <c r="K390" s="23" t="n"/>
      <c r="L390" s="23" t="n"/>
      <c r="M390" s="23" t="n"/>
      <c r="N390" s="23" t="n"/>
      <c r="O390" s="26" t="n"/>
      <c r="P390" s="26" t="n"/>
      <c r="Q390" s="26" t="n"/>
      <c r="R390" s="42" t="n"/>
      <c r="S390" s="27" t="n"/>
      <c r="T390" s="42" t="n"/>
      <c r="U390" s="28">
        <f>IF(OR($O390="",$P390="",$Q390="",$N390=""),"",IFERROR(MAX(0,MIN(1,IF($N390="Lower Is Better",($O390-$Q390)/($O390-$P390),($Q390-$O390)/($P390-$O390)))),""))</f>
        <v/>
      </c>
      <c r="V390" s="29">
        <f>IF($A390="","",IF($K390="Completed","Completed",IF($K390="Canceled","Canceled",IF($K390="On Hold","On Hold",IF($I390="","Missing Due Date",IF($I390&lt;TODAY(),"Past Due",IF($I390&lt;=TODAY()+'Settings'!$B$4,"Due Soon","On Track")))))))</f>
        <v/>
      </c>
      <c r="W390" s="30">
        <f>IF($A390="","",COUNTIFS('Coaching Log'!$B$5:$B$504,$A390))</f>
        <v/>
      </c>
      <c r="X390" s="43">
        <f>IF($A390="","",IFERROR(IF(MAXIFS('Coaching Log'!$F$5:$F$504,'Coaching Log'!$B$5:$B$504,$A390)=0,"",MAXIFS('Coaching Log'!$F$5:$F$504,'Coaching Log'!$B$5:$B$504,$A390)),""))</f>
        <v/>
      </c>
      <c r="Y390" s="44">
        <f>IF(OR($A390="",$S390=""),"",IFERROR($S390*'Settings'!$B$5,""))</f>
        <v/>
      </c>
      <c r="Z390" s="44">
        <f>IF($A390="","",IFERROR(SUMIFS('Coaching Log'!$P$5:$P$504,'Coaching Log'!$B$5:$B$504,$A390),0))</f>
        <v/>
      </c>
      <c r="AA390" s="29">
        <f>IF(COUNTA($A390:$T390)=0,"",IF($A390="","Missing Plan ID",IF(COUNTIF($A$5:$A$504,$A390)&gt;1,"Duplicate Plan ID",IF(OR($B390="",$C390=""),"Missing Driver",IF($H390="","Missing Start Date",IF($I390="","Missing Due Date",IF($I390&lt;$H390,"Due Date Before Start",IF(AND($K390="Completed",$T390=""),"Missing Completion Date",IF(AND($K390&lt;&gt;"Completed",$T390&lt;&gt;""),"Completion Date With Open Status",IF(AND($N390="Lower Is Better",$O390&lt;&gt;"",$P390&lt;&gt;"",$P390&gt;=$O390),"Target Direction Conflict",IF(AND($N390="Higher Is Better",$O390&lt;&gt;"",$P390&lt;&gt;"",$P390&lt;=$O390),"Target Direction Conflict","OK")))))))))))</f>
        <v/>
      </c>
    </row>
    <row r="391">
      <c r="A391" s="23" t="n"/>
      <c r="B391" s="23" t="n"/>
      <c r="C391" s="23" t="n"/>
      <c r="D391" s="23" t="n"/>
      <c r="E391" s="23" t="n"/>
      <c r="F391" s="23" t="n"/>
      <c r="G391" s="24" t="n"/>
      <c r="H391" s="42" t="n"/>
      <c r="I391" s="42" t="n"/>
      <c r="J391" s="23" t="n"/>
      <c r="K391" s="23" t="n"/>
      <c r="L391" s="23" t="n"/>
      <c r="M391" s="23" t="n"/>
      <c r="N391" s="23" t="n"/>
      <c r="O391" s="26" t="n"/>
      <c r="P391" s="26" t="n"/>
      <c r="Q391" s="26" t="n"/>
      <c r="R391" s="42" t="n"/>
      <c r="S391" s="27" t="n"/>
      <c r="T391" s="42" t="n"/>
      <c r="U391" s="28">
        <f>IF(OR($O391="",$P391="",$Q391="",$N391=""),"",IFERROR(MAX(0,MIN(1,IF($N391="Lower Is Better",($O391-$Q391)/($O391-$P391),($Q391-$O391)/($P391-$O391)))),""))</f>
        <v/>
      </c>
      <c r="V391" s="29">
        <f>IF($A391="","",IF($K391="Completed","Completed",IF($K391="Canceled","Canceled",IF($K391="On Hold","On Hold",IF($I391="","Missing Due Date",IF($I391&lt;TODAY(),"Past Due",IF($I391&lt;=TODAY()+'Settings'!$B$4,"Due Soon","On Track")))))))</f>
        <v/>
      </c>
      <c r="W391" s="30">
        <f>IF($A391="","",COUNTIFS('Coaching Log'!$B$5:$B$504,$A391))</f>
        <v/>
      </c>
      <c r="X391" s="43">
        <f>IF($A391="","",IFERROR(IF(MAXIFS('Coaching Log'!$F$5:$F$504,'Coaching Log'!$B$5:$B$504,$A391)=0,"",MAXIFS('Coaching Log'!$F$5:$F$504,'Coaching Log'!$B$5:$B$504,$A391)),""))</f>
        <v/>
      </c>
      <c r="Y391" s="44">
        <f>IF(OR($A391="",$S391=""),"",IFERROR($S391*'Settings'!$B$5,""))</f>
        <v/>
      </c>
      <c r="Z391" s="44">
        <f>IF($A391="","",IFERROR(SUMIFS('Coaching Log'!$P$5:$P$504,'Coaching Log'!$B$5:$B$504,$A391),0))</f>
        <v/>
      </c>
      <c r="AA391" s="29">
        <f>IF(COUNTA($A391:$T391)=0,"",IF($A391="","Missing Plan ID",IF(COUNTIF($A$5:$A$504,$A391)&gt;1,"Duplicate Plan ID",IF(OR($B391="",$C391=""),"Missing Driver",IF($H391="","Missing Start Date",IF($I391="","Missing Due Date",IF($I391&lt;$H391,"Due Date Before Start",IF(AND($K391="Completed",$T391=""),"Missing Completion Date",IF(AND($K391&lt;&gt;"Completed",$T391&lt;&gt;""),"Completion Date With Open Status",IF(AND($N391="Lower Is Better",$O391&lt;&gt;"",$P391&lt;&gt;"",$P391&gt;=$O391),"Target Direction Conflict",IF(AND($N391="Higher Is Better",$O391&lt;&gt;"",$P391&lt;&gt;"",$P391&lt;=$O391),"Target Direction Conflict","OK")))))))))))</f>
        <v/>
      </c>
    </row>
    <row r="392">
      <c r="A392" s="23" t="n"/>
      <c r="B392" s="23" t="n"/>
      <c r="C392" s="23" t="n"/>
      <c r="D392" s="23" t="n"/>
      <c r="E392" s="23" t="n"/>
      <c r="F392" s="23" t="n"/>
      <c r="G392" s="24" t="n"/>
      <c r="H392" s="42" t="n"/>
      <c r="I392" s="42" t="n"/>
      <c r="J392" s="23" t="n"/>
      <c r="K392" s="23" t="n"/>
      <c r="L392" s="23" t="n"/>
      <c r="M392" s="23" t="n"/>
      <c r="N392" s="23" t="n"/>
      <c r="O392" s="26" t="n"/>
      <c r="P392" s="26" t="n"/>
      <c r="Q392" s="26" t="n"/>
      <c r="R392" s="42" t="n"/>
      <c r="S392" s="27" t="n"/>
      <c r="T392" s="42" t="n"/>
      <c r="U392" s="28">
        <f>IF(OR($O392="",$P392="",$Q392="",$N392=""),"",IFERROR(MAX(0,MIN(1,IF($N392="Lower Is Better",($O392-$Q392)/($O392-$P392),($Q392-$O392)/($P392-$O392)))),""))</f>
        <v/>
      </c>
      <c r="V392" s="29">
        <f>IF($A392="","",IF($K392="Completed","Completed",IF($K392="Canceled","Canceled",IF($K392="On Hold","On Hold",IF($I392="","Missing Due Date",IF($I392&lt;TODAY(),"Past Due",IF($I392&lt;=TODAY()+'Settings'!$B$4,"Due Soon","On Track")))))))</f>
        <v/>
      </c>
      <c r="W392" s="30">
        <f>IF($A392="","",COUNTIFS('Coaching Log'!$B$5:$B$504,$A392))</f>
        <v/>
      </c>
      <c r="X392" s="43">
        <f>IF($A392="","",IFERROR(IF(MAXIFS('Coaching Log'!$F$5:$F$504,'Coaching Log'!$B$5:$B$504,$A392)=0,"",MAXIFS('Coaching Log'!$F$5:$F$504,'Coaching Log'!$B$5:$B$504,$A392)),""))</f>
        <v/>
      </c>
      <c r="Y392" s="44">
        <f>IF(OR($A392="",$S392=""),"",IFERROR($S392*'Settings'!$B$5,""))</f>
        <v/>
      </c>
      <c r="Z392" s="44">
        <f>IF($A392="","",IFERROR(SUMIFS('Coaching Log'!$P$5:$P$504,'Coaching Log'!$B$5:$B$504,$A392),0))</f>
        <v/>
      </c>
      <c r="AA392" s="29">
        <f>IF(COUNTA($A392:$T392)=0,"",IF($A392="","Missing Plan ID",IF(COUNTIF($A$5:$A$504,$A392)&gt;1,"Duplicate Plan ID",IF(OR($B392="",$C392=""),"Missing Driver",IF($H392="","Missing Start Date",IF($I392="","Missing Due Date",IF($I392&lt;$H392,"Due Date Before Start",IF(AND($K392="Completed",$T392=""),"Missing Completion Date",IF(AND($K392&lt;&gt;"Completed",$T392&lt;&gt;""),"Completion Date With Open Status",IF(AND($N392="Lower Is Better",$O392&lt;&gt;"",$P392&lt;&gt;"",$P392&gt;=$O392),"Target Direction Conflict",IF(AND($N392="Higher Is Better",$O392&lt;&gt;"",$P392&lt;&gt;"",$P392&lt;=$O392),"Target Direction Conflict","OK")))))))))))</f>
        <v/>
      </c>
    </row>
    <row r="393">
      <c r="A393" s="23" t="n"/>
      <c r="B393" s="23" t="n"/>
      <c r="C393" s="23" t="n"/>
      <c r="D393" s="23" t="n"/>
      <c r="E393" s="23" t="n"/>
      <c r="F393" s="23" t="n"/>
      <c r="G393" s="24" t="n"/>
      <c r="H393" s="42" t="n"/>
      <c r="I393" s="42" t="n"/>
      <c r="J393" s="23" t="n"/>
      <c r="K393" s="23" t="n"/>
      <c r="L393" s="23" t="n"/>
      <c r="M393" s="23" t="n"/>
      <c r="N393" s="23" t="n"/>
      <c r="O393" s="26" t="n"/>
      <c r="P393" s="26" t="n"/>
      <c r="Q393" s="26" t="n"/>
      <c r="R393" s="42" t="n"/>
      <c r="S393" s="27" t="n"/>
      <c r="T393" s="42" t="n"/>
      <c r="U393" s="28">
        <f>IF(OR($O393="",$P393="",$Q393="",$N393=""),"",IFERROR(MAX(0,MIN(1,IF($N393="Lower Is Better",($O393-$Q393)/($O393-$P393),($Q393-$O393)/($P393-$O393)))),""))</f>
        <v/>
      </c>
      <c r="V393" s="29">
        <f>IF($A393="","",IF($K393="Completed","Completed",IF($K393="Canceled","Canceled",IF($K393="On Hold","On Hold",IF($I393="","Missing Due Date",IF($I393&lt;TODAY(),"Past Due",IF($I393&lt;=TODAY()+'Settings'!$B$4,"Due Soon","On Track")))))))</f>
        <v/>
      </c>
      <c r="W393" s="30">
        <f>IF($A393="","",COUNTIFS('Coaching Log'!$B$5:$B$504,$A393))</f>
        <v/>
      </c>
      <c r="X393" s="43">
        <f>IF($A393="","",IFERROR(IF(MAXIFS('Coaching Log'!$F$5:$F$504,'Coaching Log'!$B$5:$B$504,$A393)=0,"",MAXIFS('Coaching Log'!$F$5:$F$504,'Coaching Log'!$B$5:$B$504,$A393)),""))</f>
        <v/>
      </c>
      <c r="Y393" s="44">
        <f>IF(OR($A393="",$S393=""),"",IFERROR($S393*'Settings'!$B$5,""))</f>
        <v/>
      </c>
      <c r="Z393" s="44">
        <f>IF($A393="","",IFERROR(SUMIFS('Coaching Log'!$P$5:$P$504,'Coaching Log'!$B$5:$B$504,$A393),0))</f>
        <v/>
      </c>
      <c r="AA393" s="29">
        <f>IF(COUNTA($A393:$T393)=0,"",IF($A393="","Missing Plan ID",IF(COUNTIF($A$5:$A$504,$A393)&gt;1,"Duplicate Plan ID",IF(OR($B393="",$C393=""),"Missing Driver",IF($H393="","Missing Start Date",IF($I393="","Missing Due Date",IF($I393&lt;$H393,"Due Date Before Start",IF(AND($K393="Completed",$T393=""),"Missing Completion Date",IF(AND($K393&lt;&gt;"Completed",$T393&lt;&gt;""),"Completion Date With Open Status",IF(AND($N393="Lower Is Better",$O393&lt;&gt;"",$P393&lt;&gt;"",$P393&gt;=$O393),"Target Direction Conflict",IF(AND($N393="Higher Is Better",$O393&lt;&gt;"",$P393&lt;&gt;"",$P393&lt;=$O393),"Target Direction Conflict","OK")))))))))))</f>
        <v/>
      </c>
    </row>
    <row r="394">
      <c r="A394" s="23" t="n"/>
      <c r="B394" s="23" t="n"/>
      <c r="C394" s="23" t="n"/>
      <c r="D394" s="23" t="n"/>
      <c r="E394" s="23" t="n"/>
      <c r="F394" s="23" t="n"/>
      <c r="G394" s="24" t="n"/>
      <c r="H394" s="42" t="n"/>
      <c r="I394" s="42" t="n"/>
      <c r="J394" s="23" t="n"/>
      <c r="K394" s="23" t="n"/>
      <c r="L394" s="23" t="n"/>
      <c r="M394" s="23" t="n"/>
      <c r="N394" s="23" t="n"/>
      <c r="O394" s="26" t="n"/>
      <c r="P394" s="26" t="n"/>
      <c r="Q394" s="26" t="n"/>
      <c r="R394" s="42" t="n"/>
      <c r="S394" s="27" t="n"/>
      <c r="T394" s="42" t="n"/>
      <c r="U394" s="28">
        <f>IF(OR($O394="",$P394="",$Q394="",$N394=""),"",IFERROR(MAX(0,MIN(1,IF($N394="Lower Is Better",($O394-$Q394)/($O394-$P394),($Q394-$O394)/($P394-$O394)))),""))</f>
        <v/>
      </c>
      <c r="V394" s="29">
        <f>IF($A394="","",IF($K394="Completed","Completed",IF($K394="Canceled","Canceled",IF($K394="On Hold","On Hold",IF($I394="","Missing Due Date",IF($I394&lt;TODAY(),"Past Due",IF($I394&lt;=TODAY()+'Settings'!$B$4,"Due Soon","On Track")))))))</f>
        <v/>
      </c>
      <c r="W394" s="30">
        <f>IF($A394="","",COUNTIFS('Coaching Log'!$B$5:$B$504,$A394))</f>
        <v/>
      </c>
      <c r="X394" s="43">
        <f>IF($A394="","",IFERROR(IF(MAXIFS('Coaching Log'!$F$5:$F$504,'Coaching Log'!$B$5:$B$504,$A394)=0,"",MAXIFS('Coaching Log'!$F$5:$F$504,'Coaching Log'!$B$5:$B$504,$A394)),""))</f>
        <v/>
      </c>
      <c r="Y394" s="44">
        <f>IF(OR($A394="",$S394=""),"",IFERROR($S394*'Settings'!$B$5,""))</f>
        <v/>
      </c>
      <c r="Z394" s="44">
        <f>IF($A394="","",IFERROR(SUMIFS('Coaching Log'!$P$5:$P$504,'Coaching Log'!$B$5:$B$504,$A394),0))</f>
        <v/>
      </c>
      <c r="AA394" s="29">
        <f>IF(COUNTA($A394:$T394)=0,"",IF($A394="","Missing Plan ID",IF(COUNTIF($A$5:$A$504,$A394)&gt;1,"Duplicate Plan ID",IF(OR($B394="",$C394=""),"Missing Driver",IF($H394="","Missing Start Date",IF($I394="","Missing Due Date",IF($I394&lt;$H394,"Due Date Before Start",IF(AND($K394="Completed",$T394=""),"Missing Completion Date",IF(AND($K394&lt;&gt;"Completed",$T394&lt;&gt;""),"Completion Date With Open Status",IF(AND($N394="Lower Is Better",$O394&lt;&gt;"",$P394&lt;&gt;"",$P394&gt;=$O394),"Target Direction Conflict",IF(AND($N394="Higher Is Better",$O394&lt;&gt;"",$P394&lt;&gt;"",$P394&lt;=$O394),"Target Direction Conflict","OK")))))))))))</f>
        <v/>
      </c>
    </row>
    <row r="395">
      <c r="A395" s="23" t="n"/>
      <c r="B395" s="23" t="n"/>
      <c r="C395" s="23" t="n"/>
      <c r="D395" s="23" t="n"/>
      <c r="E395" s="23" t="n"/>
      <c r="F395" s="23" t="n"/>
      <c r="G395" s="24" t="n"/>
      <c r="H395" s="42" t="n"/>
      <c r="I395" s="42" t="n"/>
      <c r="J395" s="23" t="n"/>
      <c r="K395" s="23" t="n"/>
      <c r="L395" s="23" t="n"/>
      <c r="M395" s="23" t="n"/>
      <c r="N395" s="23" t="n"/>
      <c r="O395" s="26" t="n"/>
      <c r="P395" s="26" t="n"/>
      <c r="Q395" s="26" t="n"/>
      <c r="R395" s="42" t="n"/>
      <c r="S395" s="27" t="n"/>
      <c r="T395" s="42" t="n"/>
      <c r="U395" s="28">
        <f>IF(OR($O395="",$P395="",$Q395="",$N395=""),"",IFERROR(MAX(0,MIN(1,IF($N395="Lower Is Better",($O395-$Q395)/($O395-$P395),($Q395-$O395)/($P395-$O395)))),""))</f>
        <v/>
      </c>
      <c r="V395" s="29">
        <f>IF($A395="","",IF($K395="Completed","Completed",IF($K395="Canceled","Canceled",IF($K395="On Hold","On Hold",IF($I395="","Missing Due Date",IF($I395&lt;TODAY(),"Past Due",IF($I395&lt;=TODAY()+'Settings'!$B$4,"Due Soon","On Track")))))))</f>
        <v/>
      </c>
      <c r="W395" s="30">
        <f>IF($A395="","",COUNTIFS('Coaching Log'!$B$5:$B$504,$A395))</f>
        <v/>
      </c>
      <c r="X395" s="43">
        <f>IF($A395="","",IFERROR(IF(MAXIFS('Coaching Log'!$F$5:$F$504,'Coaching Log'!$B$5:$B$504,$A395)=0,"",MAXIFS('Coaching Log'!$F$5:$F$504,'Coaching Log'!$B$5:$B$504,$A395)),""))</f>
        <v/>
      </c>
      <c r="Y395" s="44">
        <f>IF(OR($A395="",$S395=""),"",IFERROR($S395*'Settings'!$B$5,""))</f>
        <v/>
      </c>
      <c r="Z395" s="44">
        <f>IF($A395="","",IFERROR(SUMIFS('Coaching Log'!$P$5:$P$504,'Coaching Log'!$B$5:$B$504,$A395),0))</f>
        <v/>
      </c>
      <c r="AA395" s="29">
        <f>IF(COUNTA($A395:$T395)=0,"",IF($A395="","Missing Plan ID",IF(COUNTIF($A$5:$A$504,$A395)&gt;1,"Duplicate Plan ID",IF(OR($B395="",$C395=""),"Missing Driver",IF($H395="","Missing Start Date",IF($I395="","Missing Due Date",IF($I395&lt;$H395,"Due Date Before Start",IF(AND($K395="Completed",$T395=""),"Missing Completion Date",IF(AND($K395&lt;&gt;"Completed",$T395&lt;&gt;""),"Completion Date With Open Status",IF(AND($N395="Lower Is Better",$O395&lt;&gt;"",$P395&lt;&gt;"",$P395&gt;=$O395),"Target Direction Conflict",IF(AND($N395="Higher Is Better",$O395&lt;&gt;"",$P395&lt;&gt;"",$P395&lt;=$O395),"Target Direction Conflict","OK")))))))))))</f>
        <v/>
      </c>
    </row>
    <row r="396">
      <c r="A396" s="23" t="n"/>
      <c r="B396" s="23" t="n"/>
      <c r="C396" s="23" t="n"/>
      <c r="D396" s="23" t="n"/>
      <c r="E396" s="23" t="n"/>
      <c r="F396" s="23" t="n"/>
      <c r="G396" s="24" t="n"/>
      <c r="H396" s="42" t="n"/>
      <c r="I396" s="42" t="n"/>
      <c r="J396" s="23" t="n"/>
      <c r="K396" s="23" t="n"/>
      <c r="L396" s="23" t="n"/>
      <c r="M396" s="23" t="n"/>
      <c r="N396" s="23" t="n"/>
      <c r="O396" s="26" t="n"/>
      <c r="P396" s="26" t="n"/>
      <c r="Q396" s="26" t="n"/>
      <c r="R396" s="42" t="n"/>
      <c r="S396" s="27" t="n"/>
      <c r="T396" s="42" t="n"/>
      <c r="U396" s="28">
        <f>IF(OR($O396="",$P396="",$Q396="",$N396=""),"",IFERROR(MAX(0,MIN(1,IF($N396="Lower Is Better",($O396-$Q396)/($O396-$P396),($Q396-$O396)/($P396-$O396)))),""))</f>
        <v/>
      </c>
      <c r="V396" s="29">
        <f>IF($A396="","",IF($K396="Completed","Completed",IF($K396="Canceled","Canceled",IF($K396="On Hold","On Hold",IF($I396="","Missing Due Date",IF($I396&lt;TODAY(),"Past Due",IF($I396&lt;=TODAY()+'Settings'!$B$4,"Due Soon","On Track")))))))</f>
        <v/>
      </c>
      <c r="W396" s="30">
        <f>IF($A396="","",COUNTIFS('Coaching Log'!$B$5:$B$504,$A396))</f>
        <v/>
      </c>
      <c r="X396" s="43">
        <f>IF($A396="","",IFERROR(IF(MAXIFS('Coaching Log'!$F$5:$F$504,'Coaching Log'!$B$5:$B$504,$A396)=0,"",MAXIFS('Coaching Log'!$F$5:$F$504,'Coaching Log'!$B$5:$B$504,$A396)),""))</f>
        <v/>
      </c>
      <c r="Y396" s="44">
        <f>IF(OR($A396="",$S396=""),"",IFERROR($S396*'Settings'!$B$5,""))</f>
        <v/>
      </c>
      <c r="Z396" s="44">
        <f>IF($A396="","",IFERROR(SUMIFS('Coaching Log'!$P$5:$P$504,'Coaching Log'!$B$5:$B$504,$A396),0))</f>
        <v/>
      </c>
      <c r="AA396" s="29">
        <f>IF(COUNTA($A396:$T396)=0,"",IF($A396="","Missing Plan ID",IF(COUNTIF($A$5:$A$504,$A396)&gt;1,"Duplicate Plan ID",IF(OR($B396="",$C396=""),"Missing Driver",IF($H396="","Missing Start Date",IF($I396="","Missing Due Date",IF($I396&lt;$H396,"Due Date Before Start",IF(AND($K396="Completed",$T396=""),"Missing Completion Date",IF(AND($K396&lt;&gt;"Completed",$T396&lt;&gt;""),"Completion Date With Open Status",IF(AND($N396="Lower Is Better",$O396&lt;&gt;"",$P396&lt;&gt;"",$P396&gt;=$O396),"Target Direction Conflict",IF(AND($N396="Higher Is Better",$O396&lt;&gt;"",$P396&lt;&gt;"",$P396&lt;=$O396),"Target Direction Conflict","OK")))))))))))</f>
        <v/>
      </c>
    </row>
    <row r="397">
      <c r="A397" s="23" t="n"/>
      <c r="B397" s="23" t="n"/>
      <c r="C397" s="23" t="n"/>
      <c r="D397" s="23" t="n"/>
      <c r="E397" s="23" t="n"/>
      <c r="F397" s="23" t="n"/>
      <c r="G397" s="24" t="n"/>
      <c r="H397" s="42" t="n"/>
      <c r="I397" s="42" t="n"/>
      <c r="J397" s="23" t="n"/>
      <c r="K397" s="23" t="n"/>
      <c r="L397" s="23" t="n"/>
      <c r="M397" s="23" t="n"/>
      <c r="N397" s="23" t="n"/>
      <c r="O397" s="26" t="n"/>
      <c r="P397" s="26" t="n"/>
      <c r="Q397" s="26" t="n"/>
      <c r="R397" s="42" t="n"/>
      <c r="S397" s="27" t="n"/>
      <c r="T397" s="42" t="n"/>
      <c r="U397" s="28">
        <f>IF(OR($O397="",$P397="",$Q397="",$N397=""),"",IFERROR(MAX(0,MIN(1,IF($N397="Lower Is Better",($O397-$Q397)/($O397-$P397),($Q397-$O397)/($P397-$O397)))),""))</f>
        <v/>
      </c>
      <c r="V397" s="29">
        <f>IF($A397="","",IF($K397="Completed","Completed",IF($K397="Canceled","Canceled",IF($K397="On Hold","On Hold",IF($I397="","Missing Due Date",IF($I397&lt;TODAY(),"Past Due",IF($I397&lt;=TODAY()+'Settings'!$B$4,"Due Soon","On Track")))))))</f>
        <v/>
      </c>
      <c r="W397" s="30">
        <f>IF($A397="","",COUNTIFS('Coaching Log'!$B$5:$B$504,$A397))</f>
        <v/>
      </c>
      <c r="X397" s="43">
        <f>IF($A397="","",IFERROR(IF(MAXIFS('Coaching Log'!$F$5:$F$504,'Coaching Log'!$B$5:$B$504,$A397)=0,"",MAXIFS('Coaching Log'!$F$5:$F$504,'Coaching Log'!$B$5:$B$504,$A397)),""))</f>
        <v/>
      </c>
      <c r="Y397" s="44">
        <f>IF(OR($A397="",$S397=""),"",IFERROR($S397*'Settings'!$B$5,""))</f>
        <v/>
      </c>
      <c r="Z397" s="44">
        <f>IF($A397="","",IFERROR(SUMIFS('Coaching Log'!$P$5:$P$504,'Coaching Log'!$B$5:$B$504,$A397),0))</f>
        <v/>
      </c>
      <c r="AA397" s="29">
        <f>IF(COUNTA($A397:$T397)=0,"",IF($A397="","Missing Plan ID",IF(COUNTIF($A$5:$A$504,$A397)&gt;1,"Duplicate Plan ID",IF(OR($B397="",$C397=""),"Missing Driver",IF($H397="","Missing Start Date",IF($I397="","Missing Due Date",IF($I397&lt;$H397,"Due Date Before Start",IF(AND($K397="Completed",$T397=""),"Missing Completion Date",IF(AND($K397&lt;&gt;"Completed",$T397&lt;&gt;""),"Completion Date With Open Status",IF(AND($N397="Lower Is Better",$O397&lt;&gt;"",$P397&lt;&gt;"",$P397&gt;=$O397),"Target Direction Conflict",IF(AND($N397="Higher Is Better",$O397&lt;&gt;"",$P397&lt;&gt;"",$P397&lt;=$O397),"Target Direction Conflict","OK")))))))))))</f>
        <v/>
      </c>
    </row>
    <row r="398">
      <c r="A398" s="23" t="n"/>
      <c r="B398" s="23" t="n"/>
      <c r="C398" s="23" t="n"/>
      <c r="D398" s="23" t="n"/>
      <c r="E398" s="23" t="n"/>
      <c r="F398" s="23" t="n"/>
      <c r="G398" s="24" t="n"/>
      <c r="H398" s="42" t="n"/>
      <c r="I398" s="42" t="n"/>
      <c r="J398" s="23" t="n"/>
      <c r="K398" s="23" t="n"/>
      <c r="L398" s="23" t="n"/>
      <c r="M398" s="23" t="n"/>
      <c r="N398" s="23" t="n"/>
      <c r="O398" s="26" t="n"/>
      <c r="P398" s="26" t="n"/>
      <c r="Q398" s="26" t="n"/>
      <c r="R398" s="42" t="n"/>
      <c r="S398" s="27" t="n"/>
      <c r="T398" s="42" t="n"/>
      <c r="U398" s="28">
        <f>IF(OR($O398="",$P398="",$Q398="",$N398=""),"",IFERROR(MAX(0,MIN(1,IF($N398="Lower Is Better",($O398-$Q398)/($O398-$P398),($Q398-$O398)/($P398-$O398)))),""))</f>
        <v/>
      </c>
      <c r="V398" s="29">
        <f>IF($A398="","",IF($K398="Completed","Completed",IF($K398="Canceled","Canceled",IF($K398="On Hold","On Hold",IF($I398="","Missing Due Date",IF($I398&lt;TODAY(),"Past Due",IF($I398&lt;=TODAY()+'Settings'!$B$4,"Due Soon","On Track")))))))</f>
        <v/>
      </c>
      <c r="W398" s="30">
        <f>IF($A398="","",COUNTIFS('Coaching Log'!$B$5:$B$504,$A398))</f>
        <v/>
      </c>
      <c r="X398" s="43">
        <f>IF($A398="","",IFERROR(IF(MAXIFS('Coaching Log'!$F$5:$F$504,'Coaching Log'!$B$5:$B$504,$A398)=0,"",MAXIFS('Coaching Log'!$F$5:$F$504,'Coaching Log'!$B$5:$B$504,$A398)),""))</f>
        <v/>
      </c>
      <c r="Y398" s="44">
        <f>IF(OR($A398="",$S398=""),"",IFERROR($S398*'Settings'!$B$5,""))</f>
        <v/>
      </c>
      <c r="Z398" s="44">
        <f>IF($A398="","",IFERROR(SUMIFS('Coaching Log'!$P$5:$P$504,'Coaching Log'!$B$5:$B$504,$A398),0))</f>
        <v/>
      </c>
      <c r="AA398" s="29">
        <f>IF(COUNTA($A398:$T398)=0,"",IF($A398="","Missing Plan ID",IF(COUNTIF($A$5:$A$504,$A398)&gt;1,"Duplicate Plan ID",IF(OR($B398="",$C398=""),"Missing Driver",IF($H398="","Missing Start Date",IF($I398="","Missing Due Date",IF($I398&lt;$H398,"Due Date Before Start",IF(AND($K398="Completed",$T398=""),"Missing Completion Date",IF(AND($K398&lt;&gt;"Completed",$T398&lt;&gt;""),"Completion Date With Open Status",IF(AND($N398="Lower Is Better",$O398&lt;&gt;"",$P398&lt;&gt;"",$P398&gt;=$O398),"Target Direction Conflict",IF(AND($N398="Higher Is Better",$O398&lt;&gt;"",$P398&lt;&gt;"",$P398&lt;=$O398),"Target Direction Conflict","OK")))))))))))</f>
        <v/>
      </c>
    </row>
    <row r="399">
      <c r="A399" s="23" t="n"/>
      <c r="B399" s="23" t="n"/>
      <c r="C399" s="23" t="n"/>
      <c r="D399" s="23" t="n"/>
      <c r="E399" s="23" t="n"/>
      <c r="F399" s="23" t="n"/>
      <c r="G399" s="24" t="n"/>
      <c r="H399" s="42" t="n"/>
      <c r="I399" s="42" t="n"/>
      <c r="J399" s="23" t="n"/>
      <c r="K399" s="23" t="n"/>
      <c r="L399" s="23" t="n"/>
      <c r="M399" s="23" t="n"/>
      <c r="N399" s="23" t="n"/>
      <c r="O399" s="26" t="n"/>
      <c r="P399" s="26" t="n"/>
      <c r="Q399" s="26" t="n"/>
      <c r="R399" s="42" t="n"/>
      <c r="S399" s="27" t="n"/>
      <c r="T399" s="42" t="n"/>
      <c r="U399" s="28">
        <f>IF(OR($O399="",$P399="",$Q399="",$N399=""),"",IFERROR(MAX(0,MIN(1,IF($N399="Lower Is Better",($O399-$Q399)/($O399-$P399),($Q399-$O399)/($P399-$O399)))),""))</f>
        <v/>
      </c>
      <c r="V399" s="29">
        <f>IF($A399="","",IF($K399="Completed","Completed",IF($K399="Canceled","Canceled",IF($K399="On Hold","On Hold",IF($I399="","Missing Due Date",IF($I399&lt;TODAY(),"Past Due",IF($I399&lt;=TODAY()+'Settings'!$B$4,"Due Soon","On Track")))))))</f>
        <v/>
      </c>
      <c r="W399" s="30">
        <f>IF($A399="","",COUNTIFS('Coaching Log'!$B$5:$B$504,$A399))</f>
        <v/>
      </c>
      <c r="X399" s="43">
        <f>IF($A399="","",IFERROR(IF(MAXIFS('Coaching Log'!$F$5:$F$504,'Coaching Log'!$B$5:$B$504,$A399)=0,"",MAXIFS('Coaching Log'!$F$5:$F$504,'Coaching Log'!$B$5:$B$504,$A399)),""))</f>
        <v/>
      </c>
      <c r="Y399" s="44">
        <f>IF(OR($A399="",$S399=""),"",IFERROR($S399*'Settings'!$B$5,""))</f>
        <v/>
      </c>
      <c r="Z399" s="44">
        <f>IF($A399="","",IFERROR(SUMIFS('Coaching Log'!$P$5:$P$504,'Coaching Log'!$B$5:$B$504,$A399),0))</f>
        <v/>
      </c>
      <c r="AA399" s="29">
        <f>IF(COUNTA($A399:$T399)=0,"",IF($A399="","Missing Plan ID",IF(COUNTIF($A$5:$A$504,$A399)&gt;1,"Duplicate Plan ID",IF(OR($B399="",$C399=""),"Missing Driver",IF($H399="","Missing Start Date",IF($I399="","Missing Due Date",IF($I399&lt;$H399,"Due Date Before Start",IF(AND($K399="Completed",$T399=""),"Missing Completion Date",IF(AND($K399&lt;&gt;"Completed",$T399&lt;&gt;""),"Completion Date With Open Status",IF(AND($N399="Lower Is Better",$O399&lt;&gt;"",$P399&lt;&gt;"",$P399&gt;=$O399),"Target Direction Conflict",IF(AND($N399="Higher Is Better",$O399&lt;&gt;"",$P399&lt;&gt;"",$P399&lt;=$O399),"Target Direction Conflict","OK")))))))))))</f>
        <v/>
      </c>
    </row>
    <row r="400">
      <c r="A400" s="23" t="n"/>
      <c r="B400" s="23" t="n"/>
      <c r="C400" s="23" t="n"/>
      <c r="D400" s="23" t="n"/>
      <c r="E400" s="23" t="n"/>
      <c r="F400" s="23" t="n"/>
      <c r="G400" s="24" t="n"/>
      <c r="H400" s="42" t="n"/>
      <c r="I400" s="42" t="n"/>
      <c r="J400" s="23" t="n"/>
      <c r="K400" s="23" t="n"/>
      <c r="L400" s="23" t="n"/>
      <c r="M400" s="23" t="n"/>
      <c r="N400" s="23" t="n"/>
      <c r="O400" s="26" t="n"/>
      <c r="P400" s="26" t="n"/>
      <c r="Q400" s="26" t="n"/>
      <c r="R400" s="42" t="n"/>
      <c r="S400" s="27" t="n"/>
      <c r="T400" s="42" t="n"/>
      <c r="U400" s="28">
        <f>IF(OR($O400="",$P400="",$Q400="",$N400=""),"",IFERROR(MAX(0,MIN(1,IF($N400="Lower Is Better",($O400-$Q400)/($O400-$P400),($Q400-$O400)/($P400-$O400)))),""))</f>
        <v/>
      </c>
      <c r="V400" s="29">
        <f>IF($A400="","",IF($K400="Completed","Completed",IF($K400="Canceled","Canceled",IF($K400="On Hold","On Hold",IF($I400="","Missing Due Date",IF($I400&lt;TODAY(),"Past Due",IF($I400&lt;=TODAY()+'Settings'!$B$4,"Due Soon","On Track")))))))</f>
        <v/>
      </c>
      <c r="W400" s="30">
        <f>IF($A400="","",COUNTIFS('Coaching Log'!$B$5:$B$504,$A400))</f>
        <v/>
      </c>
      <c r="X400" s="43">
        <f>IF($A400="","",IFERROR(IF(MAXIFS('Coaching Log'!$F$5:$F$504,'Coaching Log'!$B$5:$B$504,$A400)=0,"",MAXIFS('Coaching Log'!$F$5:$F$504,'Coaching Log'!$B$5:$B$504,$A400)),""))</f>
        <v/>
      </c>
      <c r="Y400" s="44">
        <f>IF(OR($A400="",$S400=""),"",IFERROR($S400*'Settings'!$B$5,""))</f>
        <v/>
      </c>
      <c r="Z400" s="44">
        <f>IF($A400="","",IFERROR(SUMIFS('Coaching Log'!$P$5:$P$504,'Coaching Log'!$B$5:$B$504,$A400),0))</f>
        <v/>
      </c>
      <c r="AA400" s="29">
        <f>IF(COUNTA($A400:$T400)=0,"",IF($A400="","Missing Plan ID",IF(COUNTIF($A$5:$A$504,$A400)&gt;1,"Duplicate Plan ID",IF(OR($B400="",$C400=""),"Missing Driver",IF($H400="","Missing Start Date",IF($I400="","Missing Due Date",IF($I400&lt;$H400,"Due Date Before Start",IF(AND($K400="Completed",$T400=""),"Missing Completion Date",IF(AND($K400&lt;&gt;"Completed",$T400&lt;&gt;""),"Completion Date With Open Status",IF(AND($N400="Lower Is Better",$O400&lt;&gt;"",$P400&lt;&gt;"",$P400&gt;=$O400),"Target Direction Conflict",IF(AND($N400="Higher Is Better",$O400&lt;&gt;"",$P400&lt;&gt;"",$P400&lt;=$O400),"Target Direction Conflict","OK")))))))))))</f>
        <v/>
      </c>
    </row>
    <row r="401">
      <c r="A401" s="23" t="n"/>
      <c r="B401" s="23" t="n"/>
      <c r="C401" s="23" t="n"/>
      <c r="D401" s="23" t="n"/>
      <c r="E401" s="23" t="n"/>
      <c r="F401" s="23" t="n"/>
      <c r="G401" s="24" t="n"/>
      <c r="H401" s="42" t="n"/>
      <c r="I401" s="42" t="n"/>
      <c r="J401" s="23" t="n"/>
      <c r="K401" s="23" t="n"/>
      <c r="L401" s="23" t="n"/>
      <c r="M401" s="23" t="n"/>
      <c r="N401" s="23" t="n"/>
      <c r="O401" s="26" t="n"/>
      <c r="P401" s="26" t="n"/>
      <c r="Q401" s="26" t="n"/>
      <c r="R401" s="42" t="n"/>
      <c r="S401" s="27" t="n"/>
      <c r="T401" s="42" t="n"/>
      <c r="U401" s="28">
        <f>IF(OR($O401="",$P401="",$Q401="",$N401=""),"",IFERROR(MAX(0,MIN(1,IF($N401="Lower Is Better",($O401-$Q401)/($O401-$P401),($Q401-$O401)/($P401-$O401)))),""))</f>
        <v/>
      </c>
      <c r="V401" s="29">
        <f>IF($A401="","",IF($K401="Completed","Completed",IF($K401="Canceled","Canceled",IF($K401="On Hold","On Hold",IF($I401="","Missing Due Date",IF($I401&lt;TODAY(),"Past Due",IF($I401&lt;=TODAY()+'Settings'!$B$4,"Due Soon","On Track")))))))</f>
        <v/>
      </c>
      <c r="W401" s="30">
        <f>IF($A401="","",COUNTIFS('Coaching Log'!$B$5:$B$504,$A401))</f>
        <v/>
      </c>
      <c r="X401" s="43">
        <f>IF($A401="","",IFERROR(IF(MAXIFS('Coaching Log'!$F$5:$F$504,'Coaching Log'!$B$5:$B$504,$A401)=0,"",MAXIFS('Coaching Log'!$F$5:$F$504,'Coaching Log'!$B$5:$B$504,$A401)),""))</f>
        <v/>
      </c>
      <c r="Y401" s="44">
        <f>IF(OR($A401="",$S401=""),"",IFERROR($S401*'Settings'!$B$5,""))</f>
        <v/>
      </c>
      <c r="Z401" s="44">
        <f>IF($A401="","",IFERROR(SUMIFS('Coaching Log'!$P$5:$P$504,'Coaching Log'!$B$5:$B$504,$A401),0))</f>
        <v/>
      </c>
      <c r="AA401" s="29">
        <f>IF(COUNTA($A401:$T401)=0,"",IF($A401="","Missing Plan ID",IF(COUNTIF($A$5:$A$504,$A401)&gt;1,"Duplicate Plan ID",IF(OR($B401="",$C401=""),"Missing Driver",IF($H401="","Missing Start Date",IF($I401="","Missing Due Date",IF($I401&lt;$H401,"Due Date Before Start",IF(AND($K401="Completed",$T401=""),"Missing Completion Date",IF(AND($K401&lt;&gt;"Completed",$T401&lt;&gt;""),"Completion Date With Open Status",IF(AND($N401="Lower Is Better",$O401&lt;&gt;"",$P401&lt;&gt;"",$P401&gt;=$O401),"Target Direction Conflict",IF(AND($N401="Higher Is Better",$O401&lt;&gt;"",$P401&lt;&gt;"",$P401&lt;=$O401),"Target Direction Conflict","OK")))))))))))</f>
        <v/>
      </c>
    </row>
    <row r="402">
      <c r="A402" s="23" t="n"/>
      <c r="B402" s="23" t="n"/>
      <c r="C402" s="23" t="n"/>
      <c r="D402" s="23" t="n"/>
      <c r="E402" s="23" t="n"/>
      <c r="F402" s="23" t="n"/>
      <c r="G402" s="24" t="n"/>
      <c r="H402" s="42" t="n"/>
      <c r="I402" s="42" t="n"/>
      <c r="J402" s="23" t="n"/>
      <c r="K402" s="23" t="n"/>
      <c r="L402" s="23" t="n"/>
      <c r="M402" s="23" t="n"/>
      <c r="N402" s="23" t="n"/>
      <c r="O402" s="26" t="n"/>
      <c r="P402" s="26" t="n"/>
      <c r="Q402" s="26" t="n"/>
      <c r="R402" s="42" t="n"/>
      <c r="S402" s="27" t="n"/>
      <c r="T402" s="42" t="n"/>
      <c r="U402" s="28">
        <f>IF(OR($O402="",$P402="",$Q402="",$N402=""),"",IFERROR(MAX(0,MIN(1,IF($N402="Lower Is Better",($O402-$Q402)/($O402-$P402),($Q402-$O402)/($P402-$O402)))),""))</f>
        <v/>
      </c>
      <c r="V402" s="29">
        <f>IF($A402="","",IF($K402="Completed","Completed",IF($K402="Canceled","Canceled",IF($K402="On Hold","On Hold",IF($I402="","Missing Due Date",IF($I402&lt;TODAY(),"Past Due",IF($I402&lt;=TODAY()+'Settings'!$B$4,"Due Soon","On Track")))))))</f>
        <v/>
      </c>
      <c r="W402" s="30">
        <f>IF($A402="","",COUNTIFS('Coaching Log'!$B$5:$B$504,$A402))</f>
        <v/>
      </c>
      <c r="X402" s="43">
        <f>IF($A402="","",IFERROR(IF(MAXIFS('Coaching Log'!$F$5:$F$504,'Coaching Log'!$B$5:$B$504,$A402)=0,"",MAXIFS('Coaching Log'!$F$5:$F$504,'Coaching Log'!$B$5:$B$504,$A402)),""))</f>
        <v/>
      </c>
      <c r="Y402" s="44">
        <f>IF(OR($A402="",$S402=""),"",IFERROR($S402*'Settings'!$B$5,""))</f>
        <v/>
      </c>
      <c r="Z402" s="44">
        <f>IF($A402="","",IFERROR(SUMIFS('Coaching Log'!$P$5:$P$504,'Coaching Log'!$B$5:$B$504,$A402),0))</f>
        <v/>
      </c>
      <c r="AA402" s="29">
        <f>IF(COUNTA($A402:$T402)=0,"",IF($A402="","Missing Plan ID",IF(COUNTIF($A$5:$A$504,$A402)&gt;1,"Duplicate Plan ID",IF(OR($B402="",$C402=""),"Missing Driver",IF($H402="","Missing Start Date",IF($I402="","Missing Due Date",IF($I402&lt;$H402,"Due Date Before Start",IF(AND($K402="Completed",$T402=""),"Missing Completion Date",IF(AND($K402&lt;&gt;"Completed",$T402&lt;&gt;""),"Completion Date With Open Status",IF(AND($N402="Lower Is Better",$O402&lt;&gt;"",$P402&lt;&gt;"",$P402&gt;=$O402),"Target Direction Conflict",IF(AND($N402="Higher Is Better",$O402&lt;&gt;"",$P402&lt;&gt;"",$P402&lt;=$O402),"Target Direction Conflict","OK")))))))))))</f>
        <v/>
      </c>
    </row>
    <row r="403">
      <c r="A403" s="23" t="n"/>
      <c r="B403" s="23" t="n"/>
      <c r="C403" s="23" t="n"/>
      <c r="D403" s="23" t="n"/>
      <c r="E403" s="23" t="n"/>
      <c r="F403" s="23" t="n"/>
      <c r="G403" s="24" t="n"/>
      <c r="H403" s="42" t="n"/>
      <c r="I403" s="42" t="n"/>
      <c r="J403" s="23" t="n"/>
      <c r="K403" s="23" t="n"/>
      <c r="L403" s="23" t="n"/>
      <c r="M403" s="23" t="n"/>
      <c r="N403" s="23" t="n"/>
      <c r="O403" s="26" t="n"/>
      <c r="P403" s="26" t="n"/>
      <c r="Q403" s="26" t="n"/>
      <c r="R403" s="42" t="n"/>
      <c r="S403" s="27" t="n"/>
      <c r="T403" s="42" t="n"/>
      <c r="U403" s="28">
        <f>IF(OR($O403="",$P403="",$Q403="",$N403=""),"",IFERROR(MAX(0,MIN(1,IF($N403="Lower Is Better",($O403-$Q403)/($O403-$P403),($Q403-$O403)/($P403-$O403)))),""))</f>
        <v/>
      </c>
      <c r="V403" s="29">
        <f>IF($A403="","",IF($K403="Completed","Completed",IF($K403="Canceled","Canceled",IF($K403="On Hold","On Hold",IF($I403="","Missing Due Date",IF($I403&lt;TODAY(),"Past Due",IF($I403&lt;=TODAY()+'Settings'!$B$4,"Due Soon","On Track")))))))</f>
        <v/>
      </c>
      <c r="W403" s="30">
        <f>IF($A403="","",COUNTIFS('Coaching Log'!$B$5:$B$504,$A403))</f>
        <v/>
      </c>
      <c r="X403" s="43">
        <f>IF($A403="","",IFERROR(IF(MAXIFS('Coaching Log'!$F$5:$F$504,'Coaching Log'!$B$5:$B$504,$A403)=0,"",MAXIFS('Coaching Log'!$F$5:$F$504,'Coaching Log'!$B$5:$B$504,$A403)),""))</f>
        <v/>
      </c>
      <c r="Y403" s="44">
        <f>IF(OR($A403="",$S403=""),"",IFERROR($S403*'Settings'!$B$5,""))</f>
        <v/>
      </c>
      <c r="Z403" s="44">
        <f>IF($A403="","",IFERROR(SUMIFS('Coaching Log'!$P$5:$P$504,'Coaching Log'!$B$5:$B$504,$A403),0))</f>
        <v/>
      </c>
      <c r="AA403" s="29">
        <f>IF(COUNTA($A403:$T403)=0,"",IF($A403="","Missing Plan ID",IF(COUNTIF($A$5:$A$504,$A403)&gt;1,"Duplicate Plan ID",IF(OR($B403="",$C403=""),"Missing Driver",IF($H403="","Missing Start Date",IF($I403="","Missing Due Date",IF($I403&lt;$H403,"Due Date Before Start",IF(AND($K403="Completed",$T403=""),"Missing Completion Date",IF(AND($K403&lt;&gt;"Completed",$T403&lt;&gt;""),"Completion Date With Open Status",IF(AND($N403="Lower Is Better",$O403&lt;&gt;"",$P403&lt;&gt;"",$P403&gt;=$O403),"Target Direction Conflict",IF(AND($N403="Higher Is Better",$O403&lt;&gt;"",$P403&lt;&gt;"",$P403&lt;=$O403),"Target Direction Conflict","OK")))))))))))</f>
        <v/>
      </c>
    </row>
    <row r="404">
      <c r="A404" s="23" t="n"/>
      <c r="B404" s="23" t="n"/>
      <c r="C404" s="23" t="n"/>
      <c r="D404" s="23" t="n"/>
      <c r="E404" s="23" t="n"/>
      <c r="F404" s="23" t="n"/>
      <c r="G404" s="24" t="n"/>
      <c r="H404" s="42" t="n"/>
      <c r="I404" s="42" t="n"/>
      <c r="J404" s="23" t="n"/>
      <c r="K404" s="23" t="n"/>
      <c r="L404" s="23" t="n"/>
      <c r="M404" s="23" t="n"/>
      <c r="N404" s="23" t="n"/>
      <c r="O404" s="26" t="n"/>
      <c r="P404" s="26" t="n"/>
      <c r="Q404" s="26" t="n"/>
      <c r="R404" s="42" t="n"/>
      <c r="S404" s="27" t="n"/>
      <c r="T404" s="42" t="n"/>
      <c r="U404" s="28">
        <f>IF(OR($O404="",$P404="",$Q404="",$N404=""),"",IFERROR(MAX(0,MIN(1,IF($N404="Lower Is Better",($O404-$Q404)/($O404-$P404),($Q404-$O404)/($P404-$O404)))),""))</f>
        <v/>
      </c>
      <c r="V404" s="29">
        <f>IF($A404="","",IF($K404="Completed","Completed",IF($K404="Canceled","Canceled",IF($K404="On Hold","On Hold",IF($I404="","Missing Due Date",IF($I404&lt;TODAY(),"Past Due",IF($I404&lt;=TODAY()+'Settings'!$B$4,"Due Soon","On Track")))))))</f>
        <v/>
      </c>
      <c r="W404" s="30">
        <f>IF($A404="","",COUNTIFS('Coaching Log'!$B$5:$B$504,$A404))</f>
        <v/>
      </c>
      <c r="X404" s="43">
        <f>IF($A404="","",IFERROR(IF(MAXIFS('Coaching Log'!$F$5:$F$504,'Coaching Log'!$B$5:$B$504,$A404)=0,"",MAXIFS('Coaching Log'!$F$5:$F$504,'Coaching Log'!$B$5:$B$504,$A404)),""))</f>
        <v/>
      </c>
      <c r="Y404" s="44">
        <f>IF(OR($A404="",$S404=""),"",IFERROR($S404*'Settings'!$B$5,""))</f>
        <v/>
      </c>
      <c r="Z404" s="44">
        <f>IF($A404="","",IFERROR(SUMIFS('Coaching Log'!$P$5:$P$504,'Coaching Log'!$B$5:$B$504,$A404),0))</f>
        <v/>
      </c>
      <c r="AA404" s="29">
        <f>IF(COUNTA($A404:$T404)=0,"",IF($A404="","Missing Plan ID",IF(COUNTIF($A$5:$A$504,$A404)&gt;1,"Duplicate Plan ID",IF(OR($B404="",$C404=""),"Missing Driver",IF($H404="","Missing Start Date",IF($I404="","Missing Due Date",IF($I404&lt;$H404,"Due Date Before Start",IF(AND($K404="Completed",$T404=""),"Missing Completion Date",IF(AND($K404&lt;&gt;"Completed",$T404&lt;&gt;""),"Completion Date With Open Status",IF(AND($N404="Lower Is Better",$O404&lt;&gt;"",$P404&lt;&gt;"",$P404&gt;=$O404),"Target Direction Conflict",IF(AND($N404="Higher Is Better",$O404&lt;&gt;"",$P404&lt;&gt;"",$P404&lt;=$O404),"Target Direction Conflict","OK")))))))))))</f>
        <v/>
      </c>
    </row>
    <row r="405">
      <c r="A405" s="23" t="n"/>
      <c r="B405" s="23" t="n"/>
      <c r="C405" s="23" t="n"/>
      <c r="D405" s="23" t="n"/>
      <c r="E405" s="23" t="n"/>
      <c r="F405" s="23" t="n"/>
      <c r="G405" s="24" t="n"/>
      <c r="H405" s="42" t="n"/>
      <c r="I405" s="42" t="n"/>
      <c r="J405" s="23" t="n"/>
      <c r="K405" s="23" t="n"/>
      <c r="L405" s="23" t="n"/>
      <c r="M405" s="23" t="n"/>
      <c r="N405" s="23" t="n"/>
      <c r="O405" s="26" t="n"/>
      <c r="P405" s="26" t="n"/>
      <c r="Q405" s="26" t="n"/>
      <c r="R405" s="42" t="n"/>
      <c r="S405" s="27" t="n"/>
      <c r="T405" s="42" t="n"/>
      <c r="U405" s="28">
        <f>IF(OR($O405="",$P405="",$Q405="",$N405=""),"",IFERROR(MAX(0,MIN(1,IF($N405="Lower Is Better",($O405-$Q405)/($O405-$P405),($Q405-$O405)/($P405-$O405)))),""))</f>
        <v/>
      </c>
      <c r="V405" s="29">
        <f>IF($A405="","",IF($K405="Completed","Completed",IF($K405="Canceled","Canceled",IF($K405="On Hold","On Hold",IF($I405="","Missing Due Date",IF($I405&lt;TODAY(),"Past Due",IF($I405&lt;=TODAY()+'Settings'!$B$4,"Due Soon","On Track")))))))</f>
        <v/>
      </c>
      <c r="W405" s="30">
        <f>IF($A405="","",COUNTIFS('Coaching Log'!$B$5:$B$504,$A405))</f>
        <v/>
      </c>
      <c r="X405" s="43">
        <f>IF($A405="","",IFERROR(IF(MAXIFS('Coaching Log'!$F$5:$F$504,'Coaching Log'!$B$5:$B$504,$A405)=0,"",MAXIFS('Coaching Log'!$F$5:$F$504,'Coaching Log'!$B$5:$B$504,$A405)),""))</f>
        <v/>
      </c>
      <c r="Y405" s="44">
        <f>IF(OR($A405="",$S405=""),"",IFERROR($S405*'Settings'!$B$5,""))</f>
        <v/>
      </c>
      <c r="Z405" s="44">
        <f>IF($A405="","",IFERROR(SUMIFS('Coaching Log'!$P$5:$P$504,'Coaching Log'!$B$5:$B$504,$A405),0))</f>
        <v/>
      </c>
      <c r="AA405" s="29">
        <f>IF(COUNTA($A405:$T405)=0,"",IF($A405="","Missing Plan ID",IF(COUNTIF($A$5:$A$504,$A405)&gt;1,"Duplicate Plan ID",IF(OR($B405="",$C405=""),"Missing Driver",IF($H405="","Missing Start Date",IF($I405="","Missing Due Date",IF($I405&lt;$H405,"Due Date Before Start",IF(AND($K405="Completed",$T405=""),"Missing Completion Date",IF(AND($K405&lt;&gt;"Completed",$T405&lt;&gt;""),"Completion Date With Open Status",IF(AND($N405="Lower Is Better",$O405&lt;&gt;"",$P405&lt;&gt;"",$P405&gt;=$O405),"Target Direction Conflict",IF(AND($N405="Higher Is Better",$O405&lt;&gt;"",$P405&lt;&gt;"",$P405&lt;=$O405),"Target Direction Conflict","OK")))))))))))</f>
        <v/>
      </c>
    </row>
    <row r="406">
      <c r="A406" s="23" t="n"/>
      <c r="B406" s="23" t="n"/>
      <c r="C406" s="23" t="n"/>
      <c r="D406" s="23" t="n"/>
      <c r="E406" s="23" t="n"/>
      <c r="F406" s="23" t="n"/>
      <c r="G406" s="24" t="n"/>
      <c r="H406" s="42" t="n"/>
      <c r="I406" s="42" t="n"/>
      <c r="J406" s="23" t="n"/>
      <c r="K406" s="23" t="n"/>
      <c r="L406" s="23" t="n"/>
      <c r="M406" s="23" t="n"/>
      <c r="N406" s="23" t="n"/>
      <c r="O406" s="26" t="n"/>
      <c r="P406" s="26" t="n"/>
      <c r="Q406" s="26" t="n"/>
      <c r="R406" s="42" t="n"/>
      <c r="S406" s="27" t="n"/>
      <c r="T406" s="42" t="n"/>
      <c r="U406" s="28">
        <f>IF(OR($O406="",$P406="",$Q406="",$N406=""),"",IFERROR(MAX(0,MIN(1,IF($N406="Lower Is Better",($O406-$Q406)/($O406-$P406),($Q406-$O406)/($P406-$O406)))),""))</f>
        <v/>
      </c>
      <c r="V406" s="29">
        <f>IF($A406="","",IF($K406="Completed","Completed",IF($K406="Canceled","Canceled",IF($K406="On Hold","On Hold",IF($I406="","Missing Due Date",IF($I406&lt;TODAY(),"Past Due",IF($I406&lt;=TODAY()+'Settings'!$B$4,"Due Soon","On Track")))))))</f>
        <v/>
      </c>
      <c r="W406" s="30">
        <f>IF($A406="","",COUNTIFS('Coaching Log'!$B$5:$B$504,$A406))</f>
        <v/>
      </c>
      <c r="X406" s="43">
        <f>IF($A406="","",IFERROR(IF(MAXIFS('Coaching Log'!$F$5:$F$504,'Coaching Log'!$B$5:$B$504,$A406)=0,"",MAXIFS('Coaching Log'!$F$5:$F$504,'Coaching Log'!$B$5:$B$504,$A406)),""))</f>
        <v/>
      </c>
      <c r="Y406" s="44">
        <f>IF(OR($A406="",$S406=""),"",IFERROR($S406*'Settings'!$B$5,""))</f>
        <v/>
      </c>
      <c r="Z406" s="44">
        <f>IF($A406="","",IFERROR(SUMIFS('Coaching Log'!$P$5:$P$504,'Coaching Log'!$B$5:$B$504,$A406),0))</f>
        <v/>
      </c>
      <c r="AA406" s="29">
        <f>IF(COUNTA($A406:$T406)=0,"",IF($A406="","Missing Plan ID",IF(COUNTIF($A$5:$A$504,$A406)&gt;1,"Duplicate Plan ID",IF(OR($B406="",$C406=""),"Missing Driver",IF($H406="","Missing Start Date",IF($I406="","Missing Due Date",IF($I406&lt;$H406,"Due Date Before Start",IF(AND($K406="Completed",$T406=""),"Missing Completion Date",IF(AND($K406&lt;&gt;"Completed",$T406&lt;&gt;""),"Completion Date With Open Status",IF(AND($N406="Lower Is Better",$O406&lt;&gt;"",$P406&lt;&gt;"",$P406&gt;=$O406),"Target Direction Conflict",IF(AND($N406="Higher Is Better",$O406&lt;&gt;"",$P406&lt;&gt;"",$P406&lt;=$O406),"Target Direction Conflict","OK")))))))))))</f>
        <v/>
      </c>
    </row>
    <row r="407">
      <c r="A407" s="23" t="n"/>
      <c r="B407" s="23" t="n"/>
      <c r="C407" s="23" t="n"/>
      <c r="D407" s="23" t="n"/>
      <c r="E407" s="23" t="n"/>
      <c r="F407" s="23" t="n"/>
      <c r="G407" s="24" t="n"/>
      <c r="H407" s="42" t="n"/>
      <c r="I407" s="42" t="n"/>
      <c r="J407" s="23" t="n"/>
      <c r="K407" s="23" t="n"/>
      <c r="L407" s="23" t="n"/>
      <c r="M407" s="23" t="n"/>
      <c r="N407" s="23" t="n"/>
      <c r="O407" s="26" t="n"/>
      <c r="P407" s="26" t="n"/>
      <c r="Q407" s="26" t="n"/>
      <c r="R407" s="42" t="n"/>
      <c r="S407" s="27" t="n"/>
      <c r="T407" s="42" t="n"/>
      <c r="U407" s="28">
        <f>IF(OR($O407="",$P407="",$Q407="",$N407=""),"",IFERROR(MAX(0,MIN(1,IF($N407="Lower Is Better",($O407-$Q407)/($O407-$P407),($Q407-$O407)/($P407-$O407)))),""))</f>
        <v/>
      </c>
      <c r="V407" s="29">
        <f>IF($A407="","",IF($K407="Completed","Completed",IF($K407="Canceled","Canceled",IF($K407="On Hold","On Hold",IF($I407="","Missing Due Date",IF($I407&lt;TODAY(),"Past Due",IF($I407&lt;=TODAY()+'Settings'!$B$4,"Due Soon","On Track")))))))</f>
        <v/>
      </c>
      <c r="W407" s="30">
        <f>IF($A407="","",COUNTIFS('Coaching Log'!$B$5:$B$504,$A407))</f>
        <v/>
      </c>
      <c r="X407" s="43">
        <f>IF($A407="","",IFERROR(IF(MAXIFS('Coaching Log'!$F$5:$F$504,'Coaching Log'!$B$5:$B$504,$A407)=0,"",MAXIFS('Coaching Log'!$F$5:$F$504,'Coaching Log'!$B$5:$B$504,$A407)),""))</f>
        <v/>
      </c>
      <c r="Y407" s="44">
        <f>IF(OR($A407="",$S407=""),"",IFERROR($S407*'Settings'!$B$5,""))</f>
        <v/>
      </c>
      <c r="Z407" s="44">
        <f>IF($A407="","",IFERROR(SUMIFS('Coaching Log'!$P$5:$P$504,'Coaching Log'!$B$5:$B$504,$A407),0))</f>
        <v/>
      </c>
      <c r="AA407" s="29">
        <f>IF(COUNTA($A407:$T407)=0,"",IF($A407="","Missing Plan ID",IF(COUNTIF($A$5:$A$504,$A407)&gt;1,"Duplicate Plan ID",IF(OR($B407="",$C407=""),"Missing Driver",IF($H407="","Missing Start Date",IF($I407="","Missing Due Date",IF($I407&lt;$H407,"Due Date Before Start",IF(AND($K407="Completed",$T407=""),"Missing Completion Date",IF(AND($K407&lt;&gt;"Completed",$T407&lt;&gt;""),"Completion Date With Open Status",IF(AND($N407="Lower Is Better",$O407&lt;&gt;"",$P407&lt;&gt;"",$P407&gt;=$O407),"Target Direction Conflict",IF(AND($N407="Higher Is Better",$O407&lt;&gt;"",$P407&lt;&gt;"",$P407&lt;=$O407),"Target Direction Conflict","OK")))))))))))</f>
        <v/>
      </c>
    </row>
    <row r="408">
      <c r="A408" s="23" t="n"/>
      <c r="B408" s="23" t="n"/>
      <c r="C408" s="23" t="n"/>
      <c r="D408" s="23" t="n"/>
      <c r="E408" s="23" t="n"/>
      <c r="F408" s="23" t="n"/>
      <c r="G408" s="24" t="n"/>
      <c r="H408" s="42" t="n"/>
      <c r="I408" s="42" t="n"/>
      <c r="J408" s="23" t="n"/>
      <c r="K408" s="23" t="n"/>
      <c r="L408" s="23" t="n"/>
      <c r="M408" s="23" t="n"/>
      <c r="N408" s="23" t="n"/>
      <c r="O408" s="26" t="n"/>
      <c r="P408" s="26" t="n"/>
      <c r="Q408" s="26" t="n"/>
      <c r="R408" s="42" t="n"/>
      <c r="S408" s="27" t="n"/>
      <c r="T408" s="42" t="n"/>
      <c r="U408" s="28">
        <f>IF(OR($O408="",$P408="",$Q408="",$N408=""),"",IFERROR(MAX(0,MIN(1,IF($N408="Lower Is Better",($O408-$Q408)/($O408-$P408),($Q408-$O408)/($P408-$O408)))),""))</f>
        <v/>
      </c>
      <c r="V408" s="29">
        <f>IF($A408="","",IF($K408="Completed","Completed",IF($K408="Canceled","Canceled",IF($K408="On Hold","On Hold",IF($I408="","Missing Due Date",IF($I408&lt;TODAY(),"Past Due",IF($I408&lt;=TODAY()+'Settings'!$B$4,"Due Soon","On Track")))))))</f>
        <v/>
      </c>
      <c r="W408" s="30">
        <f>IF($A408="","",COUNTIFS('Coaching Log'!$B$5:$B$504,$A408))</f>
        <v/>
      </c>
      <c r="X408" s="43">
        <f>IF($A408="","",IFERROR(IF(MAXIFS('Coaching Log'!$F$5:$F$504,'Coaching Log'!$B$5:$B$504,$A408)=0,"",MAXIFS('Coaching Log'!$F$5:$F$504,'Coaching Log'!$B$5:$B$504,$A408)),""))</f>
        <v/>
      </c>
      <c r="Y408" s="44">
        <f>IF(OR($A408="",$S408=""),"",IFERROR($S408*'Settings'!$B$5,""))</f>
        <v/>
      </c>
      <c r="Z408" s="44">
        <f>IF($A408="","",IFERROR(SUMIFS('Coaching Log'!$P$5:$P$504,'Coaching Log'!$B$5:$B$504,$A408),0))</f>
        <v/>
      </c>
      <c r="AA408" s="29">
        <f>IF(COUNTA($A408:$T408)=0,"",IF($A408="","Missing Plan ID",IF(COUNTIF($A$5:$A$504,$A408)&gt;1,"Duplicate Plan ID",IF(OR($B408="",$C408=""),"Missing Driver",IF($H408="","Missing Start Date",IF($I408="","Missing Due Date",IF($I408&lt;$H408,"Due Date Before Start",IF(AND($K408="Completed",$T408=""),"Missing Completion Date",IF(AND($K408&lt;&gt;"Completed",$T408&lt;&gt;""),"Completion Date With Open Status",IF(AND($N408="Lower Is Better",$O408&lt;&gt;"",$P408&lt;&gt;"",$P408&gt;=$O408),"Target Direction Conflict",IF(AND($N408="Higher Is Better",$O408&lt;&gt;"",$P408&lt;&gt;"",$P408&lt;=$O408),"Target Direction Conflict","OK")))))))))))</f>
        <v/>
      </c>
    </row>
    <row r="409">
      <c r="A409" s="23" t="n"/>
      <c r="B409" s="23" t="n"/>
      <c r="C409" s="23" t="n"/>
      <c r="D409" s="23" t="n"/>
      <c r="E409" s="23" t="n"/>
      <c r="F409" s="23" t="n"/>
      <c r="G409" s="24" t="n"/>
      <c r="H409" s="42" t="n"/>
      <c r="I409" s="42" t="n"/>
      <c r="J409" s="23" t="n"/>
      <c r="K409" s="23" t="n"/>
      <c r="L409" s="23" t="n"/>
      <c r="M409" s="23" t="n"/>
      <c r="N409" s="23" t="n"/>
      <c r="O409" s="26" t="n"/>
      <c r="P409" s="26" t="n"/>
      <c r="Q409" s="26" t="n"/>
      <c r="R409" s="42" t="n"/>
      <c r="S409" s="27" t="n"/>
      <c r="T409" s="42" t="n"/>
      <c r="U409" s="28">
        <f>IF(OR($O409="",$P409="",$Q409="",$N409=""),"",IFERROR(MAX(0,MIN(1,IF($N409="Lower Is Better",($O409-$Q409)/($O409-$P409),($Q409-$O409)/($P409-$O409)))),""))</f>
        <v/>
      </c>
      <c r="V409" s="29">
        <f>IF($A409="","",IF($K409="Completed","Completed",IF($K409="Canceled","Canceled",IF($K409="On Hold","On Hold",IF($I409="","Missing Due Date",IF($I409&lt;TODAY(),"Past Due",IF($I409&lt;=TODAY()+'Settings'!$B$4,"Due Soon","On Track")))))))</f>
        <v/>
      </c>
      <c r="W409" s="30">
        <f>IF($A409="","",COUNTIFS('Coaching Log'!$B$5:$B$504,$A409))</f>
        <v/>
      </c>
      <c r="X409" s="43">
        <f>IF($A409="","",IFERROR(IF(MAXIFS('Coaching Log'!$F$5:$F$504,'Coaching Log'!$B$5:$B$504,$A409)=0,"",MAXIFS('Coaching Log'!$F$5:$F$504,'Coaching Log'!$B$5:$B$504,$A409)),""))</f>
        <v/>
      </c>
      <c r="Y409" s="44">
        <f>IF(OR($A409="",$S409=""),"",IFERROR($S409*'Settings'!$B$5,""))</f>
        <v/>
      </c>
      <c r="Z409" s="44">
        <f>IF($A409="","",IFERROR(SUMIFS('Coaching Log'!$P$5:$P$504,'Coaching Log'!$B$5:$B$504,$A409),0))</f>
        <v/>
      </c>
      <c r="AA409" s="29">
        <f>IF(COUNTA($A409:$T409)=0,"",IF($A409="","Missing Plan ID",IF(COUNTIF($A$5:$A$504,$A409)&gt;1,"Duplicate Plan ID",IF(OR($B409="",$C409=""),"Missing Driver",IF($H409="","Missing Start Date",IF($I409="","Missing Due Date",IF($I409&lt;$H409,"Due Date Before Start",IF(AND($K409="Completed",$T409=""),"Missing Completion Date",IF(AND($K409&lt;&gt;"Completed",$T409&lt;&gt;""),"Completion Date With Open Status",IF(AND($N409="Lower Is Better",$O409&lt;&gt;"",$P409&lt;&gt;"",$P409&gt;=$O409),"Target Direction Conflict",IF(AND($N409="Higher Is Better",$O409&lt;&gt;"",$P409&lt;&gt;"",$P409&lt;=$O409),"Target Direction Conflict","OK")))))))))))</f>
        <v/>
      </c>
    </row>
    <row r="410">
      <c r="A410" s="23" t="n"/>
      <c r="B410" s="23" t="n"/>
      <c r="C410" s="23" t="n"/>
      <c r="D410" s="23" t="n"/>
      <c r="E410" s="23" t="n"/>
      <c r="F410" s="23" t="n"/>
      <c r="G410" s="24" t="n"/>
      <c r="H410" s="42" t="n"/>
      <c r="I410" s="42" t="n"/>
      <c r="J410" s="23" t="n"/>
      <c r="K410" s="23" t="n"/>
      <c r="L410" s="23" t="n"/>
      <c r="M410" s="23" t="n"/>
      <c r="N410" s="23" t="n"/>
      <c r="O410" s="26" t="n"/>
      <c r="P410" s="26" t="n"/>
      <c r="Q410" s="26" t="n"/>
      <c r="R410" s="42" t="n"/>
      <c r="S410" s="27" t="n"/>
      <c r="T410" s="42" t="n"/>
      <c r="U410" s="28">
        <f>IF(OR($O410="",$P410="",$Q410="",$N410=""),"",IFERROR(MAX(0,MIN(1,IF($N410="Lower Is Better",($O410-$Q410)/($O410-$P410),($Q410-$O410)/($P410-$O410)))),""))</f>
        <v/>
      </c>
      <c r="V410" s="29">
        <f>IF($A410="","",IF($K410="Completed","Completed",IF($K410="Canceled","Canceled",IF($K410="On Hold","On Hold",IF($I410="","Missing Due Date",IF($I410&lt;TODAY(),"Past Due",IF($I410&lt;=TODAY()+'Settings'!$B$4,"Due Soon","On Track")))))))</f>
        <v/>
      </c>
      <c r="W410" s="30">
        <f>IF($A410="","",COUNTIFS('Coaching Log'!$B$5:$B$504,$A410))</f>
        <v/>
      </c>
      <c r="X410" s="43">
        <f>IF($A410="","",IFERROR(IF(MAXIFS('Coaching Log'!$F$5:$F$504,'Coaching Log'!$B$5:$B$504,$A410)=0,"",MAXIFS('Coaching Log'!$F$5:$F$504,'Coaching Log'!$B$5:$B$504,$A410)),""))</f>
        <v/>
      </c>
      <c r="Y410" s="44">
        <f>IF(OR($A410="",$S410=""),"",IFERROR($S410*'Settings'!$B$5,""))</f>
        <v/>
      </c>
      <c r="Z410" s="44">
        <f>IF($A410="","",IFERROR(SUMIFS('Coaching Log'!$P$5:$P$504,'Coaching Log'!$B$5:$B$504,$A410),0))</f>
        <v/>
      </c>
      <c r="AA410" s="29">
        <f>IF(COUNTA($A410:$T410)=0,"",IF($A410="","Missing Plan ID",IF(COUNTIF($A$5:$A$504,$A410)&gt;1,"Duplicate Plan ID",IF(OR($B410="",$C410=""),"Missing Driver",IF($H410="","Missing Start Date",IF($I410="","Missing Due Date",IF($I410&lt;$H410,"Due Date Before Start",IF(AND($K410="Completed",$T410=""),"Missing Completion Date",IF(AND($K410&lt;&gt;"Completed",$T410&lt;&gt;""),"Completion Date With Open Status",IF(AND($N410="Lower Is Better",$O410&lt;&gt;"",$P410&lt;&gt;"",$P410&gt;=$O410),"Target Direction Conflict",IF(AND($N410="Higher Is Better",$O410&lt;&gt;"",$P410&lt;&gt;"",$P410&lt;=$O410),"Target Direction Conflict","OK")))))))))))</f>
        <v/>
      </c>
    </row>
    <row r="411">
      <c r="A411" s="23" t="n"/>
      <c r="B411" s="23" t="n"/>
      <c r="C411" s="23" t="n"/>
      <c r="D411" s="23" t="n"/>
      <c r="E411" s="23" t="n"/>
      <c r="F411" s="23" t="n"/>
      <c r="G411" s="24" t="n"/>
      <c r="H411" s="42" t="n"/>
      <c r="I411" s="42" t="n"/>
      <c r="J411" s="23" t="n"/>
      <c r="K411" s="23" t="n"/>
      <c r="L411" s="23" t="n"/>
      <c r="M411" s="23" t="n"/>
      <c r="N411" s="23" t="n"/>
      <c r="O411" s="26" t="n"/>
      <c r="P411" s="26" t="n"/>
      <c r="Q411" s="26" t="n"/>
      <c r="R411" s="42" t="n"/>
      <c r="S411" s="27" t="n"/>
      <c r="T411" s="42" t="n"/>
      <c r="U411" s="28">
        <f>IF(OR($O411="",$P411="",$Q411="",$N411=""),"",IFERROR(MAX(0,MIN(1,IF($N411="Lower Is Better",($O411-$Q411)/($O411-$P411),($Q411-$O411)/($P411-$O411)))),""))</f>
        <v/>
      </c>
      <c r="V411" s="29">
        <f>IF($A411="","",IF($K411="Completed","Completed",IF($K411="Canceled","Canceled",IF($K411="On Hold","On Hold",IF($I411="","Missing Due Date",IF($I411&lt;TODAY(),"Past Due",IF($I411&lt;=TODAY()+'Settings'!$B$4,"Due Soon","On Track")))))))</f>
        <v/>
      </c>
      <c r="W411" s="30">
        <f>IF($A411="","",COUNTIFS('Coaching Log'!$B$5:$B$504,$A411))</f>
        <v/>
      </c>
      <c r="X411" s="43">
        <f>IF($A411="","",IFERROR(IF(MAXIFS('Coaching Log'!$F$5:$F$504,'Coaching Log'!$B$5:$B$504,$A411)=0,"",MAXIFS('Coaching Log'!$F$5:$F$504,'Coaching Log'!$B$5:$B$504,$A411)),""))</f>
        <v/>
      </c>
      <c r="Y411" s="44">
        <f>IF(OR($A411="",$S411=""),"",IFERROR($S411*'Settings'!$B$5,""))</f>
        <v/>
      </c>
      <c r="Z411" s="44">
        <f>IF($A411="","",IFERROR(SUMIFS('Coaching Log'!$P$5:$P$504,'Coaching Log'!$B$5:$B$504,$A411),0))</f>
        <v/>
      </c>
      <c r="AA411" s="29">
        <f>IF(COUNTA($A411:$T411)=0,"",IF($A411="","Missing Plan ID",IF(COUNTIF($A$5:$A$504,$A411)&gt;1,"Duplicate Plan ID",IF(OR($B411="",$C411=""),"Missing Driver",IF($H411="","Missing Start Date",IF($I411="","Missing Due Date",IF($I411&lt;$H411,"Due Date Before Start",IF(AND($K411="Completed",$T411=""),"Missing Completion Date",IF(AND($K411&lt;&gt;"Completed",$T411&lt;&gt;""),"Completion Date With Open Status",IF(AND($N411="Lower Is Better",$O411&lt;&gt;"",$P411&lt;&gt;"",$P411&gt;=$O411),"Target Direction Conflict",IF(AND($N411="Higher Is Better",$O411&lt;&gt;"",$P411&lt;&gt;"",$P411&lt;=$O411),"Target Direction Conflict","OK")))))))))))</f>
        <v/>
      </c>
    </row>
    <row r="412">
      <c r="A412" s="23" t="n"/>
      <c r="B412" s="23" t="n"/>
      <c r="C412" s="23" t="n"/>
      <c r="D412" s="23" t="n"/>
      <c r="E412" s="23" t="n"/>
      <c r="F412" s="23" t="n"/>
      <c r="G412" s="24" t="n"/>
      <c r="H412" s="42" t="n"/>
      <c r="I412" s="42" t="n"/>
      <c r="J412" s="23" t="n"/>
      <c r="K412" s="23" t="n"/>
      <c r="L412" s="23" t="n"/>
      <c r="M412" s="23" t="n"/>
      <c r="N412" s="23" t="n"/>
      <c r="O412" s="26" t="n"/>
      <c r="P412" s="26" t="n"/>
      <c r="Q412" s="26" t="n"/>
      <c r="R412" s="42" t="n"/>
      <c r="S412" s="27" t="n"/>
      <c r="T412" s="42" t="n"/>
      <c r="U412" s="28">
        <f>IF(OR($O412="",$P412="",$Q412="",$N412=""),"",IFERROR(MAX(0,MIN(1,IF($N412="Lower Is Better",($O412-$Q412)/($O412-$P412),($Q412-$O412)/($P412-$O412)))),""))</f>
        <v/>
      </c>
      <c r="V412" s="29">
        <f>IF($A412="","",IF($K412="Completed","Completed",IF($K412="Canceled","Canceled",IF($K412="On Hold","On Hold",IF($I412="","Missing Due Date",IF($I412&lt;TODAY(),"Past Due",IF($I412&lt;=TODAY()+'Settings'!$B$4,"Due Soon","On Track")))))))</f>
        <v/>
      </c>
      <c r="W412" s="30">
        <f>IF($A412="","",COUNTIFS('Coaching Log'!$B$5:$B$504,$A412))</f>
        <v/>
      </c>
      <c r="X412" s="43">
        <f>IF($A412="","",IFERROR(IF(MAXIFS('Coaching Log'!$F$5:$F$504,'Coaching Log'!$B$5:$B$504,$A412)=0,"",MAXIFS('Coaching Log'!$F$5:$F$504,'Coaching Log'!$B$5:$B$504,$A412)),""))</f>
        <v/>
      </c>
      <c r="Y412" s="44">
        <f>IF(OR($A412="",$S412=""),"",IFERROR($S412*'Settings'!$B$5,""))</f>
        <v/>
      </c>
      <c r="Z412" s="44">
        <f>IF($A412="","",IFERROR(SUMIFS('Coaching Log'!$P$5:$P$504,'Coaching Log'!$B$5:$B$504,$A412),0))</f>
        <v/>
      </c>
      <c r="AA412" s="29">
        <f>IF(COUNTA($A412:$T412)=0,"",IF($A412="","Missing Plan ID",IF(COUNTIF($A$5:$A$504,$A412)&gt;1,"Duplicate Plan ID",IF(OR($B412="",$C412=""),"Missing Driver",IF($H412="","Missing Start Date",IF($I412="","Missing Due Date",IF($I412&lt;$H412,"Due Date Before Start",IF(AND($K412="Completed",$T412=""),"Missing Completion Date",IF(AND($K412&lt;&gt;"Completed",$T412&lt;&gt;""),"Completion Date With Open Status",IF(AND($N412="Lower Is Better",$O412&lt;&gt;"",$P412&lt;&gt;"",$P412&gt;=$O412),"Target Direction Conflict",IF(AND($N412="Higher Is Better",$O412&lt;&gt;"",$P412&lt;&gt;"",$P412&lt;=$O412),"Target Direction Conflict","OK")))))))))))</f>
        <v/>
      </c>
    </row>
    <row r="413">
      <c r="A413" s="23" t="n"/>
      <c r="B413" s="23" t="n"/>
      <c r="C413" s="23" t="n"/>
      <c r="D413" s="23" t="n"/>
      <c r="E413" s="23" t="n"/>
      <c r="F413" s="23" t="n"/>
      <c r="G413" s="24" t="n"/>
      <c r="H413" s="42" t="n"/>
      <c r="I413" s="42" t="n"/>
      <c r="J413" s="23" t="n"/>
      <c r="K413" s="23" t="n"/>
      <c r="L413" s="23" t="n"/>
      <c r="M413" s="23" t="n"/>
      <c r="N413" s="23" t="n"/>
      <c r="O413" s="26" t="n"/>
      <c r="P413" s="26" t="n"/>
      <c r="Q413" s="26" t="n"/>
      <c r="R413" s="42" t="n"/>
      <c r="S413" s="27" t="n"/>
      <c r="T413" s="42" t="n"/>
      <c r="U413" s="28">
        <f>IF(OR($O413="",$P413="",$Q413="",$N413=""),"",IFERROR(MAX(0,MIN(1,IF($N413="Lower Is Better",($O413-$Q413)/($O413-$P413),($Q413-$O413)/($P413-$O413)))),""))</f>
        <v/>
      </c>
      <c r="V413" s="29">
        <f>IF($A413="","",IF($K413="Completed","Completed",IF($K413="Canceled","Canceled",IF($K413="On Hold","On Hold",IF($I413="","Missing Due Date",IF($I413&lt;TODAY(),"Past Due",IF($I413&lt;=TODAY()+'Settings'!$B$4,"Due Soon","On Track")))))))</f>
        <v/>
      </c>
      <c r="W413" s="30">
        <f>IF($A413="","",COUNTIFS('Coaching Log'!$B$5:$B$504,$A413))</f>
        <v/>
      </c>
      <c r="X413" s="43">
        <f>IF($A413="","",IFERROR(IF(MAXIFS('Coaching Log'!$F$5:$F$504,'Coaching Log'!$B$5:$B$504,$A413)=0,"",MAXIFS('Coaching Log'!$F$5:$F$504,'Coaching Log'!$B$5:$B$504,$A413)),""))</f>
        <v/>
      </c>
      <c r="Y413" s="44">
        <f>IF(OR($A413="",$S413=""),"",IFERROR($S413*'Settings'!$B$5,""))</f>
        <v/>
      </c>
      <c r="Z413" s="44">
        <f>IF($A413="","",IFERROR(SUMIFS('Coaching Log'!$P$5:$P$504,'Coaching Log'!$B$5:$B$504,$A413),0))</f>
        <v/>
      </c>
      <c r="AA413" s="29">
        <f>IF(COUNTA($A413:$T413)=0,"",IF($A413="","Missing Plan ID",IF(COUNTIF($A$5:$A$504,$A413)&gt;1,"Duplicate Plan ID",IF(OR($B413="",$C413=""),"Missing Driver",IF($H413="","Missing Start Date",IF($I413="","Missing Due Date",IF($I413&lt;$H413,"Due Date Before Start",IF(AND($K413="Completed",$T413=""),"Missing Completion Date",IF(AND($K413&lt;&gt;"Completed",$T413&lt;&gt;""),"Completion Date With Open Status",IF(AND($N413="Lower Is Better",$O413&lt;&gt;"",$P413&lt;&gt;"",$P413&gt;=$O413),"Target Direction Conflict",IF(AND($N413="Higher Is Better",$O413&lt;&gt;"",$P413&lt;&gt;"",$P413&lt;=$O413),"Target Direction Conflict","OK")))))))))))</f>
        <v/>
      </c>
    </row>
    <row r="414">
      <c r="A414" s="23" t="n"/>
      <c r="B414" s="23" t="n"/>
      <c r="C414" s="23" t="n"/>
      <c r="D414" s="23" t="n"/>
      <c r="E414" s="23" t="n"/>
      <c r="F414" s="23" t="n"/>
      <c r="G414" s="24" t="n"/>
      <c r="H414" s="42" t="n"/>
      <c r="I414" s="42" t="n"/>
      <c r="J414" s="23" t="n"/>
      <c r="K414" s="23" t="n"/>
      <c r="L414" s="23" t="n"/>
      <c r="M414" s="23" t="n"/>
      <c r="N414" s="23" t="n"/>
      <c r="O414" s="26" t="n"/>
      <c r="P414" s="26" t="n"/>
      <c r="Q414" s="26" t="n"/>
      <c r="R414" s="42" t="n"/>
      <c r="S414" s="27" t="n"/>
      <c r="T414" s="42" t="n"/>
      <c r="U414" s="28">
        <f>IF(OR($O414="",$P414="",$Q414="",$N414=""),"",IFERROR(MAX(0,MIN(1,IF($N414="Lower Is Better",($O414-$Q414)/($O414-$P414),($Q414-$O414)/($P414-$O414)))),""))</f>
        <v/>
      </c>
      <c r="V414" s="29">
        <f>IF($A414="","",IF($K414="Completed","Completed",IF($K414="Canceled","Canceled",IF($K414="On Hold","On Hold",IF($I414="","Missing Due Date",IF($I414&lt;TODAY(),"Past Due",IF($I414&lt;=TODAY()+'Settings'!$B$4,"Due Soon","On Track")))))))</f>
        <v/>
      </c>
      <c r="W414" s="30">
        <f>IF($A414="","",COUNTIFS('Coaching Log'!$B$5:$B$504,$A414))</f>
        <v/>
      </c>
      <c r="X414" s="43">
        <f>IF($A414="","",IFERROR(IF(MAXIFS('Coaching Log'!$F$5:$F$504,'Coaching Log'!$B$5:$B$504,$A414)=0,"",MAXIFS('Coaching Log'!$F$5:$F$504,'Coaching Log'!$B$5:$B$504,$A414)),""))</f>
        <v/>
      </c>
      <c r="Y414" s="44">
        <f>IF(OR($A414="",$S414=""),"",IFERROR($S414*'Settings'!$B$5,""))</f>
        <v/>
      </c>
      <c r="Z414" s="44">
        <f>IF($A414="","",IFERROR(SUMIFS('Coaching Log'!$P$5:$P$504,'Coaching Log'!$B$5:$B$504,$A414),0))</f>
        <v/>
      </c>
      <c r="AA414" s="29">
        <f>IF(COUNTA($A414:$T414)=0,"",IF($A414="","Missing Plan ID",IF(COUNTIF($A$5:$A$504,$A414)&gt;1,"Duplicate Plan ID",IF(OR($B414="",$C414=""),"Missing Driver",IF($H414="","Missing Start Date",IF($I414="","Missing Due Date",IF($I414&lt;$H414,"Due Date Before Start",IF(AND($K414="Completed",$T414=""),"Missing Completion Date",IF(AND($K414&lt;&gt;"Completed",$T414&lt;&gt;""),"Completion Date With Open Status",IF(AND($N414="Lower Is Better",$O414&lt;&gt;"",$P414&lt;&gt;"",$P414&gt;=$O414),"Target Direction Conflict",IF(AND($N414="Higher Is Better",$O414&lt;&gt;"",$P414&lt;&gt;"",$P414&lt;=$O414),"Target Direction Conflict","OK")))))))))))</f>
        <v/>
      </c>
    </row>
    <row r="415">
      <c r="A415" s="23" t="n"/>
      <c r="B415" s="23" t="n"/>
      <c r="C415" s="23" t="n"/>
      <c r="D415" s="23" t="n"/>
      <c r="E415" s="23" t="n"/>
      <c r="F415" s="23" t="n"/>
      <c r="G415" s="24" t="n"/>
      <c r="H415" s="42" t="n"/>
      <c r="I415" s="42" t="n"/>
      <c r="J415" s="23" t="n"/>
      <c r="K415" s="23" t="n"/>
      <c r="L415" s="23" t="n"/>
      <c r="M415" s="23" t="n"/>
      <c r="N415" s="23" t="n"/>
      <c r="O415" s="26" t="n"/>
      <c r="P415" s="26" t="n"/>
      <c r="Q415" s="26" t="n"/>
      <c r="R415" s="42" t="n"/>
      <c r="S415" s="27" t="n"/>
      <c r="T415" s="42" t="n"/>
      <c r="U415" s="28">
        <f>IF(OR($O415="",$P415="",$Q415="",$N415=""),"",IFERROR(MAX(0,MIN(1,IF($N415="Lower Is Better",($O415-$Q415)/($O415-$P415),($Q415-$O415)/($P415-$O415)))),""))</f>
        <v/>
      </c>
      <c r="V415" s="29">
        <f>IF($A415="","",IF($K415="Completed","Completed",IF($K415="Canceled","Canceled",IF($K415="On Hold","On Hold",IF($I415="","Missing Due Date",IF($I415&lt;TODAY(),"Past Due",IF($I415&lt;=TODAY()+'Settings'!$B$4,"Due Soon","On Track")))))))</f>
        <v/>
      </c>
      <c r="W415" s="30">
        <f>IF($A415="","",COUNTIFS('Coaching Log'!$B$5:$B$504,$A415))</f>
        <v/>
      </c>
      <c r="X415" s="43">
        <f>IF($A415="","",IFERROR(IF(MAXIFS('Coaching Log'!$F$5:$F$504,'Coaching Log'!$B$5:$B$504,$A415)=0,"",MAXIFS('Coaching Log'!$F$5:$F$504,'Coaching Log'!$B$5:$B$504,$A415)),""))</f>
        <v/>
      </c>
      <c r="Y415" s="44">
        <f>IF(OR($A415="",$S415=""),"",IFERROR($S415*'Settings'!$B$5,""))</f>
        <v/>
      </c>
      <c r="Z415" s="44">
        <f>IF($A415="","",IFERROR(SUMIFS('Coaching Log'!$P$5:$P$504,'Coaching Log'!$B$5:$B$504,$A415),0))</f>
        <v/>
      </c>
      <c r="AA415" s="29">
        <f>IF(COUNTA($A415:$T415)=0,"",IF($A415="","Missing Plan ID",IF(COUNTIF($A$5:$A$504,$A415)&gt;1,"Duplicate Plan ID",IF(OR($B415="",$C415=""),"Missing Driver",IF($H415="","Missing Start Date",IF($I415="","Missing Due Date",IF($I415&lt;$H415,"Due Date Before Start",IF(AND($K415="Completed",$T415=""),"Missing Completion Date",IF(AND($K415&lt;&gt;"Completed",$T415&lt;&gt;""),"Completion Date With Open Status",IF(AND($N415="Lower Is Better",$O415&lt;&gt;"",$P415&lt;&gt;"",$P415&gt;=$O415),"Target Direction Conflict",IF(AND($N415="Higher Is Better",$O415&lt;&gt;"",$P415&lt;&gt;"",$P415&lt;=$O415),"Target Direction Conflict","OK")))))))))))</f>
        <v/>
      </c>
    </row>
    <row r="416">
      <c r="A416" s="23" t="n"/>
      <c r="B416" s="23" t="n"/>
      <c r="C416" s="23" t="n"/>
      <c r="D416" s="23" t="n"/>
      <c r="E416" s="23" t="n"/>
      <c r="F416" s="23" t="n"/>
      <c r="G416" s="24" t="n"/>
      <c r="H416" s="42" t="n"/>
      <c r="I416" s="42" t="n"/>
      <c r="J416" s="23" t="n"/>
      <c r="K416" s="23" t="n"/>
      <c r="L416" s="23" t="n"/>
      <c r="M416" s="23" t="n"/>
      <c r="N416" s="23" t="n"/>
      <c r="O416" s="26" t="n"/>
      <c r="P416" s="26" t="n"/>
      <c r="Q416" s="26" t="n"/>
      <c r="R416" s="42" t="n"/>
      <c r="S416" s="27" t="n"/>
      <c r="T416" s="42" t="n"/>
      <c r="U416" s="28">
        <f>IF(OR($O416="",$P416="",$Q416="",$N416=""),"",IFERROR(MAX(0,MIN(1,IF($N416="Lower Is Better",($O416-$Q416)/($O416-$P416),($Q416-$O416)/($P416-$O416)))),""))</f>
        <v/>
      </c>
      <c r="V416" s="29">
        <f>IF($A416="","",IF($K416="Completed","Completed",IF($K416="Canceled","Canceled",IF($K416="On Hold","On Hold",IF($I416="","Missing Due Date",IF($I416&lt;TODAY(),"Past Due",IF($I416&lt;=TODAY()+'Settings'!$B$4,"Due Soon","On Track")))))))</f>
        <v/>
      </c>
      <c r="W416" s="30">
        <f>IF($A416="","",COUNTIFS('Coaching Log'!$B$5:$B$504,$A416))</f>
        <v/>
      </c>
      <c r="X416" s="43">
        <f>IF($A416="","",IFERROR(IF(MAXIFS('Coaching Log'!$F$5:$F$504,'Coaching Log'!$B$5:$B$504,$A416)=0,"",MAXIFS('Coaching Log'!$F$5:$F$504,'Coaching Log'!$B$5:$B$504,$A416)),""))</f>
        <v/>
      </c>
      <c r="Y416" s="44">
        <f>IF(OR($A416="",$S416=""),"",IFERROR($S416*'Settings'!$B$5,""))</f>
        <v/>
      </c>
      <c r="Z416" s="44">
        <f>IF($A416="","",IFERROR(SUMIFS('Coaching Log'!$P$5:$P$504,'Coaching Log'!$B$5:$B$504,$A416),0))</f>
        <v/>
      </c>
      <c r="AA416" s="29">
        <f>IF(COUNTA($A416:$T416)=0,"",IF($A416="","Missing Plan ID",IF(COUNTIF($A$5:$A$504,$A416)&gt;1,"Duplicate Plan ID",IF(OR($B416="",$C416=""),"Missing Driver",IF($H416="","Missing Start Date",IF($I416="","Missing Due Date",IF($I416&lt;$H416,"Due Date Before Start",IF(AND($K416="Completed",$T416=""),"Missing Completion Date",IF(AND($K416&lt;&gt;"Completed",$T416&lt;&gt;""),"Completion Date With Open Status",IF(AND($N416="Lower Is Better",$O416&lt;&gt;"",$P416&lt;&gt;"",$P416&gt;=$O416),"Target Direction Conflict",IF(AND($N416="Higher Is Better",$O416&lt;&gt;"",$P416&lt;&gt;"",$P416&lt;=$O416),"Target Direction Conflict","OK")))))))))))</f>
        <v/>
      </c>
    </row>
    <row r="417">
      <c r="A417" s="23" t="n"/>
      <c r="B417" s="23" t="n"/>
      <c r="C417" s="23" t="n"/>
      <c r="D417" s="23" t="n"/>
      <c r="E417" s="23" t="n"/>
      <c r="F417" s="23" t="n"/>
      <c r="G417" s="24" t="n"/>
      <c r="H417" s="42" t="n"/>
      <c r="I417" s="42" t="n"/>
      <c r="J417" s="23" t="n"/>
      <c r="K417" s="23" t="n"/>
      <c r="L417" s="23" t="n"/>
      <c r="M417" s="23" t="n"/>
      <c r="N417" s="23" t="n"/>
      <c r="O417" s="26" t="n"/>
      <c r="P417" s="26" t="n"/>
      <c r="Q417" s="26" t="n"/>
      <c r="R417" s="42" t="n"/>
      <c r="S417" s="27" t="n"/>
      <c r="T417" s="42" t="n"/>
      <c r="U417" s="28">
        <f>IF(OR($O417="",$P417="",$Q417="",$N417=""),"",IFERROR(MAX(0,MIN(1,IF($N417="Lower Is Better",($O417-$Q417)/($O417-$P417),($Q417-$O417)/($P417-$O417)))),""))</f>
        <v/>
      </c>
      <c r="V417" s="29">
        <f>IF($A417="","",IF($K417="Completed","Completed",IF($K417="Canceled","Canceled",IF($K417="On Hold","On Hold",IF($I417="","Missing Due Date",IF($I417&lt;TODAY(),"Past Due",IF($I417&lt;=TODAY()+'Settings'!$B$4,"Due Soon","On Track")))))))</f>
        <v/>
      </c>
      <c r="W417" s="30">
        <f>IF($A417="","",COUNTIFS('Coaching Log'!$B$5:$B$504,$A417))</f>
        <v/>
      </c>
      <c r="X417" s="43">
        <f>IF($A417="","",IFERROR(IF(MAXIFS('Coaching Log'!$F$5:$F$504,'Coaching Log'!$B$5:$B$504,$A417)=0,"",MAXIFS('Coaching Log'!$F$5:$F$504,'Coaching Log'!$B$5:$B$504,$A417)),""))</f>
        <v/>
      </c>
      <c r="Y417" s="44">
        <f>IF(OR($A417="",$S417=""),"",IFERROR($S417*'Settings'!$B$5,""))</f>
        <v/>
      </c>
      <c r="Z417" s="44">
        <f>IF($A417="","",IFERROR(SUMIFS('Coaching Log'!$P$5:$P$504,'Coaching Log'!$B$5:$B$504,$A417),0))</f>
        <v/>
      </c>
      <c r="AA417" s="29">
        <f>IF(COUNTA($A417:$T417)=0,"",IF($A417="","Missing Plan ID",IF(COUNTIF($A$5:$A$504,$A417)&gt;1,"Duplicate Plan ID",IF(OR($B417="",$C417=""),"Missing Driver",IF($H417="","Missing Start Date",IF($I417="","Missing Due Date",IF($I417&lt;$H417,"Due Date Before Start",IF(AND($K417="Completed",$T417=""),"Missing Completion Date",IF(AND($K417&lt;&gt;"Completed",$T417&lt;&gt;""),"Completion Date With Open Status",IF(AND($N417="Lower Is Better",$O417&lt;&gt;"",$P417&lt;&gt;"",$P417&gt;=$O417),"Target Direction Conflict",IF(AND($N417="Higher Is Better",$O417&lt;&gt;"",$P417&lt;&gt;"",$P417&lt;=$O417),"Target Direction Conflict","OK")))))))))))</f>
        <v/>
      </c>
    </row>
    <row r="418">
      <c r="A418" s="23" t="n"/>
      <c r="B418" s="23" t="n"/>
      <c r="C418" s="23" t="n"/>
      <c r="D418" s="23" t="n"/>
      <c r="E418" s="23" t="n"/>
      <c r="F418" s="23" t="n"/>
      <c r="G418" s="24" t="n"/>
      <c r="H418" s="42" t="n"/>
      <c r="I418" s="42" t="n"/>
      <c r="J418" s="23" t="n"/>
      <c r="K418" s="23" t="n"/>
      <c r="L418" s="23" t="n"/>
      <c r="M418" s="23" t="n"/>
      <c r="N418" s="23" t="n"/>
      <c r="O418" s="26" t="n"/>
      <c r="P418" s="26" t="n"/>
      <c r="Q418" s="26" t="n"/>
      <c r="R418" s="42" t="n"/>
      <c r="S418" s="27" t="n"/>
      <c r="T418" s="42" t="n"/>
      <c r="U418" s="28">
        <f>IF(OR($O418="",$P418="",$Q418="",$N418=""),"",IFERROR(MAX(0,MIN(1,IF($N418="Lower Is Better",($O418-$Q418)/($O418-$P418),($Q418-$O418)/($P418-$O418)))),""))</f>
        <v/>
      </c>
      <c r="V418" s="29">
        <f>IF($A418="","",IF($K418="Completed","Completed",IF($K418="Canceled","Canceled",IF($K418="On Hold","On Hold",IF($I418="","Missing Due Date",IF($I418&lt;TODAY(),"Past Due",IF($I418&lt;=TODAY()+'Settings'!$B$4,"Due Soon","On Track")))))))</f>
        <v/>
      </c>
      <c r="W418" s="30">
        <f>IF($A418="","",COUNTIFS('Coaching Log'!$B$5:$B$504,$A418))</f>
        <v/>
      </c>
      <c r="X418" s="43">
        <f>IF($A418="","",IFERROR(IF(MAXIFS('Coaching Log'!$F$5:$F$504,'Coaching Log'!$B$5:$B$504,$A418)=0,"",MAXIFS('Coaching Log'!$F$5:$F$504,'Coaching Log'!$B$5:$B$504,$A418)),""))</f>
        <v/>
      </c>
      <c r="Y418" s="44">
        <f>IF(OR($A418="",$S418=""),"",IFERROR($S418*'Settings'!$B$5,""))</f>
        <v/>
      </c>
      <c r="Z418" s="44">
        <f>IF($A418="","",IFERROR(SUMIFS('Coaching Log'!$P$5:$P$504,'Coaching Log'!$B$5:$B$504,$A418),0))</f>
        <v/>
      </c>
      <c r="AA418" s="29">
        <f>IF(COUNTA($A418:$T418)=0,"",IF($A418="","Missing Plan ID",IF(COUNTIF($A$5:$A$504,$A418)&gt;1,"Duplicate Plan ID",IF(OR($B418="",$C418=""),"Missing Driver",IF($H418="","Missing Start Date",IF($I418="","Missing Due Date",IF($I418&lt;$H418,"Due Date Before Start",IF(AND($K418="Completed",$T418=""),"Missing Completion Date",IF(AND($K418&lt;&gt;"Completed",$T418&lt;&gt;""),"Completion Date With Open Status",IF(AND($N418="Lower Is Better",$O418&lt;&gt;"",$P418&lt;&gt;"",$P418&gt;=$O418),"Target Direction Conflict",IF(AND($N418="Higher Is Better",$O418&lt;&gt;"",$P418&lt;&gt;"",$P418&lt;=$O418),"Target Direction Conflict","OK")))))))))))</f>
        <v/>
      </c>
    </row>
    <row r="419">
      <c r="A419" s="23" t="n"/>
      <c r="B419" s="23" t="n"/>
      <c r="C419" s="23" t="n"/>
      <c r="D419" s="23" t="n"/>
      <c r="E419" s="23" t="n"/>
      <c r="F419" s="23" t="n"/>
      <c r="G419" s="24" t="n"/>
      <c r="H419" s="42" t="n"/>
      <c r="I419" s="42" t="n"/>
      <c r="J419" s="23" t="n"/>
      <c r="K419" s="23" t="n"/>
      <c r="L419" s="23" t="n"/>
      <c r="M419" s="23" t="n"/>
      <c r="N419" s="23" t="n"/>
      <c r="O419" s="26" t="n"/>
      <c r="P419" s="26" t="n"/>
      <c r="Q419" s="26" t="n"/>
      <c r="R419" s="42" t="n"/>
      <c r="S419" s="27" t="n"/>
      <c r="T419" s="42" t="n"/>
      <c r="U419" s="28">
        <f>IF(OR($O419="",$P419="",$Q419="",$N419=""),"",IFERROR(MAX(0,MIN(1,IF($N419="Lower Is Better",($O419-$Q419)/($O419-$P419),($Q419-$O419)/($P419-$O419)))),""))</f>
        <v/>
      </c>
      <c r="V419" s="29">
        <f>IF($A419="","",IF($K419="Completed","Completed",IF($K419="Canceled","Canceled",IF($K419="On Hold","On Hold",IF($I419="","Missing Due Date",IF($I419&lt;TODAY(),"Past Due",IF($I419&lt;=TODAY()+'Settings'!$B$4,"Due Soon","On Track")))))))</f>
        <v/>
      </c>
      <c r="W419" s="30">
        <f>IF($A419="","",COUNTIFS('Coaching Log'!$B$5:$B$504,$A419))</f>
        <v/>
      </c>
      <c r="X419" s="43">
        <f>IF($A419="","",IFERROR(IF(MAXIFS('Coaching Log'!$F$5:$F$504,'Coaching Log'!$B$5:$B$504,$A419)=0,"",MAXIFS('Coaching Log'!$F$5:$F$504,'Coaching Log'!$B$5:$B$504,$A419)),""))</f>
        <v/>
      </c>
      <c r="Y419" s="44">
        <f>IF(OR($A419="",$S419=""),"",IFERROR($S419*'Settings'!$B$5,""))</f>
        <v/>
      </c>
      <c r="Z419" s="44">
        <f>IF($A419="","",IFERROR(SUMIFS('Coaching Log'!$P$5:$P$504,'Coaching Log'!$B$5:$B$504,$A419),0))</f>
        <v/>
      </c>
      <c r="AA419" s="29">
        <f>IF(COUNTA($A419:$T419)=0,"",IF($A419="","Missing Plan ID",IF(COUNTIF($A$5:$A$504,$A419)&gt;1,"Duplicate Plan ID",IF(OR($B419="",$C419=""),"Missing Driver",IF($H419="","Missing Start Date",IF($I419="","Missing Due Date",IF($I419&lt;$H419,"Due Date Before Start",IF(AND($K419="Completed",$T419=""),"Missing Completion Date",IF(AND($K419&lt;&gt;"Completed",$T419&lt;&gt;""),"Completion Date With Open Status",IF(AND($N419="Lower Is Better",$O419&lt;&gt;"",$P419&lt;&gt;"",$P419&gt;=$O419),"Target Direction Conflict",IF(AND($N419="Higher Is Better",$O419&lt;&gt;"",$P419&lt;&gt;"",$P419&lt;=$O419),"Target Direction Conflict","OK")))))))))))</f>
        <v/>
      </c>
    </row>
    <row r="420">
      <c r="A420" s="23" t="n"/>
      <c r="B420" s="23" t="n"/>
      <c r="C420" s="23" t="n"/>
      <c r="D420" s="23" t="n"/>
      <c r="E420" s="23" t="n"/>
      <c r="F420" s="23" t="n"/>
      <c r="G420" s="24" t="n"/>
      <c r="H420" s="42" t="n"/>
      <c r="I420" s="42" t="n"/>
      <c r="J420" s="23" t="n"/>
      <c r="K420" s="23" t="n"/>
      <c r="L420" s="23" t="n"/>
      <c r="M420" s="23" t="n"/>
      <c r="N420" s="23" t="n"/>
      <c r="O420" s="26" t="n"/>
      <c r="P420" s="26" t="n"/>
      <c r="Q420" s="26" t="n"/>
      <c r="R420" s="42" t="n"/>
      <c r="S420" s="27" t="n"/>
      <c r="T420" s="42" t="n"/>
      <c r="U420" s="28">
        <f>IF(OR($O420="",$P420="",$Q420="",$N420=""),"",IFERROR(MAX(0,MIN(1,IF($N420="Lower Is Better",($O420-$Q420)/($O420-$P420),($Q420-$O420)/($P420-$O420)))),""))</f>
        <v/>
      </c>
      <c r="V420" s="29">
        <f>IF($A420="","",IF($K420="Completed","Completed",IF($K420="Canceled","Canceled",IF($K420="On Hold","On Hold",IF($I420="","Missing Due Date",IF($I420&lt;TODAY(),"Past Due",IF($I420&lt;=TODAY()+'Settings'!$B$4,"Due Soon","On Track")))))))</f>
        <v/>
      </c>
      <c r="W420" s="30">
        <f>IF($A420="","",COUNTIFS('Coaching Log'!$B$5:$B$504,$A420))</f>
        <v/>
      </c>
      <c r="X420" s="43">
        <f>IF($A420="","",IFERROR(IF(MAXIFS('Coaching Log'!$F$5:$F$504,'Coaching Log'!$B$5:$B$504,$A420)=0,"",MAXIFS('Coaching Log'!$F$5:$F$504,'Coaching Log'!$B$5:$B$504,$A420)),""))</f>
        <v/>
      </c>
      <c r="Y420" s="44">
        <f>IF(OR($A420="",$S420=""),"",IFERROR($S420*'Settings'!$B$5,""))</f>
        <v/>
      </c>
      <c r="Z420" s="44">
        <f>IF($A420="","",IFERROR(SUMIFS('Coaching Log'!$P$5:$P$504,'Coaching Log'!$B$5:$B$504,$A420),0))</f>
        <v/>
      </c>
      <c r="AA420" s="29">
        <f>IF(COUNTA($A420:$T420)=0,"",IF($A420="","Missing Plan ID",IF(COUNTIF($A$5:$A$504,$A420)&gt;1,"Duplicate Plan ID",IF(OR($B420="",$C420=""),"Missing Driver",IF($H420="","Missing Start Date",IF($I420="","Missing Due Date",IF($I420&lt;$H420,"Due Date Before Start",IF(AND($K420="Completed",$T420=""),"Missing Completion Date",IF(AND($K420&lt;&gt;"Completed",$T420&lt;&gt;""),"Completion Date With Open Status",IF(AND($N420="Lower Is Better",$O420&lt;&gt;"",$P420&lt;&gt;"",$P420&gt;=$O420),"Target Direction Conflict",IF(AND($N420="Higher Is Better",$O420&lt;&gt;"",$P420&lt;&gt;"",$P420&lt;=$O420),"Target Direction Conflict","OK")))))))))))</f>
        <v/>
      </c>
    </row>
    <row r="421">
      <c r="A421" s="23" t="n"/>
      <c r="B421" s="23" t="n"/>
      <c r="C421" s="23" t="n"/>
      <c r="D421" s="23" t="n"/>
      <c r="E421" s="23" t="n"/>
      <c r="F421" s="23" t="n"/>
      <c r="G421" s="24" t="n"/>
      <c r="H421" s="42" t="n"/>
      <c r="I421" s="42" t="n"/>
      <c r="J421" s="23" t="n"/>
      <c r="K421" s="23" t="n"/>
      <c r="L421" s="23" t="n"/>
      <c r="M421" s="23" t="n"/>
      <c r="N421" s="23" t="n"/>
      <c r="O421" s="26" t="n"/>
      <c r="P421" s="26" t="n"/>
      <c r="Q421" s="26" t="n"/>
      <c r="R421" s="42" t="n"/>
      <c r="S421" s="27" t="n"/>
      <c r="T421" s="42" t="n"/>
      <c r="U421" s="28">
        <f>IF(OR($O421="",$P421="",$Q421="",$N421=""),"",IFERROR(MAX(0,MIN(1,IF($N421="Lower Is Better",($O421-$Q421)/($O421-$P421),($Q421-$O421)/($P421-$O421)))),""))</f>
        <v/>
      </c>
      <c r="V421" s="29">
        <f>IF($A421="","",IF($K421="Completed","Completed",IF($K421="Canceled","Canceled",IF($K421="On Hold","On Hold",IF($I421="","Missing Due Date",IF($I421&lt;TODAY(),"Past Due",IF($I421&lt;=TODAY()+'Settings'!$B$4,"Due Soon","On Track")))))))</f>
        <v/>
      </c>
      <c r="W421" s="30">
        <f>IF($A421="","",COUNTIFS('Coaching Log'!$B$5:$B$504,$A421))</f>
        <v/>
      </c>
      <c r="X421" s="43">
        <f>IF($A421="","",IFERROR(IF(MAXIFS('Coaching Log'!$F$5:$F$504,'Coaching Log'!$B$5:$B$504,$A421)=0,"",MAXIFS('Coaching Log'!$F$5:$F$504,'Coaching Log'!$B$5:$B$504,$A421)),""))</f>
        <v/>
      </c>
      <c r="Y421" s="44">
        <f>IF(OR($A421="",$S421=""),"",IFERROR($S421*'Settings'!$B$5,""))</f>
        <v/>
      </c>
      <c r="Z421" s="44">
        <f>IF($A421="","",IFERROR(SUMIFS('Coaching Log'!$P$5:$P$504,'Coaching Log'!$B$5:$B$504,$A421),0))</f>
        <v/>
      </c>
      <c r="AA421" s="29">
        <f>IF(COUNTA($A421:$T421)=0,"",IF($A421="","Missing Plan ID",IF(COUNTIF($A$5:$A$504,$A421)&gt;1,"Duplicate Plan ID",IF(OR($B421="",$C421=""),"Missing Driver",IF($H421="","Missing Start Date",IF($I421="","Missing Due Date",IF($I421&lt;$H421,"Due Date Before Start",IF(AND($K421="Completed",$T421=""),"Missing Completion Date",IF(AND($K421&lt;&gt;"Completed",$T421&lt;&gt;""),"Completion Date With Open Status",IF(AND($N421="Lower Is Better",$O421&lt;&gt;"",$P421&lt;&gt;"",$P421&gt;=$O421),"Target Direction Conflict",IF(AND($N421="Higher Is Better",$O421&lt;&gt;"",$P421&lt;&gt;"",$P421&lt;=$O421),"Target Direction Conflict","OK")))))))))))</f>
        <v/>
      </c>
    </row>
    <row r="422">
      <c r="A422" s="23" t="n"/>
      <c r="B422" s="23" t="n"/>
      <c r="C422" s="23" t="n"/>
      <c r="D422" s="23" t="n"/>
      <c r="E422" s="23" t="n"/>
      <c r="F422" s="23" t="n"/>
      <c r="G422" s="24" t="n"/>
      <c r="H422" s="42" t="n"/>
      <c r="I422" s="42" t="n"/>
      <c r="J422" s="23" t="n"/>
      <c r="K422" s="23" t="n"/>
      <c r="L422" s="23" t="n"/>
      <c r="M422" s="23" t="n"/>
      <c r="N422" s="23" t="n"/>
      <c r="O422" s="26" t="n"/>
      <c r="P422" s="26" t="n"/>
      <c r="Q422" s="26" t="n"/>
      <c r="R422" s="42" t="n"/>
      <c r="S422" s="27" t="n"/>
      <c r="T422" s="42" t="n"/>
      <c r="U422" s="28">
        <f>IF(OR($O422="",$P422="",$Q422="",$N422=""),"",IFERROR(MAX(0,MIN(1,IF($N422="Lower Is Better",($O422-$Q422)/($O422-$P422),($Q422-$O422)/($P422-$O422)))),""))</f>
        <v/>
      </c>
      <c r="V422" s="29">
        <f>IF($A422="","",IF($K422="Completed","Completed",IF($K422="Canceled","Canceled",IF($K422="On Hold","On Hold",IF($I422="","Missing Due Date",IF($I422&lt;TODAY(),"Past Due",IF($I422&lt;=TODAY()+'Settings'!$B$4,"Due Soon","On Track")))))))</f>
        <v/>
      </c>
      <c r="W422" s="30">
        <f>IF($A422="","",COUNTIFS('Coaching Log'!$B$5:$B$504,$A422))</f>
        <v/>
      </c>
      <c r="X422" s="43">
        <f>IF($A422="","",IFERROR(IF(MAXIFS('Coaching Log'!$F$5:$F$504,'Coaching Log'!$B$5:$B$504,$A422)=0,"",MAXIFS('Coaching Log'!$F$5:$F$504,'Coaching Log'!$B$5:$B$504,$A422)),""))</f>
        <v/>
      </c>
      <c r="Y422" s="44">
        <f>IF(OR($A422="",$S422=""),"",IFERROR($S422*'Settings'!$B$5,""))</f>
        <v/>
      </c>
      <c r="Z422" s="44">
        <f>IF($A422="","",IFERROR(SUMIFS('Coaching Log'!$P$5:$P$504,'Coaching Log'!$B$5:$B$504,$A422),0))</f>
        <v/>
      </c>
      <c r="AA422" s="29">
        <f>IF(COUNTA($A422:$T422)=0,"",IF($A422="","Missing Plan ID",IF(COUNTIF($A$5:$A$504,$A422)&gt;1,"Duplicate Plan ID",IF(OR($B422="",$C422=""),"Missing Driver",IF($H422="","Missing Start Date",IF($I422="","Missing Due Date",IF($I422&lt;$H422,"Due Date Before Start",IF(AND($K422="Completed",$T422=""),"Missing Completion Date",IF(AND($K422&lt;&gt;"Completed",$T422&lt;&gt;""),"Completion Date With Open Status",IF(AND($N422="Lower Is Better",$O422&lt;&gt;"",$P422&lt;&gt;"",$P422&gt;=$O422),"Target Direction Conflict",IF(AND($N422="Higher Is Better",$O422&lt;&gt;"",$P422&lt;&gt;"",$P422&lt;=$O422),"Target Direction Conflict","OK")))))))))))</f>
        <v/>
      </c>
    </row>
    <row r="423">
      <c r="A423" s="23" t="n"/>
      <c r="B423" s="23" t="n"/>
      <c r="C423" s="23" t="n"/>
      <c r="D423" s="23" t="n"/>
      <c r="E423" s="23" t="n"/>
      <c r="F423" s="23" t="n"/>
      <c r="G423" s="24" t="n"/>
      <c r="H423" s="42" t="n"/>
      <c r="I423" s="42" t="n"/>
      <c r="J423" s="23" t="n"/>
      <c r="K423" s="23" t="n"/>
      <c r="L423" s="23" t="n"/>
      <c r="M423" s="23" t="n"/>
      <c r="N423" s="23" t="n"/>
      <c r="O423" s="26" t="n"/>
      <c r="P423" s="26" t="n"/>
      <c r="Q423" s="26" t="n"/>
      <c r="R423" s="42" t="n"/>
      <c r="S423" s="27" t="n"/>
      <c r="T423" s="42" t="n"/>
      <c r="U423" s="28">
        <f>IF(OR($O423="",$P423="",$Q423="",$N423=""),"",IFERROR(MAX(0,MIN(1,IF($N423="Lower Is Better",($O423-$Q423)/($O423-$P423),($Q423-$O423)/($P423-$O423)))),""))</f>
        <v/>
      </c>
      <c r="V423" s="29">
        <f>IF($A423="","",IF($K423="Completed","Completed",IF($K423="Canceled","Canceled",IF($K423="On Hold","On Hold",IF($I423="","Missing Due Date",IF($I423&lt;TODAY(),"Past Due",IF($I423&lt;=TODAY()+'Settings'!$B$4,"Due Soon","On Track")))))))</f>
        <v/>
      </c>
      <c r="W423" s="30">
        <f>IF($A423="","",COUNTIFS('Coaching Log'!$B$5:$B$504,$A423))</f>
        <v/>
      </c>
      <c r="X423" s="43">
        <f>IF($A423="","",IFERROR(IF(MAXIFS('Coaching Log'!$F$5:$F$504,'Coaching Log'!$B$5:$B$504,$A423)=0,"",MAXIFS('Coaching Log'!$F$5:$F$504,'Coaching Log'!$B$5:$B$504,$A423)),""))</f>
        <v/>
      </c>
      <c r="Y423" s="44">
        <f>IF(OR($A423="",$S423=""),"",IFERROR($S423*'Settings'!$B$5,""))</f>
        <v/>
      </c>
      <c r="Z423" s="44">
        <f>IF($A423="","",IFERROR(SUMIFS('Coaching Log'!$P$5:$P$504,'Coaching Log'!$B$5:$B$504,$A423),0))</f>
        <v/>
      </c>
      <c r="AA423" s="29">
        <f>IF(COUNTA($A423:$T423)=0,"",IF($A423="","Missing Plan ID",IF(COUNTIF($A$5:$A$504,$A423)&gt;1,"Duplicate Plan ID",IF(OR($B423="",$C423=""),"Missing Driver",IF($H423="","Missing Start Date",IF($I423="","Missing Due Date",IF($I423&lt;$H423,"Due Date Before Start",IF(AND($K423="Completed",$T423=""),"Missing Completion Date",IF(AND($K423&lt;&gt;"Completed",$T423&lt;&gt;""),"Completion Date With Open Status",IF(AND($N423="Lower Is Better",$O423&lt;&gt;"",$P423&lt;&gt;"",$P423&gt;=$O423),"Target Direction Conflict",IF(AND($N423="Higher Is Better",$O423&lt;&gt;"",$P423&lt;&gt;"",$P423&lt;=$O423),"Target Direction Conflict","OK")))))))))))</f>
        <v/>
      </c>
    </row>
    <row r="424">
      <c r="A424" s="23" t="n"/>
      <c r="B424" s="23" t="n"/>
      <c r="C424" s="23" t="n"/>
      <c r="D424" s="23" t="n"/>
      <c r="E424" s="23" t="n"/>
      <c r="F424" s="23" t="n"/>
      <c r="G424" s="24" t="n"/>
      <c r="H424" s="42" t="n"/>
      <c r="I424" s="42" t="n"/>
      <c r="J424" s="23" t="n"/>
      <c r="K424" s="23" t="n"/>
      <c r="L424" s="23" t="n"/>
      <c r="M424" s="23" t="n"/>
      <c r="N424" s="23" t="n"/>
      <c r="O424" s="26" t="n"/>
      <c r="P424" s="26" t="n"/>
      <c r="Q424" s="26" t="n"/>
      <c r="R424" s="42" t="n"/>
      <c r="S424" s="27" t="n"/>
      <c r="T424" s="42" t="n"/>
      <c r="U424" s="28">
        <f>IF(OR($O424="",$P424="",$Q424="",$N424=""),"",IFERROR(MAX(0,MIN(1,IF($N424="Lower Is Better",($O424-$Q424)/($O424-$P424),($Q424-$O424)/($P424-$O424)))),""))</f>
        <v/>
      </c>
      <c r="V424" s="29">
        <f>IF($A424="","",IF($K424="Completed","Completed",IF($K424="Canceled","Canceled",IF($K424="On Hold","On Hold",IF($I424="","Missing Due Date",IF($I424&lt;TODAY(),"Past Due",IF($I424&lt;=TODAY()+'Settings'!$B$4,"Due Soon","On Track")))))))</f>
        <v/>
      </c>
      <c r="W424" s="30">
        <f>IF($A424="","",COUNTIFS('Coaching Log'!$B$5:$B$504,$A424))</f>
        <v/>
      </c>
      <c r="X424" s="43">
        <f>IF($A424="","",IFERROR(IF(MAXIFS('Coaching Log'!$F$5:$F$504,'Coaching Log'!$B$5:$B$504,$A424)=0,"",MAXIFS('Coaching Log'!$F$5:$F$504,'Coaching Log'!$B$5:$B$504,$A424)),""))</f>
        <v/>
      </c>
      <c r="Y424" s="44">
        <f>IF(OR($A424="",$S424=""),"",IFERROR($S424*'Settings'!$B$5,""))</f>
        <v/>
      </c>
      <c r="Z424" s="44">
        <f>IF($A424="","",IFERROR(SUMIFS('Coaching Log'!$P$5:$P$504,'Coaching Log'!$B$5:$B$504,$A424),0))</f>
        <v/>
      </c>
      <c r="AA424" s="29">
        <f>IF(COUNTA($A424:$T424)=0,"",IF($A424="","Missing Plan ID",IF(COUNTIF($A$5:$A$504,$A424)&gt;1,"Duplicate Plan ID",IF(OR($B424="",$C424=""),"Missing Driver",IF($H424="","Missing Start Date",IF($I424="","Missing Due Date",IF($I424&lt;$H424,"Due Date Before Start",IF(AND($K424="Completed",$T424=""),"Missing Completion Date",IF(AND($K424&lt;&gt;"Completed",$T424&lt;&gt;""),"Completion Date With Open Status",IF(AND($N424="Lower Is Better",$O424&lt;&gt;"",$P424&lt;&gt;"",$P424&gt;=$O424),"Target Direction Conflict",IF(AND($N424="Higher Is Better",$O424&lt;&gt;"",$P424&lt;&gt;"",$P424&lt;=$O424),"Target Direction Conflict","OK")))))))))))</f>
        <v/>
      </c>
    </row>
    <row r="425">
      <c r="A425" s="23" t="n"/>
      <c r="B425" s="23" t="n"/>
      <c r="C425" s="23" t="n"/>
      <c r="D425" s="23" t="n"/>
      <c r="E425" s="23" t="n"/>
      <c r="F425" s="23" t="n"/>
      <c r="G425" s="24" t="n"/>
      <c r="H425" s="42" t="n"/>
      <c r="I425" s="42" t="n"/>
      <c r="J425" s="23" t="n"/>
      <c r="K425" s="23" t="n"/>
      <c r="L425" s="23" t="n"/>
      <c r="M425" s="23" t="n"/>
      <c r="N425" s="23" t="n"/>
      <c r="O425" s="26" t="n"/>
      <c r="P425" s="26" t="n"/>
      <c r="Q425" s="26" t="n"/>
      <c r="R425" s="42" t="n"/>
      <c r="S425" s="27" t="n"/>
      <c r="T425" s="42" t="n"/>
      <c r="U425" s="28">
        <f>IF(OR($O425="",$P425="",$Q425="",$N425=""),"",IFERROR(MAX(0,MIN(1,IF($N425="Lower Is Better",($O425-$Q425)/($O425-$P425),($Q425-$O425)/($P425-$O425)))),""))</f>
        <v/>
      </c>
      <c r="V425" s="29">
        <f>IF($A425="","",IF($K425="Completed","Completed",IF($K425="Canceled","Canceled",IF($K425="On Hold","On Hold",IF($I425="","Missing Due Date",IF($I425&lt;TODAY(),"Past Due",IF($I425&lt;=TODAY()+'Settings'!$B$4,"Due Soon","On Track")))))))</f>
        <v/>
      </c>
      <c r="W425" s="30">
        <f>IF($A425="","",COUNTIFS('Coaching Log'!$B$5:$B$504,$A425))</f>
        <v/>
      </c>
      <c r="X425" s="43">
        <f>IF($A425="","",IFERROR(IF(MAXIFS('Coaching Log'!$F$5:$F$504,'Coaching Log'!$B$5:$B$504,$A425)=0,"",MAXIFS('Coaching Log'!$F$5:$F$504,'Coaching Log'!$B$5:$B$504,$A425)),""))</f>
        <v/>
      </c>
      <c r="Y425" s="44">
        <f>IF(OR($A425="",$S425=""),"",IFERROR($S425*'Settings'!$B$5,""))</f>
        <v/>
      </c>
      <c r="Z425" s="44">
        <f>IF($A425="","",IFERROR(SUMIFS('Coaching Log'!$P$5:$P$504,'Coaching Log'!$B$5:$B$504,$A425),0))</f>
        <v/>
      </c>
      <c r="AA425" s="29">
        <f>IF(COUNTA($A425:$T425)=0,"",IF($A425="","Missing Plan ID",IF(COUNTIF($A$5:$A$504,$A425)&gt;1,"Duplicate Plan ID",IF(OR($B425="",$C425=""),"Missing Driver",IF($H425="","Missing Start Date",IF($I425="","Missing Due Date",IF($I425&lt;$H425,"Due Date Before Start",IF(AND($K425="Completed",$T425=""),"Missing Completion Date",IF(AND($K425&lt;&gt;"Completed",$T425&lt;&gt;""),"Completion Date With Open Status",IF(AND($N425="Lower Is Better",$O425&lt;&gt;"",$P425&lt;&gt;"",$P425&gt;=$O425),"Target Direction Conflict",IF(AND($N425="Higher Is Better",$O425&lt;&gt;"",$P425&lt;&gt;"",$P425&lt;=$O425),"Target Direction Conflict","OK")))))))))))</f>
        <v/>
      </c>
    </row>
    <row r="426">
      <c r="A426" s="23" t="n"/>
      <c r="B426" s="23" t="n"/>
      <c r="C426" s="23" t="n"/>
      <c r="D426" s="23" t="n"/>
      <c r="E426" s="23" t="n"/>
      <c r="F426" s="23" t="n"/>
      <c r="G426" s="24" t="n"/>
      <c r="H426" s="42" t="n"/>
      <c r="I426" s="42" t="n"/>
      <c r="J426" s="23" t="n"/>
      <c r="K426" s="23" t="n"/>
      <c r="L426" s="23" t="n"/>
      <c r="M426" s="23" t="n"/>
      <c r="N426" s="23" t="n"/>
      <c r="O426" s="26" t="n"/>
      <c r="P426" s="26" t="n"/>
      <c r="Q426" s="26" t="n"/>
      <c r="R426" s="42" t="n"/>
      <c r="S426" s="27" t="n"/>
      <c r="T426" s="42" t="n"/>
      <c r="U426" s="28">
        <f>IF(OR($O426="",$P426="",$Q426="",$N426=""),"",IFERROR(MAX(0,MIN(1,IF($N426="Lower Is Better",($O426-$Q426)/($O426-$P426),($Q426-$O426)/($P426-$O426)))),""))</f>
        <v/>
      </c>
      <c r="V426" s="29">
        <f>IF($A426="","",IF($K426="Completed","Completed",IF($K426="Canceled","Canceled",IF($K426="On Hold","On Hold",IF($I426="","Missing Due Date",IF($I426&lt;TODAY(),"Past Due",IF($I426&lt;=TODAY()+'Settings'!$B$4,"Due Soon","On Track")))))))</f>
        <v/>
      </c>
      <c r="W426" s="30">
        <f>IF($A426="","",COUNTIFS('Coaching Log'!$B$5:$B$504,$A426))</f>
        <v/>
      </c>
      <c r="X426" s="43">
        <f>IF($A426="","",IFERROR(IF(MAXIFS('Coaching Log'!$F$5:$F$504,'Coaching Log'!$B$5:$B$504,$A426)=0,"",MAXIFS('Coaching Log'!$F$5:$F$504,'Coaching Log'!$B$5:$B$504,$A426)),""))</f>
        <v/>
      </c>
      <c r="Y426" s="44">
        <f>IF(OR($A426="",$S426=""),"",IFERROR($S426*'Settings'!$B$5,""))</f>
        <v/>
      </c>
      <c r="Z426" s="44">
        <f>IF($A426="","",IFERROR(SUMIFS('Coaching Log'!$P$5:$P$504,'Coaching Log'!$B$5:$B$504,$A426),0))</f>
        <v/>
      </c>
      <c r="AA426" s="29">
        <f>IF(COUNTA($A426:$T426)=0,"",IF($A426="","Missing Plan ID",IF(COUNTIF($A$5:$A$504,$A426)&gt;1,"Duplicate Plan ID",IF(OR($B426="",$C426=""),"Missing Driver",IF($H426="","Missing Start Date",IF($I426="","Missing Due Date",IF($I426&lt;$H426,"Due Date Before Start",IF(AND($K426="Completed",$T426=""),"Missing Completion Date",IF(AND($K426&lt;&gt;"Completed",$T426&lt;&gt;""),"Completion Date With Open Status",IF(AND($N426="Lower Is Better",$O426&lt;&gt;"",$P426&lt;&gt;"",$P426&gt;=$O426),"Target Direction Conflict",IF(AND($N426="Higher Is Better",$O426&lt;&gt;"",$P426&lt;&gt;"",$P426&lt;=$O426),"Target Direction Conflict","OK")))))))))))</f>
        <v/>
      </c>
    </row>
    <row r="427">
      <c r="A427" s="23" t="n"/>
      <c r="B427" s="23" t="n"/>
      <c r="C427" s="23" t="n"/>
      <c r="D427" s="23" t="n"/>
      <c r="E427" s="23" t="n"/>
      <c r="F427" s="23" t="n"/>
      <c r="G427" s="24" t="n"/>
      <c r="H427" s="42" t="n"/>
      <c r="I427" s="42" t="n"/>
      <c r="J427" s="23" t="n"/>
      <c r="K427" s="23" t="n"/>
      <c r="L427" s="23" t="n"/>
      <c r="M427" s="23" t="n"/>
      <c r="N427" s="23" t="n"/>
      <c r="O427" s="26" t="n"/>
      <c r="P427" s="26" t="n"/>
      <c r="Q427" s="26" t="n"/>
      <c r="R427" s="42" t="n"/>
      <c r="S427" s="27" t="n"/>
      <c r="T427" s="42" t="n"/>
      <c r="U427" s="28">
        <f>IF(OR($O427="",$P427="",$Q427="",$N427=""),"",IFERROR(MAX(0,MIN(1,IF($N427="Lower Is Better",($O427-$Q427)/($O427-$P427),($Q427-$O427)/($P427-$O427)))),""))</f>
        <v/>
      </c>
      <c r="V427" s="29">
        <f>IF($A427="","",IF($K427="Completed","Completed",IF($K427="Canceled","Canceled",IF($K427="On Hold","On Hold",IF($I427="","Missing Due Date",IF($I427&lt;TODAY(),"Past Due",IF($I427&lt;=TODAY()+'Settings'!$B$4,"Due Soon","On Track")))))))</f>
        <v/>
      </c>
      <c r="W427" s="30">
        <f>IF($A427="","",COUNTIFS('Coaching Log'!$B$5:$B$504,$A427))</f>
        <v/>
      </c>
      <c r="X427" s="43">
        <f>IF($A427="","",IFERROR(IF(MAXIFS('Coaching Log'!$F$5:$F$504,'Coaching Log'!$B$5:$B$504,$A427)=0,"",MAXIFS('Coaching Log'!$F$5:$F$504,'Coaching Log'!$B$5:$B$504,$A427)),""))</f>
        <v/>
      </c>
      <c r="Y427" s="44">
        <f>IF(OR($A427="",$S427=""),"",IFERROR($S427*'Settings'!$B$5,""))</f>
        <v/>
      </c>
      <c r="Z427" s="44">
        <f>IF($A427="","",IFERROR(SUMIFS('Coaching Log'!$P$5:$P$504,'Coaching Log'!$B$5:$B$504,$A427),0))</f>
        <v/>
      </c>
      <c r="AA427" s="29">
        <f>IF(COUNTA($A427:$T427)=0,"",IF($A427="","Missing Plan ID",IF(COUNTIF($A$5:$A$504,$A427)&gt;1,"Duplicate Plan ID",IF(OR($B427="",$C427=""),"Missing Driver",IF($H427="","Missing Start Date",IF($I427="","Missing Due Date",IF($I427&lt;$H427,"Due Date Before Start",IF(AND($K427="Completed",$T427=""),"Missing Completion Date",IF(AND($K427&lt;&gt;"Completed",$T427&lt;&gt;""),"Completion Date With Open Status",IF(AND($N427="Lower Is Better",$O427&lt;&gt;"",$P427&lt;&gt;"",$P427&gt;=$O427),"Target Direction Conflict",IF(AND($N427="Higher Is Better",$O427&lt;&gt;"",$P427&lt;&gt;"",$P427&lt;=$O427),"Target Direction Conflict","OK")))))))))))</f>
        <v/>
      </c>
    </row>
    <row r="428">
      <c r="A428" s="23" t="n"/>
      <c r="B428" s="23" t="n"/>
      <c r="C428" s="23" t="n"/>
      <c r="D428" s="23" t="n"/>
      <c r="E428" s="23" t="n"/>
      <c r="F428" s="23" t="n"/>
      <c r="G428" s="24" t="n"/>
      <c r="H428" s="42" t="n"/>
      <c r="I428" s="42" t="n"/>
      <c r="J428" s="23" t="n"/>
      <c r="K428" s="23" t="n"/>
      <c r="L428" s="23" t="n"/>
      <c r="M428" s="23" t="n"/>
      <c r="N428" s="23" t="n"/>
      <c r="O428" s="26" t="n"/>
      <c r="P428" s="26" t="n"/>
      <c r="Q428" s="26" t="n"/>
      <c r="R428" s="42" t="n"/>
      <c r="S428" s="27" t="n"/>
      <c r="T428" s="42" t="n"/>
      <c r="U428" s="28">
        <f>IF(OR($O428="",$P428="",$Q428="",$N428=""),"",IFERROR(MAX(0,MIN(1,IF($N428="Lower Is Better",($O428-$Q428)/($O428-$P428),($Q428-$O428)/($P428-$O428)))),""))</f>
        <v/>
      </c>
      <c r="V428" s="29">
        <f>IF($A428="","",IF($K428="Completed","Completed",IF($K428="Canceled","Canceled",IF($K428="On Hold","On Hold",IF($I428="","Missing Due Date",IF($I428&lt;TODAY(),"Past Due",IF($I428&lt;=TODAY()+'Settings'!$B$4,"Due Soon","On Track")))))))</f>
        <v/>
      </c>
      <c r="W428" s="30">
        <f>IF($A428="","",COUNTIFS('Coaching Log'!$B$5:$B$504,$A428))</f>
        <v/>
      </c>
      <c r="X428" s="43">
        <f>IF($A428="","",IFERROR(IF(MAXIFS('Coaching Log'!$F$5:$F$504,'Coaching Log'!$B$5:$B$504,$A428)=0,"",MAXIFS('Coaching Log'!$F$5:$F$504,'Coaching Log'!$B$5:$B$504,$A428)),""))</f>
        <v/>
      </c>
      <c r="Y428" s="44">
        <f>IF(OR($A428="",$S428=""),"",IFERROR($S428*'Settings'!$B$5,""))</f>
        <v/>
      </c>
      <c r="Z428" s="44">
        <f>IF($A428="","",IFERROR(SUMIFS('Coaching Log'!$P$5:$P$504,'Coaching Log'!$B$5:$B$504,$A428),0))</f>
        <v/>
      </c>
      <c r="AA428" s="29">
        <f>IF(COUNTA($A428:$T428)=0,"",IF($A428="","Missing Plan ID",IF(COUNTIF($A$5:$A$504,$A428)&gt;1,"Duplicate Plan ID",IF(OR($B428="",$C428=""),"Missing Driver",IF($H428="","Missing Start Date",IF($I428="","Missing Due Date",IF($I428&lt;$H428,"Due Date Before Start",IF(AND($K428="Completed",$T428=""),"Missing Completion Date",IF(AND($K428&lt;&gt;"Completed",$T428&lt;&gt;""),"Completion Date With Open Status",IF(AND($N428="Lower Is Better",$O428&lt;&gt;"",$P428&lt;&gt;"",$P428&gt;=$O428),"Target Direction Conflict",IF(AND($N428="Higher Is Better",$O428&lt;&gt;"",$P428&lt;&gt;"",$P428&lt;=$O428),"Target Direction Conflict","OK")))))))))))</f>
        <v/>
      </c>
    </row>
    <row r="429">
      <c r="A429" s="23" t="n"/>
      <c r="B429" s="23" t="n"/>
      <c r="C429" s="23" t="n"/>
      <c r="D429" s="23" t="n"/>
      <c r="E429" s="23" t="n"/>
      <c r="F429" s="23" t="n"/>
      <c r="G429" s="24" t="n"/>
      <c r="H429" s="42" t="n"/>
      <c r="I429" s="42" t="n"/>
      <c r="J429" s="23" t="n"/>
      <c r="K429" s="23" t="n"/>
      <c r="L429" s="23" t="n"/>
      <c r="M429" s="23" t="n"/>
      <c r="N429" s="23" t="n"/>
      <c r="O429" s="26" t="n"/>
      <c r="P429" s="26" t="n"/>
      <c r="Q429" s="26" t="n"/>
      <c r="R429" s="42" t="n"/>
      <c r="S429" s="27" t="n"/>
      <c r="T429" s="42" t="n"/>
      <c r="U429" s="28">
        <f>IF(OR($O429="",$P429="",$Q429="",$N429=""),"",IFERROR(MAX(0,MIN(1,IF($N429="Lower Is Better",($O429-$Q429)/($O429-$P429),($Q429-$O429)/($P429-$O429)))),""))</f>
        <v/>
      </c>
      <c r="V429" s="29">
        <f>IF($A429="","",IF($K429="Completed","Completed",IF($K429="Canceled","Canceled",IF($K429="On Hold","On Hold",IF($I429="","Missing Due Date",IF($I429&lt;TODAY(),"Past Due",IF($I429&lt;=TODAY()+'Settings'!$B$4,"Due Soon","On Track")))))))</f>
        <v/>
      </c>
      <c r="W429" s="30">
        <f>IF($A429="","",COUNTIFS('Coaching Log'!$B$5:$B$504,$A429))</f>
        <v/>
      </c>
      <c r="X429" s="43">
        <f>IF($A429="","",IFERROR(IF(MAXIFS('Coaching Log'!$F$5:$F$504,'Coaching Log'!$B$5:$B$504,$A429)=0,"",MAXIFS('Coaching Log'!$F$5:$F$504,'Coaching Log'!$B$5:$B$504,$A429)),""))</f>
        <v/>
      </c>
      <c r="Y429" s="44">
        <f>IF(OR($A429="",$S429=""),"",IFERROR($S429*'Settings'!$B$5,""))</f>
        <v/>
      </c>
      <c r="Z429" s="44">
        <f>IF($A429="","",IFERROR(SUMIFS('Coaching Log'!$P$5:$P$504,'Coaching Log'!$B$5:$B$504,$A429),0))</f>
        <v/>
      </c>
      <c r="AA429" s="29">
        <f>IF(COUNTA($A429:$T429)=0,"",IF($A429="","Missing Plan ID",IF(COUNTIF($A$5:$A$504,$A429)&gt;1,"Duplicate Plan ID",IF(OR($B429="",$C429=""),"Missing Driver",IF($H429="","Missing Start Date",IF($I429="","Missing Due Date",IF($I429&lt;$H429,"Due Date Before Start",IF(AND($K429="Completed",$T429=""),"Missing Completion Date",IF(AND($K429&lt;&gt;"Completed",$T429&lt;&gt;""),"Completion Date With Open Status",IF(AND($N429="Lower Is Better",$O429&lt;&gt;"",$P429&lt;&gt;"",$P429&gt;=$O429),"Target Direction Conflict",IF(AND($N429="Higher Is Better",$O429&lt;&gt;"",$P429&lt;&gt;"",$P429&lt;=$O429),"Target Direction Conflict","OK")))))))))))</f>
        <v/>
      </c>
    </row>
    <row r="430">
      <c r="A430" s="23" t="n"/>
      <c r="B430" s="23" t="n"/>
      <c r="C430" s="23" t="n"/>
      <c r="D430" s="23" t="n"/>
      <c r="E430" s="23" t="n"/>
      <c r="F430" s="23" t="n"/>
      <c r="G430" s="24" t="n"/>
      <c r="H430" s="42" t="n"/>
      <c r="I430" s="42" t="n"/>
      <c r="J430" s="23" t="n"/>
      <c r="K430" s="23" t="n"/>
      <c r="L430" s="23" t="n"/>
      <c r="M430" s="23" t="n"/>
      <c r="N430" s="23" t="n"/>
      <c r="O430" s="26" t="n"/>
      <c r="P430" s="26" t="n"/>
      <c r="Q430" s="26" t="n"/>
      <c r="R430" s="42" t="n"/>
      <c r="S430" s="27" t="n"/>
      <c r="T430" s="42" t="n"/>
      <c r="U430" s="28">
        <f>IF(OR($O430="",$P430="",$Q430="",$N430=""),"",IFERROR(MAX(0,MIN(1,IF($N430="Lower Is Better",($O430-$Q430)/($O430-$P430),($Q430-$O430)/($P430-$O430)))),""))</f>
        <v/>
      </c>
      <c r="V430" s="29">
        <f>IF($A430="","",IF($K430="Completed","Completed",IF($K430="Canceled","Canceled",IF($K430="On Hold","On Hold",IF($I430="","Missing Due Date",IF($I430&lt;TODAY(),"Past Due",IF($I430&lt;=TODAY()+'Settings'!$B$4,"Due Soon","On Track")))))))</f>
        <v/>
      </c>
      <c r="W430" s="30">
        <f>IF($A430="","",COUNTIFS('Coaching Log'!$B$5:$B$504,$A430))</f>
        <v/>
      </c>
      <c r="X430" s="43">
        <f>IF($A430="","",IFERROR(IF(MAXIFS('Coaching Log'!$F$5:$F$504,'Coaching Log'!$B$5:$B$504,$A430)=0,"",MAXIFS('Coaching Log'!$F$5:$F$504,'Coaching Log'!$B$5:$B$504,$A430)),""))</f>
        <v/>
      </c>
      <c r="Y430" s="44">
        <f>IF(OR($A430="",$S430=""),"",IFERROR($S430*'Settings'!$B$5,""))</f>
        <v/>
      </c>
      <c r="Z430" s="44">
        <f>IF($A430="","",IFERROR(SUMIFS('Coaching Log'!$P$5:$P$504,'Coaching Log'!$B$5:$B$504,$A430),0))</f>
        <v/>
      </c>
      <c r="AA430" s="29">
        <f>IF(COUNTA($A430:$T430)=0,"",IF($A430="","Missing Plan ID",IF(COUNTIF($A$5:$A$504,$A430)&gt;1,"Duplicate Plan ID",IF(OR($B430="",$C430=""),"Missing Driver",IF($H430="","Missing Start Date",IF($I430="","Missing Due Date",IF($I430&lt;$H430,"Due Date Before Start",IF(AND($K430="Completed",$T430=""),"Missing Completion Date",IF(AND($K430&lt;&gt;"Completed",$T430&lt;&gt;""),"Completion Date With Open Status",IF(AND($N430="Lower Is Better",$O430&lt;&gt;"",$P430&lt;&gt;"",$P430&gt;=$O430),"Target Direction Conflict",IF(AND($N430="Higher Is Better",$O430&lt;&gt;"",$P430&lt;&gt;"",$P430&lt;=$O430),"Target Direction Conflict","OK")))))))))))</f>
        <v/>
      </c>
    </row>
    <row r="431">
      <c r="A431" s="23" t="n"/>
      <c r="B431" s="23" t="n"/>
      <c r="C431" s="23" t="n"/>
      <c r="D431" s="23" t="n"/>
      <c r="E431" s="23" t="n"/>
      <c r="F431" s="23" t="n"/>
      <c r="G431" s="24" t="n"/>
      <c r="H431" s="42" t="n"/>
      <c r="I431" s="42" t="n"/>
      <c r="J431" s="23" t="n"/>
      <c r="K431" s="23" t="n"/>
      <c r="L431" s="23" t="n"/>
      <c r="M431" s="23" t="n"/>
      <c r="N431" s="23" t="n"/>
      <c r="O431" s="26" t="n"/>
      <c r="P431" s="26" t="n"/>
      <c r="Q431" s="26" t="n"/>
      <c r="R431" s="42" t="n"/>
      <c r="S431" s="27" t="n"/>
      <c r="T431" s="42" t="n"/>
      <c r="U431" s="28">
        <f>IF(OR($O431="",$P431="",$Q431="",$N431=""),"",IFERROR(MAX(0,MIN(1,IF($N431="Lower Is Better",($O431-$Q431)/($O431-$P431),($Q431-$O431)/($P431-$O431)))),""))</f>
        <v/>
      </c>
      <c r="V431" s="29">
        <f>IF($A431="","",IF($K431="Completed","Completed",IF($K431="Canceled","Canceled",IF($K431="On Hold","On Hold",IF($I431="","Missing Due Date",IF($I431&lt;TODAY(),"Past Due",IF($I431&lt;=TODAY()+'Settings'!$B$4,"Due Soon","On Track")))))))</f>
        <v/>
      </c>
      <c r="W431" s="30">
        <f>IF($A431="","",COUNTIFS('Coaching Log'!$B$5:$B$504,$A431))</f>
        <v/>
      </c>
      <c r="X431" s="43">
        <f>IF($A431="","",IFERROR(IF(MAXIFS('Coaching Log'!$F$5:$F$504,'Coaching Log'!$B$5:$B$504,$A431)=0,"",MAXIFS('Coaching Log'!$F$5:$F$504,'Coaching Log'!$B$5:$B$504,$A431)),""))</f>
        <v/>
      </c>
      <c r="Y431" s="44">
        <f>IF(OR($A431="",$S431=""),"",IFERROR($S431*'Settings'!$B$5,""))</f>
        <v/>
      </c>
      <c r="Z431" s="44">
        <f>IF($A431="","",IFERROR(SUMIFS('Coaching Log'!$P$5:$P$504,'Coaching Log'!$B$5:$B$504,$A431),0))</f>
        <v/>
      </c>
      <c r="AA431" s="29">
        <f>IF(COUNTA($A431:$T431)=0,"",IF($A431="","Missing Plan ID",IF(COUNTIF($A$5:$A$504,$A431)&gt;1,"Duplicate Plan ID",IF(OR($B431="",$C431=""),"Missing Driver",IF($H431="","Missing Start Date",IF($I431="","Missing Due Date",IF($I431&lt;$H431,"Due Date Before Start",IF(AND($K431="Completed",$T431=""),"Missing Completion Date",IF(AND($K431&lt;&gt;"Completed",$T431&lt;&gt;""),"Completion Date With Open Status",IF(AND($N431="Lower Is Better",$O431&lt;&gt;"",$P431&lt;&gt;"",$P431&gt;=$O431),"Target Direction Conflict",IF(AND($N431="Higher Is Better",$O431&lt;&gt;"",$P431&lt;&gt;"",$P431&lt;=$O431),"Target Direction Conflict","OK")))))))))))</f>
        <v/>
      </c>
    </row>
    <row r="432">
      <c r="A432" s="23" t="n"/>
      <c r="B432" s="23" t="n"/>
      <c r="C432" s="23" t="n"/>
      <c r="D432" s="23" t="n"/>
      <c r="E432" s="23" t="n"/>
      <c r="F432" s="23" t="n"/>
      <c r="G432" s="24" t="n"/>
      <c r="H432" s="42" t="n"/>
      <c r="I432" s="42" t="n"/>
      <c r="J432" s="23" t="n"/>
      <c r="K432" s="23" t="n"/>
      <c r="L432" s="23" t="n"/>
      <c r="M432" s="23" t="n"/>
      <c r="N432" s="23" t="n"/>
      <c r="O432" s="26" t="n"/>
      <c r="P432" s="26" t="n"/>
      <c r="Q432" s="26" t="n"/>
      <c r="R432" s="42" t="n"/>
      <c r="S432" s="27" t="n"/>
      <c r="T432" s="42" t="n"/>
      <c r="U432" s="28">
        <f>IF(OR($O432="",$P432="",$Q432="",$N432=""),"",IFERROR(MAX(0,MIN(1,IF($N432="Lower Is Better",($O432-$Q432)/($O432-$P432),($Q432-$O432)/($P432-$O432)))),""))</f>
        <v/>
      </c>
      <c r="V432" s="29">
        <f>IF($A432="","",IF($K432="Completed","Completed",IF($K432="Canceled","Canceled",IF($K432="On Hold","On Hold",IF($I432="","Missing Due Date",IF($I432&lt;TODAY(),"Past Due",IF($I432&lt;=TODAY()+'Settings'!$B$4,"Due Soon","On Track")))))))</f>
        <v/>
      </c>
      <c r="W432" s="30">
        <f>IF($A432="","",COUNTIFS('Coaching Log'!$B$5:$B$504,$A432))</f>
        <v/>
      </c>
      <c r="X432" s="43">
        <f>IF($A432="","",IFERROR(IF(MAXIFS('Coaching Log'!$F$5:$F$504,'Coaching Log'!$B$5:$B$504,$A432)=0,"",MAXIFS('Coaching Log'!$F$5:$F$504,'Coaching Log'!$B$5:$B$504,$A432)),""))</f>
        <v/>
      </c>
      <c r="Y432" s="44">
        <f>IF(OR($A432="",$S432=""),"",IFERROR($S432*'Settings'!$B$5,""))</f>
        <v/>
      </c>
      <c r="Z432" s="44">
        <f>IF($A432="","",IFERROR(SUMIFS('Coaching Log'!$P$5:$P$504,'Coaching Log'!$B$5:$B$504,$A432),0))</f>
        <v/>
      </c>
      <c r="AA432" s="29">
        <f>IF(COUNTA($A432:$T432)=0,"",IF($A432="","Missing Plan ID",IF(COUNTIF($A$5:$A$504,$A432)&gt;1,"Duplicate Plan ID",IF(OR($B432="",$C432=""),"Missing Driver",IF($H432="","Missing Start Date",IF($I432="","Missing Due Date",IF($I432&lt;$H432,"Due Date Before Start",IF(AND($K432="Completed",$T432=""),"Missing Completion Date",IF(AND($K432&lt;&gt;"Completed",$T432&lt;&gt;""),"Completion Date With Open Status",IF(AND($N432="Lower Is Better",$O432&lt;&gt;"",$P432&lt;&gt;"",$P432&gt;=$O432),"Target Direction Conflict",IF(AND($N432="Higher Is Better",$O432&lt;&gt;"",$P432&lt;&gt;"",$P432&lt;=$O432),"Target Direction Conflict","OK")))))))))))</f>
        <v/>
      </c>
    </row>
    <row r="433">
      <c r="A433" s="23" t="n"/>
      <c r="B433" s="23" t="n"/>
      <c r="C433" s="23" t="n"/>
      <c r="D433" s="23" t="n"/>
      <c r="E433" s="23" t="n"/>
      <c r="F433" s="23" t="n"/>
      <c r="G433" s="24" t="n"/>
      <c r="H433" s="42" t="n"/>
      <c r="I433" s="42" t="n"/>
      <c r="J433" s="23" t="n"/>
      <c r="K433" s="23" t="n"/>
      <c r="L433" s="23" t="n"/>
      <c r="M433" s="23" t="n"/>
      <c r="N433" s="23" t="n"/>
      <c r="O433" s="26" t="n"/>
      <c r="P433" s="26" t="n"/>
      <c r="Q433" s="26" t="n"/>
      <c r="R433" s="42" t="n"/>
      <c r="S433" s="27" t="n"/>
      <c r="T433" s="42" t="n"/>
      <c r="U433" s="28">
        <f>IF(OR($O433="",$P433="",$Q433="",$N433=""),"",IFERROR(MAX(0,MIN(1,IF($N433="Lower Is Better",($O433-$Q433)/($O433-$P433),($Q433-$O433)/($P433-$O433)))),""))</f>
        <v/>
      </c>
      <c r="V433" s="29">
        <f>IF($A433="","",IF($K433="Completed","Completed",IF($K433="Canceled","Canceled",IF($K433="On Hold","On Hold",IF($I433="","Missing Due Date",IF($I433&lt;TODAY(),"Past Due",IF($I433&lt;=TODAY()+'Settings'!$B$4,"Due Soon","On Track")))))))</f>
        <v/>
      </c>
      <c r="W433" s="30">
        <f>IF($A433="","",COUNTIFS('Coaching Log'!$B$5:$B$504,$A433))</f>
        <v/>
      </c>
      <c r="X433" s="43">
        <f>IF($A433="","",IFERROR(IF(MAXIFS('Coaching Log'!$F$5:$F$504,'Coaching Log'!$B$5:$B$504,$A433)=0,"",MAXIFS('Coaching Log'!$F$5:$F$504,'Coaching Log'!$B$5:$B$504,$A433)),""))</f>
        <v/>
      </c>
      <c r="Y433" s="44">
        <f>IF(OR($A433="",$S433=""),"",IFERROR($S433*'Settings'!$B$5,""))</f>
        <v/>
      </c>
      <c r="Z433" s="44">
        <f>IF($A433="","",IFERROR(SUMIFS('Coaching Log'!$P$5:$P$504,'Coaching Log'!$B$5:$B$504,$A433),0))</f>
        <v/>
      </c>
      <c r="AA433" s="29">
        <f>IF(COUNTA($A433:$T433)=0,"",IF($A433="","Missing Plan ID",IF(COUNTIF($A$5:$A$504,$A433)&gt;1,"Duplicate Plan ID",IF(OR($B433="",$C433=""),"Missing Driver",IF($H433="","Missing Start Date",IF($I433="","Missing Due Date",IF($I433&lt;$H433,"Due Date Before Start",IF(AND($K433="Completed",$T433=""),"Missing Completion Date",IF(AND($K433&lt;&gt;"Completed",$T433&lt;&gt;""),"Completion Date With Open Status",IF(AND($N433="Lower Is Better",$O433&lt;&gt;"",$P433&lt;&gt;"",$P433&gt;=$O433),"Target Direction Conflict",IF(AND($N433="Higher Is Better",$O433&lt;&gt;"",$P433&lt;&gt;"",$P433&lt;=$O433),"Target Direction Conflict","OK")))))))))))</f>
        <v/>
      </c>
    </row>
    <row r="434">
      <c r="A434" s="23" t="n"/>
      <c r="B434" s="23" t="n"/>
      <c r="C434" s="23" t="n"/>
      <c r="D434" s="23" t="n"/>
      <c r="E434" s="23" t="n"/>
      <c r="F434" s="23" t="n"/>
      <c r="G434" s="24" t="n"/>
      <c r="H434" s="42" t="n"/>
      <c r="I434" s="42" t="n"/>
      <c r="J434" s="23" t="n"/>
      <c r="K434" s="23" t="n"/>
      <c r="L434" s="23" t="n"/>
      <c r="M434" s="23" t="n"/>
      <c r="N434" s="23" t="n"/>
      <c r="O434" s="26" t="n"/>
      <c r="P434" s="26" t="n"/>
      <c r="Q434" s="26" t="n"/>
      <c r="R434" s="42" t="n"/>
      <c r="S434" s="27" t="n"/>
      <c r="T434" s="42" t="n"/>
      <c r="U434" s="28">
        <f>IF(OR($O434="",$P434="",$Q434="",$N434=""),"",IFERROR(MAX(0,MIN(1,IF($N434="Lower Is Better",($O434-$Q434)/($O434-$P434),($Q434-$O434)/($P434-$O434)))),""))</f>
        <v/>
      </c>
      <c r="V434" s="29">
        <f>IF($A434="","",IF($K434="Completed","Completed",IF($K434="Canceled","Canceled",IF($K434="On Hold","On Hold",IF($I434="","Missing Due Date",IF($I434&lt;TODAY(),"Past Due",IF($I434&lt;=TODAY()+'Settings'!$B$4,"Due Soon","On Track")))))))</f>
        <v/>
      </c>
      <c r="W434" s="30">
        <f>IF($A434="","",COUNTIFS('Coaching Log'!$B$5:$B$504,$A434))</f>
        <v/>
      </c>
      <c r="X434" s="43">
        <f>IF($A434="","",IFERROR(IF(MAXIFS('Coaching Log'!$F$5:$F$504,'Coaching Log'!$B$5:$B$504,$A434)=0,"",MAXIFS('Coaching Log'!$F$5:$F$504,'Coaching Log'!$B$5:$B$504,$A434)),""))</f>
        <v/>
      </c>
      <c r="Y434" s="44">
        <f>IF(OR($A434="",$S434=""),"",IFERROR($S434*'Settings'!$B$5,""))</f>
        <v/>
      </c>
      <c r="Z434" s="44">
        <f>IF($A434="","",IFERROR(SUMIFS('Coaching Log'!$P$5:$P$504,'Coaching Log'!$B$5:$B$504,$A434),0))</f>
        <v/>
      </c>
      <c r="AA434" s="29">
        <f>IF(COUNTA($A434:$T434)=0,"",IF($A434="","Missing Plan ID",IF(COUNTIF($A$5:$A$504,$A434)&gt;1,"Duplicate Plan ID",IF(OR($B434="",$C434=""),"Missing Driver",IF($H434="","Missing Start Date",IF($I434="","Missing Due Date",IF($I434&lt;$H434,"Due Date Before Start",IF(AND($K434="Completed",$T434=""),"Missing Completion Date",IF(AND($K434&lt;&gt;"Completed",$T434&lt;&gt;""),"Completion Date With Open Status",IF(AND($N434="Lower Is Better",$O434&lt;&gt;"",$P434&lt;&gt;"",$P434&gt;=$O434),"Target Direction Conflict",IF(AND($N434="Higher Is Better",$O434&lt;&gt;"",$P434&lt;&gt;"",$P434&lt;=$O434),"Target Direction Conflict","OK")))))))))))</f>
        <v/>
      </c>
    </row>
    <row r="435">
      <c r="A435" s="23" t="n"/>
      <c r="B435" s="23" t="n"/>
      <c r="C435" s="23" t="n"/>
      <c r="D435" s="23" t="n"/>
      <c r="E435" s="23" t="n"/>
      <c r="F435" s="23" t="n"/>
      <c r="G435" s="24" t="n"/>
      <c r="H435" s="42" t="n"/>
      <c r="I435" s="42" t="n"/>
      <c r="J435" s="23" t="n"/>
      <c r="K435" s="23" t="n"/>
      <c r="L435" s="23" t="n"/>
      <c r="M435" s="23" t="n"/>
      <c r="N435" s="23" t="n"/>
      <c r="O435" s="26" t="n"/>
      <c r="P435" s="26" t="n"/>
      <c r="Q435" s="26" t="n"/>
      <c r="R435" s="42" t="n"/>
      <c r="S435" s="27" t="n"/>
      <c r="T435" s="42" t="n"/>
      <c r="U435" s="28">
        <f>IF(OR($O435="",$P435="",$Q435="",$N435=""),"",IFERROR(MAX(0,MIN(1,IF($N435="Lower Is Better",($O435-$Q435)/($O435-$P435),($Q435-$O435)/($P435-$O435)))),""))</f>
        <v/>
      </c>
      <c r="V435" s="29">
        <f>IF($A435="","",IF($K435="Completed","Completed",IF($K435="Canceled","Canceled",IF($K435="On Hold","On Hold",IF($I435="","Missing Due Date",IF($I435&lt;TODAY(),"Past Due",IF($I435&lt;=TODAY()+'Settings'!$B$4,"Due Soon","On Track")))))))</f>
        <v/>
      </c>
      <c r="W435" s="30">
        <f>IF($A435="","",COUNTIFS('Coaching Log'!$B$5:$B$504,$A435))</f>
        <v/>
      </c>
      <c r="X435" s="43">
        <f>IF($A435="","",IFERROR(IF(MAXIFS('Coaching Log'!$F$5:$F$504,'Coaching Log'!$B$5:$B$504,$A435)=0,"",MAXIFS('Coaching Log'!$F$5:$F$504,'Coaching Log'!$B$5:$B$504,$A435)),""))</f>
        <v/>
      </c>
      <c r="Y435" s="44">
        <f>IF(OR($A435="",$S435=""),"",IFERROR($S435*'Settings'!$B$5,""))</f>
        <v/>
      </c>
      <c r="Z435" s="44">
        <f>IF($A435="","",IFERROR(SUMIFS('Coaching Log'!$P$5:$P$504,'Coaching Log'!$B$5:$B$504,$A435),0))</f>
        <v/>
      </c>
      <c r="AA435" s="29">
        <f>IF(COUNTA($A435:$T435)=0,"",IF($A435="","Missing Plan ID",IF(COUNTIF($A$5:$A$504,$A435)&gt;1,"Duplicate Plan ID",IF(OR($B435="",$C435=""),"Missing Driver",IF($H435="","Missing Start Date",IF($I435="","Missing Due Date",IF($I435&lt;$H435,"Due Date Before Start",IF(AND($K435="Completed",$T435=""),"Missing Completion Date",IF(AND($K435&lt;&gt;"Completed",$T435&lt;&gt;""),"Completion Date With Open Status",IF(AND($N435="Lower Is Better",$O435&lt;&gt;"",$P435&lt;&gt;"",$P435&gt;=$O435),"Target Direction Conflict",IF(AND($N435="Higher Is Better",$O435&lt;&gt;"",$P435&lt;&gt;"",$P435&lt;=$O435),"Target Direction Conflict","OK")))))))))))</f>
        <v/>
      </c>
    </row>
    <row r="436">
      <c r="A436" s="23" t="n"/>
      <c r="B436" s="23" t="n"/>
      <c r="C436" s="23" t="n"/>
      <c r="D436" s="23" t="n"/>
      <c r="E436" s="23" t="n"/>
      <c r="F436" s="23" t="n"/>
      <c r="G436" s="24" t="n"/>
      <c r="H436" s="42" t="n"/>
      <c r="I436" s="42" t="n"/>
      <c r="J436" s="23" t="n"/>
      <c r="K436" s="23" t="n"/>
      <c r="L436" s="23" t="n"/>
      <c r="M436" s="23" t="n"/>
      <c r="N436" s="23" t="n"/>
      <c r="O436" s="26" t="n"/>
      <c r="P436" s="26" t="n"/>
      <c r="Q436" s="26" t="n"/>
      <c r="R436" s="42" t="n"/>
      <c r="S436" s="27" t="n"/>
      <c r="T436" s="42" t="n"/>
      <c r="U436" s="28">
        <f>IF(OR($O436="",$P436="",$Q436="",$N436=""),"",IFERROR(MAX(0,MIN(1,IF($N436="Lower Is Better",($O436-$Q436)/($O436-$P436),($Q436-$O436)/($P436-$O436)))),""))</f>
        <v/>
      </c>
      <c r="V436" s="29">
        <f>IF($A436="","",IF($K436="Completed","Completed",IF($K436="Canceled","Canceled",IF($K436="On Hold","On Hold",IF($I436="","Missing Due Date",IF($I436&lt;TODAY(),"Past Due",IF($I436&lt;=TODAY()+'Settings'!$B$4,"Due Soon","On Track")))))))</f>
        <v/>
      </c>
      <c r="W436" s="30">
        <f>IF($A436="","",COUNTIFS('Coaching Log'!$B$5:$B$504,$A436))</f>
        <v/>
      </c>
      <c r="X436" s="43">
        <f>IF($A436="","",IFERROR(IF(MAXIFS('Coaching Log'!$F$5:$F$504,'Coaching Log'!$B$5:$B$504,$A436)=0,"",MAXIFS('Coaching Log'!$F$5:$F$504,'Coaching Log'!$B$5:$B$504,$A436)),""))</f>
        <v/>
      </c>
      <c r="Y436" s="44">
        <f>IF(OR($A436="",$S436=""),"",IFERROR($S436*'Settings'!$B$5,""))</f>
        <v/>
      </c>
      <c r="Z436" s="44">
        <f>IF($A436="","",IFERROR(SUMIFS('Coaching Log'!$P$5:$P$504,'Coaching Log'!$B$5:$B$504,$A436),0))</f>
        <v/>
      </c>
      <c r="AA436" s="29">
        <f>IF(COUNTA($A436:$T436)=0,"",IF($A436="","Missing Plan ID",IF(COUNTIF($A$5:$A$504,$A436)&gt;1,"Duplicate Plan ID",IF(OR($B436="",$C436=""),"Missing Driver",IF($H436="","Missing Start Date",IF($I436="","Missing Due Date",IF($I436&lt;$H436,"Due Date Before Start",IF(AND($K436="Completed",$T436=""),"Missing Completion Date",IF(AND($K436&lt;&gt;"Completed",$T436&lt;&gt;""),"Completion Date With Open Status",IF(AND($N436="Lower Is Better",$O436&lt;&gt;"",$P436&lt;&gt;"",$P436&gt;=$O436),"Target Direction Conflict",IF(AND($N436="Higher Is Better",$O436&lt;&gt;"",$P436&lt;&gt;"",$P436&lt;=$O436),"Target Direction Conflict","OK")))))))))))</f>
        <v/>
      </c>
    </row>
    <row r="437">
      <c r="A437" s="23" t="n"/>
      <c r="B437" s="23" t="n"/>
      <c r="C437" s="23" t="n"/>
      <c r="D437" s="23" t="n"/>
      <c r="E437" s="23" t="n"/>
      <c r="F437" s="23" t="n"/>
      <c r="G437" s="24" t="n"/>
      <c r="H437" s="42" t="n"/>
      <c r="I437" s="42" t="n"/>
      <c r="J437" s="23" t="n"/>
      <c r="K437" s="23" t="n"/>
      <c r="L437" s="23" t="n"/>
      <c r="M437" s="23" t="n"/>
      <c r="N437" s="23" t="n"/>
      <c r="O437" s="26" t="n"/>
      <c r="P437" s="26" t="n"/>
      <c r="Q437" s="26" t="n"/>
      <c r="R437" s="42" t="n"/>
      <c r="S437" s="27" t="n"/>
      <c r="T437" s="42" t="n"/>
      <c r="U437" s="28">
        <f>IF(OR($O437="",$P437="",$Q437="",$N437=""),"",IFERROR(MAX(0,MIN(1,IF($N437="Lower Is Better",($O437-$Q437)/($O437-$P437),($Q437-$O437)/($P437-$O437)))),""))</f>
        <v/>
      </c>
      <c r="V437" s="29">
        <f>IF($A437="","",IF($K437="Completed","Completed",IF($K437="Canceled","Canceled",IF($K437="On Hold","On Hold",IF($I437="","Missing Due Date",IF($I437&lt;TODAY(),"Past Due",IF($I437&lt;=TODAY()+'Settings'!$B$4,"Due Soon","On Track")))))))</f>
        <v/>
      </c>
      <c r="W437" s="30">
        <f>IF($A437="","",COUNTIFS('Coaching Log'!$B$5:$B$504,$A437))</f>
        <v/>
      </c>
      <c r="X437" s="43">
        <f>IF($A437="","",IFERROR(IF(MAXIFS('Coaching Log'!$F$5:$F$504,'Coaching Log'!$B$5:$B$504,$A437)=0,"",MAXIFS('Coaching Log'!$F$5:$F$504,'Coaching Log'!$B$5:$B$504,$A437)),""))</f>
        <v/>
      </c>
      <c r="Y437" s="44">
        <f>IF(OR($A437="",$S437=""),"",IFERROR($S437*'Settings'!$B$5,""))</f>
        <v/>
      </c>
      <c r="Z437" s="44">
        <f>IF($A437="","",IFERROR(SUMIFS('Coaching Log'!$P$5:$P$504,'Coaching Log'!$B$5:$B$504,$A437),0))</f>
        <v/>
      </c>
      <c r="AA437" s="29">
        <f>IF(COUNTA($A437:$T437)=0,"",IF($A437="","Missing Plan ID",IF(COUNTIF($A$5:$A$504,$A437)&gt;1,"Duplicate Plan ID",IF(OR($B437="",$C437=""),"Missing Driver",IF($H437="","Missing Start Date",IF($I437="","Missing Due Date",IF($I437&lt;$H437,"Due Date Before Start",IF(AND($K437="Completed",$T437=""),"Missing Completion Date",IF(AND($K437&lt;&gt;"Completed",$T437&lt;&gt;""),"Completion Date With Open Status",IF(AND($N437="Lower Is Better",$O437&lt;&gt;"",$P437&lt;&gt;"",$P437&gt;=$O437),"Target Direction Conflict",IF(AND($N437="Higher Is Better",$O437&lt;&gt;"",$P437&lt;&gt;"",$P437&lt;=$O437),"Target Direction Conflict","OK")))))))))))</f>
        <v/>
      </c>
    </row>
    <row r="438">
      <c r="A438" s="23" t="n"/>
      <c r="B438" s="23" t="n"/>
      <c r="C438" s="23" t="n"/>
      <c r="D438" s="23" t="n"/>
      <c r="E438" s="23" t="n"/>
      <c r="F438" s="23" t="n"/>
      <c r="G438" s="24" t="n"/>
      <c r="H438" s="42" t="n"/>
      <c r="I438" s="42" t="n"/>
      <c r="J438" s="23" t="n"/>
      <c r="K438" s="23" t="n"/>
      <c r="L438" s="23" t="n"/>
      <c r="M438" s="23" t="n"/>
      <c r="N438" s="23" t="n"/>
      <c r="O438" s="26" t="n"/>
      <c r="P438" s="26" t="n"/>
      <c r="Q438" s="26" t="n"/>
      <c r="R438" s="42" t="n"/>
      <c r="S438" s="27" t="n"/>
      <c r="T438" s="42" t="n"/>
      <c r="U438" s="28">
        <f>IF(OR($O438="",$P438="",$Q438="",$N438=""),"",IFERROR(MAX(0,MIN(1,IF($N438="Lower Is Better",($O438-$Q438)/($O438-$P438),($Q438-$O438)/($P438-$O438)))),""))</f>
        <v/>
      </c>
      <c r="V438" s="29">
        <f>IF($A438="","",IF($K438="Completed","Completed",IF($K438="Canceled","Canceled",IF($K438="On Hold","On Hold",IF($I438="","Missing Due Date",IF($I438&lt;TODAY(),"Past Due",IF($I438&lt;=TODAY()+'Settings'!$B$4,"Due Soon","On Track")))))))</f>
        <v/>
      </c>
      <c r="W438" s="30">
        <f>IF($A438="","",COUNTIFS('Coaching Log'!$B$5:$B$504,$A438))</f>
        <v/>
      </c>
      <c r="X438" s="43">
        <f>IF($A438="","",IFERROR(IF(MAXIFS('Coaching Log'!$F$5:$F$504,'Coaching Log'!$B$5:$B$504,$A438)=0,"",MAXIFS('Coaching Log'!$F$5:$F$504,'Coaching Log'!$B$5:$B$504,$A438)),""))</f>
        <v/>
      </c>
      <c r="Y438" s="44">
        <f>IF(OR($A438="",$S438=""),"",IFERROR($S438*'Settings'!$B$5,""))</f>
        <v/>
      </c>
      <c r="Z438" s="44">
        <f>IF($A438="","",IFERROR(SUMIFS('Coaching Log'!$P$5:$P$504,'Coaching Log'!$B$5:$B$504,$A438),0))</f>
        <v/>
      </c>
      <c r="AA438" s="29">
        <f>IF(COUNTA($A438:$T438)=0,"",IF($A438="","Missing Plan ID",IF(COUNTIF($A$5:$A$504,$A438)&gt;1,"Duplicate Plan ID",IF(OR($B438="",$C438=""),"Missing Driver",IF($H438="","Missing Start Date",IF($I438="","Missing Due Date",IF($I438&lt;$H438,"Due Date Before Start",IF(AND($K438="Completed",$T438=""),"Missing Completion Date",IF(AND($K438&lt;&gt;"Completed",$T438&lt;&gt;""),"Completion Date With Open Status",IF(AND($N438="Lower Is Better",$O438&lt;&gt;"",$P438&lt;&gt;"",$P438&gt;=$O438),"Target Direction Conflict",IF(AND($N438="Higher Is Better",$O438&lt;&gt;"",$P438&lt;&gt;"",$P438&lt;=$O438),"Target Direction Conflict","OK")))))))))))</f>
        <v/>
      </c>
    </row>
    <row r="439">
      <c r="A439" s="23" t="n"/>
      <c r="B439" s="23" t="n"/>
      <c r="C439" s="23" t="n"/>
      <c r="D439" s="23" t="n"/>
      <c r="E439" s="23" t="n"/>
      <c r="F439" s="23" t="n"/>
      <c r="G439" s="24" t="n"/>
      <c r="H439" s="42" t="n"/>
      <c r="I439" s="42" t="n"/>
      <c r="J439" s="23" t="n"/>
      <c r="K439" s="23" t="n"/>
      <c r="L439" s="23" t="n"/>
      <c r="M439" s="23" t="n"/>
      <c r="N439" s="23" t="n"/>
      <c r="O439" s="26" t="n"/>
      <c r="P439" s="26" t="n"/>
      <c r="Q439" s="26" t="n"/>
      <c r="R439" s="42" t="n"/>
      <c r="S439" s="27" t="n"/>
      <c r="T439" s="42" t="n"/>
      <c r="U439" s="28">
        <f>IF(OR($O439="",$P439="",$Q439="",$N439=""),"",IFERROR(MAX(0,MIN(1,IF($N439="Lower Is Better",($O439-$Q439)/($O439-$P439),($Q439-$O439)/($P439-$O439)))),""))</f>
        <v/>
      </c>
      <c r="V439" s="29">
        <f>IF($A439="","",IF($K439="Completed","Completed",IF($K439="Canceled","Canceled",IF($K439="On Hold","On Hold",IF($I439="","Missing Due Date",IF($I439&lt;TODAY(),"Past Due",IF($I439&lt;=TODAY()+'Settings'!$B$4,"Due Soon","On Track")))))))</f>
        <v/>
      </c>
      <c r="W439" s="30">
        <f>IF($A439="","",COUNTIFS('Coaching Log'!$B$5:$B$504,$A439))</f>
        <v/>
      </c>
      <c r="X439" s="43">
        <f>IF($A439="","",IFERROR(IF(MAXIFS('Coaching Log'!$F$5:$F$504,'Coaching Log'!$B$5:$B$504,$A439)=0,"",MAXIFS('Coaching Log'!$F$5:$F$504,'Coaching Log'!$B$5:$B$504,$A439)),""))</f>
        <v/>
      </c>
      <c r="Y439" s="44">
        <f>IF(OR($A439="",$S439=""),"",IFERROR($S439*'Settings'!$B$5,""))</f>
        <v/>
      </c>
      <c r="Z439" s="44">
        <f>IF($A439="","",IFERROR(SUMIFS('Coaching Log'!$P$5:$P$504,'Coaching Log'!$B$5:$B$504,$A439),0))</f>
        <v/>
      </c>
      <c r="AA439" s="29">
        <f>IF(COUNTA($A439:$T439)=0,"",IF($A439="","Missing Plan ID",IF(COUNTIF($A$5:$A$504,$A439)&gt;1,"Duplicate Plan ID",IF(OR($B439="",$C439=""),"Missing Driver",IF($H439="","Missing Start Date",IF($I439="","Missing Due Date",IF($I439&lt;$H439,"Due Date Before Start",IF(AND($K439="Completed",$T439=""),"Missing Completion Date",IF(AND($K439&lt;&gt;"Completed",$T439&lt;&gt;""),"Completion Date With Open Status",IF(AND($N439="Lower Is Better",$O439&lt;&gt;"",$P439&lt;&gt;"",$P439&gt;=$O439),"Target Direction Conflict",IF(AND($N439="Higher Is Better",$O439&lt;&gt;"",$P439&lt;&gt;"",$P439&lt;=$O439),"Target Direction Conflict","OK")))))))))))</f>
        <v/>
      </c>
    </row>
    <row r="440">
      <c r="A440" s="23" t="n"/>
      <c r="B440" s="23" t="n"/>
      <c r="C440" s="23" t="n"/>
      <c r="D440" s="23" t="n"/>
      <c r="E440" s="23" t="n"/>
      <c r="F440" s="23" t="n"/>
      <c r="G440" s="24" t="n"/>
      <c r="H440" s="42" t="n"/>
      <c r="I440" s="42" t="n"/>
      <c r="J440" s="23" t="n"/>
      <c r="K440" s="23" t="n"/>
      <c r="L440" s="23" t="n"/>
      <c r="M440" s="23" t="n"/>
      <c r="N440" s="23" t="n"/>
      <c r="O440" s="26" t="n"/>
      <c r="P440" s="26" t="n"/>
      <c r="Q440" s="26" t="n"/>
      <c r="R440" s="42" t="n"/>
      <c r="S440" s="27" t="n"/>
      <c r="T440" s="42" t="n"/>
      <c r="U440" s="28">
        <f>IF(OR($O440="",$P440="",$Q440="",$N440=""),"",IFERROR(MAX(0,MIN(1,IF($N440="Lower Is Better",($O440-$Q440)/($O440-$P440),($Q440-$O440)/($P440-$O440)))),""))</f>
        <v/>
      </c>
      <c r="V440" s="29">
        <f>IF($A440="","",IF($K440="Completed","Completed",IF($K440="Canceled","Canceled",IF($K440="On Hold","On Hold",IF($I440="","Missing Due Date",IF($I440&lt;TODAY(),"Past Due",IF($I440&lt;=TODAY()+'Settings'!$B$4,"Due Soon","On Track")))))))</f>
        <v/>
      </c>
      <c r="W440" s="30">
        <f>IF($A440="","",COUNTIFS('Coaching Log'!$B$5:$B$504,$A440))</f>
        <v/>
      </c>
      <c r="X440" s="43">
        <f>IF($A440="","",IFERROR(IF(MAXIFS('Coaching Log'!$F$5:$F$504,'Coaching Log'!$B$5:$B$504,$A440)=0,"",MAXIFS('Coaching Log'!$F$5:$F$504,'Coaching Log'!$B$5:$B$504,$A440)),""))</f>
        <v/>
      </c>
      <c r="Y440" s="44">
        <f>IF(OR($A440="",$S440=""),"",IFERROR($S440*'Settings'!$B$5,""))</f>
        <v/>
      </c>
      <c r="Z440" s="44">
        <f>IF($A440="","",IFERROR(SUMIFS('Coaching Log'!$P$5:$P$504,'Coaching Log'!$B$5:$B$504,$A440),0))</f>
        <v/>
      </c>
      <c r="AA440" s="29">
        <f>IF(COUNTA($A440:$T440)=0,"",IF($A440="","Missing Plan ID",IF(COUNTIF($A$5:$A$504,$A440)&gt;1,"Duplicate Plan ID",IF(OR($B440="",$C440=""),"Missing Driver",IF($H440="","Missing Start Date",IF($I440="","Missing Due Date",IF($I440&lt;$H440,"Due Date Before Start",IF(AND($K440="Completed",$T440=""),"Missing Completion Date",IF(AND($K440&lt;&gt;"Completed",$T440&lt;&gt;""),"Completion Date With Open Status",IF(AND($N440="Lower Is Better",$O440&lt;&gt;"",$P440&lt;&gt;"",$P440&gt;=$O440),"Target Direction Conflict",IF(AND($N440="Higher Is Better",$O440&lt;&gt;"",$P440&lt;&gt;"",$P440&lt;=$O440),"Target Direction Conflict","OK")))))))))))</f>
        <v/>
      </c>
    </row>
    <row r="441">
      <c r="A441" s="23" t="n"/>
      <c r="B441" s="23" t="n"/>
      <c r="C441" s="23" t="n"/>
      <c r="D441" s="23" t="n"/>
      <c r="E441" s="23" t="n"/>
      <c r="F441" s="23" t="n"/>
      <c r="G441" s="24" t="n"/>
      <c r="H441" s="42" t="n"/>
      <c r="I441" s="42" t="n"/>
      <c r="J441" s="23" t="n"/>
      <c r="K441" s="23" t="n"/>
      <c r="L441" s="23" t="n"/>
      <c r="M441" s="23" t="n"/>
      <c r="N441" s="23" t="n"/>
      <c r="O441" s="26" t="n"/>
      <c r="P441" s="26" t="n"/>
      <c r="Q441" s="26" t="n"/>
      <c r="R441" s="42" t="n"/>
      <c r="S441" s="27" t="n"/>
      <c r="T441" s="42" t="n"/>
      <c r="U441" s="28">
        <f>IF(OR($O441="",$P441="",$Q441="",$N441=""),"",IFERROR(MAX(0,MIN(1,IF($N441="Lower Is Better",($O441-$Q441)/($O441-$P441),($Q441-$O441)/($P441-$O441)))),""))</f>
        <v/>
      </c>
      <c r="V441" s="29">
        <f>IF($A441="","",IF($K441="Completed","Completed",IF($K441="Canceled","Canceled",IF($K441="On Hold","On Hold",IF($I441="","Missing Due Date",IF($I441&lt;TODAY(),"Past Due",IF($I441&lt;=TODAY()+'Settings'!$B$4,"Due Soon","On Track")))))))</f>
        <v/>
      </c>
      <c r="W441" s="30">
        <f>IF($A441="","",COUNTIFS('Coaching Log'!$B$5:$B$504,$A441))</f>
        <v/>
      </c>
      <c r="X441" s="43">
        <f>IF($A441="","",IFERROR(IF(MAXIFS('Coaching Log'!$F$5:$F$504,'Coaching Log'!$B$5:$B$504,$A441)=0,"",MAXIFS('Coaching Log'!$F$5:$F$504,'Coaching Log'!$B$5:$B$504,$A441)),""))</f>
        <v/>
      </c>
      <c r="Y441" s="44">
        <f>IF(OR($A441="",$S441=""),"",IFERROR($S441*'Settings'!$B$5,""))</f>
        <v/>
      </c>
      <c r="Z441" s="44">
        <f>IF($A441="","",IFERROR(SUMIFS('Coaching Log'!$P$5:$P$504,'Coaching Log'!$B$5:$B$504,$A441),0))</f>
        <v/>
      </c>
      <c r="AA441" s="29">
        <f>IF(COUNTA($A441:$T441)=0,"",IF($A441="","Missing Plan ID",IF(COUNTIF($A$5:$A$504,$A441)&gt;1,"Duplicate Plan ID",IF(OR($B441="",$C441=""),"Missing Driver",IF($H441="","Missing Start Date",IF($I441="","Missing Due Date",IF($I441&lt;$H441,"Due Date Before Start",IF(AND($K441="Completed",$T441=""),"Missing Completion Date",IF(AND($K441&lt;&gt;"Completed",$T441&lt;&gt;""),"Completion Date With Open Status",IF(AND($N441="Lower Is Better",$O441&lt;&gt;"",$P441&lt;&gt;"",$P441&gt;=$O441),"Target Direction Conflict",IF(AND($N441="Higher Is Better",$O441&lt;&gt;"",$P441&lt;&gt;"",$P441&lt;=$O441),"Target Direction Conflict","OK")))))))))))</f>
        <v/>
      </c>
    </row>
    <row r="442">
      <c r="A442" s="23" t="n"/>
      <c r="B442" s="23" t="n"/>
      <c r="C442" s="23" t="n"/>
      <c r="D442" s="23" t="n"/>
      <c r="E442" s="23" t="n"/>
      <c r="F442" s="23" t="n"/>
      <c r="G442" s="24" t="n"/>
      <c r="H442" s="42" t="n"/>
      <c r="I442" s="42" t="n"/>
      <c r="J442" s="23" t="n"/>
      <c r="K442" s="23" t="n"/>
      <c r="L442" s="23" t="n"/>
      <c r="M442" s="23" t="n"/>
      <c r="N442" s="23" t="n"/>
      <c r="O442" s="26" t="n"/>
      <c r="P442" s="26" t="n"/>
      <c r="Q442" s="26" t="n"/>
      <c r="R442" s="42" t="n"/>
      <c r="S442" s="27" t="n"/>
      <c r="T442" s="42" t="n"/>
      <c r="U442" s="28">
        <f>IF(OR($O442="",$P442="",$Q442="",$N442=""),"",IFERROR(MAX(0,MIN(1,IF($N442="Lower Is Better",($O442-$Q442)/($O442-$P442),($Q442-$O442)/($P442-$O442)))),""))</f>
        <v/>
      </c>
      <c r="V442" s="29">
        <f>IF($A442="","",IF($K442="Completed","Completed",IF($K442="Canceled","Canceled",IF($K442="On Hold","On Hold",IF($I442="","Missing Due Date",IF($I442&lt;TODAY(),"Past Due",IF($I442&lt;=TODAY()+'Settings'!$B$4,"Due Soon","On Track")))))))</f>
        <v/>
      </c>
      <c r="W442" s="30">
        <f>IF($A442="","",COUNTIFS('Coaching Log'!$B$5:$B$504,$A442))</f>
        <v/>
      </c>
      <c r="X442" s="43">
        <f>IF($A442="","",IFERROR(IF(MAXIFS('Coaching Log'!$F$5:$F$504,'Coaching Log'!$B$5:$B$504,$A442)=0,"",MAXIFS('Coaching Log'!$F$5:$F$504,'Coaching Log'!$B$5:$B$504,$A442)),""))</f>
        <v/>
      </c>
      <c r="Y442" s="44">
        <f>IF(OR($A442="",$S442=""),"",IFERROR($S442*'Settings'!$B$5,""))</f>
        <v/>
      </c>
      <c r="Z442" s="44">
        <f>IF($A442="","",IFERROR(SUMIFS('Coaching Log'!$P$5:$P$504,'Coaching Log'!$B$5:$B$504,$A442),0))</f>
        <v/>
      </c>
      <c r="AA442" s="29">
        <f>IF(COUNTA($A442:$T442)=0,"",IF($A442="","Missing Plan ID",IF(COUNTIF($A$5:$A$504,$A442)&gt;1,"Duplicate Plan ID",IF(OR($B442="",$C442=""),"Missing Driver",IF($H442="","Missing Start Date",IF($I442="","Missing Due Date",IF($I442&lt;$H442,"Due Date Before Start",IF(AND($K442="Completed",$T442=""),"Missing Completion Date",IF(AND($K442&lt;&gt;"Completed",$T442&lt;&gt;""),"Completion Date With Open Status",IF(AND($N442="Lower Is Better",$O442&lt;&gt;"",$P442&lt;&gt;"",$P442&gt;=$O442),"Target Direction Conflict",IF(AND($N442="Higher Is Better",$O442&lt;&gt;"",$P442&lt;&gt;"",$P442&lt;=$O442),"Target Direction Conflict","OK")))))))))))</f>
        <v/>
      </c>
    </row>
    <row r="443">
      <c r="A443" s="23" t="n"/>
      <c r="B443" s="23" t="n"/>
      <c r="C443" s="23" t="n"/>
      <c r="D443" s="23" t="n"/>
      <c r="E443" s="23" t="n"/>
      <c r="F443" s="23" t="n"/>
      <c r="G443" s="24" t="n"/>
      <c r="H443" s="42" t="n"/>
      <c r="I443" s="42" t="n"/>
      <c r="J443" s="23" t="n"/>
      <c r="K443" s="23" t="n"/>
      <c r="L443" s="23" t="n"/>
      <c r="M443" s="23" t="n"/>
      <c r="N443" s="23" t="n"/>
      <c r="O443" s="26" t="n"/>
      <c r="P443" s="26" t="n"/>
      <c r="Q443" s="26" t="n"/>
      <c r="R443" s="42" t="n"/>
      <c r="S443" s="27" t="n"/>
      <c r="T443" s="42" t="n"/>
      <c r="U443" s="28">
        <f>IF(OR($O443="",$P443="",$Q443="",$N443=""),"",IFERROR(MAX(0,MIN(1,IF($N443="Lower Is Better",($O443-$Q443)/($O443-$P443),($Q443-$O443)/($P443-$O443)))),""))</f>
        <v/>
      </c>
      <c r="V443" s="29">
        <f>IF($A443="","",IF($K443="Completed","Completed",IF($K443="Canceled","Canceled",IF($K443="On Hold","On Hold",IF($I443="","Missing Due Date",IF($I443&lt;TODAY(),"Past Due",IF($I443&lt;=TODAY()+'Settings'!$B$4,"Due Soon","On Track")))))))</f>
        <v/>
      </c>
      <c r="W443" s="30">
        <f>IF($A443="","",COUNTIFS('Coaching Log'!$B$5:$B$504,$A443))</f>
        <v/>
      </c>
      <c r="X443" s="43">
        <f>IF($A443="","",IFERROR(IF(MAXIFS('Coaching Log'!$F$5:$F$504,'Coaching Log'!$B$5:$B$504,$A443)=0,"",MAXIFS('Coaching Log'!$F$5:$F$504,'Coaching Log'!$B$5:$B$504,$A443)),""))</f>
        <v/>
      </c>
      <c r="Y443" s="44">
        <f>IF(OR($A443="",$S443=""),"",IFERROR($S443*'Settings'!$B$5,""))</f>
        <v/>
      </c>
      <c r="Z443" s="44">
        <f>IF($A443="","",IFERROR(SUMIFS('Coaching Log'!$P$5:$P$504,'Coaching Log'!$B$5:$B$504,$A443),0))</f>
        <v/>
      </c>
      <c r="AA443" s="29">
        <f>IF(COUNTA($A443:$T443)=0,"",IF($A443="","Missing Plan ID",IF(COUNTIF($A$5:$A$504,$A443)&gt;1,"Duplicate Plan ID",IF(OR($B443="",$C443=""),"Missing Driver",IF($H443="","Missing Start Date",IF($I443="","Missing Due Date",IF($I443&lt;$H443,"Due Date Before Start",IF(AND($K443="Completed",$T443=""),"Missing Completion Date",IF(AND($K443&lt;&gt;"Completed",$T443&lt;&gt;""),"Completion Date With Open Status",IF(AND($N443="Lower Is Better",$O443&lt;&gt;"",$P443&lt;&gt;"",$P443&gt;=$O443),"Target Direction Conflict",IF(AND($N443="Higher Is Better",$O443&lt;&gt;"",$P443&lt;&gt;"",$P443&lt;=$O443),"Target Direction Conflict","OK")))))))))))</f>
        <v/>
      </c>
    </row>
    <row r="444">
      <c r="A444" s="23" t="n"/>
      <c r="B444" s="23" t="n"/>
      <c r="C444" s="23" t="n"/>
      <c r="D444" s="23" t="n"/>
      <c r="E444" s="23" t="n"/>
      <c r="F444" s="23" t="n"/>
      <c r="G444" s="24" t="n"/>
      <c r="H444" s="42" t="n"/>
      <c r="I444" s="42" t="n"/>
      <c r="J444" s="23" t="n"/>
      <c r="K444" s="23" t="n"/>
      <c r="L444" s="23" t="n"/>
      <c r="M444" s="23" t="n"/>
      <c r="N444" s="23" t="n"/>
      <c r="O444" s="26" t="n"/>
      <c r="P444" s="26" t="n"/>
      <c r="Q444" s="26" t="n"/>
      <c r="R444" s="42" t="n"/>
      <c r="S444" s="27" t="n"/>
      <c r="T444" s="42" t="n"/>
      <c r="U444" s="28">
        <f>IF(OR($O444="",$P444="",$Q444="",$N444=""),"",IFERROR(MAX(0,MIN(1,IF($N444="Lower Is Better",($O444-$Q444)/($O444-$P444),($Q444-$O444)/($P444-$O444)))),""))</f>
        <v/>
      </c>
      <c r="V444" s="29">
        <f>IF($A444="","",IF($K444="Completed","Completed",IF($K444="Canceled","Canceled",IF($K444="On Hold","On Hold",IF($I444="","Missing Due Date",IF($I444&lt;TODAY(),"Past Due",IF($I444&lt;=TODAY()+'Settings'!$B$4,"Due Soon","On Track")))))))</f>
        <v/>
      </c>
      <c r="W444" s="30">
        <f>IF($A444="","",COUNTIFS('Coaching Log'!$B$5:$B$504,$A444))</f>
        <v/>
      </c>
      <c r="X444" s="43">
        <f>IF($A444="","",IFERROR(IF(MAXIFS('Coaching Log'!$F$5:$F$504,'Coaching Log'!$B$5:$B$504,$A444)=0,"",MAXIFS('Coaching Log'!$F$5:$F$504,'Coaching Log'!$B$5:$B$504,$A444)),""))</f>
        <v/>
      </c>
      <c r="Y444" s="44">
        <f>IF(OR($A444="",$S444=""),"",IFERROR($S444*'Settings'!$B$5,""))</f>
        <v/>
      </c>
      <c r="Z444" s="44">
        <f>IF($A444="","",IFERROR(SUMIFS('Coaching Log'!$P$5:$P$504,'Coaching Log'!$B$5:$B$504,$A444),0))</f>
        <v/>
      </c>
      <c r="AA444" s="29">
        <f>IF(COUNTA($A444:$T444)=0,"",IF($A444="","Missing Plan ID",IF(COUNTIF($A$5:$A$504,$A444)&gt;1,"Duplicate Plan ID",IF(OR($B444="",$C444=""),"Missing Driver",IF($H444="","Missing Start Date",IF($I444="","Missing Due Date",IF($I444&lt;$H444,"Due Date Before Start",IF(AND($K444="Completed",$T444=""),"Missing Completion Date",IF(AND($K444&lt;&gt;"Completed",$T444&lt;&gt;""),"Completion Date With Open Status",IF(AND($N444="Lower Is Better",$O444&lt;&gt;"",$P444&lt;&gt;"",$P444&gt;=$O444),"Target Direction Conflict",IF(AND($N444="Higher Is Better",$O444&lt;&gt;"",$P444&lt;&gt;"",$P444&lt;=$O444),"Target Direction Conflict","OK")))))))))))</f>
        <v/>
      </c>
    </row>
    <row r="445">
      <c r="A445" s="23" t="n"/>
      <c r="B445" s="23" t="n"/>
      <c r="C445" s="23" t="n"/>
      <c r="D445" s="23" t="n"/>
      <c r="E445" s="23" t="n"/>
      <c r="F445" s="23" t="n"/>
      <c r="G445" s="24" t="n"/>
      <c r="H445" s="42" t="n"/>
      <c r="I445" s="42" t="n"/>
      <c r="J445" s="23" t="n"/>
      <c r="K445" s="23" t="n"/>
      <c r="L445" s="23" t="n"/>
      <c r="M445" s="23" t="n"/>
      <c r="N445" s="23" t="n"/>
      <c r="O445" s="26" t="n"/>
      <c r="P445" s="26" t="n"/>
      <c r="Q445" s="26" t="n"/>
      <c r="R445" s="42" t="n"/>
      <c r="S445" s="27" t="n"/>
      <c r="T445" s="42" t="n"/>
      <c r="U445" s="28">
        <f>IF(OR($O445="",$P445="",$Q445="",$N445=""),"",IFERROR(MAX(0,MIN(1,IF($N445="Lower Is Better",($O445-$Q445)/($O445-$P445),($Q445-$O445)/($P445-$O445)))),""))</f>
        <v/>
      </c>
      <c r="V445" s="29">
        <f>IF($A445="","",IF($K445="Completed","Completed",IF($K445="Canceled","Canceled",IF($K445="On Hold","On Hold",IF($I445="","Missing Due Date",IF($I445&lt;TODAY(),"Past Due",IF($I445&lt;=TODAY()+'Settings'!$B$4,"Due Soon","On Track")))))))</f>
        <v/>
      </c>
      <c r="W445" s="30">
        <f>IF($A445="","",COUNTIFS('Coaching Log'!$B$5:$B$504,$A445))</f>
        <v/>
      </c>
      <c r="X445" s="43">
        <f>IF($A445="","",IFERROR(IF(MAXIFS('Coaching Log'!$F$5:$F$504,'Coaching Log'!$B$5:$B$504,$A445)=0,"",MAXIFS('Coaching Log'!$F$5:$F$504,'Coaching Log'!$B$5:$B$504,$A445)),""))</f>
        <v/>
      </c>
      <c r="Y445" s="44">
        <f>IF(OR($A445="",$S445=""),"",IFERROR($S445*'Settings'!$B$5,""))</f>
        <v/>
      </c>
      <c r="Z445" s="44">
        <f>IF($A445="","",IFERROR(SUMIFS('Coaching Log'!$P$5:$P$504,'Coaching Log'!$B$5:$B$504,$A445),0))</f>
        <v/>
      </c>
      <c r="AA445" s="29">
        <f>IF(COUNTA($A445:$T445)=0,"",IF($A445="","Missing Plan ID",IF(COUNTIF($A$5:$A$504,$A445)&gt;1,"Duplicate Plan ID",IF(OR($B445="",$C445=""),"Missing Driver",IF($H445="","Missing Start Date",IF($I445="","Missing Due Date",IF($I445&lt;$H445,"Due Date Before Start",IF(AND($K445="Completed",$T445=""),"Missing Completion Date",IF(AND($K445&lt;&gt;"Completed",$T445&lt;&gt;""),"Completion Date With Open Status",IF(AND($N445="Lower Is Better",$O445&lt;&gt;"",$P445&lt;&gt;"",$P445&gt;=$O445),"Target Direction Conflict",IF(AND($N445="Higher Is Better",$O445&lt;&gt;"",$P445&lt;&gt;"",$P445&lt;=$O445),"Target Direction Conflict","OK")))))))))))</f>
        <v/>
      </c>
    </row>
    <row r="446">
      <c r="A446" s="23" t="n"/>
      <c r="B446" s="23" t="n"/>
      <c r="C446" s="23" t="n"/>
      <c r="D446" s="23" t="n"/>
      <c r="E446" s="23" t="n"/>
      <c r="F446" s="23" t="n"/>
      <c r="G446" s="24" t="n"/>
      <c r="H446" s="42" t="n"/>
      <c r="I446" s="42" t="n"/>
      <c r="J446" s="23" t="n"/>
      <c r="K446" s="23" t="n"/>
      <c r="L446" s="23" t="n"/>
      <c r="M446" s="23" t="n"/>
      <c r="N446" s="23" t="n"/>
      <c r="O446" s="26" t="n"/>
      <c r="P446" s="26" t="n"/>
      <c r="Q446" s="26" t="n"/>
      <c r="R446" s="42" t="n"/>
      <c r="S446" s="27" t="n"/>
      <c r="T446" s="42" t="n"/>
      <c r="U446" s="28">
        <f>IF(OR($O446="",$P446="",$Q446="",$N446=""),"",IFERROR(MAX(0,MIN(1,IF($N446="Lower Is Better",($O446-$Q446)/($O446-$P446),($Q446-$O446)/($P446-$O446)))),""))</f>
        <v/>
      </c>
      <c r="V446" s="29">
        <f>IF($A446="","",IF($K446="Completed","Completed",IF($K446="Canceled","Canceled",IF($K446="On Hold","On Hold",IF($I446="","Missing Due Date",IF($I446&lt;TODAY(),"Past Due",IF($I446&lt;=TODAY()+'Settings'!$B$4,"Due Soon","On Track")))))))</f>
        <v/>
      </c>
      <c r="W446" s="30">
        <f>IF($A446="","",COUNTIFS('Coaching Log'!$B$5:$B$504,$A446))</f>
        <v/>
      </c>
      <c r="X446" s="43">
        <f>IF($A446="","",IFERROR(IF(MAXIFS('Coaching Log'!$F$5:$F$504,'Coaching Log'!$B$5:$B$504,$A446)=0,"",MAXIFS('Coaching Log'!$F$5:$F$504,'Coaching Log'!$B$5:$B$504,$A446)),""))</f>
        <v/>
      </c>
      <c r="Y446" s="44">
        <f>IF(OR($A446="",$S446=""),"",IFERROR($S446*'Settings'!$B$5,""))</f>
        <v/>
      </c>
      <c r="Z446" s="44">
        <f>IF($A446="","",IFERROR(SUMIFS('Coaching Log'!$P$5:$P$504,'Coaching Log'!$B$5:$B$504,$A446),0))</f>
        <v/>
      </c>
      <c r="AA446" s="29">
        <f>IF(COUNTA($A446:$T446)=0,"",IF($A446="","Missing Plan ID",IF(COUNTIF($A$5:$A$504,$A446)&gt;1,"Duplicate Plan ID",IF(OR($B446="",$C446=""),"Missing Driver",IF($H446="","Missing Start Date",IF($I446="","Missing Due Date",IF($I446&lt;$H446,"Due Date Before Start",IF(AND($K446="Completed",$T446=""),"Missing Completion Date",IF(AND($K446&lt;&gt;"Completed",$T446&lt;&gt;""),"Completion Date With Open Status",IF(AND($N446="Lower Is Better",$O446&lt;&gt;"",$P446&lt;&gt;"",$P446&gt;=$O446),"Target Direction Conflict",IF(AND($N446="Higher Is Better",$O446&lt;&gt;"",$P446&lt;&gt;"",$P446&lt;=$O446),"Target Direction Conflict","OK")))))))))))</f>
        <v/>
      </c>
    </row>
    <row r="447">
      <c r="A447" s="23" t="n"/>
      <c r="B447" s="23" t="n"/>
      <c r="C447" s="23" t="n"/>
      <c r="D447" s="23" t="n"/>
      <c r="E447" s="23" t="n"/>
      <c r="F447" s="23" t="n"/>
      <c r="G447" s="24" t="n"/>
      <c r="H447" s="42" t="n"/>
      <c r="I447" s="42" t="n"/>
      <c r="J447" s="23" t="n"/>
      <c r="K447" s="23" t="n"/>
      <c r="L447" s="23" t="n"/>
      <c r="M447" s="23" t="n"/>
      <c r="N447" s="23" t="n"/>
      <c r="O447" s="26" t="n"/>
      <c r="P447" s="26" t="n"/>
      <c r="Q447" s="26" t="n"/>
      <c r="R447" s="42" t="n"/>
      <c r="S447" s="27" t="n"/>
      <c r="T447" s="42" t="n"/>
      <c r="U447" s="28">
        <f>IF(OR($O447="",$P447="",$Q447="",$N447=""),"",IFERROR(MAX(0,MIN(1,IF($N447="Lower Is Better",($O447-$Q447)/($O447-$P447),($Q447-$O447)/($P447-$O447)))),""))</f>
        <v/>
      </c>
      <c r="V447" s="29">
        <f>IF($A447="","",IF($K447="Completed","Completed",IF($K447="Canceled","Canceled",IF($K447="On Hold","On Hold",IF($I447="","Missing Due Date",IF($I447&lt;TODAY(),"Past Due",IF($I447&lt;=TODAY()+'Settings'!$B$4,"Due Soon","On Track")))))))</f>
        <v/>
      </c>
      <c r="W447" s="30">
        <f>IF($A447="","",COUNTIFS('Coaching Log'!$B$5:$B$504,$A447))</f>
        <v/>
      </c>
      <c r="X447" s="43">
        <f>IF($A447="","",IFERROR(IF(MAXIFS('Coaching Log'!$F$5:$F$504,'Coaching Log'!$B$5:$B$504,$A447)=0,"",MAXIFS('Coaching Log'!$F$5:$F$504,'Coaching Log'!$B$5:$B$504,$A447)),""))</f>
        <v/>
      </c>
      <c r="Y447" s="44">
        <f>IF(OR($A447="",$S447=""),"",IFERROR($S447*'Settings'!$B$5,""))</f>
        <v/>
      </c>
      <c r="Z447" s="44">
        <f>IF($A447="","",IFERROR(SUMIFS('Coaching Log'!$P$5:$P$504,'Coaching Log'!$B$5:$B$504,$A447),0))</f>
        <v/>
      </c>
      <c r="AA447" s="29">
        <f>IF(COUNTA($A447:$T447)=0,"",IF($A447="","Missing Plan ID",IF(COUNTIF($A$5:$A$504,$A447)&gt;1,"Duplicate Plan ID",IF(OR($B447="",$C447=""),"Missing Driver",IF($H447="","Missing Start Date",IF($I447="","Missing Due Date",IF($I447&lt;$H447,"Due Date Before Start",IF(AND($K447="Completed",$T447=""),"Missing Completion Date",IF(AND($K447&lt;&gt;"Completed",$T447&lt;&gt;""),"Completion Date With Open Status",IF(AND($N447="Lower Is Better",$O447&lt;&gt;"",$P447&lt;&gt;"",$P447&gt;=$O447),"Target Direction Conflict",IF(AND($N447="Higher Is Better",$O447&lt;&gt;"",$P447&lt;&gt;"",$P447&lt;=$O447),"Target Direction Conflict","OK")))))))))))</f>
        <v/>
      </c>
    </row>
    <row r="448">
      <c r="A448" s="23" t="n"/>
      <c r="B448" s="23" t="n"/>
      <c r="C448" s="23" t="n"/>
      <c r="D448" s="23" t="n"/>
      <c r="E448" s="23" t="n"/>
      <c r="F448" s="23" t="n"/>
      <c r="G448" s="24" t="n"/>
      <c r="H448" s="42" t="n"/>
      <c r="I448" s="42" t="n"/>
      <c r="J448" s="23" t="n"/>
      <c r="K448" s="23" t="n"/>
      <c r="L448" s="23" t="n"/>
      <c r="M448" s="23" t="n"/>
      <c r="N448" s="23" t="n"/>
      <c r="O448" s="26" t="n"/>
      <c r="P448" s="26" t="n"/>
      <c r="Q448" s="26" t="n"/>
      <c r="R448" s="42" t="n"/>
      <c r="S448" s="27" t="n"/>
      <c r="T448" s="42" t="n"/>
      <c r="U448" s="28">
        <f>IF(OR($O448="",$P448="",$Q448="",$N448=""),"",IFERROR(MAX(0,MIN(1,IF($N448="Lower Is Better",($O448-$Q448)/($O448-$P448),($Q448-$O448)/($P448-$O448)))),""))</f>
        <v/>
      </c>
      <c r="V448" s="29">
        <f>IF($A448="","",IF($K448="Completed","Completed",IF($K448="Canceled","Canceled",IF($K448="On Hold","On Hold",IF($I448="","Missing Due Date",IF($I448&lt;TODAY(),"Past Due",IF($I448&lt;=TODAY()+'Settings'!$B$4,"Due Soon","On Track")))))))</f>
        <v/>
      </c>
      <c r="W448" s="30">
        <f>IF($A448="","",COUNTIFS('Coaching Log'!$B$5:$B$504,$A448))</f>
        <v/>
      </c>
      <c r="X448" s="43">
        <f>IF($A448="","",IFERROR(IF(MAXIFS('Coaching Log'!$F$5:$F$504,'Coaching Log'!$B$5:$B$504,$A448)=0,"",MAXIFS('Coaching Log'!$F$5:$F$504,'Coaching Log'!$B$5:$B$504,$A448)),""))</f>
        <v/>
      </c>
      <c r="Y448" s="44">
        <f>IF(OR($A448="",$S448=""),"",IFERROR($S448*'Settings'!$B$5,""))</f>
        <v/>
      </c>
      <c r="Z448" s="44">
        <f>IF($A448="","",IFERROR(SUMIFS('Coaching Log'!$P$5:$P$504,'Coaching Log'!$B$5:$B$504,$A448),0))</f>
        <v/>
      </c>
      <c r="AA448" s="29">
        <f>IF(COUNTA($A448:$T448)=0,"",IF($A448="","Missing Plan ID",IF(COUNTIF($A$5:$A$504,$A448)&gt;1,"Duplicate Plan ID",IF(OR($B448="",$C448=""),"Missing Driver",IF($H448="","Missing Start Date",IF($I448="","Missing Due Date",IF($I448&lt;$H448,"Due Date Before Start",IF(AND($K448="Completed",$T448=""),"Missing Completion Date",IF(AND($K448&lt;&gt;"Completed",$T448&lt;&gt;""),"Completion Date With Open Status",IF(AND($N448="Lower Is Better",$O448&lt;&gt;"",$P448&lt;&gt;"",$P448&gt;=$O448),"Target Direction Conflict",IF(AND($N448="Higher Is Better",$O448&lt;&gt;"",$P448&lt;&gt;"",$P448&lt;=$O448),"Target Direction Conflict","OK")))))))))))</f>
        <v/>
      </c>
    </row>
    <row r="449">
      <c r="A449" s="23" t="n"/>
      <c r="B449" s="23" t="n"/>
      <c r="C449" s="23" t="n"/>
      <c r="D449" s="23" t="n"/>
      <c r="E449" s="23" t="n"/>
      <c r="F449" s="23" t="n"/>
      <c r="G449" s="24" t="n"/>
      <c r="H449" s="42" t="n"/>
      <c r="I449" s="42" t="n"/>
      <c r="J449" s="23" t="n"/>
      <c r="K449" s="23" t="n"/>
      <c r="L449" s="23" t="n"/>
      <c r="M449" s="23" t="n"/>
      <c r="N449" s="23" t="n"/>
      <c r="O449" s="26" t="n"/>
      <c r="P449" s="26" t="n"/>
      <c r="Q449" s="26" t="n"/>
      <c r="R449" s="42" t="n"/>
      <c r="S449" s="27" t="n"/>
      <c r="T449" s="42" t="n"/>
      <c r="U449" s="28">
        <f>IF(OR($O449="",$P449="",$Q449="",$N449=""),"",IFERROR(MAX(0,MIN(1,IF($N449="Lower Is Better",($O449-$Q449)/($O449-$P449),($Q449-$O449)/($P449-$O449)))),""))</f>
        <v/>
      </c>
      <c r="V449" s="29">
        <f>IF($A449="","",IF($K449="Completed","Completed",IF($K449="Canceled","Canceled",IF($K449="On Hold","On Hold",IF($I449="","Missing Due Date",IF($I449&lt;TODAY(),"Past Due",IF($I449&lt;=TODAY()+'Settings'!$B$4,"Due Soon","On Track")))))))</f>
        <v/>
      </c>
      <c r="W449" s="30">
        <f>IF($A449="","",COUNTIFS('Coaching Log'!$B$5:$B$504,$A449))</f>
        <v/>
      </c>
      <c r="X449" s="43">
        <f>IF($A449="","",IFERROR(IF(MAXIFS('Coaching Log'!$F$5:$F$504,'Coaching Log'!$B$5:$B$504,$A449)=0,"",MAXIFS('Coaching Log'!$F$5:$F$504,'Coaching Log'!$B$5:$B$504,$A449)),""))</f>
        <v/>
      </c>
      <c r="Y449" s="44">
        <f>IF(OR($A449="",$S449=""),"",IFERROR($S449*'Settings'!$B$5,""))</f>
        <v/>
      </c>
      <c r="Z449" s="44">
        <f>IF($A449="","",IFERROR(SUMIFS('Coaching Log'!$P$5:$P$504,'Coaching Log'!$B$5:$B$504,$A449),0))</f>
        <v/>
      </c>
      <c r="AA449" s="29">
        <f>IF(COUNTA($A449:$T449)=0,"",IF($A449="","Missing Plan ID",IF(COUNTIF($A$5:$A$504,$A449)&gt;1,"Duplicate Plan ID",IF(OR($B449="",$C449=""),"Missing Driver",IF($H449="","Missing Start Date",IF($I449="","Missing Due Date",IF($I449&lt;$H449,"Due Date Before Start",IF(AND($K449="Completed",$T449=""),"Missing Completion Date",IF(AND($K449&lt;&gt;"Completed",$T449&lt;&gt;""),"Completion Date With Open Status",IF(AND($N449="Lower Is Better",$O449&lt;&gt;"",$P449&lt;&gt;"",$P449&gt;=$O449),"Target Direction Conflict",IF(AND($N449="Higher Is Better",$O449&lt;&gt;"",$P449&lt;&gt;"",$P449&lt;=$O449),"Target Direction Conflict","OK")))))))))))</f>
        <v/>
      </c>
    </row>
    <row r="450">
      <c r="A450" s="23" t="n"/>
      <c r="B450" s="23" t="n"/>
      <c r="C450" s="23" t="n"/>
      <c r="D450" s="23" t="n"/>
      <c r="E450" s="23" t="n"/>
      <c r="F450" s="23" t="n"/>
      <c r="G450" s="24" t="n"/>
      <c r="H450" s="42" t="n"/>
      <c r="I450" s="42" t="n"/>
      <c r="J450" s="23" t="n"/>
      <c r="K450" s="23" t="n"/>
      <c r="L450" s="23" t="n"/>
      <c r="M450" s="23" t="n"/>
      <c r="N450" s="23" t="n"/>
      <c r="O450" s="26" t="n"/>
      <c r="P450" s="26" t="n"/>
      <c r="Q450" s="26" t="n"/>
      <c r="R450" s="42" t="n"/>
      <c r="S450" s="27" t="n"/>
      <c r="T450" s="42" t="n"/>
      <c r="U450" s="28">
        <f>IF(OR($O450="",$P450="",$Q450="",$N450=""),"",IFERROR(MAX(0,MIN(1,IF($N450="Lower Is Better",($O450-$Q450)/($O450-$P450),($Q450-$O450)/($P450-$O450)))),""))</f>
        <v/>
      </c>
      <c r="V450" s="29">
        <f>IF($A450="","",IF($K450="Completed","Completed",IF($K450="Canceled","Canceled",IF($K450="On Hold","On Hold",IF($I450="","Missing Due Date",IF($I450&lt;TODAY(),"Past Due",IF($I450&lt;=TODAY()+'Settings'!$B$4,"Due Soon","On Track")))))))</f>
        <v/>
      </c>
      <c r="W450" s="30">
        <f>IF($A450="","",COUNTIFS('Coaching Log'!$B$5:$B$504,$A450))</f>
        <v/>
      </c>
      <c r="X450" s="43">
        <f>IF($A450="","",IFERROR(IF(MAXIFS('Coaching Log'!$F$5:$F$504,'Coaching Log'!$B$5:$B$504,$A450)=0,"",MAXIFS('Coaching Log'!$F$5:$F$504,'Coaching Log'!$B$5:$B$504,$A450)),""))</f>
        <v/>
      </c>
      <c r="Y450" s="44">
        <f>IF(OR($A450="",$S450=""),"",IFERROR($S450*'Settings'!$B$5,""))</f>
        <v/>
      </c>
      <c r="Z450" s="44">
        <f>IF($A450="","",IFERROR(SUMIFS('Coaching Log'!$P$5:$P$504,'Coaching Log'!$B$5:$B$504,$A450),0))</f>
        <v/>
      </c>
      <c r="AA450" s="29">
        <f>IF(COUNTA($A450:$T450)=0,"",IF($A450="","Missing Plan ID",IF(COUNTIF($A$5:$A$504,$A450)&gt;1,"Duplicate Plan ID",IF(OR($B450="",$C450=""),"Missing Driver",IF($H450="","Missing Start Date",IF($I450="","Missing Due Date",IF($I450&lt;$H450,"Due Date Before Start",IF(AND($K450="Completed",$T450=""),"Missing Completion Date",IF(AND($K450&lt;&gt;"Completed",$T450&lt;&gt;""),"Completion Date With Open Status",IF(AND($N450="Lower Is Better",$O450&lt;&gt;"",$P450&lt;&gt;"",$P450&gt;=$O450),"Target Direction Conflict",IF(AND($N450="Higher Is Better",$O450&lt;&gt;"",$P450&lt;&gt;"",$P450&lt;=$O450),"Target Direction Conflict","OK")))))))))))</f>
        <v/>
      </c>
    </row>
    <row r="451">
      <c r="A451" s="23" t="n"/>
      <c r="B451" s="23" t="n"/>
      <c r="C451" s="23" t="n"/>
      <c r="D451" s="23" t="n"/>
      <c r="E451" s="23" t="n"/>
      <c r="F451" s="23" t="n"/>
      <c r="G451" s="24" t="n"/>
      <c r="H451" s="42" t="n"/>
      <c r="I451" s="42" t="n"/>
      <c r="J451" s="23" t="n"/>
      <c r="K451" s="23" t="n"/>
      <c r="L451" s="23" t="n"/>
      <c r="M451" s="23" t="n"/>
      <c r="N451" s="23" t="n"/>
      <c r="O451" s="26" t="n"/>
      <c r="P451" s="26" t="n"/>
      <c r="Q451" s="26" t="n"/>
      <c r="R451" s="42" t="n"/>
      <c r="S451" s="27" t="n"/>
      <c r="T451" s="42" t="n"/>
      <c r="U451" s="28">
        <f>IF(OR($O451="",$P451="",$Q451="",$N451=""),"",IFERROR(MAX(0,MIN(1,IF($N451="Lower Is Better",($O451-$Q451)/($O451-$P451),($Q451-$O451)/($P451-$O451)))),""))</f>
        <v/>
      </c>
      <c r="V451" s="29">
        <f>IF($A451="","",IF($K451="Completed","Completed",IF($K451="Canceled","Canceled",IF($K451="On Hold","On Hold",IF($I451="","Missing Due Date",IF($I451&lt;TODAY(),"Past Due",IF($I451&lt;=TODAY()+'Settings'!$B$4,"Due Soon","On Track")))))))</f>
        <v/>
      </c>
      <c r="W451" s="30">
        <f>IF($A451="","",COUNTIFS('Coaching Log'!$B$5:$B$504,$A451))</f>
        <v/>
      </c>
      <c r="X451" s="43">
        <f>IF($A451="","",IFERROR(IF(MAXIFS('Coaching Log'!$F$5:$F$504,'Coaching Log'!$B$5:$B$504,$A451)=0,"",MAXIFS('Coaching Log'!$F$5:$F$504,'Coaching Log'!$B$5:$B$504,$A451)),""))</f>
        <v/>
      </c>
      <c r="Y451" s="44">
        <f>IF(OR($A451="",$S451=""),"",IFERROR($S451*'Settings'!$B$5,""))</f>
        <v/>
      </c>
      <c r="Z451" s="44">
        <f>IF($A451="","",IFERROR(SUMIFS('Coaching Log'!$P$5:$P$504,'Coaching Log'!$B$5:$B$504,$A451),0))</f>
        <v/>
      </c>
      <c r="AA451" s="29">
        <f>IF(COUNTA($A451:$T451)=0,"",IF($A451="","Missing Plan ID",IF(COUNTIF($A$5:$A$504,$A451)&gt;1,"Duplicate Plan ID",IF(OR($B451="",$C451=""),"Missing Driver",IF($H451="","Missing Start Date",IF($I451="","Missing Due Date",IF($I451&lt;$H451,"Due Date Before Start",IF(AND($K451="Completed",$T451=""),"Missing Completion Date",IF(AND($K451&lt;&gt;"Completed",$T451&lt;&gt;""),"Completion Date With Open Status",IF(AND($N451="Lower Is Better",$O451&lt;&gt;"",$P451&lt;&gt;"",$P451&gt;=$O451),"Target Direction Conflict",IF(AND($N451="Higher Is Better",$O451&lt;&gt;"",$P451&lt;&gt;"",$P451&lt;=$O451),"Target Direction Conflict","OK")))))))))))</f>
        <v/>
      </c>
    </row>
    <row r="452">
      <c r="A452" s="23" t="n"/>
      <c r="B452" s="23" t="n"/>
      <c r="C452" s="23" t="n"/>
      <c r="D452" s="23" t="n"/>
      <c r="E452" s="23" t="n"/>
      <c r="F452" s="23" t="n"/>
      <c r="G452" s="24" t="n"/>
      <c r="H452" s="42" t="n"/>
      <c r="I452" s="42" t="n"/>
      <c r="J452" s="23" t="n"/>
      <c r="K452" s="23" t="n"/>
      <c r="L452" s="23" t="n"/>
      <c r="M452" s="23" t="n"/>
      <c r="N452" s="23" t="n"/>
      <c r="O452" s="26" t="n"/>
      <c r="P452" s="26" t="n"/>
      <c r="Q452" s="26" t="n"/>
      <c r="R452" s="42" t="n"/>
      <c r="S452" s="27" t="n"/>
      <c r="T452" s="42" t="n"/>
      <c r="U452" s="28">
        <f>IF(OR($O452="",$P452="",$Q452="",$N452=""),"",IFERROR(MAX(0,MIN(1,IF($N452="Lower Is Better",($O452-$Q452)/($O452-$P452),($Q452-$O452)/($P452-$O452)))),""))</f>
        <v/>
      </c>
      <c r="V452" s="29">
        <f>IF($A452="","",IF($K452="Completed","Completed",IF($K452="Canceled","Canceled",IF($K452="On Hold","On Hold",IF($I452="","Missing Due Date",IF($I452&lt;TODAY(),"Past Due",IF($I452&lt;=TODAY()+'Settings'!$B$4,"Due Soon","On Track")))))))</f>
        <v/>
      </c>
      <c r="W452" s="30">
        <f>IF($A452="","",COUNTIFS('Coaching Log'!$B$5:$B$504,$A452))</f>
        <v/>
      </c>
      <c r="X452" s="43">
        <f>IF($A452="","",IFERROR(IF(MAXIFS('Coaching Log'!$F$5:$F$504,'Coaching Log'!$B$5:$B$504,$A452)=0,"",MAXIFS('Coaching Log'!$F$5:$F$504,'Coaching Log'!$B$5:$B$504,$A452)),""))</f>
        <v/>
      </c>
      <c r="Y452" s="44">
        <f>IF(OR($A452="",$S452=""),"",IFERROR($S452*'Settings'!$B$5,""))</f>
        <v/>
      </c>
      <c r="Z452" s="44">
        <f>IF($A452="","",IFERROR(SUMIFS('Coaching Log'!$P$5:$P$504,'Coaching Log'!$B$5:$B$504,$A452),0))</f>
        <v/>
      </c>
      <c r="AA452" s="29">
        <f>IF(COUNTA($A452:$T452)=0,"",IF($A452="","Missing Plan ID",IF(COUNTIF($A$5:$A$504,$A452)&gt;1,"Duplicate Plan ID",IF(OR($B452="",$C452=""),"Missing Driver",IF($H452="","Missing Start Date",IF($I452="","Missing Due Date",IF($I452&lt;$H452,"Due Date Before Start",IF(AND($K452="Completed",$T452=""),"Missing Completion Date",IF(AND($K452&lt;&gt;"Completed",$T452&lt;&gt;""),"Completion Date With Open Status",IF(AND($N452="Lower Is Better",$O452&lt;&gt;"",$P452&lt;&gt;"",$P452&gt;=$O452),"Target Direction Conflict",IF(AND($N452="Higher Is Better",$O452&lt;&gt;"",$P452&lt;&gt;"",$P452&lt;=$O452),"Target Direction Conflict","OK")))))))))))</f>
        <v/>
      </c>
    </row>
    <row r="453">
      <c r="A453" s="23" t="n"/>
      <c r="B453" s="23" t="n"/>
      <c r="C453" s="23" t="n"/>
      <c r="D453" s="23" t="n"/>
      <c r="E453" s="23" t="n"/>
      <c r="F453" s="23" t="n"/>
      <c r="G453" s="24" t="n"/>
      <c r="H453" s="42" t="n"/>
      <c r="I453" s="42" t="n"/>
      <c r="J453" s="23" t="n"/>
      <c r="K453" s="23" t="n"/>
      <c r="L453" s="23" t="n"/>
      <c r="M453" s="23" t="n"/>
      <c r="N453" s="23" t="n"/>
      <c r="O453" s="26" t="n"/>
      <c r="P453" s="26" t="n"/>
      <c r="Q453" s="26" t="n"/>
      <c r="R453" s="42" t="n"/>
      <c r="S453" s="27" t="n"/>
      <c r="T453" s="42" t="n"/>
      <c r="U453" s="28">
        <f>IF(OR($O453="",$P453="",$Q453="",$N453=""),"",IFERROR(MAX(0,MIN(1,IF($N453="Lower Is Better",($O453-$Q453)/($O453-$P453),($Q453-$O453)/($P453-$O453)))),""))</f>
        <v/>
      </c>
      <c r="V453" s="29">
        <f>IF($A453="","",IF($K453="Completed","Completed",IF($K453="Canceled","Canceled",IF($K453="On Hold","On Hold",IF($I453="","Missing Due Date",IF($I453&lt;TODAY(),"Past Due",IF($I453&lt;=TODAY()+'Settings'!$B$4,"Due Soon","On Track")))))))</f>
        <v/>
      </c>
      <c r="W453" s="30">
        <f>IF($A453="","",COUNTIFS('Coaching Log'!$B$5:$B$504,$A453))</f>
        <v/>
      </c>
      <c r="X453" s="43">
        <f>IF($A453="","",IFERROR(IF(MAXIFS('Coaching Log'!$F$5:$F$504,'Coaching Log'!$B$5:$B$504,$A453)=0,"",MAXIFS('Coaching Log'!$F$5:$F$504,'Coaching Log'!$B$5:$B$504,$A453)),""))</f>
        <v/>
      </c>
      <c r="Y453" s="44">
        <f>IF(OR($A453="",$S453=""),"",IFERROR($S453*'Settings'!$B$5,""))</f>
        <v/>
      </c>
      <c r="Z453" s="44">
        <f>IF($A453="","",IFERROR(SUMIFS('Coaching Log'!$P$5:$P$504,'Coaching Log'!$B$5:$B$504,$A453),0))</f>
        <v/>
      </c>
      <c r="AA453" s="29">
        <f>IF(COUNTA($A453:$T453)=0,"",IF($A453="","Missing Plan ID",IF(COUNTIF($A$5:$A$504,$A453)&gt;1,"Duplicate Plan ID",IF(OR($B453="",$C453=""),"Missing Driver",IF($H453="","Missing Start Date",IF($I453="","Missing Due Date",IF($I453&lt;$H453,"Due Date Before Start",IF(AND($K453="Completed",$T453=""),"Missing Completion Date",IF(AND($K453&lt;&gt;"Completed",$T453&lt;&gt;""),"Completion Date With Open Status",IF(AND($N453="Lower Is Better",$O453&lt;&gt;"",$P453&lt;&gt;"",$P453&gt;=$O453),"Target Direction Conflict",IF(AND($N453="Higher Is Better",$O453&lt;&gt;"",$P453&lt;&gt;"",$P453&lt;=$O453),"Target Direction Conflict","OK")))))))))))</f>
        <v/>
      </c>
    </row>
    <row r="454">
      <c r="A454" s="23" t="n"/>
      <c r="B454" s="23" t="n"/>
      <c r="C454" s="23" t="n"/>
      <c r="D454" s="23" t="n"/>
      <c r="E454" s="23" t="n"/>
      <c r="F454" s="23" t="n"/>
      <c r="G454" s="24" t="n"/>
      <c r="H454" s="42" t="n"/>
      <c r="I454" s="42" t="n"/>
      <c r="J454" s="23" t="n"/>
      <c r="K454" s="23" t="n"/>
      <c r="L454" s="23" t="n"/>
      <c r="M454" s="23" t="n"/>
      <c r="N454" s="23" t="n"/>
      <c r="O454" s="26" t="n"/>
      <c r="P454" s="26" t="n"/>
      <c r="Q454" s="26" t="n"/>
      <c r="R454" s="42" t="n"/>
      <c r="S454" s="27" t="n"/>
      <c r="T454" s="42" t="n"/>
      <c r="U454" s="28">
        <f>IF(OR($O454="",$P454="",$Q454="",$N454=""),"",IFERROR(MAX(0,MIN(1,IF($N454="Lower Is Better",($O454-$Q454)/($O454-$P454),($Q454-$O454)/($P454-$O454)))),""))</f>
        <v/>
      </c>
      <c r="V454" s="29">
        <f>IF($A454="","",IF($K454="Completed","Completed",IF($K454="Canceled","Canceled",IF($K454="On Hold","On Hold",IF($I454="","Missing Due Date",IF($I454&lt;TODAY(),"Past Due",IF($I454&lt;=TODAY()+'Settings'!$B$4,"Due Soon","On Track")))))))</f>
        <v/>
      </c>
      <c r="W454" s="30">
        <f>IF($A454="","",COUNTIFS('Coaching Log'!$B$5:$B$504,$A454))</f>
        <v/>
      </c>
      <c r="X454" s="43">
        <f>IF($A454="","",IFERROR(IF(MAXIFS('Coaching Log'!$F$5:$F$504,'Coaching Log'!$B$5:$B$504,$A454)=0,"",MAXIFS('Coaching Log'!$F$5:$F$504,'Coaching Log'!$B$5:$B$504,$A454)),""))</f>
        <v/>
      </c>
      <c r="Y454" s="44">
        <f>IF(OR($A454="",$S454=""),"",IFERROR($S454*'Settings'!$B$5,""))</f>
        <v/>
      </c>
      <c r="Z454" s="44">
        <f>IF($A454="","",IFERROR(SUMIFS('Coaching Log'!$P$5:$P$504,'Coaching Log'!$B$5:$B$504,$A454),0))</f>
        <v/>
      </c>
      <c r="AA454" s="29">
        <f>IF(COUNTA($A454:$T454)=0,"",IF($A454="","Missing Plan ID",IF(COUNTIF($A$5:$A$504,$A454)&gt;1,"Duplicate Plan ID",IF(OR($B454="",$C454=""),"Missing Driver",IF($H454="","Missing Start Date",IF($I454="","Missing Due Date",IF($I454&lt;$H454,"Due Date Before Start",IF(AND($K454="Completed",$T454=""),"Missing Completion Date",IF(AND($K454&lt;&gt;"Completed",$T454&lt;&gt;""),"Completion Date With Open Status",IF(AND($N454="Lower Is Better",$O454&lt;&gt;"",$P454&lt;&gt;"",$P454&gt;=$O454),"Target Direction Conflict",IF(AND($N454="Higher Is Better",$O454&lt;&gt;"",$P454&lt;&gt;"",$P454&lt;=$O454),"Target Direction Conflict","OK")))))))))))</f>
        <v/>
      </c>
    </row>
    <row r="455">
      <c r="A455" s="23" t="n"/>
      <c r="B455" s="23" t="n"/>
      <c r="C455" s="23" t="n"/>
      <c r="D455" s="23" t="n"/>
      <c r="E455" s="23" t="n"/>
      <c r="F455" s="23" t="n"/>
      <c r="G455" s="24" t="n"/>
      <c r="H455" s="42" t="n"/>
      <c r="I455" s="42" t="n"/>
      <c r="J455" s="23" t="n"/>
      <c r="K455" s="23" t="n"/>
      <c r="L455" s="23" t="n"/>
      <c r="M455" s="23" t="n"/>
      <c r="N455" s="23" t="n"/>
      <c r="O455" s="26" t="n"/>
      <c r="P455" s="26" t="n"/>
      <c r="Q455" s="26" t="n"/>
      <c r="R455" s="42" t="n"/>
      <c r="S455" s="27" t="n"/>
      <c r="T455" s="42" t="n"/>
      <c r="U455" s="28">
        <f>IF(OR($O455="",$P455="",$Q455="",$N455=""),"",IFERROR(MAX(0,MIN(1,IF($N455="Lower Is Better",($O455-$Q455)/($O455-$P455),($Q455-$O455)/($P455-$O455)))),""))</f>
        <v/>
      </c>
      <c r="V455" s="29">
        <f>IF($A455="","",IF($K455="Completed","Completed",IF($K455="Canceled","Canceled",IF($K455="On Hold","On Hold",IF($I455="","Missing Due Date",IF($I455&lt;TODAY(),"Past Due",IF($I455&lt;=TODAY()+'Settings'!$B$4,"Due Soon","On Track")))))))</f>
        <v/>
      </c>
      <c r="W455" s="30">
        <f>IF($A455="","",COUNTIFS('Coaching Log'!$B$5:$B$504,$A455))</f>
        <v/>
      </c>
      <c r="X455" s="43">
        <f>IF($A455="","",IFERROR(IF(MAXIFS('Coaching Log'!$F$5:$F$504,'Coaching Log'!$B$5:$B$504,$A455)=0,"",MAXIFS('Coaching Log'!$F$5:$F$504,'Coaching Log'!$B$5:$B$504,$A455)),""))</f>
        <v/>
      </c>
      <c r="Y455" s="44">
        <f>IF(OR($A455="",$S455=""),"",IFERROR($S455*'Settings'!$B$5,""))</f>
        <v/>
      </c>
      <c r="Z455" s="44">
        <f>IF($A455="","",IFERROR(SUMIFS('Coaching Log'!$P$5:$P$504,'Coaching Log'!$B$5:$B$504,$A455),0))</f>
        <v/>
      </c>
      <c r="AA455" s="29">
        <f>IF(COUNTA($A455:$T455)=0,"",IF($A455="","Missing Plan ID",IF(COUNTIF($A$5:$A$504,$A455)&gt;1,"Duplicate Plan ID",IF(OR($B455="",$C455=""),"Missing Driver",IF($H455="","Missing Start Date",IF($I455="","Missing Due Date",IF($I455&lt;$H455,"Due Date Before Start",IF(AND($K455="Completed",$T455=""),"Missing Completion Date",IF(AND($K455&lt;&gt;"Completed",$T455&lt;&gt;""),"Completion Date With Open Status",IF(AND($N455="Lower Is Better",$O455&lt;&gt;"",$P455&lt;&gt;"",$P455&gt;=$O455),"Target Direction Conflict",IF(AND($N455="Higher Is Better",$O455&lt;&gt;"",$P455&lt;&gt;"",$P455&lt;=$O455),"Target Direction Conflict","OK")))))))))))</f>
        <v/>
      </c>
    </row>
    <row r="456">
      <c r="A456" s="23" t="n"/>
      <c r="B456" s="23" t="n"/>
      <c r="C456" s="23" t="n"/>
      <c r="D456" s="23" t="n"/>
      <c r="E456" s="23" t="n"/>
      <c r="F456" s="23" t="n"/>
      <c r="G456" s="24" t="n"/>
      <c r="H456" s="42" t="n"/>
      <c r="I456" s="42" t="n"/>
      <c r="J456" s="23" t="n"/>
      <c r="K456" s="23" t="n"/>
      <c r="L456" s="23" t="n"/>
      <c r="M456" s="23" t="n"/>
      <c r="N456" s="23" t="n"/>
      <c r="O456" s="26" t="n"/>
      <c r="P456" s="26" t="n"/>
      <c r="Q456" s="26" t="n"/>
      <c r="R456" s="42" t="n"/>
      <c r="S456" s="27" t="n"/>
      <c r="T456" s="42" t="n"/>
      <c r="U456" s="28">
        <f>IF(OR($O456="",$P456="",$Q456="",$N456=""),"",IFERROR(MAX(0,MIN(1,IF($N456="Lower Is Better",($O456-$Q456)/($O456-$P456),($Q456-$O456)/($P456-$O456)))),""))</f>
        <v/>
      </c>
      <c r="V456" s="29">
        <f>IF($A456="","",IF($K456="Completed","Completed",IF($K456="Canceled","Canceled",IF($K456="On Hold","On Hold",IF($I456="","Missing Due Date",IF($I456&lt;TODAY(),"Past Due",IF($I456&lt;=TODAY()+'Settings'!$B$4,"Due Soon","On Track")))))))</f>
        <v/>
      </c>
      <c r="W456" s="30">
        <f>IF($A456="","",COUNTIFS('Coaching Log'!$B$5:$B$504,$A456))</f>
        <v/>
      </c>
      <c r="X456" s="43">
        <f>IF($A456="","",IFERROR(IF(MAXIFS('Coaching Log'!$F$5:$F$504,'Coaching Log'!$B$5:$B$504,$A456)=0,"",MAXIFS('Coaching Log'!$F$5:$F$504,'Coaching Log'!$B$5:$B$504,$A456)),""))</f>
        <v/>
      </c>
      <c r="Y456" s="44">
        <f>IF(OR($A456="",$S456=""),"",IFERROR($S456*'Settings'!$B$5,""))</f>
        <v/>
      </c>
      <c r="Z456" s="44">
        <f>IF($A456="","",IFERROR(SUMIFS('Coaching Log'!$P$5:$P$504,'Coaching Log'!$B$5:$B$504,$A456),0))</f>
        <v/>
      </c>
      <c r="AA456" s="29">
        <f>IF(COUNTA($A456:$T456)=0,"",IF($A456="","Missing Plan ID",IF(COUNTIF($A$5:$A$504,$A456)&gt;1,"Duplicate Plan ID",IF(OR($B456="",$C456=""),"Missing Driver",IF($H456="","Missing Start Date",IF($I456="","Missing Due Date",IF($I456&lt;$H456,"Due Date Before Start",IF(AND($K456="Completed",$T456=""),"Missing Completion Date",IF(AND($K456&lt;&gt;"Completed",$T456&lt;&gt;""),"Completion Date With Open Status",IF(AND($N456="Lower Is Better",$O456&lt;&gt;"",$P456&lt;&gt;"",$P456&gt;=$O456),"Target Direction Conflict",IF(AND($N456="Higher Is Better",$O456&lt;&gt;"",$P456&lt;&gt;"",$P456&lt;=$O456),"Target Direction Conflict","OK")))))))))))</f>
        <v/>
      </c>
    </row>
    <row r="457">
      <c r="A457" s="23" t="n"/>
      <c r="B457" s="23" t="n"/>
      <c r="C457" s="23" t="n"/>
      <c r="D457" s="23" t="n"/>
      <c r="E457" s="23" t="n"/>
      <c r="F457" s="23" t="n"/>
      <c r="G457" s="24" t="n"/>
      <c r="H457" s="42" t="n"/>
      <c r="I457" s="42" t="n"/>
      <c r="J457" s="23" t="n"/>
      <c r="K457" s="23" t="n"/>
      <c r="L457" s="23" t="n"/>
      <c r="M457" s="23" t="n"/>
      <c r="N457" s="23" t="n"/>
      <c r="O457" s="26" t="n"/>
      <c r="P457" s="26" t="n"/>
      <c r="Q457" s="26" t="n"/>
      <c r="R457" s="42" t="n"/>
      <c r="S457" s="27" t="n"/>
      <c r="T457" s="42" t="n"/>
      <c r="U457" s="28">
        <f>IF(OR($O457="",$P457="",$Q457="",$N457=""),"",IFERROR(MAX(0,MIN(1,IF($N457="Lower Is Better",($O457-$Q457)/($O457-$P457),($Q457-$O457)/($P457-$O457)))),""))</f>
        <v/>
      </c>
      <c r="V457" s="29">
        <f>IF($A457="","",IF($K457="Completed","Completed",IF($K457="Canceled","Canceled",IF($K457="On Hold","On Hold",IF($I457="","Missing Due Date",IF($I457&lt;TODAY(),"Past Due",IF($I457&lt;=TODAY()+'Settings'!$B$4,"Due Soon","On Track")))))))</f>
        <v/>
      </c>
      <c r="W457" s="30">
        <f>IF($A457="","",COUNTIFS('Coaching Log'!$B$5:$B$504,$A457))</f>
        <v/>
      </c>
      <c r="X457" s="43">
        <f>IF($A457="","",IFERROR(IF(MAXIFS('Coaching Log'!$F$5:$F$504,'Coaching Log'!$B$5:$B$504,$A457)=0,"",MAXIFS('Coaching Log'!$F$5:$F$504,'Coaching Log'!$B$5:$B$504,$A457)),""))</f>
        <v/>
      </c>
      <c r="Y457" s="44">
        <f>IF(OR($A457="",$S457=""),"",IFERROR($S457*'Settings'!$B$5,""))</f>
        <v/>
      </c>
      <c r="Z457" s="44">
        <f>IF($A457="","",IFERROR(SUMIFS('Coaching Log'!$P$5:$P$504,'Coaching Log'!$B$5:$B$504,$A457),0))</f>
        <v/>
      </c>
      <c r="AA457" s="29">
        <f>IF(COUNTA($A457:$T457)=0,"",IF($A457="","Missing Plan ID",IF(COUNTIF($A$5:$A$504,$A457)&gt;1,"Duplicate Plan ID",IF(OR($B457="",$C457=""),"Missing Driver",IF($H457="","Missing Start Date",IF($I457="","Missing Due Date",IF($I457&lt;$H457,"Due Date Before Start",IF(AND($K457="Completed",$T457=""),"Missing Completion Date",IF(AND($K457&lt;&gt;"Completed",$T457&lt;&gt;""),"Completion Date With Open Status",IF(AND($N457="Lower Is Better",$O457&lt;&gt;"",$P457&lt;&gt;"",$P457&gt;=$O457),"Target Direction Conflict",IF(AND($N457="Higher Is Better",$O457&lt;&gt;"",$P457&lt;&gt;"",$P457&lt;=$O457),"Target Direction Conflict","OK")))))))))))</f>
        <v/>
      </c>
    </row>
    <row r="458">
      <c r="A458" s="23" t="n"/>
      <c r="B458" s="23" t="n"/>
      <c r="C458" s="23" t="n"/>
      <c r="D458" s="23" t="n"/>
      <c r="E458" s="23" t="n"/>
      <c r="F458" s="23" t="n"/>
      <c r="G458" s="24" t="n"/>
      <c r="H458" s="42" t="n"/>
      <c r="I458" s="42" t="n"/>
      <c r="J458" s="23" t="n"/>
      <c r="K458" s="23" t="n"/>
      <c r="L458" s="23" t="n"/>
      <c r="M458" s="23" t="n"/>
      <c r="N458" s="23" t="n"/>
      <c r="O458" s="26" t="n"/>
      <c r="P458" s="26" t="n"/>
      <c r="Q458" s="26" t="n"/>
      <c r="R458" s="42" t="n"/>
      <c r="S458" s="27" t="n"/>
      <c r="T458" s="42" t="n"/>
      <c r="U458" s="28">
        <f>IF(OR($O458="",$P458="",$Q458="",$N458=""),"",IFERROR(MAX(0,MIN(1,IF($N458="Lower Is Better",($O458-$Q458)/($O458-$P458),($Q458-$O458)/($P458-$O458)))),""))</f>
        <v/>
      </c>
      <c r="V458" s="29">
        <f>IF($A458="","",IF($K458="Completed","Completed",IF($K458="Canceled","Canceled",IF($K458="On Hold","On Hold",IF($I458="","Missing Due Date",IF($I458&lt;TODAY(),"Past Due",IF($I458&lt;=TODAY()+'Settings'!$B$4,"Due Soon","On Track")))))))</f>
        <v/>
      </c>
      <c r="W458" s="30">
        <f>IF($A458="","",COUNTIFS('Coaching Log'!$B$5:$B$504,$A458))</f>
        <v/>
      </c>
      <c r="X458" s="43">
        <f>IF($A458="","",IFERROR(IF(MAXIFS('Coaching Log'!$F$5:$F$504,'Coaching Log'!$B$5:$B$504,$A458)=0,"",MAXIFS('Coaching Log'!$F$5:$F$504,'Coaching Log'!$B$5:$B$504,$A458)),""))</f>
        <v/>
      </c>
      <c r="Y458" s="44">
        <f>IF(OR($A458="",$S458=""),"",IFERROR($S458*'Settings'!$B$5,""))</f>
        <v/>
      </c>
      <c r="Z458" s="44">
        <f>IF($A458="","",IFERROR(SUMIFS('Coaching Log'!$P$5:$P$504,'Coaching Log'!$B$5:$B$504,$A458),0))</f>
        <v/>
      </c>
      <c r="AA458" s="29">
        <f>IF(COUNTA($A458:$T458)=0,"",IF($A458="","Missing Plan ID",IF(COUNTIF($A$5:$A$504,$A458)&gt;1,"Duplicate Plan ID",IF(OR($B458="",$C458=""),"Missing Driver",IF($H458="","Missing Start Date",IF($I458="","Missing Due Date",IF($I458&lt;$H458,"Due Date Before Start",IF(AND($K458="Completed",$T458=""),"Missing Completion Date",IF(AND($K458&lt;&gt;"Completed",$T458&lt;&gt;""),"Completion Date With Open Status",IF(AND($N458="Lower Is Better",$O458&lt;&gt;"",$P458&lt;&gt;"",$P458&gt;=$O458),"Target Direction Conflict",IF(AND($N458="Higher Is Better",$O458&lt;&gt;"",$P458&lt;&gt;"",$P458&lt;=$O458),"Target Direction Conflict","OK")))))))))))</f>
        <v/>
      </c>
    </row>
    <row r="459">
      <c r="A459" s="23" t="n"/>
      <c r="B459" s="23" t="n"/>
      <c r="C459" s="23" t="n"/>
      <c r="D459" s="23" t="n"/>
      <c r="E459" s="23" t="n"/>
      <c r="F459" s="23" t="n"/>
      <c r="G459" s="24" t="n"/>
      <c r="H459" s="42" t="n"/>
      <c r="I459" s="42" t="n"/>
      <c r="J459" s="23" t="n"/>
      <c r="K459" s="23" t="n"/>
      <c r="L459" s="23" t="n"/>
      <c r="M459" s="23" t="n"/>
      <c r="N459" s="23" t="n"/>
      <c r="O459" s="26" t="n"/>
      <c r="P459" s="26" t="n"/>
      <c r="Q459" s="26" t="n"/>
      <c r="R459" s="42" t="n"/>
      <c r="S459" s="27" t="n"/>
      <c r="T459" s="42" t="n"/>
      <c r="U459" s="28">
        <f>IF(OR($O459="",$P459="",$Q459="",$N459=""),"",IFERROR(MAX(0,MIN(1,IF($N459="Lower Is Better",($O459-$Q459)/($O459-$P459),($Q459-$O459)/($P459-$O459)))),""))</f>
        <v/>
      </c>
      <c r="V459" s="29">
        <f>IF($A459="","",IF($K459="Completed","Completed",IF($K459="Canceled","Canceled",IF($K459="On Hold","On Hold",IF($I459="","Missing Due Date",IF($I459&lt;TODAY(),"Past Due",IF($I459&lt;=TODAY()+'Settings'!$B$4,"Due Soon","On Track")))))))</f>
        <v/>
      </c>
      <c r="W459" s="30">
        <f>IF($A459="","",COUNTIFS('Coaching Log'!$B$5:$B$504,$A459))</f>
        <v/>
      </c>
      <c r="X459" s="43">
        <f>IF($A459="","",IFERROR(IF(MAXIFS('Coaching Log'!$F$5:$F$504,'Coaching Log'!$B$5:$B$504,$A459)=0,"",MAXIFS('Coaching Log'!$F$5:$F$504,'Coaching Log'!$B$5:$B$504,$A459)),""))</f>
        <v/>
      </c>
      <c r="Y459" s="44">
        <f>IF(OR($A459="",$S459=""),"",IFERROR($S459*'Settings'!$B$5,""))</f>
        <v/>
      </c>
      <c r="Z459" s="44">
        <f>IF($A459="","",IFERROR(SUMIFS('Coaching Log'!$P$5:$P$504,'Coaching Log'!$B$5:$B$504,$A459),0))</f>
        <v/>
      </c>
      <c r="AA459" s="29">
        <f>IF(COUNTA($A459:$T459)=0,"",IF($A459="","Missing Plan ID",IF(COUNTIF($A$5:$A$504,$A459)&gt;1,"Duplicate Plan ID",IF(OR($B459="",$C459=""),"Missing Driver",IF($H459="","Missing Start Date",IF($I459="","Missing Due Date",IF($I459&lt;$H459,"Due Date Before Start",IF(AND($K459="Completed",$T459=""),"Missing Completion Date",IF(AND($K459&lt;&gt;"Completed",$T459&lt;&gt;""),"Completion Date With Open Status",IF(AND($N459="Lower Is Better",$O459&lt;&gt;"",$P459&lt;&gt;"",$P459&gt;=$O459),"Target Direction Conflict",IF(AND($N459="Higher Is Better",$O459&lt;&gt;"",$P459&lt;&gt;"",$P459&lt;=$O459),"Target Direction Conflict","OK")))))))))))</f>
        <v/>
      </c>
    </row>
    <row r="460">
      <c r="A460" s="23" t="n"/>
      <c r="B460" s="23" t="n"/>
      <c r="C460" s="23" t="n"/>
      <c r="D460" s="23" t="n"/>
      <c r="E460" s="23" t="n"/>
      <c r="F460" s="23" t="n"/>
      <c r="G460" s="24" t="n"/>
      <c r="H460" s="42" t="n"/>
      <c r="I460" s="42" t="n"/>
      <c r="J460" s="23" t="n"/>
      <c r="K460" s="23" t="n"/>
      <c r="L460" s="23" t="n"/>
      <c r="M460" s="23" t="n"/>
      <c r="N460" s="23" t="n"/>
      <c r="O460" s="26" t="n"/>
      <c r="P460" s="26" t="n"/>
      <c r="Q460" s="26" t="n"/>
      <c r="R460" s="42" t="n"/>
      <c r="S460" s="27" t="n"/>
      <c r="T460" s="42" t="n"/>
      <c r="U460" s="28">
        <f>IF(OR($O460="",$P460="",$Q460="",$N460=""),"",IFERROR(MAX(0,MIN(1,IF($N460="Lower Is Better",($O460-$Q460)/($O460-$P460),($Q460-$O460)/($P460-$O460)))),""))</f>
        <v/>
      </c>
      <c r="V460" s="29">
        <f>IF($A460="","",IF($K460="Completed","Completed",IF($K460="Canceled","Canceled",IF($K460="On Hold","On Hold",IF($I460="","Missing Due Date",IF($I460&lt;TODAY(),"Past Due",IF($I460&lt;=TODAY()+'Settings'!$B$4,"Due Soon","On Track")))))))</f>
        <v/>
      </c>
      <c r="W460" s="30">
        <f>IF($A460="","",COUNTIFS('Coaching Log'!$B$5:$B$504,$A460))</f>
        <v/>
      </c>
      <c r="X460" s="43">
        <f>IF($A460="","",IFERROR(IF(MAXIFS('Coaching Log'!$F$5:$F$504,'Coaching Log'!$B$5:$B$504,$A460)=0,"",MAXIFS('Coaching Log'!$F$5:$F$504,'Coaching Log'!$B$5:$B$504,$A460)),""))</f>
        <v/>
      </c>
      <c r="Y460" s="44">
        <f>IF(OR($A460="",$S460=""),"",IFERROR($S460*'Settings'!$B$5,""))</f>
        <v/>
      </c>
      <c r="Z460" s="44">
        <f>IF($A460="","",IFERROR(SUMIFS('Coaching Log'!$P$5:$P$504,'Coaching Log'!$B$5:$B$504,$A460),0))</f>
        <v/>
      </c>
      <c r="AA460" s="29">
        <f>IF(COUNTA($A460:$T460)=0,"",IF($A460="","Missing Plan ID",IF(COUNTIF($A$5:$A$504,$A460)&gt;1,"Duplicate Plan ID",IF(OR($B460="",$C460=""),"Missing Driver",IF($H460="","Missing Start Date",IF($I460="","Missing Due Date",IF($I460&lt;$H460,"Due Date Before Start",IF(AND($K460="Completed",$T460=""),"Missing Completion Date",IF(AND($K460&lt;&gt;"Completed",$T460&lt;&gt;""),"Completion Date With Open Status",IF(AND($N460="Lower Is Better",$O460&lt;&gt;"",$P460&lt;&gt;"",$P460&gt;=$O460),"Target Direction Conflict",IF(AND($N460="Higher Is Better",$O460&lt;&gt;"",$P460&lt;&gt;"",$P460&lt;=$O460),"Target Direction Conflict","OK")))))))))))</f>
        <v/>
      </c>
    </row>
    <row r="461">
      <c r="A461" s="23" t="n"/>
      <c r="B461" s="23" t="n"/>
      <c r="C461" s="23" t="n"/>
      <c r="D461" s="23" t="n"/>
      <c r="E461" s="23" t="n"/>
      <c r="F461" s="23" t="n"/>
      <c r="G461" s="24" t="n"/>
      <c r="H461" s="42" t="n"/>
      <c r="I461" s="42" t="n"/>
      <c r="J461" s="23" t="n"/>
      <c r="K461" s="23" t="n"/>
      <c r="L461" s="23" t="n"/>
      <c r="M461" s="23" t="n"/>
      <c r="N461" s="23" t="n"/>
      <c r="O461" s="26" t="n"/>
      <c r="P461" s="26" t="n"/>
      <c r="Q461" s="26" t="n"/>
      <c r="R461" s="42" t="n"/>
      <c r="S461" s="27" t="n"/>
      <c r="T461" s="42" t="n"/>
      <c r="U461" s="28">
        <f>IF(OR($O461="",$P461="",$Q461="",$N461=""),"",IFERROR(MAX(0,MIN(1,IF($N461="Lower Is Better",($O461-$Q461)/($O461-$P461),($Q461-$O461)/($P461-$O461)))),""))</f>
        <v/>
      </c>
      <c r="V461" s="29">
        <f>IF($A461="","",IF($K461="Completed","Completed",IF($K461="Canceled","Canceled",IF($K461="On Hold","On Hold",IF($I461="","Missing Due Date",IF($I461&lt;TODAY(),"Past Due",IF($I461&lt;=TODAY()+'Settings'!$B$4,"Due Soon","On Track")))))))</f>
        <v/>
      </c>
      <c r="W461" s="30">
        <f>IF($A461="","",COUNTIFS('Coaching Log'!$B$5:$B$504,$A461))</f>
        <v/>
      </c>
      <c r="X461" s="43">
        <f>IF($A461="","",IFERROR(IF(MAXIFS('Coaching Log'!$F$5:$F$504,'Coaching Log'!$B$5:$B$504,$A461)=0,"",MAXIFS('Coaching Log'!$F$5:$F$504,'Coaching Log'!$B$5:$B$504,$A461)),""))</f>
        <v/>
      </c>
      <c r="Y461" s="44">
        <f>IF(OR($A461="",$S461=""),"",IFERROR($S461*'Settings'!$B$5,""))</f>
        <v/>
      </c>
      <c r="Z461" s="44">
        <f>IF($A461="","",IFERROR(SUMIFS('Coaching Log'!$P$5:$P$504,'Coaching Log'!$B$5:$B$504,$A461),0))</f>
        <v/>
      </c>
      <c r="AA461" s="29">
        <f>IF(COUNTA($A461:$T461)=0,"",IF($A461="","Missing Plan ID",IF(COUNTIF($A$5:$A$504,$A461)&gt;1,"Duplicate Plan ID",IF(OR($B461="",$C461=""),"Missing Driver",IF($H461="","Missing Start Date",IF($I461="","Missing Due Date",IF($I461&lt;$H461,"Due Date Before Start",IF(AND($K461="Completed",$T461=""),"Missing Completion Date",IF(AND($K461&lt;&gt;"Completed",$T461&lt;&gt;""),"Completion Date With Open Status",IF(AND($N461="Lower Is Better",$O461&lt;&gt;"",$P461&lt;&gt;"",$P461&gt;=$O461),"Target Direction Conflict",IF(AND($N461="Higher Is Better",$O461&lt;&gt;"",$P461&lt;&gt;"",$P461&lt;=$O461),"Target Direction Conflict","OK")))))))))))</f>
        <v/>
      </c>
    </row>
    <row r="462">
      <c r="A462" s="23" t="n"/>
      <c r="B462" s="23" t="n"/>
      <c r="C462" s="23" t="n"/>
      <c r="D462" s="23" t="n"/>
      <c r="E462" s="23" t="n"/>
      <c r="F462" s="23" t="n"/>
      <c r="G462" s="24" t="n"/>
      <c r="H462" s="42" t="n"/>
      <c r="I462" s="42" t="n"/>
      <c r="J462" s="23" t="n"/>
      <c r="K462" s="23" t="n"/>
      <c r="L462" s="23" t="n"/>
      <c r="M462" s="23" t="n"/>
      <c r="N462" s="23" t="n"/>
      <c r="O462" s="26" t="n"/>
      <c r="P462" s="26" t="n"/>
      <c r="Q462" s="26" t="n"/>
      <c r="R462" s="42" t="n"/>
      <c r="S462" s="27" t="n"/>
      <c r="T462" s="42" t="n"/>
      <c r="U462" s="28">
        <f>IF(OR($O462="",$P462="",$Q462="",$N462=""),"",IFERROR(MAX(0,MIN(1,IF($N462="Lower Is Better",($O462-$Q462)/($O462-$P462),($Q462-$O462)/($P462-$O462)))),""))</f>
        <v/>
      </c>
      <c r="V462" s="29">
        <f>IF($A462="","",IF($K462="Completed","Completed",IF($K462="Canceled","Canceled",IF($K462="On Hold","On Hold",IF($I462="","Missing Due Date",IF($I462&lt;TODAY(),"Past Due",IF($I462&lt;=TODAY()+'Settings'!$B$4,"Due Soon","On Track")))))))</f>
        <v/>
      </c>
      <c r="W462" s="30">
        <f>IF($A462="","",COUNTIFS('Coaching Log'!$B$5:$B$504,$A462))</f>
        <v/>
      </c>
      <c r="X462" s="43">
        <f>IF($A462="","",IFERROR(IF(MAXIFS('Coaching Log'!$F$5:$F$504,'Coaching Log'!$B$5:$B$504,$A462)=0,"",MAXIFS('Coaching Log'!$F$5:$F$504,'Coaching Log'!$B$5:$B$504,$A462)),""))</f>
        <v/>
      </c>
      <c r="Y462" s="44">
        <f>IF(OR($A462="",$S462=""),"",IFERROR($S462*'Settings'!$B$5,""))</f>
        <v/>
      </c>
      <c r="Z462" s="44">
        <f>IF($A462="","",IFERROR(SUMIFS('Coaching Log'!$P$5:$P$504,'Coaching Log'!$B$5:$B$504,$A462),0))</f>
        <v/>
      </c>
      <c r="AA462" s="29">
        <f>IF(COUNTA($A462:$T462)=0,"",IF($A462="","Missing Plan ID",IF(COUNTIF($A$5:$A$504,$A462)&gt;1,"Duplicate Plan ID",IF(OR($B462="",$C462=""),"Missing Driver",IF($H462="","Missing Start Date",IF($I462="","Missing Due Date",IF($I462&lt;$H462,"Due Date Before Start",IF(AND($K462="Completed",$T462=""),"Missing Completion Date",IF(AND($K462&lt;&gt;"Completed",$T462&lt;&gt;""),"Completion Date With Open Status",IF(AND($N462="Lower Is Better",$O462&lt;&gt;"",$P462&lt;&gt;"",$P462&gt;=$O462),"Target Direction Conflict",IF(AND($N462="Higher Is Better",$O462&lt;&gt;"",$P462&lt;&gt;"",$P462&lt;=$O462),"Target Direction Conflict","OK")))))))))))</f>
        <v/>
      </c>
    </row>
    <row r="463">
      <c r="A463" s="23" t="n"/>
      <c r="B463" s="23" t="n"/>
      <c r="C463" s="23" t="n"/>
      <c r="D463" s="23" t="n"/>
      <c r="E463" s="23" t="n"/>
      <c r="F463" s="23" t="n"/>
      <c r="G463" s="24" t="n"/>
      <c r="H463" s="42" t="n"/>
      <c r="I463" s="42" t="n"/>
      <c r="J463" s="23" t="n"/>
      <c r="K463" s="23" t="n"/>
      <c r="L463" s="23" t="n"/>
      <c r="M463" s="23" t="n"/>
      <c r="N463" s="23" t="n"/>
      <c r="O463" s="26" t="n"/>
      <c r="P463" s="26" t="n"/>
      <c r="Q463" s="26" t="n"/>
      <c r="R463" s="42" t="n"/>
      <c r="S463" s="27" t="n"/>
      <c r="T463" s="42" t="n"/>
      <c r="U463" s="28">
        <f>IF(OR($O463="",$P463="",$Q463="",$N463=""),"",IFERROR(MAX(0,MIN(1,IF($N463="Lower Is Better",($O463-$Q463)/($O463-$P463),($Q463-$O463)/($P463-$O463)))),""))</f>
        <v/>
      </c>
      <c r="V463" s="29">
        <f>IF($A463="","",IF($K463="Completed","Completed",IF($K463="Canceled","Canceled",IF($K463="On Hold","On Hold",IF($I463="","Missing Due Date",IF($I463&lt;TODAY(),"Past Due",IF($I463&lt;=TODAY()+'Settings'!$B$4,"Due Soon","On Track")))))))</f>
        <v/>
      </c>
      <c r="W463" s="30">
        <f>IF($A463="","",COUNTIFS('Coaching Log'!$B$5:$B$504,$A463))</f>
        <v/>
      </c>
      <c r="X463" s="43">
        <f>IF($A463="","",IFERROR(IF(MAXIFS('Coaching Log'!$F$5:$F$504,'Coaching Log'!$B$5:$B$504,$A463)=0,"",MAXIFS('Coaching Log'!$F$5:$F$504,'Coaching Log'!$B$5:$B$504,$A463)),""))</f>
        <v/>
      </c>
      <c r="Y463" s="44">
        <f>IF(OR($A463="",$S463=""),"",IFERROR($S463*'Settings'!$B$5,""))</f>
        <v/>
      </c>
      <c r="Z463" s="44">
        <f>IF($A463="","",IFERROR(SUMIFS('Coaching Log'!$P$5:$P$504,'Coaching Log'!$B$5:$B$504,$A463),0))</f>
        <v/>
      </c>
      <c r="AA463" s="29">
        <f>IF(COUNTA($A463:$T463)=0,"",IF($A463="","Missing Plan ID",IF(COUNTIF($A$5:$A$504,$A463)&gt;1,"Duplicate Plan ID",IF(OR($B463="",$C463=""),"Missing Driver",IF($H463="","Missing Start Date",IF($I463="","Missing Due Date",IF($I463&lt;$H463,"Due Date Before Start",IF(AND($K463="Completed",$T463=""),"Missing Completion Date",IF(AND($K463&lt;&gt;"Completed",$T463&lt;&gt;""),"Completion Date With Open Status",IF(AND($N463="Lower Is Better",$O463&lt;&gt;"",$P463&lt;&gt;"",$P463&gt;=$O463),"Target Direction Conflict",IF(AND($N463="Higher Is Better",$O463&lt;&gt;"",$P463&lt;&gt;"",$P463&lt;=$O463),"Target Direction Conflict","OK")))))))))))</f>
        <v/>
      </c>
    </row>
    <row r="464">
      <c r="A464" s="23" t="n"/>
      <c r="B464" s="23" t="n"/>
      <c r="C464" s="23" t="n"/>
      <c r="D464" s="23" t="n"/>
      <c r="E464" s="23" t="n"/>
      <c r="F464" s="23" t="n"/>
      <c r="G464" s="24" t="n"/>
      <c r="H464" s="42" t="n"/>
      <c r="I464" s="42" t="n"/>
      <c r="J464" s="23" t="n"/>
      <c r="K464" s="23" t="n"/>
      <c r="L464" s="23" t="n"/>
      <c r="M464" s="23" t="n"/>
      <c r="N464" s="23" t="n"/>
      <c r="O464" s="26" t="n"/>
      <c r="P464" s="26" t="n"/>
      <c r="Q464" s="26" t="n"/>
      <c r="R464" s="42" t="n"/>
      <c r="S464" s="27" t="n"/>
      <c r="T464" s="42" t="n"/>
      <c r="U464" s="28">
        <f>IF(OR($O464="",$P464="",$Q464="",$N464=""),"",IFERROR(MAX(0,MIN(1,IF($N464="Lower Is Better",($O464-$Q464)/($O464-$P464),($Q464-$O464)/($P464-$O464)))),""))</f>
        <v/>
      </c>
      <c r="V464" s="29">
        <f>IF($A464="","",IF($K464="Completed","Completed",IF($K464="Canceled","Canceled",IF($K464="On Hold","On Hold",IF($I464="","Missing Due Date",IF($I464&lt;TODAY(),"Past Due",IF($I464&lt;=TODAY()+'Settings'!$B$4,"Due Soon","On Track")))))))</f>
        <v/>
      </c>
      <c r="W464" s="30">
        <f>IF($A464="","",COUNTIFS('Coaching Log'!$B$5:$B$504,$A464))</f>
        <v/>
      </c>
      <c r="X464" s="43">
        <f>IF($A464="","",IFERROR(IF(MAXIFS('Coaching Log'!$F$5:$F$504,'Coaching Log'!$B$5:$B$504,$A464)=0,"",MAXIFS('Coaching Log'!$F$5:$F$504,'Coaching Log'!$B$5:$B$504,$A464)),""))</f>
        <v/>
      </c>
      <c r="Y464" s="44">
        <f>IF(OR($A464="",$S464=""),"",IFERROR($S464*'Settings'!$B$5,""))</f>
        <v/>
      </c>
      <c r="Z464" s="44">
        <f>IF($A464="","",IFERROR(SUMIFS('Coaching Log'!$P$5:$P$504,'Coaching Log'!$B$5:$B$504,$A464),0))</f>
        <v/>
      </c>
      <c r="AA464" s="29">
        <f>IF(COUNTA($A464:$T464)=0,"",IF($A464="","Missing Plan ID",IF(COUNTIF($A$5:$A$504,$A464)&gt;1,"Duplicate Plan ID",IF(OR($B464="",$C464=""),"Missing Driver",IF($H464="","Missing Start Date",IF($I464="","Missing Due Date",IF($I464&lt;$H464,"Due Date Before Start",IF(AND($K464="Completed",$T464=""),"Missing Completion Date",IF(AND($K464&lt;&gt;"Completed",$T464&lt;&gt;""),"Completion Date With Open Status",IF(AND($N464="Lower Is Better",$O464&lt;&gt;"",$P464&lt;&gt;"",$P464&gt;=$O464),"Target Direction Conflict",IF(AND($N464="Higher Is Better",$O464&lt;&gt;"",$P464&lt;&gt;"",$P464&lt;=$O464),"Target Direction Conflict","OK")))))))))))</f>
        <v/>
      </c>
    </row>
    <row r="465">
      <c r="A465" s="23" t="n"/>
      <c r="B465" s="23" t="n"/>
      <c r="C465" s="23" t="n"/>
      <c r="D465" s="23" t="n"/>
      <c r="E465" s="23" t="n"/>
      <c r="F465" s="23" t="n"/>
      <c r="G465" s="24" t="n"/>
      <c r="H465" s="42" t="n"/>
      <c r="I465" s="42" t="n"/>
      <c r="J465" s="23" t="n"/>
      <c r="K465" s="23" t="n"/>
      <c r="L465" s="23" t="n"/>
      <c r="M465" s="23" t="n"/>
      <c r="N465" s="23" t="n"/>
      <c r="O465" s="26" t="n"/>
      <c r="P465" s="26" t="n"/>
      <c r="Q465" s="26" t="n"/>
      <c r="R465" s="42" t="n"/>
      <c r="S465" s="27" t="n"/>
      <c r="T465" s="42" t="n"/>
      <c r="U465" s="28">
        <f>IF(OR($O465="",$P465="",$Q465="",$N465=""),"",IFERROR(MAX(0,MIN(1,IF($N465="Lower Is Better",($O465-$Q465)/($O465-$P465),($Q465-$O465)/($P465-$O465)))),""))</f>
        <v/>
      </c>
      <c r="V465" s="29">
        <f>IF($A465="","",IF($K465="Completed","Completed",IF($K465="Canceled","Canceled",IF($K465="On Hold","On Hold",IF($I465="","Missing Due Date",IF($I465&lt;TODAY(),"Past Due",IF($I465&lt;=TODAY()+'Settings'!$B$4,"Due Soon","On Track")))))))</f>
        <v/>
      </c>
      <c r="W465" s="30">
        <f>IF($A465="","",COUNTIFS('Coaching Log'!$B$5:$B$504,$A465))</f>
        <v/>
      </c>
      <c r="X465" s="43">
        <f>IF($A465="","",IFERROR(IF(MAXIFS('Coaching Log'!$F$5:$F$504,'Coaching Log'!$B$5:$B$504,$A465)=0,"",MAXIFS('Coaching Log'!$F$5:$F$504,'Coaching Log'!$B$5:$B$504,$A465)),""))</f>
        <v/>
      </c>
      <c r="Y465" s="44">
        <f>IF(OR($A465="",$S465=""),"",IFERROR($S465*'Settings'!$B$5,""))</f>
        <v/>
      </c>
      <c r="Z465" s="44">
        <f>IF($A465="","",IFERROR(SUMIFS('Coaching Log'!$P$5:$P$504,'Coaching Log'!$B$5:$B$504,$A465),0))</f>
        <v/>
      </c>
      <c r="AA465" s="29">
        <f>IF(COUNTA($A465:$T465)=0,"",IF($A465="","Missing Plan ID",IF(COUNTIF($A$5:$A$504,$A465)&gt;1,"Duplicate Plan ID",IF(OR($B465="",$C465=""),"Missing Driver",IF($H465="","Missing Start Date",IF($I465="","Missing Due Date",IF($I465&lt;$H465,"Due Date Before Start",IF(AND($K465="Completed",$T465=""),"Missing Completion Date",IF(AND($K465&lt;&gt;"Completed",$T465&lt;&gt;""),"Completion Date With Open Status",IF(AND($N465="Lower Is Better",$O465&lt;&gt;"",$P465&lt;&gt;"",$P465&gt;=$O465),"Target Direction Conflict",IF(AND($N465="Higher Is Better",$O465&lt;&gt;"",$P465&lt;&gt;"",$P465&lt;=$O465),"Target Direction Conflict","OK")))))))))))</f>
        <v/>
      </c>
    </row>
    <row r="466">
      <c r="A466" s="23" t="n"/>
      <c r="B466" s="23" t="n"/>
      <c r="C466" s="23" t="n"/>
      <c r="D466" s="23" t="n"/>
      <c r="E466" s="23" t="n"/>
      <c r="F466" s="23" t="n"/>
      <c r="G466" s="24" t="n"/>
      <c r="H466" s="42" t="n"/>
      <c r="I466" s="42" t="n"/>
      <c r="J466" s="23" t="n"/>
      <c r="K466" s="23" t="n"/>
      <c r="L466" s="23" t="n"/>
      <c r="M466" s="23" t="n"/>
      <c r="N466" s="23" t="n"/>
      <c r="O466" s="26" t="n"/>
      <c r="P466" s="26" t="n"/>
      <c r="Q466" s="26" t="n"/>
      <c r="R466" s="42" t="n"/>
      <c r="S466" s="27" t="n"/>
      <c r="T466" s="42" t="n"/>
      <c r="U466" s="28">
        <f>IF(OR($O466="",$P466="",$Q466="",$N466=""),"",IFERROR(MAX(0,MIN(1,IF($N466="Lower Is Better",($O466-$Q466)/($O466-$P466),($Q466-$O466)/($P466-$O466)))),""))</f>
        <v/>
      </c>
      <c r="V466" s="29">
        <f>IF($A466="","",IF($K466="Completed","Completed",IF($K466="Canceled","Canceled",IF($K466="On Hold","On Hold",IF($I466="","Missing Due Date",IF($I466&lt;TODAY(),"Past Due",IF($I466&lt;=TODAY()+'Settings'!$B$4,"Due Soon","On Track")))))))</f>
        <v/>
      </c>
      <c r="W466" s="30">
        <f>IF($A466="","",COUNTIFS('Coaching Log'!$B$5:$B$504,$A466))</f>
        <v/>
      </c>
      <c r="X466" s="43">
        <f>IF($A466="","",IFERROR(IF(MAXIFS('Coaching Log'!$F$5:$F$504,'Coaching Log'!$B$5:$B$504,$A466)=0,"",MAXIFS('Coaching Log'!$F$5:$F$504,'Coaching Log'!$B$5:$B$504,$A466)),""))</f>
        <v/>
      </c>
      <c r="Y466" s="44">
        <f>IF(OR($A466="",$S466=""),"",IFERROR($S466*'Settings'!$B$5,""))</f>
        <v/>
      </c>
      <c r="Z466" s="44">
        <f>IF($A466="","",IFERROR(SUMIFS('Coaching Log'!$P$5:$P$504,'Coaching Log'!$B$5:$B$504,$A466),0))</f>
        <v/>
      </c>
      <c r="AA466" s="29">
        <f>IF(COUNTA($A466:$T466)=0,"",IF($A466="","Missing Plan ID",IF(COUNTIF($A$5:$A$504,$A466)&gt;1,"Duplicate Plan ID",IF(OR($B466="",$C466=""),"Missing Driver",IF($H466="","Missing Start Date",IF($I466="","Missing Due Date",IF($I466&lt;$H466,"Due Date Before Start",IF(AND($K466="Completed",$T466=""),"Missing Completion Date",IF(AND($K466&lt;&gt;"Completed",$T466&lt;&gt;""),"Completion Date With Open Status",IF(AND($N466="Lower Is Better",$O466&lt;&gt;"",$P466&lt;&gt;"",$P466&gt;=$O466),"Target Direction Conflict",IF(AND($N466="Higher Is Better",$O466&lt;&gt;"",$P466&lt;&gt;"",$P466&lt;=$O466),"Target Direction Conflict","OK")))))))))))</f>
        <v/>
      </c>
    </row>
    <row r="467">
      <c r="A467" s="23" t="n"/>
      <c r="B467" s="23" t="n"/>
      <c r="C467" s="23" t="n"/>
      <c r="D467" s="23" t="n"/>
      <c r="E467" s="23" t="n"/>
      <c r="F467" s="23" t="n"/>
      <c r="G467" s="24" t="n"/>
      <c r="H467" s="42" t="n"/>
      <c r="I467" s="42" t="n"/>
      <c r="J467" s="23" t="n"/>
      <c r="K467" s="23" t="n"/>
      <c r="L467" s="23" t="n"/>
      <c r="M467" s="23" t="n"/>
      <c r="N467" s="23" t="n"/>
      <c r="O467" s="26" t="n"/>
      <c r="P467" s="26" t="n"/>
      <c r="Q467" s="26" t="n"/>
      <c r="R467" s="42" t="n"/>
      <c r="S467" s="27" t="n"/>
      <c r="T467" s="42" t="n"/>
      <c r="U467" s="28">
        <f>IF(OR($O467="",$P467="",$Q467="",$N467=""),"",IFERROR(MAX(0,MIN(1,IF($N467="Lower Is Better",($O467-$Q467)/($O467-$P467),($Q467-$O467)/($P467-$O467)))),""))</f>
        <v/>
      </c>
      <c r="V467" s="29">
        <f>IF($A467="","",IF($K467="Completed","Completed",IF($K467="Canceled","Canceled",IF($K467="On Hold","On Hold",IF($I467="","Missing Due Date",IF($I467&lt;TODAY(),"Past Due",IF($I467&lt;=TODAY()+'Settings'!$B$4,"Due Soon","On Track")))))))</f>
        <v/>
      </c>
      <c r="W467" s="30">
        <f>IF($A467="","",COUNTIFS('Coaching Log'!$B$5:$B$504,$A467))</f>
        <v/>
      </c>
      <c r="X467" s="43">
        <f>IF($A467="","",IFERROR(IF(MAXIFS('Coaching Log'!$F$5:$F$504,'Coaching Log'!$B$5:$B$504,$A467)=0,"",MAXIFS('Coaching Log'!$F$5:$F$504,'Coaching Log'!$B$5:$B$504,$A467)),""))</f>
        <v/>
      </c>
      <c r="Y467" s="44">
        <f>IF(OR($A467="",$S467=""),"",IFERROR($S467*'Settings'!$B$5,""))</f>
        <v/>
      </c>
      <c r="Z467" s="44">
        <f>IF($A467="","",IFERROR(SUMIFS('Coaching Log'!$P$5:$P$504,'Coaching Log'!$B$5:$B$504,$A467),0))</f>
        <v/>
      </c>
      <c r="AA467" s="29">
        <f>IF(COUNTA($A467:$T467)=0,"",IF($A467="","Missing Plan ID",IF(COUNTIF($A$5:$A$504,$A467)&gt;1,"Duplicate Plan ID",IF(OR($B467="",$C467=""),"Missing Driver",IF($H467="","Missing Start Date",IF($I467="","Missing Due Date",IF($I467&lt;$H467,"Due Date Before Start",IF(AND($K467="Completed",$T467=""),"Missing Completion Date",IF(AND($K467&lt;&gt;"Completed",$T467&lt;&gt;""),"Completion Date With Open Status",IF(AND($N467="Lower Is Better",$O467&lt;&gt;"",$P467&lt;&gt;"",$P467&gt;=$O467),"Target Direction Conflict",IF(AND($N467="Higher Is Better",$O467&lt;&gt;"",$P467&lt;&gt;"",$P467&lt;=$O467),"Target Direction Conflict","OK")))))))))))</f>
        <v/>
      </c>
    </row>
    <row r="468">
      <c r="A468" s="23" t="n"/>
      <c r="B468" s="23" t="n"/>
      <c r="C468" s="23" t="n"/>
      <c r="D468" s="23" t="n"/>
      <c r="E468" s="23" t="n"/>
      <c r="F468" s="23" t="n"/>
      <c r="G468" s="24" t="n"/>
      <c r="H468" s="42" t="n"/>
      <c r="I468" s="42" t="n"/>
      <c r="J468" s="23" t="n"/>
      <c r="K468" s="23" t="n"/>
      <c r="L468" s="23" t="n"/>
      <c r="M468" s="23" t="n"/>
      <c r="N468" s="23" t="n"/>
      <c r="O468" s="26" t="n"/>
      <c r="P468" s="26" t="n"/>
      <c r="Q468" s="26" t="n"/>
      <c r="R468" s="42" t="n"/>
      <c r="S468" s="27" t="n"/>
      <c r="T468" s="42" t="n"/>
      <c r="U468" s="28">
        <f>IF(OR($O468="",$P468="",$Q468="",$N468=""),"",IFERROR(MAX(0,MIN(1,IF($N468="Lower Is Better",($O468-$Q468)/($O468-$P468),($Q468-$O468)/($P468-$O468)))),""))</f>
        <v/>
      </c>
      <c r="V468" s="29">
        <f>IF($A468="","",IF($K468="Completed","Completed",IF($K468="Canceled","Canceled",IF($K468="On Hold","On Hold",IF($I468="","Missing Due Date",IF($I468&lt;TODAY(),"Past Due",IF($I468&lt;=TODAY()+'Settings'!$B$4,"Due Soon","On Track")))))))</f>
        <v/>
      </c>
      <c r="W468" s="30">
        <f>IF($A468="","",COUNTIFS('Coaching Log'!$B$5:$B$504,$A468))</f>
        <v/>
      </c>
      <c r="X468" s="43">
        <f>IF($A468="","",IFERROR(IF(MAXIFS('Coaching Log'!$F$5:$F$504,'Coaching Log'!$B$5:$B$504,$A468)=0,"",MAXIFS('Coaching Log'!$F$5:$F$504,'Coaching Log'!$B$5:$B$504,$A468)),""))</f>
        <v/>
      </c>
      <c r="Y468" s="44">
        <f>IF(OR($A468="",$S468=""),"",IFERROR($S468*'Settings'!$B$5,""))</f>
        <v/>
      </c>
      <c r="Z468" s="44">
        <f>IF($A468="","",IFERROR(SUMIFS('Coaching Log'!$P$5:$P$504,'Coaching Log'!$B$5:$B$504,$A468),0))</f>
        <v/>
      </c>
      <c r="AA468" s="29">
        <f>IF(COUNTA($A468:$T468)=0,"",IF($A468="","Missing Plan ID",IF(COUNTIF($A$5:$A$504,$A468)&gt;1,"Duplicate Plan ID",IF(OR($B468="",$C468=""),"Missing Driver",IF($H468="","Missing Start Date",IF($I468="","Missing Due Date",IF($I468&lt;$H468,"Due Date Before Start",IF(AND($K468="Completed",$T468=""),"Missing Completion Date",IF(AND($K468&lt;&gt;"Completed",$T468&lt;&gt;""),"Completion Date With Open Status",IF(AND($N468="Lower Is Better",$O468&lt;&gt;"",$P468&lt;&gt;"",$P468&gt;=$O468),"Target Direction Conflict",IF(AND($N468="Higher Is Better",$O468&lt;&gt;"",$P468&lt;&gt;"",$P468&lt;=$O468),"Target Direction Conflict","OK")))))))))))</f>
        <v/>
      </c>
    </row>
    <row r="469">
      <c r="A469" s="23" t="n"/>
      <c r="B469" s="23" t="n"/>
      <c r="C469" s="23" t="n"/>
      <c r="D469" s="23" t="n"/>
      <c r="E469" s="23" t="n"/>
      <c r="F469" s="23" t="n"/>
      <c r="G469" s="24" t="n"/>
      <c r="H469" s="42" t="n"/>
      <c r="I469" s="42" t="n"/>
      <c r="J469" s="23" t="n"/>
      <c r="K469" s="23" t="n"/>
      <c r="L469" s="23" t="n"/>
      <c r="M469" s="23" t="n"/>
      <c r="N469" s="23" t="n"/>
      <c r="O469" s="26" t="n"/>
      <c r="P469" s="26" t="n"/>
      <c r="Q469" s="26" t="n"/>
      <c r="R469" s="42" t="n"/>
      <c r="S469" s="27" t="n"/>
      <c r="T469" s="42" t="n"/>
      <c r="U469" s="28">
        <f>IF(OR($O469="",$P469="",$Q469="",$N469=""),"",IFERROR(MAX(0,MIN(1,IF($N469="Lower Is Better",($O469-$Q469)/($O469-$P469),($Q469-$O469)/($P469-$O469)))),""))</f>
        <v/>
      </c>
      <c r="V469" s="29">
        <f>IF($A469="","",IF($K469="Completed","Completed",IF($K469="Canceled","Canceled",IF($K469="On Hold","On Hold",IF($I469="","Missing Due Date",IF($I469&lt;TODAY(),"Past Due",IF($I469&lt;=TODAY()+'Settings'!$B$4,"Due Soon","On Track")))))))</f>
        <v/>
      </c>
      <c r="W469" s="30">
        <f>IF($A469="","",COUNTIFS('Coaching Log'!$B$5:$B$504,$A469))</f>
        <v/>
      </c>
      <c r="X469" s="43">
        <f>IF($A469="","",IFERROR(IF(MAXIFS('Coaching Log'!$F$5:$F$504,'Coaching Log'!$B$5:$B$504,$A469)=0,"",MAXIFS('Coaching Log'!$F$5:$F$504,'Coaching Log'!$B$5:$B$504,$A469)),""))</f>
        <v/>
      </c>
      <c r="Y469" s="44">
        <f>IF(OR($A469="",$S469=""),"",IFERROR($S469*'Settings'!$B$5,""))</f>
        <v/>
      </c>
      <c r="Z469" s="44">
        <f>IF($A469="","",IFERROR(SUMIFS('Coaching Log'!$P$5:$P$504,'Coaching Log'!$B$5:$B$504,$A469),0))</f>
        <v/>
      </c>
      <c r="AA469" s="29">
        <f>IF(COUNTA($A469:$T469)=0,"",IF($A469="","Missing Plan ID",IF(COUNTIF($A$5:$A$504,$A469)&gt;1,"Duplicate Plan ID",IF(OR($B469="",$C469=""),"Missing Driver",IF($H469="","Missing Start Date",IF($I469="","Missing Due Date",IF($I469&lt;$H469,"Due Date Before Start",IF(AND($K469="Completed",$T469=""),"Missing Completion Date",IF(AND($K469&lt;&gt;"Completed",$T469&lt;&gt;""),"Completion Date With Open Status",IF(AND($N469="Lower Is Better",$O469&lt;&gt;"",$P469&lt;&gt;"",$P469&gt;=$O469),"Target Direction Conflict",IF(AND($N469="Higher Is Better",$O469&lt;&gt;"",$P469&lt;&gt;"",$P469&lt;=$O469),"Target Direction Conflict","OK")))))))))))</f>
        <v/>
      </c>
    </row>
    <row r="470">
      <c r="A470" s="23" t="n"/>
      <c r="B470" s="23" t="n"/>
      <c r="C470" s="23" t="n"/>
      <c r="D470" s="23" t="n"/>
      <c r="E470" s="23" t="n"/>
      <c r="F470" s="23" t="n"/>
      <c r="G470" s="24" t="n"/>
      <c r="H470" s="42" t="n"/>
      <c r="I470" s="42" t="n"/>
      <c r="J470" s="23" t="n"/>
      <c r="K470" s="23" t="n"/>
      <c r="L470" s="23" t="n"/>
      <c r="M470" s="23" t="n"/>
      <c r="N470" s="23" t="n"/>
      <c r="O470" s="26" t="n"/>
      <c r="P470" s="26" t="n"/>
      <c r="Q470" s="26" t="n"/>
      <c r="R470" s="42" t="n"/>
      <c r="S470" s="27" t="n"/>
      <c r="T470" s="42" t="n"/>
      <c r="U470" s="28">
        <f>IF(OR($O470="",$P470="",$Q470="",$N470=""),"",IFERROR(MAX(0,MIN(1,IF($N470="Lower Is Better",($O470-$Q470)/($O470-$P470),($Q470-$O470)/($P470-$O470)))),""))</f>
        <v/>
      </c>
      <c r="V470" s="29">
        <f>IF($A470="","",IF($K470="Completed","Completed",IF($K470="Canceled","Canceled",IF($K470="On Hold","On Hold",IF($I470="","Missing Due Date",IF($I470&lt;TODAY(),"Past Due",IF($I470&lt;=TODAY()+'Settings'!$B$4,"Due Soon","On Track")))))))</f>
        <v/>
      </c>
      <c r="W470" s="30">
        <f>IF($A470="","",COUNTIFS('Coaching Log'!$B$5:$B$504,$A470))</f>
        <v/>
      </c>
      <c r="X470" s="43">
        <f>IF($A470="","",IFERROR(IF(MAXIFS('Coaching Log'!$F$5:$F$504,'Coaching Log'!$B$5:$B$504,$A470)=0,"",MAXIFS('Coaching Log'!$F$5:$F$504,'Coaching Log'!$B$5:$B$504,$A470)),""))</f>
        <v/>
      </c>
      <c r="Y470" s="44">
        <f>IF(OR($A470="",$S470=""),"",IFERROR($S470*'Settings'!$B$5,""))</f>
        <v/>
      </c>
      <c r="Z470" s="44">
        <f>IF($A470="","",IFERROR(SUMIFS('Coaching Log'!$P$5:$P$504,'Coaching Log'!$B$5:$B$504,$A470),0))</f>
        <v/>
      </c>
      <c r="AA470" s="29">
        <f>IF(COUNTA($A470:$T470)=0,"",IF($A470="","Missing Plan ID",IF(COUNTIF($A$5:$A$504,$A470)&gt;1,"Duplicate Plan ID",IF(OR($B470="",$C470=""),"Missing Driver",IF($H470="","Missing Start Date",IF($I470="","Missing Due Date",IF($I470&lt;$H470,"Due Date Before Start",IF(AND($K470="Completed",$T470=""),"Missing Completion Date",IF(AND($K470&lt;&gt;"Completed",$T470&lt;&gt;""),"Completion Date With Open Status",IF(AND($N470="Lower Is Better",$O470&lt;&gt;"",$P470&lt;&gt;"",$P470&gt;=$O470),"Target Direction Conflict",IF(AND($N470="Higher Is Better",$O470&lt;&gt;"",$P470&lt;&gt;"",$P470&lt;=$O470),"Target Direction Conflict","OK")))))))))))</f>
        <v/>
      </c>
    </row>
    <row r="471">
      <c r="A471" s="23" t="n"/>
      <c r="B471" s="23" t="n"/>
      <c r="C471" s="23" t="n"/>
      <c r="D471" s="23" t="n"/>
      <c r="E471" s="23" t="n"/>
      <c r="F471" s="23" t="n"/>
      <c r="G471" s="24" t="n"/>
      <c r="H471" s="42" t="n"/>
      <c r="I471" s="42" t="n"/>
      <c r="J471" s="23" t="n"/>
      <c r="K471" s="23" t="n"/>
      <c r="L471" s="23" t="n"/>
      <c r="M471" s="23" t="n"/>
      <c r="N471" s="23" t="n"/>
      <c r="O471" s="26" t="n"/>
      <c r="P471" s="26" t="n"/>
      <c r="Q471" s="26" t="n"/>
      <c r="R471" s="42" t="n"/>
      <c r="S471" s="27" t="n"/>
      <c r="T471" s="42" t="n"/>
      <c r="U471" s="28">
        <f>IF(OR($O471="",$P471="",$Q471="",$N471=""),"",IFERROR(MAX(0,MIN(1,IF($N471="Lower Is Better",($O471-$Q471)/($O471-$P471),($Q471-$O471)/($P471-$O471)))),""))</f>
        <v/>
      </c>
      <c r="V471" s="29">
        <f>IF($A471="","",IF($K471="Completed","Completed",IF($K471="Canceled","Canceled",IF($K471="On Hold","On Hold",IF($I471="","Missing Due Date",IF($I471&lt;TODAY(),"Past Due",IF($I471&lt;=TODAY()+'Settings'!$B$4,"Due Soon","On Track")))))))</f>
        <v/>
      </c>
      <c r="W471" s="30">
        <f>IF($A471="","",COUNTIFS('Coaching Log'!$B$5:$B$504,$A471))</f>
        <v/>
      </c>
      <c r="X471" s="43">
        <f>IF($A471="","",IFERROR(IF(MAXIFS('Coaching Log'!$F$5:$F$504,'Coaching Log'!$B$5:$B$504,$A471)=0,"",MAXIFS('Coaching Log'!$F$5:$F$504,'Coaching Log'!$B$5:$B$504,$A471)),""))</f>
        <v/>
      </c>
      <c r="Y471" s="44">
        <f>IF(OR($A471="",$S471=""),"",IFERROR($S471*'Settings'!$B$5,""))</f>
        <v/>
      </c>
      <c r="Z471" s="44">
        <f>IF($A471="","",IFERROR(SUMIFS('Coaching Log'!$P$5:$P$504,'Coaching Log'!$B$5:$B$504,$A471),0))</f>
        <v/>
      </c>
      <c r="AA471" s="29">
        <f>IF(COUNTA($A471:$T471)=0,"",IF($A471="","Missing Plan ID",IF(COUNTIF($A$5:$A$504,$A471)&gt;1,"Duplicate Plan ID",IF(OR($B471="",$C471=""),"Missing Driver",IF($H471="","Missing Start Date",IF($I471="","Missing Due Date",IF($I471&lt;$H471,"Due Date Before Start",IF(AND($K471="Completed",$T471=""),"Missing Completion Date",IF(AND($K471&lt;&gt;"Completed",$T471&lt;&gt;""),"Completion Date With Open Status",IF(AND($N471="Lower Is Better",$O471&lt;&gt;"",$P471&lt;&gt;"",$P471&gt;=$O471),"Target Direction Conflict",IF(AND($N471="Higher Is Better",$O471&lt;&gt;"",$P471&lt;&gt;"",$P471&lt;=$O471),"Target Direction Conflict","OK")))))))))))</f>
        <v/>
      </c>
    </row>
    <row r="472">
      <c r="A472" s="23" t="n"/>
      <c r="B472" s="23" t="n"/>
      <c r="C472" s="23" t="n"/>
      <c r="D472" s="23" t="n"/>
      <c r="E472" s="23" t="n"/>
      <c r="F472" s="23" t="n"/>
      <c r="G472" s="24" t="n"/>
      <c r="H472" s="42" t="n"/>
      <c r="I472" s="42" t="n"/>
      <c r="J472" s="23" t="n"/>
      <c r="K472" s="23" t="n"/>
      <c r="L472" s="23" t="n"/>
      <c r="M472" s="23" t="n"/>
      <c r="N472" s="23" t="n"/>
      <c r="O472" s="26" t="n"/>
      <c r="P472" s="26" t="n"/>
      <c r="Q472" s="26" t="n"/>
      <c r="R472" s="42" t="n"/>
      <c r="S472" s="27" t="n"/>
      <c r="T472" s="42" t="n"/>
      <c r="U472" s="28">
        <f>IF(OR($O472="",$P472="",$Q472="",$N472=""),"",IFERROR(MAX(0,MIN(1,IF($N472="Lower Is Better",($O472-$Q472)/($O472-$P472),($Q472-$O472)/($P472-$O472)))),""))</f>
        <v/>
      </c>
      <c r="V472" s="29">
        <f>IF($A472="","",IF($K472="Completed","Completed",IF($K472="Canceled","Canceled",IF($K472="On Hold","On Hold",IF($I472="","Missing Due Date",IF($I472&lt;TODAY(),"Past Due",IF($I472&lt;=TODAY()+'Settings'!$B$4,"Due Soon","On Track")))))))</f>
        <v/>
      </c>
      <c r="W472" s="30">
        <f>IF($A472="","",COUNTIFS('Coaching Log'!$B$5:$B$504,$A472))</f>
        <v/>
      </c>
      <c r="X472" s="43">
        <f>IF($A472="","",IFERROR(IF(MAXIFS('Coaching Log'!$F$5:$F$504,'Coaching Log'!$B$5:$B$504,$A472)=0,"",MAXIFS('Coaching Log'!$F$5:$F$504,'Coaching Log'!$B$5:$B$504,$A472)),""))</f>
        <v/>
      </c>
      <c r="Y472" s="44">
        <f>IF(OR($A472="",$S472=""),"",IFERROR($S472*'Settings'!$B$5,""))</f>
        <v/>
      </c>
      <c r="Z472" s="44">
        <f>IF($A472="","",IFERROR(SUMIFS('Coaching Log'!$P$5:$P$504,'Coaching Log'!$B$5:$B$504,$A472),0))</f>
        <v/>
      </c>
      <c r="AA472" s="29">
        <f>IF(COUNTA($A472:$T472)=0,"",IF($A472="","Missing Plan ID",IF(COUNTIF($A$5:$A$504,$A472)&gt;1,"Duplicate Plan ID",IF(OR($B472="",$C472=""),"Missing Driver",IF($H472="","Missing Start Date",IF($I472="","Missing Due Date",IF($I472&lt;$H472,"Due Date Before Start",IF(AND($K472="Completed",$T472=""),"Missing Completion Date",IF(AND($K472&lt;&gt;"Completed",$T472&lt;&gt;""),"Completion Date With Open Status",IF(AND($N472="Lower Is Better",$O472&lt;&gt;"",$P472&lt;&gt;"",$P472&gt;=$O472),"Target Direction Conflict",IF(AND($N472="Higher Is Better",$O472&lt;&gt;"",$P472&lt;&gt;"",$P472&lt;=$O472),"Target Direction Conflict","OK")))))))))))</f>
        <v/>
      </c>
    </row>
    <row r="473">
      <c r="A473" s="23" t="n"/>
      <c r="B473" s="23" t="n"/>
      <c r="C473" s="23" t="n"/>
      <c r="D473" s="23" t="n"/>
      <c r="E473" s="23" t="n"/>
      <c r="F473" s="23" t="n"/>
      <c r="G473" s="24" t="n"/>
      <c r="H473" s="42" t="n"/>
      <c r="I473" s="42" t="n"/>
      <c r="J473" s="23" t="n"/>
      <c r="K473" s="23" t="n"/>
      <c r="L473" s="23" t="n"/>
      <c r="M473" s="23" t="n"/>
      <c r="N473" s="23" t="n"/>
      <c r="O473" s="26" t="n"/>
      <c r="P473" s="26" t="n"/>
      <c r="Q473" s="26" t="n"/>
      <c r="R473" s="42" t="n"/>
      <c r="S473" s="27" t="n"/>
      <c r="T473" s="42" t="n"/>
      <c r="U473" s="28">
        <f>IF(OR($O473="",$P473="",$Q473="",$N473=""),"",IFERROR(MAX(0,MIN(1,IF($N473="Lower Is Better",($O473-$Q473)/($O473-$P473),($Q473-$O473)/($P473-$O473)))),""))</f>
        <v/>
      </c>
      <c r="V473" s="29">
        <f>IF($A473="","",IF($K473="Completed","Completed",IF($K473="Canceled","Canceled",IF($K473="On Hold","On Hold",IF($I473="","Missing Due Date",IF($I473&lt;TODAY(),"Past Due",IF($I473&lt;=TODAY()+'Settings'!$B$4,"Due Soon","On Track")))))))</f>
        <v/>
      </c>
      <c r="W473" s="30">
        <f>IF($A473="","",COUNTIFS('Coaching Log'!$B$5:$B$504,$A473))</f>
        <v/>
      </c>
      <c r="X473" s="43">
        <f>IF($A473="","",IFERROR(IF(MAXIFS('Coaching Log'!$F$5:$F$504,'Coaching Log'!$B$5:$B$504,$A473)=0,"",MAXIFS('Coaching Log'!$F$5:$F$504,'Coaching Log'!$B$5:$B$504,$A473)),""))</f>
        <v/>
      </c>
      <c r="Y473" s="44">
        <f>IF(OR($A473="",$S473=""),"",IFERROR($S473*'Settings'!$B$5,""))</f>
        <v/>
      </c>
      <c r="Z473" s="44">
        <f>IF($A473="","",IFERROR(SUMIFS('Coaching Log'!$P$5:$P$504,'Coaching Log'!$B$5:$B$504,$A473),0))</f>
        <v/>
      </c>
      <c r="AA473" s="29">
        <f>IF(COUNTA($A473:$T473)=0,"",IF($A473="","Missing Plan ID",IF(COUNTIF($A$5:$A$504,$A473)&gt;1,"Duplicate Plan ID",IF(OR($B473="",$C473=""),"Missing Driver",IF($H473="","Missing Start Date",IF($I473="","Missing Due Date",IF($I473&lt;$H473,"Due Date Before Start",IF(AND($K473="Completed",$T473=""),"Missing Completion Date",IF(AND($K473&lt;&gt;"Completed",$T473&lt;&gt;""),"Completion Date With Open Status",IF(AND($N473="Lower Is Better",$O473&lt;&gt;"",$P473&lt;&gt;"",$P473&gt;=$O473),"Target Direction Conflict",IF(AND($N473="Higher Is Better",$O473&lt;&gt;"",$P473&lt;&gt;"",$P473&lt;=$O473),"Target Direction Conflict","OK")))))))))))</f>
        <v/>
      </c>
    </row>
    <row r="474">
      <c r="A474" s="23" t="n"/>
      <c r="B474" s="23" t="n"/>
      <c r="C474" s="23" t="n"/>
      <c r="D474" s="23" t="n"/>
      <c r="E474" s="23" t="n"/>
      <c r="F474" s="23" t="n"/>
      <c r="G474" s="24" t="n"/>
      <c r="H474" s="42" t="n"/>
      <c r="I474" s="42" t="n"/>
      <c r="J474" s="23" t="n"/>
      <c r="K474" s="23" t="n"/>
      <c r="L474" s="23" t="n"/>
      <c r="M474" s="23" t="n"/>
      <c r="N474" s="23" t="n"/>
      <c r="O474" s="26" t="n"/>
      <c r="P474" s="26" t="n"/>
      <c r="Q474" s="26" t="n"/>
      <c r="R474" s="42" t="n"/>
      <c r="S474" s="27" t="n"/>
      <c r="T474" s="42" t="n"/>
      <c r="U474" s="28">
        <f>IF(OR($O474="",$P474="",$Q474="",$N474=""),"",IFERROR(MAX(0,MIN(1,IF($N474="Lower Is Better",($O474-$Q474)/($O474-$P474),($Q474-$O474)/($P474-$O474)))),""))</f>
        <v/>
      </c>
      <c r="V474" s="29">
        <f>IF($A474="","",IF($K474="Completed","Completed",IF($K474="Canceled","Canceled",IF($K474="On Hold","On Hold",IF($I474="","Missing Due Date",IF($I474&lt;TODAY(),"Past Due",IF($I474&lt;=TODAY()+'Settings'!$B$4,"Due Soon","On Track")))))))</f>
        <v/>
      </c>
      <c r="W474" s="30">
        <f>IF($A474="","",COUNTIFS('Coaching Log'!$B$5:$B$504,$A474))</f>
        <v/>
      </c>
      <c r="X474" s="43">
        <f>IF($A474="","",IFERROR(IF(MAXIFS('Coaching Log'!$F$5:$F$504,'Coaching Log'!$B$5:$B$504,$A474)=0,"",MAXIFS('Coaching Log'!$F$5:$F$504,'Coaching Log'!$B$5:$B$504,$A474)),""))</f>
        <v/>
      </c>
      <c r="Y474" s="44">
        <f>IF(OR($A474="",$S474=""),"",IFERROR($S474*'Settings'!$B$5,""))</f>
        <v/>
      </c>
      <c r="Z474" s="44">
        <f>IF($A474="","",IFERROR(SUMIFS('Coaching Log'!$P$5:$P$504,'Coaching Log'!$B$5:$B$504,$A474),0))</f>
        <v/>
      </c>
      <c r="AA474" s="29">
        <f>IF(COUNTA($A474:$T474)=0,"",IF($A474="","Missing Plan ID",IF(COUNTIF($A$5:$A$504,$A474)&gt;1,"Duplicate Plan ID",IF(OR($B474="",$C474=""),"Missing Driver",IF($H474="","Missing Start Date",IF($I474="","Missing Due Date",IF($I474&lt;$H474,"Due Date Before Start",IF(AND($K474="Completed",$T474=""),"Missing Completion Date",IF(AND($K474&lt;&gt;"Completed",$T474&lt;&gt;""),"Completion Date With Open Status",IF(AND($N474="Lower Is Better",$O474&lt;&gt;"",$P474&lt;&gt;"",$P474&gt;=$O474),"Target Direction Conflict",IF(AND($N474="Higher Is Better",$O474&lt;&gt;"",$P474&lt;&gt;"",$P474&lt;=$O474),"Target Direction Conflict","OK")))))))))))</f>
        <v/>
      </c>
    </row>
    <row r="475">
      <c r="A475" s="23" t="n"/>
      <c r="B475" s="23" t="n"/>
      <c r="C475" s="23" t="n"/>
      <c r="D475" s="23" t="n"/>
      <c r="E475" s="23" t="n"/>
      <c r="F475" s="23" t="n"/>
      <c r="G475" s="24" t="n"/>
      <c r="H475" s="42" t="n"/>
      <c r="I475" s="42" t="n"/>
      <c r="J475" s="23" t="n"/>
      <c r="K475" s="23" t="n"/>
      <c r="L475" s="23" t="n"/>
      <c r="M475" s="23" t="n"/>
      <c r="N475" s="23" t="n"/>
      <c r="O475" s="26" t="n"/>
      <c r="P475" s="26" t="n"/>
      <c r="Q475" s="26" t="n"/>
      <c r="R475" s="42" t="n"/>
      <c r="S475" s="27" t="n"/>
      <c r="T475" s="42" t="n"/>
      <c r="U475" s="28">
        <f>IF(OR($O475="",$P475="",$Q475="",$N475=""),"",IFERROR(MAX(0,MIN(1,IF($N475="Lower Is Better",($O475-$Q475)/($O475-$P475),($Q475-$O475)/($P475-$O475)))),""))</f>
        <v/>
      </c>
      <c r="V475" s="29">
        <f>IF($A475="","",IF($K475="Completed","Completed",IF($K475="Canceled","Canceled",IF($K475="On Hold","On Hold",IF($I475="","Missing Due Date",IF($I475&lt;TODAY(),"Past Due",IF($I475&lt;=TODAY()+'Settings'!$B$4,"Due Soon","On Track")))))))</f>
        <v/>
      </c>
      <c r="W475" s="30">
        <f>IF($A475="","",COUNTIFS('Coaching Log'!$B$5:$B$504,$A475))</f>
        <v/>
      </c>
      <c r="X475" s="43">
        <f>IF($A475="","",IFERROR(IF(MAXIFS('Coaching Log'!$F$5:$F$504,'Coaching Log'!$B$5:$B$504,$A475)=0,"",MAXIFS('Coaching Log'!$F$5:$F$504,'Coaching Log'!$B$5:$B$504,$A475)),""))</f>
        <v/>
      </c>
      <c r="Y475" s="44">
        <f>IF(OR($A475="",$S475=""),"",IFERROR($S475*'Settings'!$B$5,""))</f>
        <v/>
      </c>
      <c r="Z475" s="44">
        <f>IF($A475="","",IFERROR(SUMIFS('Coaching Log'!$P$5:$P$504,'Coaching Log'!$B$5:$B$504,$A475),0))</f>
        <v/>
      </c>
      <c r="AA475" s="29">
        <f>IF(COUNTA($A475:$T475)=0,"",IF($A475="","Missing Plan ID",IF(COUNTIF($A$5:$A$504,$A475)&gt;1,"Duplicate Plan ID",IF(OR($B475="",$C475=""),"Missing Driver",IF($H475="","Missing Start Date",IF($I475="","Missing Due Date",IF($I475&lt;$H475,"Due Date Before Start",IF(AND($K475="Completed",$T475=""),"Missing Completion Date",IF(AND($K475&lt;&gt;"Completed",$T475&lt;&gt;""),"Completion Date With Open Status",IF(AND($N475="Lower Is Better",$O475&lt;&gt;"",$P475&lt;&gt;"",$P475&gt;=$O475),"Target Direction Conflict",IF(AND($N475="Higher Is Better",$O475&lt;&gt;"",$P475&lt;&gt;"",$P475&lt;=$O475),"Target Direction Conflict","OK")))))))))))</f>
        <v/>
      </c>
    </row>
    <row r="476">
      <c r="A476" s="23" t="n"/>
      <c r="B476" s="23" t="n"/>
      <c r="C476" s="23" t="n"/>
      <c r="D476" s="23" t="n"/>
      <c r="E476" s="23" t="n"/>
      <c r="F476" s="23" t="n"/>
      <c r="G476" s="24" t="n"/>
      <c r="H476" s="42" t="n"/>
      <c r="I476" s="42" t="n"/>
      <c r="J476" s="23" t="n"/>
      <c r="K476" s="23" t="n"/>
      <c r="L476" s="23" t="n"/>
      <c r="M476" s="23" t="n"/>
      <c r="N476" s="23" t="n"/>
      <c r="O476" s="26" t="n"/>
      <c r="P476" s="26" t="n"/>
      <c r="Q476" s="26" t="n"/>
      <c r="R476" s="42" t="n"/>
      <c r="S476" s="27" t="n"/>
      <c r="T476" s="42" t="n"/>
      <c r="U476" s="28">
        <f>IF(OR($O476="",$P476="",$Q476="",$N476=""),"",IFERROR(MAX(0,MIN(1,IF($N476="Lower Is Better",($O476-$Q476)/($O476-$P476),($Q476-$O476)/($P476-$O476)))),""))</f>
        <v/>
      </c>
      <c r="V476" s="29">
        <f>IF($A476="","",IF($K476="Completed","Completed",IF($K476="Canceled","Canceled",IF($K476="On Hold","On Hold",IF($I476="","Missing Due Date",IF($I476&lt;TODAY(),"Past Due",IF($I476&lt;=TODAY()+'Settings'!$B$4,"Due Soon","On Track")))))))</f>
        <v/>
      </c>
      <c r="W476" s="30">
        <f>IF($A476="","",COUNTIFS('Coaching Log'!$B$5:$B$504,$A476))</f>
        <v/>
      </c>
      <c r="X476" s="43">
        <f>IF($A476="","",IFERROR(IF(MAXIFS('Coaching Log'!$F$5:$F$504,'Coaching Log'!$B$5:$B$504,$A476)=0,"",MAXIFS('Coaching Log'!$F$5:$F$504,'Coaching Log'!$B$5:$B$504,$A476)),""))</f>
        <v/>
      </c>
      <c r="Y476" s="44">
        <f>IF(OR($A476="",$S476=""),"",IFERROR($S476*'Settings'!$B$5,""))</f>
        <v/>
      </c>
      <c r="Z476" s="44">
        <f>IF($A476="","",IFERROR(SUMIFS('Coaching Log'!$P$5:$P$504,'Coaching Log'!$B$5:$B$504,$A476),0))</f>
        <v/>
      </c>
      <c r="AA476" s="29">
        <f>IF(COUNTA($A476:$T476)=0,"",IF($A476="","Missing Plan ID",IF(COUNTIF($A$5:$A$504,$A476)&gt;1,"Duplicate Plan ID",IF(OR($B476="",$C476=""),"Missing Driver",IF($H476="","Missing Start Date",IF($I476="","Missing Due Date",IF($I476&lt;$H476,"Due Date Before Start",IF(AND($K476="Completed",$T476=""),"Missing Completion Date",IF(AND($K476&lt;&gt;"Completed",$T476&lt;&gt;""),"Completion Date With Open Status",IF(AND($N476="Lower Is Better",$O476&lt;&gt;"",$P476&lt;&gt;"",$P476&gt;=$O476),"Target Direction Conflict",IF(AND($N476="Higher Is Better",$O476&lt;&gt;"",$P476&lt;&gt;"",$P476&lt;=$O476),"Target Direction Conflict","OK")))))))))))</f>
        <v/>
      </c>
    </row>
    <row r="477">
      <c r="A477" s="23" t="n"/>
      <c r="B477" s="23" t="n"/>
      <c r="C477" s="23" t="n"/>
      <c r="D477" s="23" t="n"/>
      <c r="E477" s="23" t="n"/>
      <c r="F477" s="23" t="n"/>
      <c r="G477" s="24" t="n"/>
      <c r="H477" s="42" t="n"/>
      <c r="I477" s="42" t="n"/>
      <c r="J477" s="23" t="n"/>
      <c r="K477" s="23" t="n"/>
      <c r="L477" s="23" t="n"/>
      <c r="M477" s="23" t="n"/>
      <c r="N477" s="23" t="n"/>
      <c r="O477" s="26" t="n"/>
      <c r="P477" s="26" t="n"/>
      <c r="Q477" s="26" t="n"/>
      <c r="R477" s="42" t="n"/>
      <c r="S477" s="27" t="n"/>
      <c r="T477" s="42" t="n"/>
      <c r="U477" s="28">
        <f>IF(OR($O477="",$P477="",$Q477="",$N477=""),"",IFERROR(MAX(0,MIN(1,IF($N477="Lower Is Better",($O477-$Q477)/($O477-$P477),($Q477-$O477)/($P477-$O477)))),""))</f>
        <v/>
      </c>
      <c r="V477" s="29">
        <f>IF($A477="","",IF($K477="Completed","Completed",IF($K477="Canceled","Canceled",IF($K477="On Hold","On Hold",IF($I477="","Missing Due Date",IF($I477&lt;TODAY(),"Past Due",IF($I477&lt;=TODAY()+'Settings'!$B$4,"Due Soon","On Track")))))))</f>
        <v/>
      </c>
      <c r="W477" s="30">
        <f>IF($A477="","",COUNTIFS('Coaching Log'!$B$5:$B$504,$A477))</f>
        <v/>
      </c>
      <c r="X477" s="43">
        <f>IF($A477="","",IFERROR(IF(MAXIFS('Coaching Log'!$F$5:$F$504,'Coaching Log'!$B$5:$B$504,$A477)=0,"",MAXIFS('Coaching Log'!$F$5:$F$504,'Coaching Log'!$B$5:$B$504,$A477)),""))</f>
        <v/>
      </c>
      <c r="Y477" s="44">
        <f>IF(OR($A477="",$S477=""),"",IFERROR($S477*'Settings'!$B$5,""))</f>
        <v/>
      </c>
      <c r="Z477" s="44">
        <f>IF($A477="","",IFERROR(SUMIFS('Coaching Log'!$P$5:$P$504,'Coaching Log'!$B$5:$B$504,$A477),0))</f>
        <v/>
      </c>
      <c r="AA477" s="29">
        <f>IF(COUNTA($A477:$T477)=0,"",IF($A477="","Missing Plan ID",IF(COUNTIF($A$5:$A$504,$A477)&gt;1,"Duplicate Plan ID",IF(OR($B477="",$C477=""),"Missing Driver",IF($H477="","Missing Start Date",IF($I477="","Missing Due Date",IF($I477&lt;$H477,"Due Date Before Start",IF(AND($K477="Completed",$T477=""),"Missing Completion Date",IF(AND($K477&lt;&gt;"Completed",$T477&lt;&gt;""),"Completion Date With Open Status",IF(AND($N477="Lower Is Better",$O477&lt;&gt;"",$P477&lt;&gt;"",$P477&gt;=$O477),"Target Direction Conflict",IF(AND($N477="Higher Is Better",$O477&lt;&gt;"",$P477&lt;&gt;"",$P477&lt;=$O477),"Target Direction Conflict","OK")))))))))))</f>
        <v/>
      </c>
    </row>
    <row r="478">
      <c r="A478" s="23" t="n"/>
      <c r="B478" s="23" t="n"/>
      <c r="C478" s="23" t="n"/>
      <c r="D478" s="23" t="n"/>
      <c r="E478" s="23" t="n"/>
      <c r="F478" s="23" t="n"/>
      <c r="G478" s="24" t="n"/>
      <c r="H478" s="42" t="n"/>
      <c r="I478" s="42" t="n"/>
      <c r="J478" s="23" t="n"/>
      <c r="K478" s="23" t="n"/>
      <c r="L478" s="23" t="n"/>
      <c r="M478" s="23" t="n"/>
      <c r="N478" s="23" t="n"/>
      <c r="O478" s="26" t="n"/>
      <c r="P478" s="26" t="n"/>
      <c r="Q478" s="26" t="n"/>
      <c r="R478" s="42" t="n"/>
      <c r="S478" s="27" t="n"/>
      <c r="T478" s="42" t="n"/>
      <c r="U478" s="28">
        <f>IF(OR($O478="",$P478="",$Q478="",$N478=""),"",IFERROR(MAX(0,MIN(1,IF($N478="Lower Is Better",($O478-$Q478)/($O478-$P478),($Q478-$O478)/($P478-$O478)))),""))</f>
        <v/>
      </c>
      <c r="V478" s="29">
        <f>IF($A478="","",IF($K478="Completed","Completed",IF($K478="Canceled","Canceled",IF($K478="On Hold","On Hold",IF($I478="","Missing Due Date",IF($I478&lt;TODAY(),"Past Due",IF($I478&lt;=TODAY()+'Settings'!$B$4,"Due Soon","On Track")))))))</f>
        <v/>
      </c>
      <c r="W478" s="30">
        <f>IF($A478="","",COUNTIFS('Coaching Log'!$B$5:$B$504,$A478))</f>
        <v/>
      </c>
      <c r="X478" s="43">
        <f>IF($A478="","",IFERROR(IF(MAXIFS('Coaching Log'!$F$5:$F$504,'Coaching Log'!$B$5:$B$504,$A478)=0,"",MAXIFS('Coaching Log'!$F$5:$F$504,'Coaching Log'!$B$5:$B$504,$A478)),""))</f>
        <v/>
      </c>
      <c r="Y478" s="44">
        <f>IF(OR($A478="",$S478=""),"",IFERROR($S478*'Settings'!$B$5,""))</f>
        <v/>
      </c>
      <c r="Z478" s="44">
        <f>IF($A478="","",IFERROR(SUMIFS('Coaching Log'!$P$5:$P$504,'Coaching Log'!$B$5:$B$504,$A478),0))</f>
        <v/>
      </c>
      <c r="AA478" s="29">
        <f>IF(COUNTA($A478:$T478)=0,"",IF($A478="","Missing Plan ID",IF(COUNTIF($A$5:$A$504,$A478)&gt;1,"Duplicate Plan ID",IF(OR($B478="",$C478=""),"Missing Driver",IF($H478="","Missing Start Date",IF($I478="","Missing Due Date",IF($I478&lt;$H478,"Due Date Before Start",IF(AND($K478="Completed",$T478=""),"Missing Completion Date",IF(AND($K478&lt;&gt;"Completed",$T478&lt;&gt;""),"Completion Date With Open Status",IF(AND($N478="Lower Is Better",$O478&lt;&gt;"",$P478&lt;&gt;"",$P478&gt;=$O478),"Target Direction Conflict",IF(AND($N478="Higher Is Better",$O478&lt;&gt;"",$P478&lt;&gt;"",$P478&lt;=$O478),"Target Direction Conflict","OK")))))))))))</f>
        <v/>
      </c>
    </row>
    <row r="479">
      <c r="A479" s="23" t="n"/>
      <c r="B479" s="23" t="n"/>
      <c r="C479" s="23" t="n"/>
      <c r="D479" s="23" t="n"/>
      <c r="E479" s="23" t="n"/>
      <c r="F479" s="23" t="n"/>
      <c r="G479" s="24" t="n"/>
      <c r="H479" s="42" t="n"/>
      <c r="I479" s="42" t="n"/>
      <c r="J479" s="23" t="n"/>
      <c r="K479" s="23" t="n"/>
      <c r="L479" s="23" t="n"/>
      <c r="M479" s="23" t="n"/>
      <c r="N479" s="23" t="n"/>
      <c r="O479" s="26" t="n"/>
      <c r="P479" s="26" t="n"/>
      <c r="Q479" s="26" t="n"/>
      <c r="R479" s="42" t="n"/>
      <c r="S479" s="27" t="n"/>
      <c r="T479" s="42" t="n"/>
      <c r="U479" s="28">
        <f>IF(OR($O479="",$P479="",$Q479="",$N479=""),"",IFERROR(MAX(0,MIN(1,IF($N479="Lower Is Better",($O479-$Q479)/($O479-$P479),($Q479-$O479)/($P479-$O479)))),""))</f>
        <v/>
      </c>
      <c r="V479" s="29">
        <f>IF($A479="","",IF($K479="Completed","Completed",IF($K479="Canceled","Canceled",IF($K479="On Hold","On Hold",IF($I479="","Missing Due Date",IF($I479&lt;TODAY(),"Past Due",IF($I479&lt;=TODAY()+'Settings'!$B$4,"Due Soon","On Track")))))))</f>
        <v/>
      </c>
      <c r="W479" s="30">
        <f>IF($A479="","",COUNTIFS('Coaching Log'!$B$5:$B$504,$A479))</f>
        <v/>
      </c>
      <c r="X479" s="43">
        <f>IF($A479="","",IFERROR(IF(MAXIFS('Coaching Log'!$F$5:$F$504,'Coaching Log'!$B$5:$B$504,$A479)=0,"",MAXIFS('Coaching Log'!$F$5:$F$504,'Coaching Log'!$B$5:$B$504,$A479)),""))</f>
        <v/>
      </c>
      <c r="Y479" s="44">
        <f>IF(OR($A479="",$S479=""),"",IFERROR($S479*'Settings'!$B$5,""))</f>
        <v/>
      </c>
      <c r="Z479" s="44">
        <f>IF($A479="","",IFERROR(SUMIFS('Coaching Log'!$P$5:$P$504,'Coaching Log'!$B$5:$B$504,$A479),0))</f>
        <v/>
      </c>
      <c r="AA479" s="29">
        <f>IF(COUNTA($A479:$T479)=0,"",IF($A479="","Missing Plan ID",IF(COUNTIF($A$5:$A$504,$A479)&gt;1,"Duplicate Plan ID",IF(OR($B479="",$C479=""),"Missing Driver",IF($H479="","Missing Start Date",IF($I479="","Missing Due Date",IF($I479&lt;$H479,"Due Date Before Start",IF(AND($K479="Completed",$T479=""),"Missing Completion Date",IF(AND($K479&lt;&gt;"Completed",$T479&lt;&gt;""),"Completion Date With Open Status",IF(AND($N479="Lower Is Better",$O479&lt;&gt;"",$P479&lt;&gt;"",$P479&gt;=$O479),"Target Direction Conflict",IF(AND($N479="Higher Is Better",$O479&lt;&gt;"",$P479&lt;&gt;"",$P479&lt;=$O479),"Target Direction Conflict","OK")))))))))))</f>
        <v/>
      </c>
    </row>
    <row r="480">
      <c r="A480" s="23" t="n"/>
      <c r="B480" s="23" t="n"/>
      <c r="C480" s="23" t="n"/>
      <c r="D480" s="23" t="n"/>
      <c r="E480" s="23" t="n"/>
      <c r="F480" s="23" t="n"/>
      <c r="G480" s="24" t="n"/>
      <c r="H480" s="42" t="n"/>
      <c r="I480" s="42" t="n"/>
      <c r="J480" s="23" t="n"/>
      <c r="K480" s="23" t="n"/>
      <c r="L480" s="23" t="n"/>
      <c r="M480" s="23" t="n"/>
      <c r="N480" s="23" t="n"/>
      <c r="O480" s="26" t="n"/>
      <c r="P480" s="26" t="n"/>
      <c r="Q480" s="26" t="n"/>
      <c r="R480" s="42" t="n"/>
      <c r="S480" s="27" t="n"/>
      <c r="T480" s="42" t="n"/>
      <c r="U480" s="28">
        <f>IF(OR($O480="",$P480="",$Q480="",$N480=""),"",IFERROR(MAX(0,MIN(1,IF($N480="Lower Is Better",($O480-$Q480)/($O480-$P480),($Q480-$O480)/($P480-$O480)))),""))</f>
        <v/>
      </c>
      <c r="V480" s="29">
        <f>IF($A480="","",IF($K480="Completed","Completed",IF($K480="Canceled","Canceled",IF($K480="On Hold","On Hold",IF($I480="","Missing Due Date",IF($I480&lt;TODAY(),"Past Due",IF($I480&lt;=TODAY()+'Settings'!$B$4,"Due Soon","On Track")))))))</f>
        <v/>
      </c>
      <c r="W480" s="30">
        <f>IF($A480="","",COUNTIFS('Coaching Log'!$B$5:$B$504,$A480))</f>
        <v/>
      </c>
      <c r="X480" s="43">
        <f>IF($A480="","",IFERROR(IF(MAXIFS('Coaching Log'!$F$5:$F$504,'Coaching Log'!$B$5:$B$504,$A480)=0,"",MAXIFS('Coaching Log'!$F$5:$F$504,'Coaching Log'!$B$5:$B$504,$A480)),""))</f>
        <v/>
      </c>
      <c r="Y480" s="44">
        <f>IF(OR($A480="",$S480=""),"",IFERROR($S480*'Settings'!$B$5,""))</f>
        <v/>
      </c>
      <c r="Z480" s="44">
        <f>IF($A480="","",IFERROR(SUMIFS('Coaching Log'!$P$5:$P$504,'Coaching Log'!$B$5:$B$504,$A480),0))</f>
        <v/>
      </c>
      <c r="AA480" s="29">
        <f>IF(COUNTA($A480:$T480)=0,"",IF($A480="","Missing Plan ID",IF(COUNTIF($A$5:$A$504,$A480)&gt;1,"Duplicate Plan ID",IF(OR($B480="",$C480=""),"Missing Driver",IF($H480="","Missing Start Date",IF($I480="","Missing Due Date",IF($I480&lt;$H480,"Due Date Before Start",IF(AND($K480="Completed",$T480=""),"Missing Completion Date",IF(AND($K480&lt;&gt;"Completed",$T480&lt;&gt;""),"Completion Date With Open Status",IF(AND($N480="Lower Is Better",$O480&lt;&gt;"",$P480&lt;&gt;"",$P480&gt;=$O480),"Target Direction Conflict",IF(AND($N480="Higher Is Better",$O480&lt;&gt;"",$P480&lt;&gt;"",$P480&lt;=$O480),"Target Direction Conflict","OK")))))))))))</f>
        <v/>
      </c>
    </row>
    <row r="481">
      <c r="A481" s="23" t="n"/>
      <c r="B481" s="23" t="n"/>
      <c r="C481" s="23" t="n"/>
      <c r="D481" s="23" t="n"/>
      <c r="E481" s="23" t="n"/>
      <c r="F481" s="23" t="n"/>
      <c r="G481" s="24" t="n"/>
      <c r="H481" s="42" t="n"/>
      <c r="I481" s="42" t="n"/>
      <c r="J481" s="23" t="n"/>
      <c r="K481" s="23" t="n"/>
      <c r="L481" s="23" t="n"/>
      <c r="M481" s="23" t="n"/>
      <c r="N481" s="23" t="n"/>
      <c r="O481" s="26" t="n"/>
      <c r="P481" s="26" t="n"/>
      <c r="Q481" s="26" t="n"/>
      <c r="R481" s="42" t="n"/>
      <c r="S481" s="27" t="n"/>
      <c r="T481" s="42" t="n"/>
      <c r="U481" s="28">
        <f>IF(OR($O481="",$P481="",$Q481="",$N481=""),"",IFERROR(MAX(0,MIN(1,IF($N481="Lower Is Better",($O481-$Q481)/($O481-$P481),($Q481-$O481)/($P481-$O481)))),""))</f>
        <v/>
      </c>
      <c r="V481" s="29">
        <f>IF($A481="","",IF($K481="Completed","Completed",IF($K481="Canceled","Canceled",IF($K481="On Hold","On Hold",IF($I481="","Missing Due Date",IF($I481&lt;TODAY(),"Past Due",IF($I481&lt;=TODAY()+'Settings'!$B$4,"Due Soon","On Track")))))))</f>
        <v/>
      </c>
      <c r="W481" s="30">
        <f>IF($A481="","",COUNTIFS('Coaching Log'!$B$5:$B$504,$A481))</f>
        <v/>
      </c>
      <c r="X481" s="43">
        <f>IF($A481="","",IFERROR(IF(MAXIFS('Coaching Log'!$F$5:$F$504,'Coaching Log'!$B$5:$B$504,$A481)=0,"",MAXIFS('Coaching Log'!$F$5:$F$504,'Coaching Log'!$B$5:$B$504,$A481)),""))</f>
        <v/>
      </c>
      <c r="Y481" s="44">
        <f>IF(OR($A481="",$S481=""),"",IFERROR($S481*'Settings'!$B$5,""))</f>
        <v/>
      </c>
      <c r="Z481" s="44">
        <f>IF($A481="","",IFERROR(SUMIFS('Coaching Log'!$P$5:$P$504,'Coaching Log'!$B$5:$B$504,$A481),0))</f>
        <v/>
      </c>
      <c r="AA481" s="29">
        <f>IF(COUNTA($A481:$T481)=0,"",IF($A481="","Missing Plan ID",IF(COUNTIF($A$5:$A$504,$A481)&gt;1,"Duplicate Plan ID",IF(OR($B481="",$C481=""),"Missing Driver",IF($H481="","Missing Start Date",IF($I481="","Missing Due Date",IF($I481&lt;$H481,"Due Date Before Start",IF(AND($K481="Completed",$T481=""),"Missing Completion Date",IF(AND($K481&lt;&gt;"Completed",$T481&lt;&gt;""),"Completion Date With Open Status",IF(AND($N481="Lower Is Better",$O481&lt;&gt;"",$P481&lt;&gt;"",$P481&gt;=$O481),"Target Direction Conflict",IF(AND($N481="Higher Is Better",$O481&lt;&gt;"",$P481&lt;&gt;"",$P481&lt;=$O481),"Target Direction Conflict","OK")))))))))))</f>
        <v/>
      </c>
    </row>
    <row r="482">
      <c r="A482" s="23" t="n"/>
      <c r="B482" s="23" t="n"/>
      <c r="C482" s="23" t="n"/>
      <c r="D482" s="23" t="n"/>
      <c r="E482" s="23" t="n"/>
      <c r="F482" s="23" t="n"/>
      <c r="G482" s="24" t="n"/>
      <c r="H482" s="42" t="n"/>
      <c r="I482" s="42" t="n"/>
      <c r="J482" s="23" t="n"/>
      <c r="K482" s="23" t="n"/>
      <c r="L482" s="23" t="n"/>
      <c r="M482" s="23" t="n"/>
      <c r="N482" s="23" t="n"/>
      <c r="O482" s="26" t="n"/>
      <c r="P482" s="26" t="n"/>
      <c r="Q482" s="26" t="n"/>
      <c r="R482" s="42" t="n"/>
      <c r="S482" s="27" t="n"/>
      <c r="T482" s="42" t="n"/>
      <c r="U482" s="28">
        <f>IF(OR($O482="",$P482="",$Q482="",$N482=""),"",IFERROR(MAX(0,MIN(1,IF($N482="Lower Is Better",($O482-$Q482)/($O482-$P482),($Q482-$O482)/($P482-$O482)))),""))</f>
        <v/>
      </c>
      <c r="V482" s="29">
        <f>IF($A482="","",IF($K482="Completed","Completed",IF($K482="Canceled","Canceled",IF($K482="On Hold","On Hold",IF($I482="","Missing Due Date",IF($I482&lt;TODAY(),"Past Due",IF($I482&lt;=TODAY()+'Settings'!$B$4,"Due Soon","On Track")))))))</f>
        <v/>
      </c>
      <c r="W482" s="30">
        <f>IF($A482="","",COUNTIFS('Coaching Log'!$B$5:$B$504,$A482))</f>
        <v/>
      </c>
      <c r="X482" s="43">
        <f>IF($A482="","",IFERROR(IF(MAXIFS('Coaching Log'!$F$5:$F$504,'Coaching Log'!$B$5:$B$504,$A482)=0,"",MAXIFS('Coaching Log'!$F$5:$F$504,'Coaching Log'!$B$5:$B$504,$A482)),""))</f>
        <v/>
      </c>
      <c r="Y482" s="44">
        <f>IF(OR($A482="",$S482=""),"",IFERROR($S482*'Settings'!$B$5,""))</f>
        <v/>
      </c>
      <c r="Z482" s="44">
        <f>IF($A482="","",IFERROR(SUMIFS('Coaching Log'!$P$5:$P$504,'Coaching Log'!$B$5:$B$504,$A482),0))</f>
        <v/>
      </c>
      <c r="AA482" s="29">
        <f>IF(COUNTA($A482:$T482)=0,"",IF($A482="","Missing Plan ID",IF(COUNTIF($A$5:$A$504,$A482)&gt;1,"Duplicate Plan ID",IF(OR($B482="",$C482=""),"Missing Driver",IF($H482="","Missing Start Date",IF($I482="","Missing Due Date",IF($I482&lt;$H482,"Due Date Before Start",IF(AND($K482="Completed",$T482=""),"Missing Completion Date",IF(AND($K482&lt;&gt;"Completed",$T482&lt;&gt;""),"Completion Date With Open Status",IF(AND($N482="Lower Is Better",$O482&lt;&gt;"",$P482&lt;&gt;"",$P482&gt;=$O482),"Target Direction Conflict",IF(AND($N482="Higher Is Better",$O482&lt;&gt;"",$P482&lt;&gt;"",$P482&lt;=$O482),"Target Direction Conflict","OK")))))))))))</f>
        <v/>
      </c>
    </row>
    <row r="483">
      <c r="A483" s="23" t="n"/>
      <c r="B483" s="23" t="n"/>
      <c r="C483" s="23" t="n"/>
      <c r="D483" s="23" t="n"/>
      <c r="E483" s="23" t="n"/>
      <c r="F483" s="23" t="n"/>
      <c r="G483" s="24" t="n"/>
      <c r="H483" s="42" t="n"/>
      <c r="I483" s="42" t="n"/>
      <c r="J483" s="23" t="n"/>
      <c r="K483" s="23" t="n"/>
      <c r="L483" s="23" t="n"/>
      <c r="M483" s="23" t="n"/>
      <c r="N483" s="23" t="n"/>
      <c r="O483" s="26" t="n"/>
      <c r="P483" s="26" t="n"/>
      <c r="Q483" s="26" t="n"/>
      <c r="R483" s="42" t="n"/>
      <c r="S483" s="27" t="n"/>
      <c r="T483" s="42" t="n"/>
      <c r="U483" s="28">
        <f>IF(OR($O483="",$P483="",$Q483="",$N483=""),"",IFERROR(MAX(0,MIN(1,IF($N483="Lower Is Better",($O483-$Q483)/($O483-$P483),($Q483-$O483)/($P483-$O483)))),""))</f>
        <v/>
      </c>
      <c r="V483" s="29">
        <f>IF($A483="","",IF($K483="Completed","Completed",IF($K483="Canceled","Canceled",IF($K483="On Hold","On Hold",IF($I483="","Missing Due Date",IF($I483&lt;TODAY(),"Past Due",IF($I483&lt;=TODAY()+'Settings'!$B$4,"Due Soon","On Track")))))))</f>
        <v/>
      </c>
      <c r="W483" s="30">
        <f>IF($A483="","",COUNTIFS('Coaching Log'!$B$5:$B$504,$A483))</f>
        <v/>
      </c>
      <c r="X483" s="43">
        <f>IF($A483="","",IFERROR(IF(MAXIFS('Coaching Log'!$F$5:$F$504,'Coaching Log'!$B$5:$B$504,$A483)=0,"",MAXIFS('Coaching Log'!$F$5:$F$504,'Coaching Log'!$B$5:$B$504,$A483)),""))</f>
        <v/>
      </c>
      <c r="Y483" s="44">
        <f>IF(OR($A483="",$S483=""),"",IFERROR($S483*'Settings'!$B$5,""))</f>
        <v/>
      </c>
      <c r="Z483" s="44">
        <f>IF($A483="","",IFERROR(SUMIFS('Coaching Log'!$P$5:$P$504,'Coaching Log'!$B$5:$B$504,$A483),0))</f>
        <v/>
      </c>
      <c r="AA483" s="29">
        <f>IF(COUNTA($A483:$T483)=0,"",IF($A483="","Missing Plan ID",IF(COUNTIF($A$5:$A$504,$A483)&gt;1,"Duplicate Plan ID",IF(OR($B483="",$C483=""),"Missing Driver",IF($H483="","Missing Start Date",IF($I483="","Missing Due Date",IF($I483&lt;$H483,"Due Date Before Start",IF(AND($K483="Completed",$T483=""),"Missing Completion Date",IF(AND($K483&lt;&gt;"Completed",$T483&lt;&gt;""),"Completion Date With Open Status",IF(AND($N483="Lower Is Better",$O483&lt;&gt;"",$P483&lt;&gt;"",$P483&gt;=$O483),"Target Direction Conflict",IF(AND($N483="Higher Is Better",$O483&lt;&gt;"",$P483&lt;&gt;"",$P483&lt;=$O483),"Target Direction Conflict","OK")))))))))))</f>
        <v/>
      </c>
    </row>
    <row r="484">
      <c r="A484" s="23" t="n"/>
      <c r="B484" s="23" t="n"/>
      <c r="C484" s="23" t="n"/>
      <c r="D484" s="23" t="n"/>
      <c r="E484" s="23" t="n"/>
      <c r="F484" s="23" t="n"/>
      <c r="G484" s="24" t="n"/>
      <c r="H484" s="42" t="n"/>
      <c r="I484" s="42" t="n"/>
      <c r="J484" s="23" t="n"/>
      <c r="K484" s="23" t="n"/>
      <c r="L484" s="23" t="n"/>
      <c r="M484" s="23" t="n"/>
      <c r="N484" s="23" t="n"/>
      <c r="O484" s="26" t="n"/>
      <c r="P484" s="26" t="n"/>
      <c r="Q484" s="26" t="n"/>
      <c r="R484" s="42" t="n"/>
      <c r="S484" s="27" t="n"/>
      <c r="T484" s="42" t="n"/>
      <c r="U484" s="28">
        <f>IF(OR($O484="",$P484="",$Q484="",$N484=""),"",IFERROR(MAX(0,MIN(1,IF($N484="Lower Is Better",($O484-$Q484)/($O484-$P484),($Q484-$O484)/($P484-$O484)))),""))</f>
        <v/>
      </c>
      <c r="V484" s="29">
        <f>IF($A484="","",IF($K484="Completed","Completed",IF($K484="Canceled","Canceled",IF($K484="On Hold","On Hold",IF($I484="","Missing Due Date",IF($I484&lt;TODAY(),"Past Due",IF($I484&lt;=TODAY()+'Settings'!$B$4,"Due Soon","On Track")))))))</f>
        <v/>
      </c>
      <c r="W484" s="30">
        <f>IF($A484="","",COUNTIFS('Coaching Log'!$B$5:$B$504,$A484))</f>
        <v/>
      </c>
      <c r="X484" s="43">
        <f>IF($A484="","",IFERROR(IF(MAXIFS('Coaching Log'!$F$5:$F$504,'Coaching Log'!$B$5:$B$504,$A484)=0,"",MAXIFS('Coaching Log'!$F$5:$F$504,'Coaching Log'!$B$5:$B$504,$A484)),""))</f>
        <v/>
      </c>
      <c r="Y484" s="44">
        <f>IF(OR($A484="",$S484=""),"",IFERROR($S484*'Settings'!$B$5,""))</f>
        <v/>
      </c>
      <c r="Z484" s="44">
        <f>IF($A484="","",IFERROR(SUMIFS('Coaching Log'!$P$5:$P$504,'Coaching Log'!$B$5:$B$504,$A484),0))</f>
        <v/>
      </c>
      <c r="AA484" s="29">
        <f>IF(COUNTA($A484:$T484)=0,"",IF($A484="","Missing Plan ID",IF(COUNTIF($A$5:$A$504,$A484)&gt;1,"Duplicate Plan ID",IF(OR($B484="",$C484=""),"Missing Driver",IF($H484="","Missing Start Date",IF($I484="","Missing Due Date",IF($I484&lt;$H484,"Due Date Before Start",IF(AND($K484="Completed",$T484=""),"Missing Completion Date",IF(AND($K484&lt;&gt;"Completed",$T484&lt;&gt;""),"Completion Date With Open Status",IF(AND($N484="Lower Is Better",$O484&lt;&gt;"",$P484&lt;&gt;"",$P484&gt;=$O484),"Target Direction Conflict",IF(AND($N484="Higher Is Better",$O484&lt;&gt;"",$P484&lt;&gt;"",$P484&lt;=$O484),"Target Direction Conflict","OK")))))))))))</f>
        <v/>
      </c>
    </row>
    <row r="485">
      <c r="A485" s="23" t="n"/>
      <c r="B485" s="23" t="n"/>
      <c r="C485" s="23" t="n"/>
      <c r="D485" s="23" t="n"/>
      <c r="E485" s="23" t="n"/>
      <c r="F485" s="23" t="n"/>
      <c r="G485" s="24" t="n"/>
      <c r="H485" s="42" t="n"/>
      <c r="I485" s="42" t="n"/>
      <c r="J485" s="23" t="n"/>
      <c r="K485" s="23" t="n"/>
      <c r="L485" s="23" t="n"/>
      <c r="M485" s="23" t="n"/>
      <c r="N485" s="23" t="n"/>
      <c r="O485" s="26" t="n"/>
      <c r="P485" s="26" t="n"/>
      <c r="Q485" s="26" t="n"/>
      <c r="R485" s="42" t="n"/>
      <c r="S485" s="27" t="n"/>
      <c r="T485" s="42" t="n"/>
      <c r="U485" s="28">
        <f>IF(OR($O485="",$P485="",$Q485="",$N485=""),"",IFERROR(MAX(0,MIN(1,IF($N485="Lower Is Better",($O485-$Q485)/($O485-$P485),($Q485-$O485)/($P485-$O485)))),""))</f>
        <v/>
      </c>
      <c r="V485" s="29">
        <f>IF($A485="","",IF($K485="Completed","Completed",IF($K485="Canceled","Canceled",IF($K485="On Hold","On Hold",IF($I485="","Missing Due Date",IF($I485&lt;TODAY(),"Past Due",IF($I485&lt;=TODAY()+'Settings'!$B$4,"Due Soon","On Track")))))))</f>
        <v/>
      </c>
      <c r="W485" s="30">
        <f>IF($A485="","",COUNTIFS('Coaching Log'!$B$5:$B$504,$A485))</f>
        <v/>
      </c>
      <c r="X485" s="43">
        <f>IF($A485="","",IFERROR(IF(MAXIFS('Coaching Log'!$F$5:$F$504,'Coaching Log'!$B$5:$B$504,$A485)=0,"",MAXIFS('Coaching Log'!$F$5:$F$504,'Coaching Log'!$B$5:$B$504,$A485)),""))</f>
        <v/>
      </c>
      <c r="Y485" s="44">
        <f>IF(OR($A485="",$S485=""),"",IFERROR($S485*'Settings'!$B$5,""))</f>
        <v/>
      </c>
      <c r="Z485" s="44">
        <f>IF($A485="","",IFERROR(SUMIFS('Coaching Log'!$P$5:$P$504,'Coaching Log'!$B$5:$B$504,$A485),0))</f>
        <v/>
      </c>
      <c r="AA485" s="29">
        <f>IF(COUNTA($A485:$T485)=0,"",IF($A485="","Missing Plan ID",IF(COUNTIF($A$5:$A$504,$A485)&gt;1,"Duplicate Plan ID",IF(OR($B485="",$C485=""),"Missing Driver",IF($H485="","Missing Start Date",IF($I485="","Missing Due Date",IF($I485&lt;$H485,"Due Date Before Start",IF(AND($K485="Completed",$T485=""),"Missing Completion Date",IF(AND($K485&lt;&gt;"Completed",$T485&lt;&gt;""),"Completion Date With Open Status",IF(AND($N485="Lower Is Better",$O485&lt;&gt;"",$P485&lt;&gt;"",$P485&gt;=$O485),"Target Direction Conflict",IF(AND($N485="Higher Is Better",$O485&lt;&gt;"",$P485&lt;&gt;"",$P485&lt;=$O485),"Target Direction Conflict","OK")))))))))))</f>
        <v/>
      </c>
    </row>
    <row r="486">
      <c r="A486" s="23" t="n"/>
      <c r="B486" s="23" t="n"/>
      <c r="C486" s="23" t="n"/>
      <c r="D486" s="23" t="n"/>
      <c r="E486" s="23" t="n"/>
      <c r="F486" s="23" t="n"/>
      <c r="G486" s="24" t="n"/>
      <c r="H486" s="42" t="n"/>
      <c r="I486" s="42" t="n"/>
      <c r="J486" s="23" t="n"/>
      <c r="K486" s="23" t="n"/>
      <c r="L486" s="23" t="n"/>
      <c r="M486" s="23" t="n"/>
      <c r="N486" s="23" t="n"/>
      <c r="O486" s="26" t="n"/>
      <c r="P486" s="26" t="n"/>
      <c r="Q486" s="26" t="n"/>
      <c r="R486" s="42" t="n"/>
      <c r="S486" s="27" t="n"/>
      <c r="T486" s="42" t="n"/>
      <c r="U486" s="28">
        <f>IF(OR($O486="",$P486="",$Q486="",$N486=""),"",IFERROR(MAX(0,MIN(1,IF($N486="Lower Is Better",($O486-$Q486)/($O486-$P486),($Q486-$O486)/($P486-$O486)))),""))</f>
        <v/>
      </c>
      <c r="V486" s="29">
        <f>IF($A486="","",IF($K486="Completed","Completed",IF($K486="Canceled","Canceled",IF($K486="On Hold","On Hold",IF($I486="","Missing Due Date",IF($I486&lt;TODAY(),"Past Due",IF($I486&lt;=TODAY()+'Settings'!$B$4,"Due Soon","On Track")))))))</f>
        <v/>
      </c>
      <c r="W486" s="30">
        <f>IF($A486="","",COUNTIFS('Coaching Log'!$B$5:$B$504,$A486))</f>
        <v/>
      </c>
      <c r="X486" s="43">
        <f>IF($A486="","",IFERROR(IF(MAXIFS('Coaching Log'!$F$5:$F$504,'Coaching Log'!$B$5:$B$504,$A486)=0,"",MAXIFS('Coaching Log'!$F$5:$F$504,'Coaching Log'!$B$5:$B$504,$A486)),""))</f>
        <v/>
      </c>
      <c r="Y486" s="44">
        <f>IF(OR($A486="",$S486=""),"",IFERROR($S486*'Settings'!$B$5,""))</f>
        <v/>
      </c>
      <c r="Z486" s="44">
        <f>IF($A486="","",IFERROR(SUMIFS('Coaching Log'!$P$5:$P$504,'Coaching Log'!$B$5:$B$504,$A486),0))</f>
        <v/>
      </c>
      <c r="AA486" s="29">
        <f>IF(COUNTA($A486:$T486)=0,"",IF($A486="","Missing Plan ID",IF(COUNTIF($A$5:$A$504,$A486)&gt;1,"Duplicate Plan ID",IF(OR($B486="",$C486=""),"Missing Driver",IF($H486="","Missing Start Date",IF($I486="","Missing Due Date",IF($I486&lt;$H486,"Due Date Before Start",IF(AND($K486="Completed",$T486=""),"Missing Completion Date",IF(AND($K486&lt;&gt;"Completed",$T486&lt;&gt;""),"Completion Date With Open Status",IF(AND($N486="Lower Is Better",$O486&lt;&gt;"",$P486&lt;&gt;"",$P486&gt;=$O486),"Target Direction Conflict",IF(AND($N486="Higher Is Better",$O486&lt;&gt;"",$P486&lt;&gt;"",$P486&lt;=$O486),"Target Direction Conflict","OK")))))))))))</f>
        <v/>
      </c>
    </row>
    <row r="487">
      <c r="A487" s="23" t="n"/>
      <c r="B487" s="23" t="n"/>
      <c r="C487" s="23" t="n"/>
      <c r="D487" s="23" t="n"/>
      <c r="E487" s="23" t="n"/>
      <c r="F487" s="23" t="n"/>
      <c r="G487" s="24" t="n"/>
      <c r="H487" s="42" t="n"/>
      <c r="I487" s="42" t="n"/>
      <c r="J487" s="23" t="n"/>
      <c r="K487" s="23" t="n"/>
      <c r="L487" s="23" t="n"/>
      <c r="M487" s="23" t="n"/>
      <c r="N487" s="23" t="n"/>
      <c r="O487" s="26" t="n"/>
      <c r="P487" s="26" t="n"/>
      <c r="Q487" s="26" t="n"/>
      <c r="R487" s="42" t="n"/>
      <c r="S487" s="27" t="n"/>
      <c r="T487" s="42" t="n"/>
      <c r="U487" s="28">
        <f>IF(OR($O487="",$P487="",$Q487="",$N487=""),"",IFERROR(MAX(0,MIN(1,IF($N487="Lower Is Better",($O487-$Q487)/($O487-$P487),($Q487-$O487)/($P487-$O487)))),""))</f>
        <v/>
      </c>
      <c r="V487" s="29">
        <f>IF($A487="","",IF($K487="Completed","Completed",IF($K487="Canceled","Canceled",IF($K487="On Hold","On Hold",IF($I487="","Missing Due Date",IF($I487&lt;TODAY(),"Past Due",IF($I487&lt;=TODAY()+'Settings'!$B$4,"Due Soon","On Track")))))))</f>
        <v/>
      </c>
      <c r="W487" s="30">
        <f>IF($A487="","",COUNTIFS('Coaching Log'!$B$5:$B$504,$A487))</f>
        <v/>
      </c>
      <c r="X487" s="43">
        <f>IF($A487="","",IFERROR(IF(MAXIFS('Coaching Log'!$F$5:$F$504,'Coaching Log'!$B$5:$B$504,$A487)=0,"",MAXIFS('Coaching Log'!$F$5:$F$504,'Coaching Log'!$B$5:$B$504,$A487)),""))</f>
        <v/>
      </c>
      <c r="Y487" s="44">
        <f>IF(OR($A487="",$S487=""),"",IFERROR($S487*'Settings'!$B$5,""))</f>
        <v/>
      </c>
      <c r="Z487" s="44">
        <f>IF($A487="","",IFERROR(SUMIFS('Coaching Log'!$P$5:$P$504,'Coaching Log'!$B$5:$B$504,$A487),0))</f>
        <v/>
      </c>
      <c r="AA487" s="29">
        <f>IF(COUNTA($A487:$T487)=0,"",IF($A487="","Missing Plan ID",IF(COUNTIF($A$5:$A$504,$A487)&gt;1,"Duplicate Plan ID",IF(OR($B487="",$C487=""),"Missing Driver",IF($H487="","Missing Start Date",IF($I487="","Missing Due Date",IF($I487&lt;$H487,"Due Date Before Start",IF(AND($K487="Completed",$T487=""),"Missing Completion Date",IF(AND($K487&lt;&gt;"Completed",$T487&lt;&gt;""),"Completion Date With Open Status",IF(AND($N487="Lower Is Better",$O487&lt;&gt;"",$P487&lt;&gt;"",$P487&gt;=$O487),"Target Direction Conflict",IF(AND($N487="Higher Is Better",$O487&lt;&gt;"",$P487&lt;&gt;"",$P487&lt;=$O487),"Target Direction Conflict","OK")))))))))))</f>
        <v/>
      </c>
    </row>
    <row r="488">
      <c r="A488" s="23" t="n"/>
      <c r="B488" s="23" t="n"/>
      <c r="C488" s="23" t="n"/>
      <c r="D488" s="23" t="n"/>
      <c r="E488" s="23" t="n"/>
      <c r="F488" s="23" t="n"/>
      <c r="G488" s="24" t="n"/>
      <c r="H488" s="42" t="n"/>
      <c r="I488" s="42" t="n"/>
      <c r="J488" s="23" t="n"/>
      <c r="K488" s="23" t="n"/>
      <c r="L488" s="23" t="n"/>
      <c r="M488" s="23" t="n"/>
      <c r="N488" s="23" t="n"/>
      <c r="O488" s="26" t="n"/>
      <c r="P488" s="26" t="n"/>
      <c r="Q488" s="26" t="n"/>
      <c r="R488" s="42" t="n"/>
      <c r="S488" s="27" t="n"/>
      <c r="T488" s="42" t="n"/>
      <c r="U488" s="28">
        <f>IF(OR($O488="",$P488="",$Q488="",$N488=""),"",IFERROR(MAX(0,MIN(1,IF($N488="Lower Is Better",($O488-$Q488)/($O488-$P488),($Q488-$O488)/($P488-$O488)))),""))</f>
        <v/>
      </c>
      <c r="V488" s="29">
        <f>IF($A488="","",IF($K488="Completed","Completed",IF($K488="Canceled","Canceled",IF($K488="On Hold","On Hold",IF($I488="","Missing Due Date",IF($I488&lt;TODAY(),"Past Due",IF($I488&lt;=TODAY()+'Settings'!$B$4,"Due Soon","On Track")))))))</f>
        <v/>
      </c>
      <c r="W488" s="30">
        <f>IF($A488="","",COUNTIFS('Coaching Log'!$B$5:$B$504,$A488))</f>
        <v/>
      </c>
      <c r="X488" s="43">
        <f>IF($A488="","",IFERROR(IF(MAXIFS('Coaching Log'!$F$5:$F$504,'Coaching Log'!$B$5:$B$504,$A488)=0,"",MAXIFS('Coaching Log'!$F$5:$F$504,'Coaching Log'!$B$5:$B$504,$A488)),""))</f>
        <v/>
      </c>
      <c r="Y488" s="44">
        <f>IF(OR($A488="",$S488=""),"",IFERROR($S488*'Settings'!$B$5,""))</f>
        <v/>
      </c>
      <c r="Z488" s="44">
        <f>IF($A488="","",IFERROR(SUMIFS('Coaching Log'!$P$5:$P$504,'Coaching Log'!$B$5:$B$504,$A488),0))</f>
        <v/>
      </c>
      <c r="AA488" s="29">
        <f>IF(COUNTA($A488:$T488)=0,"",IF($A488="","Missing Plan ID",IF(COUNTIF($A$5:$A$504,$A488)&gt;1,"Duplicate Plan ID",IF(OR($B488="",$C488=""),"Missing Driver",IF($H488="","Missing Start Date",IF($I488="","Missing Due Date",IF($I488&lt;$H488,"Due Date Before Start",IF(AND($K488="Completed",$T488=""),"Missing Completion Date",IF(AND($K488&lt;&gt;"Completed",$T488&lt;&gt;""),"Completion Date With Open Status",IF(AND($N488="Lower Is Better",$O488&lt;&gt;"",$P488&lt;&gt;"",$P488&gt;=$O488),"Target Direction Conflict",IF(AND($N488="Higher Is Better",$O488&lt;&gt;"",$P488&lt;&gt;"",$P488&lt;=$O488),"Target Direction Conflict","OK")))))))))))</f>
        <v/>
      </c>
    </row>
    <row r="489">
      <c r="A489" s="23" t="n"/>
      <c r="B489" s="23" t="n"/>
      <c r="C489" s="23" t="n"/>
      <c r="D489" s="23" t="n"/>
      <c r="E489" s="23" t="n"/>
      <c r="F489" s="23" t="n"/>
      <c r="G489" s="24" t="n"/>
      <c r="H489" s="42" t="n"/>
      <c r="I489" s="42" t="n"/>
      <c r="J489" s="23" t="n"/>
      <c r="K489" s="23" t="n"/>
      <c r="L489" s="23" t="n"/>
      <c r="M489" s="23" t="n"/>
      <c r="N489" s="23" t="n"/>
      <c r="O489" s="26" t="n"/>
      <c r="P489" s="26" t="n"/>
      <c r="Q489" s="26" t="n"/>
      <c r="R489" s="42" t="n"/>
      <c r="S489" s="27" t="n"/>
      <c r="T489" s="42" t="n"/>
      <c r="U489" s="28">
        <f>IF(OR($O489="",$P489="",$Q489="",$N489=""),"",IFERROR(MAX(0,MIN(1,IF($N489="Lower Is Better",($O489-$Q489)/($O489-$P489),($Q489-$O489)/($P489-$O489)))),""))</f>
        <v/>
      </c>
      <c r="V489" s="29">
        <f>IF($A489="","",IF($K489="Completed","Completed",IF($K489="Canceled","Canceled",IF($K489="On Hold","On Hold",IF($I489="","Missing Due Date",IF($I489&lt;TODAY(),"Past Due",IF($I489&lt;=TODAY()+'Settings'!$B$4,"Due Soon","On Track")))))))</f>
        <v/>
      </c>
      <c r="W489" s="30">
        <f>IF($A489="","",COUNTIFS('Coaching Log'!$B$5:$B$504,$A489))</f>
        <v/>
      </c>
      <c r="X489" s="43">
        <f>IF($A489="","",IFERROR(IF(MAXIFS('Coaching Log'!$F$5:$F$504,'Coaching Log'!$B$5:$B$504,$A489)=0,"",MAXIFS('Coaching Log'!$F$5:$F$504,'Coaching Log'!$B$5:$B$504,$A489)),""))</f>
        <v/>
      </c>
      <c r="Y489" s="44">
        <f>IF(OR($A489="",$S489=""),"",IFERROR($S489*'Settings'!$B$5,""))</f>
        <v/>
      </c>
      <c r="Z489" s="44">
        <f>IF($A489="","",IFERROR(SUMIFS('Coaching Log'!$P$5:$P$504,'Coaching Log'!$B$5:$B$504,$A489),0))</f>
        <v/>
      </c>
      <c r="AA489" s="29">
        <f>IF(COUNTA($A489:$T489)=0,"",IF($A489="","Missing Plan ID",IF(COUNTIF($A$5:$A$504,$A489)&gt;1,"Duplicate Plan ID",IF(OR($B489="",$C489=""),"Missing Driver",IF($H489="","Missing Start Date",IF($I489="","Missing Due Date",IF($I489&lt;$H489,"Due Date Before Start",IF(AND($K489="Completed",$T489=""),"Missing Completion Date",IF(AND($K489&lt;&gt;"Completed",$T489&lt;&gt;""),"Completion Date With Open Status",IF(AND($N489="Lower Is Better",$O489&lt;&gt;"",$P489&lt;&gt;"",$P489&gt;=$O489),"Target Direction Conflict",IF(AND($N489="Higher Is Better",$O489&lt;&gt;"",$P489&lt;&gt;"",$P489&lt;=$O489),"Target Direction Conflict","OK")))))))))))</f>
        <v/>
      </c>
    </row>
    <row r="490">
      <c r="A490" s="23" t="n"/>
      <c r="B490" s="23" t="n"/>
      <c r="C490" s="23" t="n"/>
      <c r="D490" s="23" t="n"/>
      <c r="E490" s="23" t="n"/>
      <c r="F490" s="23" t="n"/>
      <c r="G490" s="24" t="n"/>
      <c r="H490" s="42" t="n"/>
      <c r="I490" s="42" t="n"/>
      <c r="J490" s="23" t="n"/>
      <c r="K490" s="23" t="n"/>
      <c r="L490" s="23" t="n"/>
      <c r="M490" s="23" t="n"/>
      <c r="N490" s="23" t="n"/>
      <c r="O490" s="26" t="n"/>
      <c r="P490" s="26" t="n"/>
      <c r="Q490" s="26" t="n"/>
      <c r="R490" s="42" t="n"/>
      <c r="S490" s="27" t="n"/>
      <c r="T490" s="42" t="n"/>
      <c r="U490" s="28">
        <f>IF(OR($O490="",$P490="",$Q490="",$N490=""),"",IFERROR(MAX(0,MIN(1,IF($N490="Lower Is Better",($O490-$Q490)/($O490-$P490),($Q490-$O490)/($P490-$O490)))),""))</f>
        <v/>
      </c>
      <c r="V490" s="29">
        <f>IF($A490="","",IF($K490="Completed","Completed",IF($K490="Canceled","Canceled",IF($K490="On Hold","On Hold",IF($I490="","Missing Due Date",IF($I490&lt;TODAY(),"Past Due",IF($I490&lt;=TODAY()+'Settings'!$B$4,"Due Soon","On Track")))))))</f>
        <v/>
      </c>
      <c r="W490" s="30">
        <f>IF($A490="","",COUNTIFS('Coaching Log'!$B$5:$B$504,$A490))</f>
        <v/>
      </c>
      <c r="X490" s="43">
        <f>IF($A490="","",IFERROR(IF(MAXIFS('Coaching Log'!$F$5:$F$504,'Coaching Log'!$B$5:$B$504,$A490)=0,"",MAXIFS('Coaching Log'!$F$5:$F$504,'Coaching Log'!$B$5:$B$504,$A490)),""))</f>
        <v/>
      </c>
      <c r="Y490" s="44">
        <f>IF(OR($A490="",$S490=""),"",IFERROR($S490*'Settings'!$B$5,""))</f>
        <v/>
      </c>
      <c r="Z490" s="44">
        <f>IF($A490="","",IFERROR(SUMIFS('Coaching Log'!$P$5:$P$504,'Coaching Log'!$B$5:$B$504,$A490),0))</f>
        <v/>
      </c>
      <c r="AA490" s="29">
        <f>IF(COUNTA($A490:$T490)=0,"",IF($A490="","Missing Plan ID",IF(COUNTIF($A$5:$A$504,$A490)&gt;1,"Duplicate Plan ID",IF(OR($B490="",$C490=""),"Missing Driver",IF($H490="","Missing Start Date",IF($I490="","Missing Due Date",IF($I490&lt;$H490,"Due Date Before Start",IF(AND($K490="Completed",$T490=""),"Missing Completion Date",IF(AND($K490&lt;&gt;"Completed",$T490&lt;&gt;""),"Completion Date With Open Status",IF(AND($N490="Lower Is Better",$O490&lt;&gt;"",$P490&lt;&gt;"",$P490&gt;=$O490),"Target Direction Conflict",IF(AND($N490="Higher Is Better",$O490&lt;&gt;"",$P490&lt;&gt;"",$P490&lt;=$O490),"Target Direction Conflict","OK")))))))))))</f>
        <v/>
      </c>
    </row>
    <row r="491">
      <c r="A491" s="23" t="n"/>
      <c r="B491" s="23" t="n"/>
      <c r="C491" s="23" t="n"/>
      <c r="D491" s="23" t="n"/>
      <c r="E491" s="23" t="n"/>
      <c r="F491" s="23" t="n"/>
      <c r="G491" s="24" t="n"/>
      <c r="H491" s="42" t="n"/>
      <c r="I491" s="42" t="n"/>
      <c r="J491" s="23" t="n"/>
      <c r="K491" s="23" t="n"/>
      <c r="L491" s="23" t="n"/>
      <c r="M491" s="23" t="n"/>
      <c r="N491" s="23" t="n"/>
      <c r="O491" s="26" t="n"/>
      <c r="P491" s="26" t="n"/>
      <c r="Q491" s="26" t="n"/>
      <c r="R491" s="42" t="n"/>
      <c r="S491" s="27" t="n"/>
      <c r="T491" s="42" t="n"/>
      <c r="U491" s="28">
        <f>IF(OR($O491="",$P491="",$Q491="",$N491=""),"",IFERROR(MAX(0,MIN(1,IF($N491="Lower Is Better",($O491-$Q491)/($O491-$P491),($Q491-$O491)/($P491-$O491)))),""))</f>
        <v/>
      </c>
      <c r="V491" s="29">
        <f>IF($A491="","",IF($K491="Completed","Completed",IF($K491="Canceled","Canceled",IF($K491="On Hold","On Hold",IF($I491="","Missing Due Date",IF($I491&lt;TODAY(),"Past Due",IF($I491&lt;=TODAY()+'Settings'!$B$4,"Due Soon","On Track")))))))</f>
        <v/>
      </c>
      <c r="W491" s="30">
        <f>IF($A491="","",COUNTIFS('Coaching Log'!$B$5:$B$504,$A491))</f>
        <v/>
      </c>
      <c r="X491" s="43">
        <f>IF($A491="","",IFERROR(IF(MAXIFS('Coaching Log'!$F$5:$F$504,'Coaching Log'!$B$5:$B$504,$A491)=0,"",MAXIFS('Coaching Log'!$F$5:$F$504,'Coaching Log'!$B$5:$B$504,$A491)),""))</f>
        <v/>
      </c>
      <c r="Y491" s="44">
        <f>IF(OR($A491="",$S491=""),"",IFERROR($S491*'Settings'!$B$5,""))</f>
        <v/>
      </c>
      <c r="Z491" s="44">
        <f>IF($A491="","",IFERROR(SUMIFS('Coaching Log'!$P$5:$P$504,'Coaching Log'!$B$5:$B$504,$A491),0))</f>
        <v/>
      </c>
      <c r="AA491" s="29">
        <f>IF(COUNTA($A491:$T491)=0,"",IF($A491="","Missing Plan ID",IF(COUNTIF($A$5:$A$504,$A491)&gt;1,"Duplicate Plan ID",IF(OR($B491="",$C491=""),"Missing Driver",IF($H491="","Missing Start Date",IF($I491="","Missing Due Date",IF($I491&lt;$H491,"Due Date Before Start",IF(AND($K491="Completed",$T491=""),"Missing Completion Date",IF(AND($K491&lt;&gt;"Completed",$T491&lt;&gt;""),"Completion Date With Open Status",IF(AND($N491="Lower Is Better",$O491&lt;&gt;"",$P491&lt;&gt;"",$P491&gt;=$O491),"Target Direction Conflict",IF(AND($N491="Higher Is Better",$O491&lt;&gt;"",$P491&lt;&gt;"",$P491&lt;=$O491),"Target Direction Conflict","OK")))))))))))</f>
        <v/>
      </c>
    </row>
    <row r="492">
      <c r="A492" s="23" t="n"/>
      <c r="B492" s="23" t="n"/>
      <c r="C492" s="23" t="n"/>
      <c r="D492" s="23" t="n"/>
      <c r="E492" s="23" t="n"/>
      <c r="F492" s="23" t="n"/>
      <c r="G492" s="24" t="n"/>
      <c r="H492" s="42" t="n"/>
      <c r="I492" s="42" t="n"/>
      <c r="J492" s="23" t="n"/>
      <c r="K492" s="23" t="n"/>
      <c r="L492" s="23" t="n"/>
      <c r="M492" s="23" t="n"/>
      <c r="N492" s="23" t="n"/>
      <c r="O492" s="26" t="n"/>
      <c r="P492" s="26" t="n"/>
      <c r="Q492" s="26" t="n"/>
      <c r="R492" s="42" t="n"/>
      <c r="S492" s="27" t="n"/>
      <c r="T492" s="42" t="n"/>
      <c r="U492" s="28">
        <f>IF(OR($O492="",$P492="",$Q492="",$N492=""),"",IFERROR(MAX(0,MIN(1,IF($N492="Lower Is Better",($O492-$Q492)/($O492-$P492),($Q492-$O492)/($P492-$O492)))),""))</f>
        <v/>
      </c>
      <c r="V492" s="29">
        <f>IF($A492="","",IF($K492="Completed","Completed",IF($K492="Canceled","Canceled",IF($K492="On Hold","On Hold",IF($I492="","Missing Due Date",IF($I492&lt;TODAY(),"Past Due",IF($I492&lt;=TODAY()+'Settings'!$B$4,"Due Soon","On Track")))))))</f>
        <v/>
      </c>
      <c r="W492" s="30">
        <f>IF($A492="","",COUNTIFS('Coaching Log'!$B$5:$B$504,$A492))</f>
        <v/>
      </c>
      <c r="X492" s="43">
        <f>IF($A492="","",IFERROR(IF(MAXIFS('Coaching Log'!$F$5:$F$504,'Coaching Log'!$B$5:$B$504,$A492)=0,"",MAXIFS('Coaching Log'!$F$5:$F$504,'Coaching Log'!$B$5:$B$504,$A492)),""))</f>
        <v/>
      </c>
      <c r="Y492" s="44">
        <f>IF(OR($A492="",$S492=""),"",IFERROR($S492*'Settings'!$B$5,""))</f>
        <v/>
      </c>
      <c r="Z492" s="44">
        <f>IF($A492="","",IFERROR(SUMIFS('Coaching Log'!$P$5:$P$504,'Coaching Log'!$B$5:$B$504,$A492),0))</f>
        <v/>
      </c>
      <c r="AA492" s="29">
        <f>IF(COUNTA($A492:$T492)=0,"",IF($A492="","Missing Plan ID",IF(COUNTIF($A$5:$A$504,$A492)&gt;1,"Duplicate Plan ID",IF(OR($B492="",$C492=""),"Missing Driver",IF($H492="","Missing Start Date",IF($I492="","Missing Due Date",IF($I492&lt;$H492,"Due Date Before Start",IF(AND($K492="Completed",$T492=""),"Missing Completion Date",IF(AND($K492&lt;&gt;"Completed",$T492&lt;&gt;""),"Completion Date With Open Status",IF(AND($N492="Lower Is Better",$O492&lt;&gt;"",$P492&lt;&gt;"",$P492&gt;=$O492),"Target Direction Conflict",IF(AND($N492="Higher Is Better",$O492&lt;&gt;"",$P492&lt;&gt;"",$P492&lt;=$O492),"Target Direction Conflict","OK")))))))))))</f>
        <v/>
      </c>
    </row>
    <row r="493">
      <c r="A493" s="23" t="n"/>
      <c r="B493" s="23" t="n"/>
      <c r="C493" s="23" t="n"/>
      <c r="D493" s="23" t="n"/>
      <c r="E493" s="23" t="n"/>
      <c r="F493" s="23" t="n"/>
      <c r="G493" s="24" t="n"/>
      <c r="H493" s="42" t="n"/>
      <c r="I493" s="42" t="n"/>
      <c r="J493" s="23" t="n"/>
      <c r="K493" s="23" t="n"/>
      <c r="L493" s="23" t="n"/>
      <c r="M493" s="23" t="n"/>
      <c r="N493" s="23" t="n"/>
      <c r="O493" s="26" t="n"/>
      <c r="P493" s="26" t="n"/>
      <c r="Q493" s="26" t="n"/>
      <c r="R493" s="42" t="n"/>
      <c r="S493" s="27" t="n"/>
      <c r="T493" s="42" t="n"/>
      <c r="U493" s="28">
        <f>IF(OR($O493="",$P493="",$Q493="",$N493=""),"",IFERROR(MAX(0,MIN(1,IF($N493="Lower Is Better",($O493-$Q493)/($O493-$P493),($Q493-$O493)/($P493-$O493)))),""))</f>
        <v/>
      </c>
      <c r="V493" s="29">
        <f>IF($A493="","",IF($K493="Completed","Completed",IF($K493="Canceled","Canceled",IF($K493="On Hold","On Hold",IF($I493="","Missing Due Date",IF($I493&lt;TODAY(),"Past Due",IF($I493&lt;=TODAY()+'Settings'!$B$4,"Due Soon","On Track")))))))</f>
        <v/>
      </c>
      <c r="W493" s="30">
        <f>IF($A493="","",COUNTIFS('Coaching Log'!$B$5:$B$504,$A493))</f>
        <v/>
      </c>
      <c r="X493" s="43">
        <f>IF($A493="","",IFERROR(IF(MAXIFS('Coaching Log'!$F$5:$F$504,'Coaching Log'!$B$5:$B$504,$A493)=0,"",MAXIFS('Coaching Log'!$F$5:$F$504,'Coaching Log'!$B$5:$B$504,$A493)),""))</f>
        <v/>
      </c>
      <c r="Y493" s="44">
        <f>IF(OR($A493="",$S493=""),"",IFERROR($S493*'Settings'!$B$5,""))</f>
        <v/>
      </c>
      <c r="Z493" s="44">
        <f>IF($A493="","",IFERROR(SUMIFS('Coaching Log'!$P$5:$P$504,'Coaching Log'!$B$5:$B$504,$A493),0))</f>
        <v/>
      </c>
      <c r="AA493" s="29">
        <f>IF(COUNTA($A493:$T493)=0,"",IF($A493="","Missing Plan ID",IF(COUNTIF($A$5:$A$504,$A493)&gt;1,"Duplicate Plan ID",IF(OR($B493="",$C493=""),"Missing Driver",IF($H493="","Missing Start Date",IF($I493="","Missing Due Date",IF($I493&lt;$H493,"Due Date Before Start",IF(AND($K493="Completed",$T493=""),"Missing Completion Date",IF(AND($K493&lt;&gt;"Completed",$T493&lt;&gt;""),"Completion Date With Open Status",IF(AND($N493="Lower Is Better",$O493&lt;&gt;"",$P493&lt;&gt;"",$P493&gt;=$O493),"Target Direction Conflict",IF(AND($N493="Higher Is Better",$O493&lt;&gt;"",$P493&lt;&gt;"",$P493&lt;=$O493),"Target Direction Conflict","OK")))))))))))</f>
        <v/>
      </c>
    </row>
    <row r="494">
      <c r="A494" s="23" t="n"/>
      <c r="B494" s="23" t="n"/>
      <c r="C494" s="23" t="n"/>
      <c r="D494" s="23" t="n"/>
      <c r="E494" s="23" t="n"/>
      <c r="F494" s="23" t="n"/>
      <c r="G494" s="24" t="n"/>
      <c r="H494" s="42" t="n"/>
      <c r="I494" s="42" t="n"/>
      <c r="J494" s="23" t="n"/>
      <c r="K494" s="23" t="n"/>
      <c r="L494" s="23" t="n"/>
      <c r="M494" s="23" t="n"/>
      <c r="N494" s="23" t="n"/>
      <c r="O494" s="26" t="n"/>
      <c r="P494" s="26" t="n"/>
      <c r="Q494" s="26" t="n"/>
      <c r="R494" s="42" t="n"/>
      <c r="S494" s="27" t="n"/>
      <c r="T494" s="42" t="n"/>
      <c r="U494" s="28">
        <f>IF(OR($O494="",$P494="",$Q494="",$N494=""),"",IFERROR(MAX(0,MIN(1,IF($N494="Lower Is Better",($O494-$Q494)/($O494-$P494),($Q494-$O494)/($P494-$O494)))),""))</f>
        <v/>
      </c>
      <c r="V494" s="29">
        <f>IF($A494="","",IF($K494="Completed","Completed",IF($K494="Canceled","Canceled",IF($K494="On Hold","On Hold",IF($I494="","Missing Due Date",IF($I494&lt;TODAY(),"Past Due",IF($I494&lt;=TODAY()+'Settings'!$B$4,"Due Soon","On Track")))))))</f>
        <v/>
      </c>
      <c r="W494" s="30">
        <f>IF($A494="","",COUNTIFS('Coaching Log'!$B$5:$B$504,$A494))</f>
        <v/>
      </c>
      <c r="X494" s="43">
        <f>IF($A494="","",IFERROR(IF(MAXIFS('Coaching Log'!$F$5:$F$504,'Coaching Log'!$B$5:$B$504,$A494)=0,"",MAXIFS('Coaching Log'!$F$5:$F$504,'Coaching Log'!$B$5:$B$504,$A494)),""))</f>
        <v/>
      </c>
      <c r="Y494" s="44">
        <f>IF(OR($A494="",$S494=""),"",IFERROR($S494*'Settings'!$B$5,""))</f>
        <v/>
      </c>
      <c r="Z494" s="44">
        <f>IF($A494="","",IFERROR(SUMIFS('Coaching Log'!$P$5:$P$504,'Coaching Log'!$B$5:$B$504,$A494),0))</f>
        <v/>
      </c>
      <c r="AA494" s="29">
        <f>IF(COUNTA($A494:$T494)=0,"",IF($A494="","Missing Plan ID",IF(COUNTIF($A$5:$A$504,$A494)&gt;1,"Duplicate Plan ID",IF(OR($B494="",$C494=""),"Missing Driver",IF($H494="","Missing Start Date",IF($I494="","Missing Due Date",IF($I494&lt;$H494,"Due Date Before Start",IF(AND($K494="Completed",$T494=""),"Missing Completion Date",IF(AND($K494&lt;&gt;"Completed",$T494&lt;&gt;""),"Completion Date With Open Status",IF(AND($N494="Lower Is Better",$O494&lt;&gt;"",$P494&lt;&gt;"",$P494&gt;=$O494),"Target Direction Conflict",IF(AND($N494="Higher Is Better",$O494&lt;&gt;"",$P494&lt;&gt;"",$P494&lt;=$O494),"Target Direction Conflict","OK")))))))))))</f>
        <v/>
      </c>
    </row>
    <row r="495">
      <c r="A495" s="23" t="n"/>
      <c r="B495" s="23" t="n"/>
      <c r="C495" s="23" t="n"/>
      <c r="D495" s="23" t="n"/>
      <c r="E495" s="23" t="n"/>
      <c r="F495" s="23" t="n"/>
      <c r="G495" s="24" t="n"/>
      <c r="H495" s="42" t="n"/>
      <c r="I495" s="42" t="n"/>
      <c r="J495" s="23" t="n"/>
      <c r="K495" s="23" t="n"/>
      <c r="L495" s="23" t="n"/>
      <c r="M495" s="23" t="n"/>
      <c r="N495" s="23" t="n"/>
      <c r="O495" s="26" t="n"/>
      <c r="P495" s="26" t="n"/>
      <c r="Q495" s="26" t="n"/>
      <c r="R495" s="42" t="n"/>
      <c r="S495" s="27" t="n"/>
      <c r="T495" s="42" t="n"/>
      <c r="U495" s="28">
        <f>IF(OR($O495="",$P495="",$Q495="",$N495=""),"",IFERROR(MAX(0,MIN(1,IF($N495="Lower Is Better",($O495-$Q495)/($O495-$P495),($Q495-$O495)/($P495-$O495)))),""))</f>
        <v/>
      </c>
      <c r="V495" s="29">
        <f>IF($A495="","",IF($K495="Completed","Completed",IF($K495="Canceled","Canceled",IF($K495="On Hold","On Hold",IF($I495="","Missing Due Date",IF($I495&lt;TODAY(),"Past Due",IF($I495&lt;=TODAY()+'Settings'!$B$4,"Due Soon","On Track")))))))</f>
        <v/>
      </c>
      <c r="W495" s="30">
        <f>IF($A495="","",COUNTIFS('Coaching Log'!$B$5:$B$504,$A495))</f>
        <v/>
      </c>
      <c r="X495" s="43">
        <f>IF($A495="","",IFERROR(IF(MAXIFS('Coaching Log'!$F$5:$F$504,'Coaching Log'!$B$5:$B$504,$A495)=0,"",MAXIFS('Coaching Log'!$F$5:$F$504,'Coaching Log'!$B$5:$B$504,$A495)),""))</f>
        <v/>
      </c>
      <c r="Y495" s="44">
        <f>IF(OR($A495="",$S495=""),"",IFERROR($S495*'Settings'!$B$5,""))</f>
        <v/>
      </c>
      <c r="Z495" s="44">
        <f>IF($A495="","",IFERROR(SUMIFS('Coaching Log'!$P$5:$P$504,'Coaching Log'!$B$5:$B$504,$A495),0))</f>
        <v/>
      </c>
      <c r="AA495" s="29">
        <f>IF(COUNTA($A495:$T495)=0,"",IF($A495="","Missing Plan ID",IF(COUNTIF($A$5:$A$504,$A495)&gt;1,"Duplicate Plan ID",IF(OR($B495="",$C495=""),"Missing Driver",IF($H495="","Missing Start Date",IF($I495="","Missing Due Date",IF($I495&lt;$H495,"Due Date Before Start",IF(AND($K495="Completed",$T495=""),"Missing Completion Date",IF(AND($K495&lt;&gt;"Completed",$T495&lt;&gt;""),"Completion Date With Open Status",IF(AND($N495="Lower Is Better",$O495&lt;&gt;"",$P495&lt;&gt;"",$P495&gt;=$O495),"Target Direction Conflict",IF(AND($N495="Higher Is Better",$O495&lt;&gt;"",$P495&lt;&gt;"",$P495&lt;=$O495),"Target Direction Conflict","OK")))))))))))</f>
        <v/>
      </c>
    </row>
    <row r="496">
      <c r="A496" s="23" t="n"/>
      <c r="B496" s="23" t="n"/>
      <c r="C496" s="23" t="n"/>
      <c r="D496" s="23" t="n"/>
      <c r="E496" s="23" t="n"/>
      <c r="F496" s="23" t="n"/>
      <c r="G496" s="24" t="n"/>
      <c r="H496" s="42" t="n"/>
      <c r="I496" s="42" t="n"/>
      <c r="J496" s="23" t="n"/>
      <c r="K496" s="23" t="n"/>
      <c r="L496" s="23" t="n"/>
      <c r="M496" s="23" t="n"/>
      <c r="N496" s="23" t="n"/>
      <c r="O496" s="26" t="n"/>
      <c r="P496" s="26" t="n"/>
      <c r="Q496" s="26" t="n"/>
      <c r="R496" s="42" t="n"/>
      <c r="S496" s="27" t="n"/>
      <c r="T496" s="42" t="n"/>
      <c r="U496" s="28">
        <f>IF(OR($O496="",$P496="",$Q496="",$N496=""),"",IFERROR(MAX(0,MIN(1,IF($N496="Lower Is Better",($O496-$Q496)/($O496-$P496),($Q496-$O496)/($P496-$O496)))),""))</f>
        <v/>
      </c>
      <c r="V496" s="29">
        <f>IF($A496="","",IF($K496="Completed","Completed",IF($K496="Canceled","Canceled",IF($K496="On Hold","On Hold",IF($I496="","Missing Due Date",IF($I496&lt;TODAY(),"Past Due",IF($I496&lt;=TODAY()+'Settings'!$B$4,"Due Soon","On Track")))))))</f>
        <v/>
      </c>
      <c r="W496" s="30">
        <f>IF($A496="","",COUNTIFS('Coaching Log'!$B$5:$B$504,$A496))</f>
        <v/>
      </c>
      <c r="X496" s="43">
        <f>IF($A496="","",IFERROR(IF(MAXIFS('Coaching Log'!$F$5:$F$504,'Coaching Log'!$B$5:$B$504,$A496)=0,"",MAXIFS('Coaching Log'!$F$5:$F$504,'Coaching Log'!$B$5:$B$504,$A496)),""))</f>
        <v/>
      </c>
      <c r="Y496" s="44">
        <f>IF(OR($A496="",$S496=""),"",IFERROR($S496*'Settings'!$B$5,""))</f>
        <v/>
      </c>
      <c r="Z496" s="44">
        <f>IF($A496="","",IFERROR(SUMIFS('Coaching Log'!$P$5:$P$504,'Coaching Log'!$B$5:$B$504,$A496),0))</f>
        <v/>
      </c>
      <c r="AA496" s="29">
        <f>IF(COUNTA($A496:$T496)=0,"",IF($A496="","Missing Plan ID",IF(COUNTIF($A$5:$A$504,$A496)&gt;1,"Duplicate Plan ID",IF(OR($B496="",$C496=""),"Missing Driver",IF($H496="","Missing Start Date",IF($I496="","Missing Due Date",IF($I496&lt;$H496,"Due Date Before Start",IF(AND($K496="Completed",$T496=""),"Missing Completion Date",IF(AND($K496&lt;&gt;"Completed",$T496&lt;&gt;""),"Completion Date With Open Status",IF(AND($N496="Lower Is Better",$O496&lt;&gt;"",$P496&lt;&gt;"",$P496&gt;=$O496),"Target Direction Conflict",IF(AND($N496="Higher Is Better",$O496&lt;&gt;"",$P496&lt;&gt;"",$P496&lt;=$O496),"Target Direction Conflict","OK")))))))))))</f>
        <v/>
      </c>
    </row>
    <row r="497">
      <c r="A497" s="23" t="n"/>
      <c r="B497" s="23" t="n"/>
      <c r="C497" s="23" t="n"/>
      <c r="D497" s="23" t="n"/>
      <c r="E497" s="23" t="n"/>
      <c r="F497" s="23" t="n"/>
      <c r="G497" s="24" t="n"/>
      <c r="H497" s="42" t="n"/>
      <c r="I497" s="42" t="n"/>
      <c r="J497" s="23" t="n"/>
      <c r="K497" s="23" t="n"/>
      <c r="L497" s="23" t="n"/>
      <c r="M497" s="23" t="n"/>
      <c r="N497" s="23" t="n"/>
      <c r="O497" s="26" t="n"/>
      <c r="P497" s="26" t="n"/>
      <c r="Q497" s="26" t="n"/>
      <c r="R497" s="42" t="n"/>
      <c r="S497" s="27" t="n"/>
      <c r="T497" s="42" t="n"/>
      <c r="U497" s="28">
        <f>IF(OR($O497="",$P497="",$Q497="",$N497=""),"",IFERROR(MAX(0,MIN(1,IF($N497="Lower Is Better",($O497-$Q497)/($O497-$P497),($Q497-$O497)/($P497-$O497)))),""))</f>
        <v/>
      </c>
      <c r="V497" s="29">
        <f>IF($A497="","",IF($K497="Completed","Completed",IF($K497="Canceled","Canceled",IF($K497="On Hold","On Hold",IF($I497="","Missing Due Date",IF($I497&lt;TODAY(),"Past Due",IF($I497&lt;=TODAY()+'Settings'!$B$4,"Due Soon","On Track")))))))</f>
        <v/>
      </c>
      <c r="W497" s="30">
        <f>IF($A497="","",COUNTIFS('Coaching Log'!$B$5:$B$504,$A497))</f>
        <v/>
      </c>
      <c r="X497" s="43">
        <f>IF($A497="","",IFERROR(IF(MAXIFS('Coaching Log'!$F$5:$F$504,'Coaching Log'!$B$5:$B$504,$A497)=0,"",MAXIFS('Coaching Log'!$F$5:$F$504,'Coaching Log'!$B$5:$B$504,$A497)),""))</f>
        <v/>
      </c>
      <c r="Y497" s="44">
        <f>IF(OR($A497="",$S497=""),"",IFERROR($S497*'Settings'!$B$5,""))</f>
        <v/>
      </c>
      <c r="Z497" s="44">
        <f>IF($A497="","",IFERROR(SUMIFS('Coaching Log'!$P$5:$P$504,'Coaching Log'!$B$5:$B$504,$A497),0))</f>
        <v/>
      </c>
      <c r="AA497" s="29">
        <f>IF(COUNTA($A497:$T497)=0,"",IF($A497="","Missing Plan ID",IF(COUNTIF($A$5:$A$504,$A497)&gt;1,"Duplicate Plan ID",IF(OR($B497="",$C497=""),"Missing Driver",IF($H497="","Missing Start Date",IF($I497="","Missing Due Date",IF($I497&lt;$H497,"Due Date Before Start",IF(AND($K497="Completed",$T497=""),"Missing Completion Date",IF(AND($K497&lt;&gt;"Completed",$T497&lt;&gt;""),"Completion Date With Open Status",IF(AND($N497="Lower Is Better",$O497&lt;&gt;"",$P497&lt;&gt;"",$P497&gt;=$O497),"Target Direction Conflict",IF(AND($N497="Higher Is Better",$O497&lt;&gt;"",$P497&lt;&gt;"",$P497&lt;=$O497),"Target Direction Conflict","OK")))))))))))</f>
        <v/>
      </c>
    </row>
    <row r="498">
      <c r="A498" s="23" t="n"/>
      <c r="B498" s="23" t="n"/>
      <c r="C498" s="23" t="n"/>
      <c r="D498" s="23" t="n"/>
      <c r="E498" s="23" t="n"/>
      <c r="F498" s="23" t="n"/>
      <c r="G498" s="24" t="n"/>
      <c r="H498" s="42" t="n"/>
      <c r="I498" s="42" t="n"/>
      <c r="J498" s="23" t="n"/>
      <c r="K498" s="23" t="n"/>
      <c r="L498" s="23" t="n"/>
      <c r="M498" s="23" t="n"/>
      <c r="N498" s="23" t="n"/>
      <c r="O498" s="26" t="n"/>
      <c r="P498" s="26" t="n"/>
      <c r="Q498" s="26" t="n"/>
      <c r="R498" s="42" t="n"/>
      <c r="S498" s="27" t="n"/>
      <c r="T498" s="42" t="n"/>
      <c r="U498" s="28">
        <f>IF(OR($O498="",$P498="",$Q498="",$N498=""),"",IFERROR(MAX(0,MIN(1,IF($N498="Lower Is Better",($O498-$Q498)/($O498-$P498),($Q498-$O498)/($P498-$O498)))),""))</f>
        <v/>
      </c>
      <c r="V498" s="29">
        <f>IF($A498="","",IF($K498="Completed","Completed",IF($K498="Canceled","Canceled",IF($K498="On Hold","On Hold",IF($I498="","Missing Due Date",IF($I498&lt;TODAY(),"Past Due",IF($I498&lt;=TODAY()+'Settings'!$B$4,"Due Soon","On Track")))))))</f>
        <v/>
      </c>
      <c r="W498" s="30">
        <f>IF($A498="","",COUNTIFS('Coaching Log'!$B$5:$B$504,$A498))</f>
        <v/>
      </c>
      <c r="X498" s="43">
        <f>IF($A498="","",IFERROR(IF(MAXIFS('Coaching Log'!$F$5:$F$504,'Coaching Log'!$B$5:$B$504,$A498)=0,"",MAXIFS('Coaching Log'!$F$5:$F$504,'Coaching Log'!$B$5:$B$504,$A498)),""))</f>
        <v/>
      </c>
      <c r="Y498" s="44">
        <f>IF(OR($A498="",$S498=""),"",IFERROR($S498*'Settings'!$B$5,""))</f>
        <v/>
      </c>
      <c r="Z498" s="44">
        <f>IF($A498="","",IFERROR(SUMIFS('Coaching Log'!$P$5:$P$504,'Coaching Log'!$B$5:$B$504,$A498),0))</f>
        <v/>
      </c>
      <c r="AA498" s="29">
        <f>IF(COUNTA($A498:$T498)=0,"",IF($A498="","Missing Plan ID",IF(COUNTIF($A$5:$A$504,$A498)&gt;1,"Duplicate Plan ID",IF(OR($B498="",$C498=""),"Missing Driver",IF($H498="","Missing Start Date",IF($I498="","Missing Due Date",IF($I498&lt;$H498,"Due Date Before Start",IF(AND($K498="Completed",$T498=""),"Missing Completion Date",IF(AND($K498&lt;&gt;"Completed",$T498&lt;&gt;""),"Completion Date With Open Status",IF(AND($N498="Lower Is Better",$O498&lt;&gt;"",$P498&lt;&gt;"",$P498&gt;=$O498),"Target Direction Conflict",IF(AND($N498="Higher Is Better",$O498&lt;&gt;"",$P498&lt;&gt;"",$P498&lt;=$O498),"Target Direction Conflict","OK")))))))))))</f>
        <v/>
      </c>
    </row>
    <row r="499">
      <c r="A499" s="23" t="n"/>
      <c r="B499" s="23" t="n"/>
      <c r="C499" s="23" t="n"/>
      <c r="D499" s="23" t="n"/>
      <c r="E499" s="23" t="n"/>
      <c r="F499" s="23" t="n"/>
      <c r="G499" s="24" t="n"/>
      <c r="H499" s="42" t="n"/>
      <c r="I499" s="42" t="n"/>
      <c r="J499" s="23" t="n"/>
      <c r="K499" s="23" t="n"/>
      <c r="L499" s="23" t="n"/>
      <c r="M499" s="23" t="n"/>
      <c r="N499" s="23" t="n"/>
      <c r="O499" s="26" t="n"/>
      <c r="P499" s="26" t="n"/>
      <c r="Q499" s="26" t="n"/>
      <c r="R499" s="42" t="n"/>
      <c r="S499" s="27" t="n"/>
      <c r="T499" s="42" t="n"/>
      <c r="U499" s="28">
        <f>IF(OR($O499="",$P499="",$Q499="",$N499=""),"",IFERROR(MAX(0,MIN(1,IF($N499="Lower Is Better",($O499-$Q499)/($O499-$P499),($Q499-$O499)/($P499-$O499)))),""))</f>
        <v/>
      </c>
      <c r="V499" s="29">
        <f>IF($A499="","",IF($K499="Completed","Completed",IF($K499="Canceled","Canceled",IF($K499="On Hold","On Hold",IF($I499="","Missing Due Date",IF($I499&lt;TODAY(),"Past Due",IF($I499&lt;=TODAY()+'Settings'!$B$4,"Due Soon","On Track")))))))</f>
        <v/>
      </c>
      <c r="W499" s="30">
        <f>IF($A499="","",COUNTIFS('Coaching Log'!$B$5:$B$504,$A499))</f>
        <v/>
      </c>
      <c r="X499" s="43">
        <f>IF($A499="","",IFERROR(IF(MAXIFS('Coaching Log'!$F$5:$F$504,'Coaching Log'!$B$5:$B$504,$A499)=0,"",MAXIFS('Coaching Log'!$F$5:$F$504,'Coaching Log'!$B$5:$B$504,$A499)),""))</f>
        <v/>
      </c>
      <c r="Y499" s="44">
        <f>IF(OR($A499="",$S499=""),"",IFERROR($S499*'Settings'!$B$5,""))</f>
        <v/>
      </c>
      <c r="Z499" s="44">
        <f>IF($A499="","",IFERROR(SUMIFS('Coaching Log'!$P$5:$P$504,'Coaching Log'!$B$5:$B$504,$A499),0))</f>
        <v/>
      </c>
      <c r="AA499" s="29">
        <f>IF(COUNTA($A499:$T499)=0,"",IF($A499="","Missing Plan ID",IF(COUNTIF($A$5:$A$504,$A499)&gt;1,"Duplicate Plan ID",IF(OR($B499="",$C499=""),"Missing Driver",IF($H499="","Missing Start Date",IF($I499="","Missing Due Date",IF($I499&lt;$H499,"Due Date Before Start",IF(AND($K499="Completed",$T499=""),"Missing Completion Date",IF(AND($K499&lt;&gt;"Completed",$T499&lt;&gt;""),"Completion Date With Open Status",IF(AND($N499="Lower Is Better",$O499&lt;&gt;"",$P499&lt;&gt;"",$P499&gt;=$O499),"Target Direction Conflict",IF(AND($N499="Higher Is Better",$O499&lt;&gt;"",$P499&lt;&gt;"",$P499&lt;=$O499),"Target Direction Conflict","OK")))))))))))</f>
        <v/>
      </c>
    </row>
    <row r="500">
      <c r="A500" s="23" t="n"/>
      <c r="B500" s="23" t="n"/>
      <c r="C500" s="23" t="n"/>
      <c r="D500" s="23" t="n"/>
      <c r="E500" s="23" t="n"/>
      <c r="F500" s="23" t="n"/>
      <c r="G500" s="24" t="n"/>
      <c r="H500" s="42" t="n"/>
      <c r="I500" s="42" t="n"/>
      <c r="J500" s="23" t="n"/>
      <c r="K500" s="23" t="n"/>
      <c r="L500" s="23" t="n"/>
      <c r="M500" s="23" t="n"/>
      <c r="N500" s="23" t="n"/>
      <c r="O500" s="26" t="n"/>
      <c r="P500" s="26" t="n"/>
      <c r="Q500" s="26" t="n"/>
      <c r="R500" s="42" t="n"/>
      <c r="S500" s="27" t="n"/>
      <c r="T500" s="42" t="n"/>
      <c r="U500" s="28">
        <f>IF(OR($O500="",$P500="",$Q500="",$N500=""),"",IFERROR(MAX(0,MIN(1,IF($N500="Lower Is Better",($O500-$Q500)/($O500-$P500),($Q500-$O500)/($P500-$O500)))),""))</f>
        <v/>
      </c>
      <c r="V500" s="29">
        <f>IF($A500="","",IF($K500="Completed","Completed",IF($K500="Canceled","Canceled",IF($K500="On Hold","On Hold",IF($I500="","Missing Due Date",IF($I500&lt;TODAY(),"Past Due",IF($I500&lt;=TODAY()+'Settings'!$B$4,"Due Soon","On Track")))))))</f>
        <v/>
      </c>
      <c r="W500" s="30">
        <f>IF($A500="","",COUNTIFS('Coaching Log'!$B$5:$B$504,$A500))</f>
        <v/>
      </c>
      <c r="X500" s="43">
        <f>IF($A500="","",IFERROR(IF(MAXIFS('Coaching Log'!$F$5:$F$504,'Coaching Log'!$B$5:$B$504,$A500)=0,"",MAXIFS('Coaching Log'!$F$5:$F$504,'Coaching Log'!$B$5:$B$504,$A500)),""))</f>
        <v/>
      </c>
      <c r="Y500" s="44">
        <f>IF(OR($A500="",$S500=""),"",IFERROR($S500*'Settings'!$B$5,""))</f>
        <v/>
      </c>
      <c r="Z500" s="44">
        <f>IF($A500="","",IFERROR(SUMIFS('Coaching Log'!$P$5:$P$504,'Coaching Log'!$B$5:$B$504,$A500),0))</f>
        <v/>
      </c>
      <c r="AA500" s="29">
        <f>IF(COUNTA($A500:$T500)=0,"",IF($A500="","Missing Plan ID",IF(COUNTIF($A$5:$A$504,$A500)&gt;1,"Duplicate Plan ID",IF(OR($B500="",$C500=""),"Missing Driver",IF($H500="","Missing Start Date",IF($I500="","Missing Due Date",IF($I500&lt;$H500,"Due Date Before Start",IF(AND($K500="Completed",$T500=""),"Missing Completion Date",IF(AND($K500&lt;&gt;"Completed",$T500&lt;&gt;""),"Completion Date With Open Status",IF(AND($N500="Lower Is Better",$O500&lt;&gt;"",$P500&lt;&gt;"",$P500&gt;=$O500),"Target Direction Conflict",IF(AND($N500="Higher Is Better",$O500&lt;&gt;"",$P500&lt;&gt;"",$P500&lt;=$O500),"Target Direction Conflict","OK")))))))))))</f>
        <v/>
      </c>
    </row>
    <row r="501">
      <c r="A501" s="23" t="n"/>
      <c r="B501" s="23" t="n"/>
      <c r="C501" s="23" t="n"/>
      <c r="D501" s="23" t="n"/>
      <c r="E501" s="23" t="n"/>
      <c r="F501" s="23" t="n"/>
      <c r="G501" s="24" t="n"/>
      <c r="H501" s="42" t="n"/>
      <c r="I501" s="42" t="n"/>
      <c r="J501" s="23" t="n"/>
      <c r="K501" s="23" t="n"/>
      <c r="L501" s="23" t="n"/>
      <c r="M501" s="23" t="n"/>
      <c r="N501" s="23" t="n"/>
      <c r="O501" s="26" t="n"/>
      <c r="P501" s="26" t="n"/>
      <c r="Q501" s="26" t="n"/>
      <c r="R501" s="42" t="n"/>
      <c r="S501" s="27" t="n"/>
      <c r="T501" s="42" t="n"/>
      <c r="U501" s="28">
        <f>IF(OR($O501="",$P501="",$Q501="",$N501=""),"",IFERROR(MAX(0,MIN(1,IF($N501="Lower Is Better",($O501-$Q501)/($O501-$P501),($Q501-$O501)/($P501-$O501)))),""))</f>
        <v/>
      </c>
      <c r="V501" s="29">
        <f>IF($A501="","",IF($K501="Completed","Completed",IF($K501="Canceled","Canceled",IF($K501="On Hold","On Hold",IF($I501="","Missing Due Date",IF($I501&lt;TODAY(),"Past Due",IF($I501&lt;=TODAY()+'Settings'!$B$4,"Due Soon","On Track")))))))</f>
        <v/>
      </c>
      <c r="W501" s="30">
        <f>IF($A501="","",COUNTIFS('Coaching Log'!$B$5:$B$504,$A501))</f>
        <v/>
      </c>
      <c r="X501" s="43">
        <f>IF($A501="","",IFERROR(IF(MAXIFS('Coaching Log'!$F$5:$F$504,'Coaching Log'!$B$5:$B$504,$A501)=0,"",MAXIFS('Coaching Log'!$F$5:$F$504,'Coaching Log'!$B$5:$B$504,$A501)),""))</f>
        <v/>
      </c>
      <c r="Y501" s="44">
        <f>IF(OR($A501="",$S501=""),"",IFERROR($S501*'Settings'!$B$5,""))</f>
        <v/>
      </c>
      <c r="Z501" s="44">
        <f>IF($A501="","",IFERROR(SUMIFS('Coaching Log'!$P$5:$P$504,'Coaching Log'!$B$5:$B$504,$A501),0))</f>
        <v/>
      </c>
      <c r="AA501" s="29">
        <f>IF(COUNTA($A501:$T501)=0,"",IF($A501="","Missing Plan ID",IF(COUNTIF($A$5:$A$504,$A501)&gt;1,"Duplicate Plan ID",IF(OR($B501="",$C501=""),"Missing Driver",IF($H501="","Missing Start Date",IF($I501="","Missing Due Date",IF($I501&lt;$H501,"Due Date Before Start",IF(AND($K501="Completed",$T501=""),"Missing Completion Date",IF(AND($K501&lt;&gt;"Completed",$T501&lt;&gt;""),"Completion Date With Open Status",IF(AND($N501="Lower Is Better",$O501&lt;&gt;"",$P501&lt;&gt;"",$P501&gt;=$O501),"Target Direction Conflict",IF(AND($N501="Higher Is Better",$O501&lt;&gt;"",$P501&lt;&gt;"",$P501&lt;=$O501),"Target Direction Conflict","OK")))))))))))</f>
        <v/>
      </c>
    </row>
    <row r="502">
      <c r="A502" s="23" t="n"/>
      <c r="B502" s="23" t="n"/>
      <c r="C502" s="23" t="n"/>
      <c r="D502" s="23" t="n"/>
      <c r="E502" s="23" t="n"/>
      <c r="F502" s="23" t="n"/>
      <c r="G502" s="24" t="n"/>
      <c r="H502" s="42" t="n"/>
      <c r="I502" s="42" t="n"/>
      <c r="J502" s="23" t="n"/>
      <c r="K502" s="23" t="n"/>
      <c r="L502" s="23" t="n"/>
      <c r="M502" s="23" t="n"/>
      <c r="N502" s="23" t="n"/>
      <c r="O502" s="26" t="n"/>
      <c r="P502" s="26" t="n"/>
      <c r="Q502" s="26" t="n"/>
      <c r="R502" s="42" t="n"/>
      <c r="S502" s="27" t="n"/>
      <c r="T502" s="42" t="n"/>
      <c r="U502" s="28">
        <f>IF(OR($O502="",$P502="",$Q502="",$N502=""),"",IFERROR(MAX(0,MIN(1,IF($N502="Lower Is Better",($O502-$Q502)/($O502-$P502),($Q502-$O502)/($P502-$O502)))),""))</f>
        <v/>
      </c>
      <c r="V502" s="29">
        <f>IF($A502="","",IF($K502="Completed","Completed",IF($K502="Canceled","Canceled",IF($K502="On Hold","On Hold",IF($I502="","Missing Due Date",IF($I502&lt;TODAY(),"Past Due",IF($I502&lt;=TODAY()+'Settings'!$B$4,"Due Soon","On Track")))))))</f>
        <v/>
      </c>
      <c r="W502" s="30">
        <f>IF($A502="","",COUNTIFS('Coaching Log'!$B$5:$B$504,$A502))</f>
        <v/>
      </c>
      <c r="X502" s="43">
        <f>IF($A502="","",IFERROR(IF(MAXIFS('Coaching Log'!$F$5:$F$504,'Coaching Log'!$B$5:$B$504,$A502)=0,"",MAXIFS('Coaching Log'!$F$5:$F$504,'Coaching Log'!$B$5:$B$504,$A502)),""))</f>
        <v/>
      </c>
      <c r="Y502" s="44">
        <f>IF(OR($A502="",$S502=""),"",IFERROR($S502*'Settings'!$B$5,""))</f>
        <v/>
      </c>
      <c r="Z502" s="44">
        <f>IF($A502="","",IFERROR(SUMIFS('Coaching Log'!$P$5:$P$504,'Coaching Log'!$B$5:$B$504,$A502),0))</f>
        <v/>
      </c>
      <c r="AA502" s="29">
        <f>IF(COUNTA($A502:$T502)=0,"",IF($A502="","Missing Plan ID",IF(COUNTIF($A$5:$A$504,$A502)&gt;1,"Duplicate Plan ID",IF(OR($B502="",$C502=""),"Missing Driver",IF($H502="","Missing Start Date",IF($I502="","Missing Due Date",IF($I502&lt;$H502,"Due Date Before Start",IF(AND($K502="Completed",$T502=""),"Missing Completion Date",IF(AND($K502&lt;&gt;"Completed",$T502&lt;&gt;""),"Completion Date With Open Status",IF(AND($N502="Lower Is Better",$O502&lt;&gt;"",$P502&lt;&gt;"",$P502&gt;=$O502),"Target Direction Conflict",IF(AND($N502="Higher Is Better",$O502&lt;&gt;"",$P502&lt;&gt;"",$P502&lt;=$O502),"Target Direction Conflict","OK")))))))))))</f>
        <v/>
      </c>
    </row>
    <row r="503">
      <c r="A503" s="23" t="n"/>
      <c r="B503" s="23" t="n"/>
      <c r="C503" s="23" t="n"/>
      <c r="D503" s="23" t="n"/>
      <c r="E503" s="23" t="n"/>
      <c r="F503" s="23" t="n"/>
      <c r="G503" s="24" t="n"/>
      <c r="H503" s="42" t="n"/>
      <c r="I503" s="42" t="n"/>
      <c r="J503" s="23" t="n"/>
      <c r="K503" s="23" t="n"/>
      <c r="L503" s="23" t="n"/>
      <c r="M503" s="23" t="n"/>
      <c r="N503" s="23" t="n"/>
      <c r="O503" s="26" t="n"/>
      <c r="P503" s="26" t="n"/>
      <c r="Q503" s="26" t="n"/>
      <c r="R503" s="42" t="n"/>
      <c r="S503" s="27" t="n"/>
      <c r="T503" s="42" t="n"/>
      <c r="U503" s="28">
        <f>IF(OR($O503="",$P503="",$Q503="",$N503=""),"",IFERROR(MAX(0,MIN(1,IF($N503="Lower Is Better",($O503-$Q503)/($O503-$P503),($Q503-$O503)/($P503-$O503)))),""))</f>
        <v/>
      </c>
      <c r="V503" s="29">
        <f>IF($A503="","",IF($K503="Completed","Completed",IF($K503="Canceled","Canceled",IF($K503="On Hold","On Hold",IF($I503="","Missing Due Date",IF($I503&lt;TODAY(),"Past Due",IF($I503&lt;=TODAY()+'Settings'!$B$4,"Due Soon","On Track")))))))</f>
        <v/>
      </c>
      <c r="W503" s="30">
        <f>IF($A503="","",COUNTIFS('Coaching Log'!$B$5:$B$504,$A503))</f>
        <v/>
      </c>
      <c r="X503" s="43">
        <f>IF($A503="","",IFERROR(IF(MAXIFS('Coaching Log'!$F$5:$F$504,'Coaching Log'!$B$5:$B$504,$A503)=0,"",MAXIFS('Coaching Log'!$F$5:$F$504,'Coaching Log'!$B$5:$B$504,$A503)),""))</f>
        <v/>
      </c>
      <c r="Y503" s="44">
        <f>IF(OR($A503="",$S503=""),"",IFERROR($S503*'Settings'!$B$5,""))</f>
        <v/>
      </c>
      <c r="Z503" s="44">
        <f>IF($A503="","",IFERROR(SUMIFS('Coaching Log'!$P$5:$P$504,'Coaching Log'!$B$5:$B$504,$A503),0))</f>
        <v/>
      </c>
      <c r="AA503" s="29">
        <f>IF(COUNTA($A503:$T503)=0,"",IF($A503="","Missing Plan ID",IF(COUNTIF($A$5:$A$504,$A503)&gt;1,"Duplicate Plan ID",IF(OR($B503="",$C503=""),"Missing Driver",IF($H503="","Missing Start Date",IF($I503="","Missing Due Date",IF($I503&lt;$H503,"Due Date Before Start",IF(AND($K503="Completed",$T503=""),"Missing Completion Date",IF(AND($K503&lt;&gt;"Completed",$T503&lt;&gt;""),"Completion Date With Open Status",IF(AND($N503="Lower Is Better",$O503&lt;&gt;"",$P503&lt;&gt;"",$P503&gt;=$O503),"Target Direction Conflict",IF(AND($N503="Higher Is Better",$O503&lt;&gt;"",$P503&lt;&gt;"",$P503&lt;=$O503),"Target Direction Conflict","OK")))))))))))</f>
        <v/>
      </c>
    </row>
    <row r="504">
      <c r="A504" s="23" t="n"/>
      <c r="B504" s="23" t="n"/>
      <c r="C504" s="23" t="n"/>
      <c r="D504" s="23" t="n"/>
      <c r="E504" s="23" t="n"/>
      <c r="F504" s="23" t="n"/>
      <c r="G504" s="24" t="n"/>
      <c r="H504" s="42" t="n"/>
      <c r="I504" s="42" t="n"/>
      <c r="J504" s="23" t="n"/>
      <c r="K504" s="23" t="n"/>
      <c r="L504" s="23" t="n"/>
      <c r="M504" s="23" t="n"/>
      <c r="N504" s="23" t="n"/>
      <c r="O504" s="26" t="n"/>
      <c r="P504" s="26" t="n"/>
      <c r="Q504" s="26" t="n"/>
      <c r="R504" s="42" t="n"/>
      <c r="S504" s="27" t="n"/>
      <c r="T504" s="42" t="n"/>
      <c r="U504" s="28">
        <f>IF(OR($O504="",$P504="",$Q504="",$N504=""),"",IFERROR(MAX(0,MIN(1,IF($N504="Lower Is Better",($O504-$Q504)/($O504-$P504),($Q504-$O504)/($P504-$O504)))),""))</f>
        <v/>
      </c>
      <c r="V504" s="29">
        <f>IF($A504="","",IF($K504="Completed","Completed",IF($K504="Canceled","Canceled",IF($K504="On Hold","On Hold",IF($I504="","Missing Due Date",IF($I504&lt;TODAY(),"Past Due",IF($I504&lt;=TODAY()+'Settings'!$B$4,"Due Soon","On Track")))))))</f>
        <v/>
      </c>
      <c r="W504" s="30">
        <f>IF($A504="","",COUNTIFS('Coaching Log'!$B$5:$B$504,$A504))</f>
        <v/>
      </c>
      <c r="X504" s="43">
        <f>IF($A504="","",IFERROR(IF(MAXIFS('Coaching Log'!$F$5:$F$504,'Coaching Log'!$B$5:$B$504,$A504)=0,"",MAXIFS('Coaching Log'!$F$5:$F$504,'Coaching Log'!$B$5:$B$504,$A504)),""))</f>
        <v/>
      </c>
      <c r="Y504" s="44">
        <f>IF(OR($A504="",$S504=""),"",IFERROR($S504*'Settings'!$B$5,""))</f>
        <v/>
      </c>
      <c r="Z504" s="44">
        <f>IF($A504="","",IFERROR(SUMIFS('Coaching Log'!$P$5:$P$504,'Coaching Log'!$B$5:$B$504,$A504),0))</f>
        <v/>
      </c>
      <c r="AA504" s="29">
        <f>IF(COUNTA($A504:$T504)=0,"",IF($A504="","Missing Plan ID",IF(COUNTIF($A$5:$A$504,$A504)&gt;1,"Duplicate Plan ID",IF(OR($B504="",$C504=""),"Missing Driver",IF($H504="","Missing Start Date",IF($I504="","Missing Due Date",IF($I504&lt;$H504,"Due Date Before Start",IF(AND($K504="Completed",$T504=""),"Missing Completion Date",IF(AND($K504&lt;&gt;"Completed",$T504&lt;&gt;""),"Completion Date With Open Status",IF(AND($N504="Lower Is Better",$O504&lt;&gt;"",$P504&lt;&gt;"",$P504&gt;=$O504),"Target Direction Conflict",IF(AND($N504="Higher Is Better",$O504&lt;&gt;"",$P504&lt;&gt;"",$P504&lt;=$O504),"Target Direction Conflict","OK")))))))))))</f>
        <v/>
      </c>
    </row>
  </sheetData>
  <mergeCells count="1">
    <mergeCell ref="A1:AA1"/>
  </mergeCells>
  <conditionalFormatting sqref="U5:U504">
    <cfRule type="dataBar" priority="1">
      <dataBar showValue="1">
        <cfvo type="num" val="0"/>
        <cfvo type="num" val="1"/>
        <color rgb="002A8C82"/>
      </dataBar>
    </cfRule>
  </conditionalFormatting>
  <conditionalFormatting sqref="V5:V504">
    <cfRule type="expression" priority="2" dxfId="0">
      <formula>$V5="Past Due"</formula>
    </cfRule>
    <cfRule type="expression" priority="3" dxfId="1">
      <formula>$V5="Due Soon"</formula>
    </cfRule>
    <cfRule type="expression" priority="4" dxfId="2">
      <formula>$V5="On Track"</formula>
    </cfRule>
    <cfRule type="expression" priority="5" dxfId="3">
      <formula>$V5="On Hold"</formula>
    </cfRule>
    <cfRule type="expression" priority="6" dxfId="4">
      <formula>$V5="Completed"</formula>
    </cfRule>
    <cfRule type="expression" priority="7" dxfId="5">
      <formula>$V5="Canceled"</formula>
    </cfRule>
  </conditionalFormatting>
  <conditionalFormatting sqref="AA5:AA504">
    <cfRule type="expression" priority="8" dxfId="2">
      <formula>AND($AA5&lt;&gt;"",$AA5="OK")</formula>
    </cfRule>
    <cfRule type="expression" priority="9" dxfId="0">
      <formula>AND($AA5&lt;&gt;"",$AA5&lt;&gt;"OK")</formula>
    </cfRule>
  </conditionalFormatting>
  <conditionalFormatting sqref="A5:A504">
    <cfRule type="expression" priority="10" dxfId="0">
      <formula>AND($A5&lt;&gt;"",COUNTIF($A$5:$A$504,$A5)&gt;1)</formula>
    </cfRule>
  </conditionalFormatting>
  <conditionalFormatting sqref="I5:I504">
    <cfRule type="expression" priority="11" dxfId="0">
      <formula>AND(ISNUMBER($I5),$I5&lt;TODAY(),$K5&lt;&gt;"Completed",$K5&lt;&gt;"Canceled",$A5&lt;&gt;"")</formula>
    </cfRule>
  </conditionalFormatting>
  <dataValidations count="12">
    <dataValidation sqref="A5:A504" showDropDown="0" showInputMessage="1" showErrorMessage="1" allowBlank="0" errorTitle="Invalid Entry" error="Enter a value that meets the cell requirements." promptTitle="Plan ID" prompt="Enter a unique plan ID when this row contains plan information." type="custom" errorStyle="stop">
      <formula1>=OR(A5&lt;&gt;"",COUNTA($B5:$T5)=0)</formula1>
    </dataValidation>
    <dataValidation sqref="D5:D504" showDropDown="0" showInputMessage="0" showErrorMessage="1" allowBlank="0" errorTitle="Invalid Entry" error="Enter a value that meets the cell requirements." type="list" errorStyle="stop">
      <formula1>=INDIRECT("'Settings'!$D$5:$D$14")</formula1>
    </dataValidation>
    <dataValidation sqref="E5:E504" showDropDown="0" showInputMessage="0" showErrorMessage="1" allowBlank="0" errorTitle="Invalid Entry" error="Enter a value that meets the cell requirements." type="list" errorStyle="stop">
      <formula1>=INDIRECT("'Settings'!$E$4:$E$9")</formula1>
    </dataValidation>
    <dataValidation sqref="F5:F504" showDropDown="0" showInputMessage="0" showErrorMessage="1" allowBlank="0" errorTitle="Invalid Entry" error="Enter a value that meets the cell requirements." type="list" errorStyle="stop">
      <formula1>=INDIRECT("'Settings'!$F$4:$F$13")</formula1>
    </dataValidation>
    <dataValidation sqref="J5:J504" showDropDown="0" showInputMessage="0" showErrorMessage="1" allowBlank="0" errorTitle="Invalid Entry" error="Enter a value that meets the cell requirements." type="list" errorStyle="stop">
      <formula1>=INDIRECT("'Settings'!$G$4:$G$6")</formula1>
    </dataValidation>
    <dataValidation sqref="K5:K504" showDropDown="0" showInputMessage="0" showErrorMessage="1" allowBlank="0" errorTitle="Invalid Entry" error="Enter a value that meets the cell requirements." type="list" errorStyle="stop">
      <formula1>=INDIRECT("'Settings'!$H$4:$H$8")</formula1>
    </dataValidation>
    <dataValidation sqref="L5:L504" showDropDown="0" showInputMessage="0" showErrorMessage="1" allowBlank="0" errorTitle="Invalid Entry" error="Enter a value that meets the cell requirements." type="list" errorStyle="stop">
      <formula1>=INDIRECT("'Settings'!$N$4:$N$9")</formula1>
    </dataValidation>
    <dataValidation sqref="M5:M504" showDropDown="0" showInputMessage="0" showErrorMessage="1" allowBlank="0" errorTitle="Invalid Entry" error="Enter a value that meets the cell requirements." type="list" errorStyle="stop">
      <formula1>=INDIRECT("'Settings'!$J$4:$J$10")</formula1>
    </dataValidation>
    <dataValidation sqref="N5:N504" showDropDown="0" showInputMessage="0" showErrorMessage="1" allowBlank="0" errorTitle="Invalid Entry" error="Enter a value that meets the cell requirements." type="list" errorStyle="stop">
      <formula1>=INDIRECT("'Settings'!$I$4:$I$5")</formula1>
    </dataValidation>
    <dataValidation sqref="H5:I504 R5:R504 T5:T504" showDropDown="0" showInputMessage="0" showErrorMessage="1" allowBlank="0" errorTitle="Invalid Entry" error="Enter a value that meets the cell requirements." type="date" errorStyle="stop" operator="between">
      <formula1>DATE(2020,1,1)</formula1>
      <formula2>DATE(2100,12,31)</formula2>
    </dataValidation>
    <dataValidation sqref="O5:Q504" showDropDown="0" showInputMessage="0" showErrorMessage="1" allowBlank="0" errorTitle="Invalid Entry" error="Enter a value that meets the cell requirements." type="decimal" errorStyle="stop" operator="greaterThanOrEqual">
      <formula1>0</formula1>
    </dataValidation>
    <dataValidation sqref="S5:S504" showDropDown="0" showInputMessage="0" showErrorMessage="1" allowBlank="0" errorTitle="Invalid Entry" error="Enter a value that meets the cell requirements." type="whole" errorStyle="stop" operator="between">
      <formula1>0</formula1>
      <formula2>50</formula2>
    </dataValidation>
  </dataValidations>
  <pageMargins left="0.75" right="0.75" top="1" bottom="1" header="0.5" footer="0.5"/>
  <pageSetup orientation="landscape" fitToHeight="0" fitToWidth="1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R504"/>
  <sheetViews>
    <sheetView showGridLines="0" zoomScale="75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3" customWidth="1" min="2" max="2"/>
    <col width="13" customWidth="1" min="3" max="3"/>
    <col width="20" customWidth="1" min="4" max="4"/>
    <col width="14" customWidth="1" min="5" max="5"/>
    <col width="15" customWidth="1" min="6" max="6"/>
    <col width="18" customWidth="1" min="7" max="7"/>
    <col width="18" customWidth="1" min="8" max="8"/>
    <col width="42" customWidth="1" min="9" max="9"/>
    <col width="42" customWidth="1" min="10" max="10"/>
    <col width="19" customWidth="1" min="11" max="11"/>
    <col width="20" customWidth="1" min="12" max="12"/>
    <col width="23" customWidth="1" min="13" max="13"/>
    <col width="19" customWidth="1" min="14" max="14"/>
    <col width="24" customWidth="1" min="15" max="15"/>
    <col width="15" customWidth="1" min="16" max="16"/>
    <col width="44" customWidth="1" min="17" max="17"/>
    <col width="34" customWidth="1" min="18" max="18"/>
  </cols>
  <sheetData>
    <row r="1" ht="28" customHeight="1">
      <c r="A1" s="1" t="inlineStr">
        <is>
          <t>Driver Coaching Session Log</t>
        </is>
      </c>
    </row>
    <row r="2" ht="24" customHeight="1">
      <c r="A2" s="3" t="inlineStr">
        <is>
          <t>Select a Plan ID, record the coaching discussion, and update follow-up details manually.</t>
        </is>
      </c>
      <c r="B2" s="4" t="n"/>
      <c r="C2" s="4" t="n"/>
      <c r="D2" s="4" t="n"/>
      <c r="E2" s="4" t="n"/>
      <c r="F2" s="4" t="n"/>
      <c r="G2" s="4" t="n"/>
      <c r="H2" s="4" t="n"/>
      <c r="I2" s="4" t="n"/>
      <c r="J2" s="4" t="n"/>
      <c r="K2" s="4" t="n"/>
      <c r="L2" s="4" t="n"/>
      <c r="M2" s="4" t="n"/>
      <c r="N2" s="4" t="n"/>
      <c r="O2" s="4" t="n"/>
      <c r="P2" s="4" t="n"/>
      <c r="Q2" s="4" t="n"/>
      <c r="R2" s="4" t="n"/>
    </row>
    <row r="3">
      <c r="A3" s="18" t="inlineStr">
        <is>
          <t>Legend</t>
        </is>
      </c>
      <c r="B3" s="19" t="inlineStr">
        <is>
          <t>Input</t>
        </is>
      </c>
      <c r="C3" s="20" t="inlineStr">
        <is>
          <t>Calculated</t>
        </is>
      </c>
      <c r="D3" s="21" t="inlineStr">
        <is>
          <t>Warning</t>
        </is>
      </c>
      <c r="E3" s="22" t="inlineStr">
        <is>
          <t>Acceptable</t>
        </is>
      </c>
    </row>
    <row r="4" ht="42" customHeight="1">
      <c r="A4" s="14" t="inlineStr">
        <is>
          <t>Session ID</t>
        </is>
      </c>
      <c r="B4" s="14" t="inlineStr">
        <is>
          <t>Plan ID</t>
        </is>
      </c>
      <c r="C4" s="14" t="inlineStr">
        <is>
          <t>Driver ID</t>
        </is>
      </c>
      <c r="D4" s="14" t="inlineStr">
        <is>
          <t>Driver Name</t>
        </is>
      </c>
      <c r="E4" s="14" t="inlineStr">
        <is>
          <t>Location</t>
        </is>
      </c>
      <c r="F4" s="14" t="inlineStr">
        <is>
          <t>Coaching Date</t>
        </is>
      </c>
      <c r="G4" s="14" t="inlineStr">
        <is>
          <t>Coach</t>
        </is>
      </c>
      <c r="H4" s="14" t="inlineStr">
        <is>
          <t>Coaching Method</t>
        </is>
      </c>
      <c r="I4" s="14" t="inlineStr">
        <is>
          <t>Discussion Focus</t>
        </is>
      </c>
      <c r="J4" s="14" t="inlineStr">
        <is>
          <t>Driver Commitment</t>
        </is>
      </c>
      <c r="K4" s="14" t="inlineStr">
        <is>
          <t>Follow-Up Due Date</t>
        </is>
      </c>
      <c r="L4" s="14" t="inlineStr">
        <is>
          <t>Follow-Up Completed</t>
        </is>
      </c>
      <c r="M4" s="14" t="inlineStr">
        <is>
          <t>Follow-Up Completion Date</t>
        </is>
      </c>
      <c r="N4" s="14" t="inlineStr">
        <is>
          <t>Outcome</t>
        </is>
      </c>
      <c r="O4" s="14" t="inlineStr">
        <is>
          <t>Session Duration (Minutes)</t>
        </is>
      </c>
      <c r="P4" s="14" t="inlineStr">
        <is>
          <t>Session Cost</t>
        </is>
      </c>
      <c r="Q4" s="14" t="inlineStr">
        <is>
          <t>Next Step / Notes</t>
        </is>
      </c>
      <c r="R4" s="14" t="inlineStr">
        <is>
          <t>Data Check</t>
        </is>
      </c>
    </row>
    <row r="5">
      <c r="A5" s="23" t="inlineStr">
        <is>
          <t>CL-2001</t>
        </is>
      </c>
      <c r="B5" s="23" t="inlineStr">
        <is>
          <t>AP-1001</t>
        </is>
      </c>
      <c r="C5" s="29">
        <f>IF($B5="","",IFERROR(INDEX('Action Plans'!$B$5:$B$504,MATCH($B5,'Action Plans'!$A$5:$A$504,0)),""))</f>
        <v/>
      </c>
      <c r="D5" s="29">
        <f>IF($B5="","",IFERROR(INDEX('Action Plans'!$C$5:$C$504,MATCH($B5,'Action Plans'!$A$5:$A$504,0)),""))</f>
        <v/>
      </c>
      <c r="E5" s="29">
        <f>IF($B5="","",IFERROR(INDEX('Action Plans'!$D$5:$D$504,MATCH($B5,'Action Plans'!$A$5:$A$504,0)),""))</f>
        <v/>
      </c>
      <c r="F5" s="42" t="n">
        <v>46223</v>
      </c>
      <c r="G5" s="23" t="inlineStr">
        <is>
          <t>Maria Santos</t>
        </is>
      </c>
      <c r="H5" s="23" t="inlineStr">
        <is>
          <t>Ride-Along</t>
        </is>
      </c>
      <c r="I5" s="24" t="inlineStr">
        <is>
          <t>Reviewed speed-selection expectations for city routes.</t>
        </is>
      </c>
      <c r="J5" s="24" t="inlineStr">
        <is>
          <t>Driver will use posted limits and review event alerts after each route.</t>
        </is>
      </c>
      <c r="K5" s="42" t="n">
        <v>46230</v>
      </c>
      <c r="L5" s="23" t="inlineStr">
        <is>
          <t>Yes</t>
        </is>
      </c>
      <c r="M5" s="42" t="n">
        <v>46231</v>
      </c>
      <c r="N5" s="23" t="inlineStr">
        <is>
          <t>Partial Change</t>
        </is>
      </c>
      <c r="O5" s="27" t="n">
        <v>60</v>
      </c>
      <c r="P5" s="45" t="n">
        <v>95</v>
      </c>
      <c r="Q5" s="24" t="inlineStr">
        <is>
          <t>Compare event frequency after two additional weeks.</t>
        </is>
      </c>
      <c r="R5" s="29">
        <f>IF(COUNTA($A5:$B5,$F5:$Q5)=0,"",IF($A5="","Missing Session ID",IF(COUNTIF($A$5:$A$504,$A5)&gt;1,"Duplicate Session ID",IF($B5="","Missing Plan ID",IF(COUNTIF('Action Plans'!$A$5:$A$504,$B5)=0,"Unknown Plan ID",IF($F5="","Missing Coaching Date",IF(AND($K5&lt;&gt;"",$K5&lt;$F5),"Follow-Up Due Before Session",IF(AND($L5="Yes",$M5=""),"Missing Follow-Up Completion Date",IF(AND($L5="No",$M5&lt;&gt;""),"Completion Date With Open Follow-Up",IF(AND($M5&lt;&gt;"",$M5&lt;$F5),"Follow-Up Completed Before Session","OK"))))))))))</f>
        <v/>
      </c>
    </row>
    <row r="6">
      <c r="A6" s="23" t="inlineStr">
        <is>
          <t>CL-2002</t>
        </is>
      </c>
      <c r="B6" s="23" t="inlineStr">
        <is>
          <t>AP-1001</t>
        </is>
      </c>
      <c r="C6" s="29">
        <f>IF($B6="","",IFERROR(INDEX('Action Plans'!$B$5:$B$504,MATCH($B6,'Action Plans'!$A$5:$A$504,0)),""))</f>
        <v/>
      </c>
      <c r="D6" s="29">
        <f>IF($B6="","",IFERROR(INDEX('Action Plans'!$C$5:$C$504,MATCH($B6,'Action Plans'!$A$5:$A$504,0)),""))</f>
        <v/>
      </c>
      <c r="E6" s="29">
        <f>IF($B6="","",IFERROR(INDEX('Action Plans'!$D$5:$D$504,MATCH($B6,'Action Plans'!$A$5:$A$504,0)),""))</f>
        <v/>
      </c>
      <c r="F6" s="42" t="n">
        <v>46253</v>
      </c>
      <c r="G6" s="23" t="inlineStr">
        <is>
          <t>Maria Santos</t>
        </is>
      </c>
      <c r="H6" s="23" t="inlineStr">
        <is>
          <t>Phone</t>
        </is>
      </c>
      <c r="I6" s="24" t="inlineStr">
        <is>
          <t>Reviewed recent speed events and route conditions.</t>
        </is>
      </c>
      <c r="J6" s="24" t="inlineStr">
        <is>
          <t>Driver will reduce approach speed before urban intersections.</t>
        </is>
      </c>
      <c r="K6" s="42" t="n">
        <v>46260</v>
      </c>
      <c r="L6" s="23" t="inlineStr">
        <is>
          <t>No</t>
        </is>
      </c>
      <c r="M6" s="42" t="n"/>
      <c r="N6" s="23" t="inlineStr">
        <is>
          <t>Not Yet Assessed</t>
        </is>
      </c>
      <c r="O6" s="27" t="n">
        <v>30</v>
      </c>
      <c r="P6" s="45" t="n">
        <v>65</v>
      </c>
      <c r="Q6" s="24" t="inlineStr">
        <is>
          <t>Schedule a route review and confirm current event trend.</t>
        </is>
      </c>
      <c r="R6" s="29">
        <f>IF(COUNTA($A6:$B6,$F6:$Q6)=0,"",IF($A6="","Missing Session ID",IF(COUNTIF($A$5:$A$504,$A6)&gt;1,"Duplicate Session ID",IF($B6="","Missing Plan ID",IF(COUNTIF('Action Plans'!$A$5:$A$504,$B6)=0,"Unknown Plan ID",IF($F6="","Missing Coaching Date",IF(AND($K6&lt;&gt;"",$K6&lt;$F6),"Follow-Up Due Before Session",IF(AND($L6="Yes",$M6=""),"Missing Follow-Up Completion Date",IF(AND($L6="No",$M6&lt;&gt;""),"Completion Date With Open Follow-Up",IF(AND($M6&lt;&gt;"",$M6&lt;$F6),"Follow-Up Completed Before Session","OK"))))))))))</f>
        <v/>
      </c>
    </row>
    <row r="7">
      <c r="A7" s="23" t="inlineStr">
        <is>
          <t>CL-2003</t>
        </is>
      </c>
      <c r="B7" s="23" t="inlineStr">
        <is>
          <t>AP-1002</t>
        </is>
      </c>
      <c r="C7" s="29">
        <f>IF($B7="","",IFERROR(INDEX('Action Plans'!$B$5:$B$504,MATCH($B7,'Action Plans'!$A$5:$A$504,0)),""))</f>
        <v/>
      </c>
      <c r="D7" s="29">
        <f>IF($B7="","",IFERROR(INDEX('Action Plans'!$C$5:$C$504,MATCH($B7,'Action Plans'!$A$5:$A$504,0)),""))</f>
        <v/>
      </c>
      <c r="E7" s="29">
        <f>IF($B7="","",IFERROR(INDEX('Action Plans'!$D$5:$D$504,MATCH($B7,'Action Plans'!$A$5:$A$504,0)),""))</f>
        <v/>
      </c>
      <c r="F7" s="42" t="n">
        <v>46248</v>
      </c>
      <c r="G7" s="23" t="inlineStr">
        <is>
          <t>Trent Brooks</t>
        </is>
      </c>
      <c r="H7" s="23" t="inlineStr">
        <is>
          <t>Video Call</t>
        </is>
      </c>
      <c r="I7" s="24" t="inlineStr">
        <is>
          <t>Discussed following distance during dense urban traffic.</t>
        </is>
      </c>
      <c r="J7" s="24" t="inlineStr">
        <is>
          <t>Driver agreed to increase following distance before lane changes.</t>
        </is>
      </c>
      <c r="K7" s="42" t="n">
        <v>46255</v>
      </c>
      <c r="L7" s="23" t="inlineStr">
        <is>
          <t>Yes</t>
        </is>
      </c>
      <c r="M7" s="42" t="n">
        <v>46256</v>
      </c>
      <c r="N7" s="23" t="inlineStr">
        <is>
          <t>Partial Change</t>
        </is>
      </c>
      <c r="O7" s="27" t="n">
        <v>45</v>
      </c>
      <c r="P7" s="45" t="n">
        <v>85</v>
      </c>
      <c r="Q7" s="24" t="inlineStr">
        <is>
          <t>Review the next two weeks of observation notes.</t>
        </is>
      </c>
      <c r="R7" s="29">
        <f>IF(COUNTA($A7:$B7,$F7:$Q7)=0,"",IF($A7="","Missing Session ID",IF(COUNTIF($A$5:$A$504,$A7)&gt;1,"Duplicate Session ID",IF($B7="","Missing Plan ID",IF(COUNTIF('Action Plans'!$A$5:$A$504,$B7)=0,"Unknown Plan ID",IF($F7="","Missing Coaching Date",IF(AND($K7&lt;&gt;"",$K7&lt;$F7),"Follow-Up Due Before Session",IF(AND($L7="Yes",$M7=""),"Missing Follow-Up Completion Date",IF(AND($L7="No",$M7&lt;&gt;""),"Completion Date With Open Follow-Up",IF(AND($M7&lt;&gt;"",$M7&lt;$F7),"Follow-Up Completed Before Session","OK"))))))))))</f>
        <v/>
      </c>
    </row>
    <row r="8">
      <c r="A8" s="23" t="inlineStr">
        <is>
          <t>CL-2004</t>
        </is>
      </c>
      <c r="B8" s="23" t="inlineStr">
        <is>
          <t>AP-1003</t>
        </is>
      </c>
      <c r="C8" s="29">
        <f>IF($B8="","",IFERROR(INDEX('Action Plans'!$B$5:$B$504,MATCH($B8,'Action Plans'!$A$5:$A$504,0)),""))</f>
        <v/>
      </c>
      <c r="D8" s="29">
        <f>IF($B8="","",IFERROR(INDEX('Action Plans'!$C$5:$C$504,MATCH($B8,'Action Plans'!$A$5:$A$504,0)),""))</f>
        <v/>
      </c>
      <c r="E8" s="29">
        <f>IF($B8="","",IFERROR(INDEX('Action Plans'!$D$5:$D$504,MATCH($B8,'Action Plans'!$A$5:$A$504,0)),""))</f>
        <v/>
      </c>
      <c r="F8" s="42" t="n">
        <v>46243</v>
      </c>
      <c r="G8" s="23" t="inlineStr">
        <is>
          <t>Erica Cole</t>
        </is>
      </c>
      <c r="H8" s="23" t="inlineStr">
        <is>
          <t>Ride-Along</t>
        </is>
      </c>
      <c r="I8" s="24" t="inlineStr">
        <is>
          <t>Practiced progressive acceleration and steady-speed techniques.</t>
        </is>
      </c>
      <c r="J8" s="24" t="inlineStr">
        <is>
          <t>Driver will reduce unnecessary idling and use smoother acceleration.</t>
        </is>
      </c>
      <c r="K8" s="42" t="n">
        <v>46253</v>
      </c>
      <c r="L8" s="23" t="inlineStr">
        <is>
          <t>Yes</t>
        </is>
      </c>
      <c r="M8" s="42" t="n">
        <v>46254</v>
      </c>
      <c r="N8" s="23" t="inlineStr">
        <is>
          <t>Positive Change</t>
        </is>
      </c>
      <c r="O8" s="27" t="n">
        <v>60</v>
      </c>
      <c r="P8" s="45" t="n">
        <v>95</v>
      </c>
      <c r="Q8" s="24" t="inlineStr">
        <is>
          <t>Check miles-per-gallon results at the next metric update.</t>
        </is>
      </c>
      <c r="R8" s="29">
        <f>IF(COUNTA($A8:$B8,$F8:$Q8)=0,"",IF($A8="","Missing Session ID",IF(COUNTIF($A$5:$A$504,$A8)&gt;1,"Duplicate Session ID",IF($B8="","Missing Plan ID",IF(COUNTIF('Action Plans'!$A$5:$A$504,$B8)=0,"Unknown Plan ID",IF($F8="","Missing Coaching Date",IF(AND($K8&lt;&gt;"",$K8&lt;$F8),"Follow-Up Due Before Session",IF(AND($L8="Yes",$M8=""),"Missing Follow-Up Completion Date",IF(AND($L8="No",$M8&lt;&gt;""),"Completion Date With Open Follow-Up",IF(AND($M8&lt;&gt;"",$M8&lt;$F8),"Follow-Up Completed Before Session","OK"))))))))))</f>
        <v/>
      </c>
    </row>
    <row r="9">
      <c r="A9" s="23" t="inlineStr">
        <is>
          <t>CL-2005</t>
        </is>
      </c>
      <c r="B9" s="23" t="inlineStr">
        <is>
          <t>AP-1004</t>
        </is>
      </c>
      <c r="C9" s="29">
        <f>IF($B9="","",IFERROR(INDEX('Action Plans'!$B$5:$B$504,MATCH($B9,'Action Plans'!$A$5:$A$504,0)),""))</f>
        <v/>
      </c>
      <c r="D9" s="29">
        <f>IF($B9="","",IFERROR(INDEX('Action Plans'!$C$5:$C$504,MATCH($B9,'Action Plans'!$A$5:$A$504,0)),""))</f>
        <v/>
      </c>
      <c r="E9" s="29">
        <f>IF($B9="","",IFERROR(INDEX('Action Plans'!$D$5:$D$504,MATCH($B9,'Action Plans'!$A$5:$A$504,0)),""))</f>
        <v/>
      </c>
      <c r="F9" s="42" t="n">
        <v>46263</v>
      </c>
      <c r="G9" s="23" t="inlineStr">
        <is>
          <t>Dana Kim</t>
        </is>
      </c>
      <c r="H9" s="23" t="inlineStr">
        <is>
          <t>In-Person</t>
        </is>
      </c>
      <c r="I9" s="24" t="inlineStr">
        <is>
          <t>Reviewed missing inspection documentation and checklist use.</t>
        </is>
      </c>
      <c r="J9" s="24" t="inlineStr">
        <is>
          <t>Driver will use the full inspection checklist before dispatch.</t>
        </is>
      </c>
      <c r="K9" s="42" t="n">
        <v>46270</v>
      </c>
      <c r="L9" s="23" t="inlineStr">
        <is>
          <t>No</t>
        </is>
      </c>
      <c r="M9" s="42" t="n"/>
      <c r="N9" s="23" t="inlineStr">
        <is>
          <t>Not Yet Assessed</t>
        </is>
      </c>
      <c r="O9" s="27" t="n">
        <v>45</v>
      </c>
      <c r="P9" s="45" t="n">
        <v>85</v>
      </c>
      <c r="Q9" s="24" t="inlineStr">
        <is>
          <t>Audit the next five pre-trip inspection records.</t>
        </is>
      </c>
      <c r="R9" s="29">
        <f>IF(COUNTA($A9:$B9,$F9:$Q9)=0,"",IF($A9="","Missing Session ID",IF(COUNTIF($A$5:$A$504,$A9)&gt;1,"Duplicate Session ID",IF($B9="","Missing Plan ID",IF(COUNTIF('Action Plans'!$A$5:$A$504,$B9)=0,"Unknown Plan ID",IF($F9="","Missing Coaching Date",IF(AND($K9&lt;&gt;"",$K9&lt;$F9),"Follow-Up Due Before Session",IF(AND($L9="Yes",$M9=""),"Missing Follow-Up Completion Date",IF(AND($L9="No",$M9&lt;&gt;""),"Completion Date With Open Follow-Up",IF(AND($M9&lt;&gt;"",$M9&lt;$F9),"Follow-Up Completed Before Session","OK"))))))))))</f>
        <v/>
      </c>
    </row>
    <row r="10">
      <c r="A10" s="23" t="inlineStr">
        <is>
          <t>CL-2006</t>
        </is>
      </c>
      <c r="B10" s="23" t="inlineStr">
        <is>
          <t>AP-1005</t>
        </is>
      </c>
      <c r="C10" s="29">
        <f>IF($B10="","",IFERROR(INDEX('Action Plans'!$B$5:$B$504,MATCH($B10,'Action Plans'!$A$5:$A$504,0)),""))</f>
        <v/>
      </c>
      <c r="D10" s="29">
        <f>IF($B10="","",IFERROR(INDEX('Action Plans'!$C$5:$C$504,MATCH($B10,'Action Plans'!$A$5:$A$504,0)),""))</f>
        <v/>
      </c>
      <c r="E10" s="29">
        <f>IF($B10="","",IFERROR(INDEX('Action Plans'!$D$5:$D$504,MATCH($B10,'Action Plans'!$A$5:$A$504,0)),""))</f>
        <v/>
      </c>
      <c r="F10" s="42" t="n">
        <v>46223</v>
      </c>
      <c r="G10" s="23" t="inlineStr">
        <is>
          <t>Luis Ortega</t>
        </is>
      </c>
      <c r="H10" s="23" t="inlineStr">
        <is>
          <t>Toolbox Talk</t>
        </is>
      </c>
      <c r="I10" s="24" t="inlineStr">
        <is>
          <t>Reviewed idle-time causes at customer locations.</t>
        </is>
      </c>
      <c r="J10" s="24" t="inlineStr">
        <is>
          <t>Driver will shut down during expected waits when practical.</t>
        </is>
      </c>
      <c r="K10" s="42" t="n">
        <v>46230</v>
      </c>
      <c r="L10" s="23" t="inlineStr">
        <is>
          <t>Yes</t>
        </is>
      </c>
      <c r="M10" s="42" t="n">
        <v>46231</v>
      </c>
      <c r="N10" s="23" t="inlineStr">
        <is>
          <t>Positive Change</t>
        </is>
      </c>
      <c r="O10" s="27" t="n">
        <v>30</v>
      </c>
      <c r="P10" s="45" t="n">
        <v>65</v>
      </c>
      <c r="Q10" s="24" t="inlineStr">
        <is>
          <t>Plan closed after sustained idle-time improvement.</t>
        </is>
      </c>
      <c r="R10" s="29">
        <f>IF(COUNTA($A10:$B10,$F10:$Q10)=0,"",IF($A10="","Missing Session ID",IF(COUNTIF($A$5:$A$504,$A10)&gt;1,"Duplicate Session ID",IF($B10="","Missing Plan ID",IF(COUNTIF('Action Plans'!$A$5:$A$504,$B10)=0,"Unknown Plan ID",IF($F10="","Missing Coaching Date",IF(AND($K10&lt;&gt;"",$K10&lt;$F10),"Follow-Up Due Before Session",IF(AND($L10="Yes",$M10=""),"Missing Follow-Up Completion Date",IF(AND($L10="No",$M10&lt;&gt;""),"Completion Date With Open Follow-Up",IF(AND($M10&lt;&gt;"",$M10&lt;$F10),"Follow-Up Completed Before Session","OK"))))))))))</f>
        <v/>
      </c>
    </row>
    <row r="11">
      <c r="A11" s="23" t="inlineStr">
        <is>
          <t>CL-2007</t>
        </is>
      </c>
      <c r="B11" s="23" t="inlineStr">
        <is>
          <t>AP-1006</t>
        </is>
      </c>
      <c r="C11" s="29">
        <f>IF($B11="","",IFERROR(INDEX('Action Plans'!$B$5:$B$504,MATCH($B11,'Action Plans'!$A$5:$A$504,0)),""))</f>
        <v/>
      </c>
      <c r="D11" s="29">
        <f>IF($B11="","",IFERROR(INDEX('Action Plans'!$C$5:$C$504,MATCH($B11,'Action Plans'!$A$5:$A$504,0)),""))</f>
        <v/>
      </c>
      <c r="E11" s="29">
        <f>IF($B11="","",IFERROR(INDEX('Action Plans'!$D$5:$D$504,MATCH($B11,'Action Plans'!$A$5:$A$504,0)),""))</f>
        <v/>
      </c>
      <c r="F11" s="42" t="n">
        <v>46265</v>
      </c>
      <c r="G11" s="23" t="inlineStr">
        <is>
          <t>Monica Reed</t>
        </is>
      </c>
      <c r="H11" s="23" t="inlineStr">
        <is>
          <t>Ride-Along</t>
        </is>
      </c>
      <c r="I11" s="24" t="inlineStr">
        <is>
          <t>Practiced backing setup, walk-around checks, and spotter communication.</t>
        </is>
      </c>
      <c r="J11" s="24" t="inlineStr">
        <is>
          <t>Driver will stop and reset whenever the backing path changes.</t>
        </is>
      </c>
      <c r="K11" s="42" t="n">
        <v>46275</v>
      </c>
      <c r="L11" s="23" t="inlineStr">
        <is>
          <t>No</t>
        </is>
      </c>
      <c r="M11" s="42" t="n"/>
      <c r="N11" s="23" t="inlineStr">
        <is>
          <t>Not Yet Assessed</t>
        </is>
      </c>
      <c r="O11" s="27" t="n">
        <v>60</v>
      </c>
      <c r="P11" s="45" t="n">
        <v>95</v>
      </c>
      <c r="Q11" s="24" t="inlineStr">
        <is>
          <t>Schedule another ride-along after two weeks of route activity.</t>
        </is>
      </c>
      <c r="R11" s="29">
        <f>IF(COUNTA($A11:$B11,$F11:$Q11)=0,"",IF($A11="","Missing Session ID",IF(COUNTIF($A$5:$A$504,$A11)&gt;1,"Duplicate Session ID",IF($B11="","Missing Plan ID",IF(COUNTIF('Action Plans'!$A$5:$A$504,$B11)=0,"Unknown Plan ID",IF($F11="","Missing Coaching Date",IF(AND($K11&lt;&gt;"",$K11&lt;$F11),"Follow-Up Due Before Session",IF(AND($L11="Yes",$M11=""),"Missing Follow-Up Completion Date",IF(AND($L11="No",$M11&lt;&gt;""),"Completion Date With Open Follow-Up",IF(AND($M11&lt;&gt;"",$M11&lt;$F11),"Follow-Up Completed Before Session","OK"))))))))))</f>
        <v/>
      </c>
    </row>
    <row r="12">
      <c r="A12" s="23" t="inlineStr">
        <is>
          <t>CL-2008</t>
        </is>
      </c>
      <c r="B12" s="23" t="inlineStr">
        <is>
          <t>AP-1008</t>
        </is>
      </c>
      <c r="C12" s="29">
        <f>IF($B12="","",IFERROR(INDEX('Action Plans'!$B$5:$B$504,MATCH($B12,'Action Plans'!$A$5:$A$504,0)),""))</f>
        <v/>
      </c>
      <c r="D12" s="29">
        <f>IF($B12="","",IFERROR(INDEX('Action Plans'!$C$5:$C$504,MATCH($B12,'Action Plans'!$A$5:$A$504,0)),""))</f>
        <v/>
      </c>
      <c r="E12" s="29">
        <f>IF($B12="","",IFERROR(INDEX('Action Plans'!$D$5:$D$504,MATCH($B12,'Action Plans'!$A$5:$A$504,0)),""))</f>
        <v/>
      </c>
      <c r="F12" s="42" t="n">
        <v>46203</v>
      </c>
      <c r="G12" s="23" t="inlineStr">
        <is>
          <t>Erica Cole</t>
        </is>
      </c>
      <c r="H12" s="23" t="inlineStr">
        <is>
          <t>In-Person</t>
        </is>
      </c>
      <c r="I12" s="24" t="inlineStr">
        <is>
          <t>Reviewed consistent seat belt use during all vehicle movement.</t>
        </is>
      </c>
      <c r="J12" s="24" t="inlineStr">
        <is>
          <t>Driver committed to buckle before moving the vehicle.</t>
        </is>
      </c>
      <c r="K12" s="42" t="n">
        <v>46210</v>
      </c>
      <c r="L12" s="23" t="inlineStr">
        <is>
          <t>Yes</t>
        </is>
      </c>
      <c r="M12" s="42" t="n">
        <v>46211</v>
      </c>
      <c r="N12" s="23" t="inlineStr">
        <is>
          <t>Positive Change</t>
        </is>
      </c>
      <c r="O12" s="27" t="n">
        <v>45</v>
      </c>
      <c r="P12" s="45" t="n">
        <v>85</v>
      </c>
      <c r="Q12" s="24" t="inlineStr">
        <is>
          <t>Closed after confirming the internal target was reached.</t>
        </is>
      </c>
      <c r="R12" s="29">
        <f>IF(COUNTA($A12:$B12,$F12:$Q12)=0,"",IF($A12="","Missing Session ID",IF(COUNTIF($A$5:$A$504,$A12)&gt;1,"Duplicate Session ID",IF($B12="","Missing Plan ID",IF(COUNTIF('Action Plans'!$A$5:$A$504,$B12)=0,"Unknown Plan ID",IF($F12="","Missing Coaching Date",IF(AND($K12&lt;&gt;"",$K12&lt;$F12),"Follow-Up Due Before Session",IF(AND($L12="Yes",$M12=""),"Missing Follow-Up Completion Date",IF(AND($L12="No",$M12&lt;&gt;""),"Completion Date With Open Follow-Up",IF(AND($M12&lt;&gt;"",$M12&lt;$F12),"Follow-Up Completed Before Session","OK"))))))))))</f>
        <v/>
      </c>
    </row>
    <row r="13">
      <c r="A13" s="23" t="inlineStr">
        <is>
          <t>CL-2009</t>
        </is>
      </c>
      <c r="B13" s="23" t="inlineStr">
        <is>
          <t>AP-1010</t>
        </is>
      </c>
      <c r="C13" s="29">
        <f>IF($B13="","",IFERROR(INDEX('Action Plans'!$B$5:$B$504,MATCH($B13,'Action Plans'!$A$5:$A$504,0)),""))</f>
        <v/>
      </c>
      <c r="D13" s="29">
        <f>IF($B13="","",IFERROR(INDEX('Action Plans'!$C$5:$C$504,MATCH($B13,'Action Plans'!$A$5:$A$504,0)),""))</f>
        <v/>
      </c>
      <c r="E13" s="29">
        <f>IF($B13="","",IFERROR(INDEX('Action Plans'!$D$5:$D$504,MATCH($B13,'Action Plans'!$A$5:$A$504,0)),""))</f>
        <v/>
      </c>
      <c r="F13" s="42" t="n">
        <v>46255</v>
      </c>
      <c r="G13" s="23" t="inlineStr">
        <is>
          <t>Maria Santos</t>
        </is>
      </c>
      <c r="H13" s="23" t="inlineStr">
        <is>
          <t>Video Call</t>
        </is>
      </c>
      <c r="I13" s="24" t="inlineStr">
        <is>
          <t>Reviewed route sequencing and stop-order instructions.</t>
        </is>
      </c>
      <c r="J13" s="24" t="inlineStr">
        <is>
          <t>Driver will confirm route changes with dispatch before resequencing.</t>
        </is>
      </c>
      <c r="K13" s="42" t="n">
        <v>46262</v>
      </c>
      <c r="L13" s="23" t="inlineStr">
        <is>
          <t>Yes</t>
        </is>
      </c>
      <c r="M13" s="42" t="n">
        <v>46263</v>
      </c>
      <c r="N13" s="23" t="inlineStr">
        <is>
          <t>Partial Change</t>
        </is>
      </c>
      <c r="O13" s="27" t="n">
        <v>45</v>
      </c>
      <c r="P13" s="45" t="n">
        <v>85</v>
      </c>
      <c r="Q13" s="24" t="inlineStr">
        <is>
          <t>Monitor adherence score and discuss remaining missed stops.</t>
        </is>
      </c>
      <c r="R13" s="29">
        <f>IF(COUNTA($A13:$B13,$F13:$Q13)=0,"",IF($A13="","Missing Session ID",IF(COUNTIF($A$5:$A$504,$A13)&gt;1,"Duplicate Session ID",IF($B13="","Missing Plan ID",IF(COUNTIF('Action Plans'!$A$5:$A$504,$B13)=0,"Unknown Plan ID",IF($F13="","Missing Coaching Date",IF(AND($K13&lt;&gt;"",$K13&lt;$F13),"Follow-Up Due Before Session",IF(AND($L13="Yes",$M13=""),"Missing Follow-Up Completion Date",IF(AND($L13="No",$M13&lt;&gt;""),"Completion Date With Open Follow-Up",IF(AND($M13&lt;&gt;"",$M13&lt;$F13),"Follow-Up Completed Before Session","OK"))))))))))</f>
        <v/>
      </c>
    </row>
    <row r="14">
      <c r="A14" s="23" t="inlineStr">
        <is>
          <t>CL-2010</t>
        </is>
      </c>
      <c r="B14" s="23" t="inlineStr">
        <is>
          <t>AP-1010</t>
        </is>
      </c>
      <c r="C14" s="29">
        <f>IF($B14="","",IFERROR(INDEX('Action Plans'!$B$5:$B$504,MATCH($B14,'Action Plans'!$A$5:$A$504,0)),""))</f>
        <v/>
      </c>
      <c r="D14" s="29">
        <f>IF($B14="","",IFERROR(INDEX('Action Plans'!$C$5:$C$504,MATCH($B14,'Action Plans'!$A$5:$A$504,0)),""))</f>
        <v/>
      </c>
      <c r="E14" s="29">
        <f>IF($B14="","",IFERROR(INDEX('Action Plans'!$D$5:$D$504,MATCH($B14,'Action Plans'!$A$5:$A$504,0)),""))</f>
        <v/>
      </c>
      <c r="F14" s="42" t="n">
        <v>46268</v>
      </c>
      <c r="G14" s="23" t="inlineStr">
        <is>
          <t>Maria Santos</t>
        </is>
      </c>
      <c r="H14" s="23" t="inlineStr">
        <is>
          <t>Phone</t>
        </is>
      </c>
      <c r="I14" s="24" t="inlineStr">
        <is>
          <t>Discussed recent route-adherence score and dispatch messages.</t>
        </is>
      </c>
      <c r="J14" s="24" t="inlineStr">
        <is>
          <t>Driver will review the full stop sequence before departure.</t>
        </is>
      </c>
      <c r="K14" s="42" t="n">
        <v>46275</v>
      </c>
      <c r="L14" s="23" t="inlineStr">
        <is>
          <t>No</t>
        </is>
      </c>
      <c r="M14" s="42" t="n"/>
      <c r="N14" s="23" t="inlineStr">
        <is>
          <t>Not Yet Assessed</t>
        </is>
      </c>
      <c r="O14" s="27" t="n">
        <v>30</v>
      </c>
      <c r="P14" s="45" t="n">
        <v>65</v>
      </c>
      <c r="Q14" s="24" t="inlineStr">
        <is>
          <t>Confirm improvement after the next completed route cycle.</t>
        </is>
      </c>
      <c r="R14" s="29">
        <f>IF(COUNTA($A14:$B14,$F14:$Q14)=0,"",IF($A14="","Missing Session ID",IF(COUNTIF($A$5:$A$504,$A14)&gt;1,"Duplicate Session ID",IF($B14="","Missing Plan ID",IF(COUNTIF('Action Plans'!$A$5:$A$504,$B14)=0,"Unknown Plan ID",IF($F14="","Missing Coaching Date",IF(AND($K14&lt;&gt;"",$K14&lt;$F14),"Follow-Up Due Before Session",IF(AND($L14="Yes",$M14=""),"Missing Follow-Up Completion Date",IF(AND($L14="No",$M14&lt;&gt;""),"Completion Date With Open Follow-Up",IF(AND($M14&lt;&gt;"",$M14&lt;$F14),"Follow-Up Completed Before Session","OK"))))))))))</f>
        <v/>
      </c>
    </row>
    <row r="15">
      <c r="A15" s="23" t="n"/>
      <c r="B15" s="23" t="n"/>
      <c r="C15" s="29">
        <f>IF($B15="","",IFERROR(INDEX('Action Plans'!$B$5:$B$504,MATCH($B15,'Action Plans'!$A$5:$A$504,0)),""))</f>
        <v/>
      </c>
      <c r="D15" s="29">
        <f>IF($B15="","",IFERROR(INDEX('Action Plans'!$C$5:$C$504,MATCH($B15,'Action Plans'!$A$5:$A$504,0)),""))</f>
        <v/>
      </c>
      <c r="E15" s="29">
        <f>IF($B15="","",IFERROR(INDEX('Action Plans'!$D$5:$D$504,MATCH($B15,'Action Plans'!$A$5:$A$504,0)),""))</f>
        <v/>
      </c>
      <c r="F15" s="42" t="n"/>
      <c r="G15" s="23" t="n"/>
      <c r="H15" s="23" t="n"/>
      <c r="I15" s="24" t="n"/>
      <c r="J15" s="24" t="n"/>
      <c r="K15" s="42" t="n"/>
      <c r="L15" s="23" t="n"/>
      <c r="M15" s="42" t="n"/>
      <c r="N15" s="23" t="n"/>
      <c r="O15" s="27" t="n"/>
      <c r="P15" s="45" t="n"/>
      <c r="Q15" s="24" t="n"/>
      <c r="R15" s="29">
        <f>IF(COUNTA($A15:$B15,$F15:$Q15)=0,"",IF($A15="","Missing Session ID",IF(COUNTIF($A$5:$A$504,$A15)&gt;1,"Duplicate Session ID",IF($B15="","Missing Plan ID",IF(COUNTIF('Action Plans'!$A$5:$A$504,$B15)=0,"Unknown Plan ID",IF($F15="","Missing Coaching Date",IF(AND($K15&lt;&gt;"",$K15&lt;$F15),"Follow-Up Due Before Session",IF(AND($L15="Yes",$M15=""),"Missing Follow-Up Completion Date",IF(AND($L15="No",$M15&lt;&gt;""),"Completion Date With Open Follow-Up",IF(AND($M15&lt;&gt;"",$M15&lt;$F15),"Follow-Up Completed Before Session","OK"))))))))))</f>
        <v/>
      </c>
    </row>
    <row r="16">
      <c r="A16" s="23" t="n"/>
      <c r="B16" s="23" t="n"/>
      <c r="C16" s="29">
        <f>IF($B16="","",IFERROR(INDEX('Action Plans'!$B$5:$B$504,MATCH($B16,'Action Plans'!$A$5:$A$504,0)),""))</f>
        <v/>
      </c>
      <c r="D16" s="29">
        <f>IF($B16="","",IFERROR(INDEX('Action Plans'!$C$5:$C$504,MATCH($B16,'Action Plans'!$A$5:$A$504,0)),""))</f>
        <v/>
      </c>
      <c r="E16" s="29">
        <f>IF($B16="","",IFERROR(INDEX('Action Plans'!$D$5:$D$504,MATCH($B16,'Action Plans'!$A$5:$A$504,0)),""))</f>
        <v/>
      </c>
      <c r="F16" s="42" t="n"/>
      <c r="G16" s="23" t="n"/>
      <c r="H16" s="23" t="n"/>
      <c r="I16" s="24" t="n"/>
      <c r="J16" s="24" t="n"/>
      <c r="K16" s="42" t="n"/>
      <c r="L16" s="23" t="n"/>
      <c r="M16" s="42" t="n"/>
      <c r="N16" s="23" t="n"/>
      <c r="O16" s="27" t="n"/>
      <c r="P16" s="45" t="n"/>
      <c r="Q16" s="24" t="n"/>
      <c r="R16" s="29">
        <f>IF(COUNTA($A16:$B16,$F16:$Q16)=0,"",IF($A16="","Missing Session ID",IF(COUNTIF($A$5:$A$504,$A16)&gt;1,"Duplicate Session ID",IF($B16="","Missing Plan ID",IF(COUNTIF('Action Plans'!$A$5:$A$504,$B16)=0,"Unknown Plan ID",IF($F16="","Missing Coaching Date",IF(AND($K16&lt;&gt;"",$K16&lt;$F16),"Follow-Up Due Before Session",IF(AND($L16="Yes",$M16=""),"Missing Follow-Up Completion Date",IF(AND($L16="No",$M16&lt;&gt;""),"Completion Date With Open Follow-Up",IF(AND($M16&lt;&gt;"",$M16&lt;$F16),"Follow-Up Completed Before Session","OK"))))))))))</f>
        <v/>
      </c>
    </row>
    <row r="17">
      <c r="A17" s="23" t="n"/>
      <c r="B17" s="23" t="n"/>
      <c r="C17" s="29">
        <f>IF($B17="","",IFERROR(INDEX('Action Plans'!$B$5:$B$504,MATCH($B17,'Action Plans'!$A$5:$A$504,0)),""))</f>
        <v/>
      </c>
      <c r="D17" s="29">
        <f>IF($B17="","",IFERROR(INDEX('Action Plans'!$C$5:$C$504,MATCH($B17,'Action Plans'!$A$5:$A$504,0)),""))</f>
        <v/>
      </c>
      <c r="E17" s="29">
        <f>IF($B17="","",IFERROR(INDEX('Action Plans'!$D$5:$D$504,MATCH($B17,'Action Plans'!$A$5:$A$504,0)),""))</f>
        <v/>
      </c>
      <c r="F17" s="42" t="n"/>
      <c r="G17" s="23" t="n"/>
      <c r="H17" s="23" t="n"/>
      <c r="I17" s="24" t="n"/>
      <c r="J17" s="24" t="n"/>
      <c r="K17" s="42" t="n"/>
      <c r="L17" s="23" t="n"/>
      <c r="M17" s="42" t="n"/>
      <c r="N17" s="23" t="n"/>
      <c r="O17" s="27" t="n"/>
      <c r="P17" s="45" t="n"/>
      <c r="Q17" s="24" t="n"/>
      <c r="R17" s="29">
        <f>IF(COUNTA($A17:$B17,$F17:$Q17)=0,"",IF($A17="","Missing Session ID",IF(COUNTIF($A$5:$A$504,$A17)&gt;1,"Duplicate Session ID",IF($B17="","Missing Plan ID",IF(COUNTIF('Action Plans'!$A$5:$A$504,$B17)=0,"Unknown Plan ID",IF($F17="","Missing Coaching Date",IF(AND($K17&lt;&gt;"",$K17&lt;$F17),"Follow-Up Due Before Session",IF(AND($L17="Yes",$M17=""),"Missing Follow-Up Completion Date",IF(AND($L17="No",$M17&lt;&gt;""),"Completion Date With Open Follow-Up",IF(AND($M17&lt;&gt;"",$M17&lt;$F17),"Follow-Up Completed Before Session","OK"))))))))))</f>
        <v/>
      </c>
    </row>
    <row r="18">
      <c r="A18" s="23" t="n"/>
      <c r="B18" s="23" t="n"/>
      <c r="C18" s="29">
        <f>IF($B18="","",IFERROR(INDEX('Action Plans'!$B$5:$B$504,MATCH($B18,'Action Plans'!$A$5:$A$504,0)),""))</f>
        <v/>
      </c>
      <c r="D18" s="29">
        <f>IF($B18="","",IFERROR(INDEX('Action Plans'!$C$5:$C$504,MATCH($B18,'Action Plans'!$A$5:$A$504,0)),""))</f>
        <v/>
      </c>
      <c r="E18" s="29">
        <f>IF($B18="","",IFERROR(INDEX('Action Plans'!$D$5:$D$504,MATCH($B18,'Action Plans'!$A$5:$A$504,0)),""))</f>
        <v/>
      </c>
      <c r="F18" s="42" t="n"/>
      <c r="G18" s="23" t="n"/>
      <c r="H18" s="23" t="n"/>
      <c r="I18" s="24" t="n"/>
      <c r="J18" s="24" t="n"/>
      <c r="K18" s="42" t="n"/>
      <c r="L18" s="23" t="n"/>
      <c r="M18" s="42" t="n"/>
      <c r="N18" s="23" t="n"/>
      <c r="O18" s="27" t="n"/>
      <c r="P18" s="45" t="n"/>
      <c r="Q18" s="24" t="n"/>
      <c r="R18" s="29">
        <f>IF(COUNTA($A18:$B18,$F18:$Q18)=0,"",IF($A18="","Missing Session ID",IF(COUNTIF($A$5:$A$504,$A18)&gt;1,"Duplicate Session ID",IF($B18="","Missing Plan ID",IF(COUNTIF('Action Plans'!$A$5:$A$504,$B18)=0,"Unknown Plan ID",IF($F18="","Missing Coaching Date",IF(AND($K18&lt;&gt;"",$K18&lt;$F18),"Follow-Up Due Before Session",IF(AND($L18="Yes",$M18=""),"Missing Follow-Up Completion Date",IF(AND($L18="No",$M18&lt;&gt;""),"Completion Date With Open Follow-Up",IF(AND($M18&lt;&gt;"",$M18&lt;$F18),"Follow-Up Completed Before Session","OK"))))))))))</f>
        <v/>
      </c>
    </row>
    <row r="19">
      <c r="A19" s="23" t="n"/>
      <c r="B19" s="23" t="n"/>
      <c r="C19" s="29">
        <f>IF($B19="","",IFERROR(INDEX('Action Plans'!$B$5:$B$504,MATCH($B19,'Action Plans'!$A$5:$A$504,0)),""))</f>
        <v/>
      </c>
      <c r="D19" s="29">
        <f>IF($B19="","",IFERROR(INDEX('Action Plans'!$C$5:$C$504,MATCH($B19,'Action Plans'!$A$5:$A$504,0)),""))</f>
        <v/>
      </c>
      <c r="E19" s="29">
        <f>IF($B19="","",IFERROR(INDEX('Action Plans'!$D$5:$D$504,MATCH($B19,'Action Plans'!$A$5:$A$504,0)),""))</f>
        <v/>
      </c>
      <c r="F19" s="42" t="n"/>
      <c r="G19" s="23" t="n"/>
      <c r="H19" s="23" t="n"/>
      <c r="I19" s="24" t="n"/>
      <c r="J19" s="24" t="n"/>
      <c r="K19" s="42" t="n"/>
      <c r="L19" s="23" t="n"/>
      <c r="M19" s="42" t="n"/>
      <c r="N19" s="23" t="n"/>
      <c r="O19" s="27" t="n"/>
      <c r="P19" s="45" t="n"/>
      <c r="Q19" s="24" t="n"/>
      <c r="R19" s="29">
        <f>IF(COUNTA($A19:$B19,$F19:$Q19)=0,"",IF($A19="","Missing Session ID",IF(COUNTIF($A$5:$A$504,$A19)&gt;1,"Duplicate Session ID",IF($B19="","Missing Plan ID",IF(COUNTIF('Action Plans'!$A$5:$A$504,$B19)=0,"Unknown Plan ID",IF($F19="","Missing Coaching Date",IF(AND($K19&lt;&gt;"",$K19&lt;$F19),"Follow-Up Due Before Session",IF(AND($L19="Yes",$M19=""),"Missing Follow-Up Completion Date",IF(AND($L19="No",$M19&lt;&gt;""),"Completion Date With Open Follow-Up",IF(AND($M19&lt;&gt;"",$M19&lt;$F19),"Follow-Up Completed Before Session","OK"))))))))))</f>
        <v/>
      </c>
    </row>
    <row r="20">
      <c r="A20" s="23" t="n"/>
      <c r="B20" s="23" t="n"/>
      <c r="C20" s="29">
        <f>IF($B20="","",IFERROR(INDEX('Action Plans'!$B$5:$B$504,MATCH($B20,'Action Plans'!$A$5:$A$504,0)),""))</f>
        <v/>
      </c>
      <c r="D20" s="29">
        <f>IF($B20="","",IFERROR(INDEX('Action Plans'!$C$5:$C$504,MATCH($B20,'Action Plans'!$A$5:$A$504,0)),""))</f>
        <v/>
      </c>
      <c r="E20" s="29">
        <f>IF($B20="","",IFERROR(INDEX('Action Plans'!$D$5:$D$504,MATCH($B20,'Action Plans'!$A$5:$A$504,0)),""))</f>
        <v/>
      </c>
      <c r="F20" s="42" t="n"/>
      <c r="G20" s="23" t="n"/>
      <c r="H20" s="23" t="n"/>
      <c r="I20" s="24" t="n"/>
      <c r="J20" s="24" t="n"/>
      <c r="K20" s="42" t="n"/>
      <c r="L20" s="23" t="n"/>
      <c r="M20" s="42" t="n"/>
      <c r="N20" s="23" t="n"/>
      <c r="O20" s="27" t="n"/>
      <c r="P20" s="45" t="n"/>
      <c r="Q20" s="24" t="n"/>
      <c r="R20" s="29">
        <f>IF(COUNTA($A20:$B20,$F20:$Q20)=0,"",IF($A20="","Missing Session ID",IF(COUNTIF($A$5:$A$504,$A20)&gt;1,"Duplicate Session ID",IF($B20="","Missing Plan ID",IF(COUNTIF('Action Plans'!$A$5:$A$504,$B20)=0,"Unknown Plan ID",IF($F20="","Missing Coaching Date",IF(AND($K20&lt;&gt;"",$K20&lt;$F20),"Follow-Up Due Before Session",IF(AND($L20="Yes",$M20=""),"Missing Follow-Up Completion Date",IF(AND($L20="No",$M20&lt;&gt;""),"Completion Date With Open Follow-Up",IF(AND($M20&lt;&gt;"",$M20&lt;$F20),"Follow-Up Completed Before Session","OK"))))))))))</f>
        <v/>
      </c>
    </row>
    <row r="21">
      <c r="A21" s="23" t="n"/>
      <c r="B21" s="23" t="n"/>
      <c r="C21" s="29">
        <f>IF($B21="","",IFERROR(INDEX('Action Plans'!$B$5:$B$504,MATCH($B21,'Action Plans'!$A$5:$A$504,0)),""))</f>
        <v/>
      </c>
      <c r="D21" s="29">
        <f>IF($B21="","",IFERROR(INDEX('Action Plans'!$C$5:$C$504,MATCH($B21,'Action Plans'!$A$5:$A$504,0)),""))</f>
        <v/>
      </c>
      <c r="E21" s="29">
        <f>IF($B21="","",IFERROR(INDEX('Action Plans'!$D$5:$D$504,MATCH($B21,'Action Plans'!$A$5:$A$504,0)),""))</f>
        <v/>
      </c>
      <c r="F21" s="42" t="n"/>
      <c r="G21" s="23" t="n"/>
      <c r="H21" s="23" t="n"/>
      <c r="I21" s="24" t="n"/>
      <c r="J21" s="24" t="n"/>
      <c r="K21" s="42" t="n"/>
      <c r="L21" s="23" t="n"/>
      <c r="M21" s="42" t="n"/>
      <c r="N21" s="23" t="n"/>
      <c r="O21" s="27" t="n"/>
      <c r="P21" s="45" t="n"/>
      <c r="Q21" s="24" t="n"/>
      <c r="R21" s="29">
        <f>IF(COUNTA($A21:$B21,$F21:$Q21)=0,"",IF($A21="","Missing Session ID",IF(COUNTIF($A$5:$A$504,$A21)&gt;1,"Duplicate Session ID",IF($B21="","Missing Plan ID",IF(COUNTIF('Action Plans'!$A$5:$A$504,$B21)=0,"Unknown Plan ID",IF($F21="","Missing Coaching Date",IF(AND($K21&lt;&gt;"",$K21&lt;$F21),"Follow-Up Due Before Session",IF(AND($L21="Yes",$M21=""),"Missing Follow-Up Completion Date",IF(AND($L21="No",$M21&lt;&gt;""),"Completion Date With Open Follow-Up",IF(AND($M21&lt;&gt;"",$M21&lt;$F21),"Follow-Up Completed Before Session","OK"))))))))))</f>
        <v/>
      </c>
    </row>
    <row r="22">
      <c r="A22" s="23" t="n"/>
      <c r="B22" s="23" t="n"/>
      <c r="C22" s="29">
        <f>IF($B22="","",IFERROR(INDEX('Action Plans'!$B$5:$B$504,MATCH($B22,'Action Plans'!$A$5:$A$504,0)),""))</f>
        <v/>
      </c>
      <c r="D22" s="29">
        <f>IF($B22="","",IFERROR(INDEX('Action Plans'!$C$5:$C$504,MATCH($B22,'Action Plans'!$A$5:$A$504,0)),""))</f>
        <v/>
      </c>
      <c r="E22" s="29">
        <f>IF($B22="","",IFERROR(INDEX('Action Plans'!$D$5:$D$504,MATCH($B22,'Action Plans'!$A$5:$A$504,0)),""))</f>
        <v/>
      </c>
      <c r="F22" s="42" t="n"/>
      <c r="G22" s="23" t="n"/>
      <c r="H22" s="23" t="n"/>
      <c r="I22" s="24" t="n"/>
      <c r="J22" s="24" t="n"/>
      <c r="K22" s="42" t="n"/>
      <c r="L22" s="23" t="n"/>
      <c r="M22" s="42" t="n"/>
      <c r="N22" s="23" t="n"/>
      <c r="O22" s="27" t="n"/>
      <c r="P22" s="45" t="n"/>
      <c r="Q22" s="24" t="n"/>
      <c r="R22" s="29">
        <f>IF(COUNTA($A22:$B22,$F22:$Q22)=0,"",IF($A22="","Missing Session ID",IF(COUNTIF($A$5:$A$504,$A22)&gt;1,"Duplicate Session ID",IF($B22="","Missing Plan ID",IF(COUNTIF('Action Plans'!$A$5:$A$504,$B22)=0,"Unknown Plan ID",IF($F22="","Missing Coaching Date",IF(AND($K22&lt;&gt;"",$K22&lt;$F22),"Follow-Up Due Before Session",IF(AND($L22="Yes",$M22=""),"Missing Follow-Up Completion Date",IF(AND($L22="No",$M22&lt;&gt;""),"Completion Date With Open Follow-Up",IF(AND($M22&lt;&gt;"",$M22&lt;$F22),"Follow-Up Completed Before Session","OK"))))))))))</f>
        <v/>
      </c>
    </row>
    <row r="23">
      <c r="A23" s="23" t="n"/>
      <c r="B23" s="23" t="n"/>
      <c r="C23" s="29">
        <f>IF($B23="","",IFERROR(INDEX('Action Plans'!$B$5:$B$504,MATCH($B23,'Action Plans'!$A$5:$A$504,0)),""))</f>
        <v/>
      </c>
      <c r="D23" s="29">
        <f>IF($B23="","",IFERROR(INDEX('Action Plans'!$C$5:$C$504,MATCH($B23,'Action Plans'!$A$5:$A$504,0)),""))</f>
        <v/>
      </c>
      <c r="E23" s="29">
        <f>IF($B23="","",IFERROR(INDEX('Action Plans'!$D$5:$D$504,MATCH($B23,'Action Plans'!$A$5:$A$504,0)),""))</f>
        <v/>
      </c>
      <c r="F23" s="42" t="n"/>
      <c r="G23" s="23" t="n"/>
      <c r="H23" s="23" t="n"/>
      <c r="I23" s="24" t="n"/>
      <c r="J23" s="24" t="n"/>
      <c r="K23" s="42" t="n"/>
      <c r="L23" s="23" t="n"/>
      <c r="M23" s="42" t="n"/>
      <c r="N23" s="23" t="n"/>
      <c r="O23" s="27" t="n"/>
      <c r="P23" s="45" t="n"/>
      <c r="Q23" s="24" t="n"/>
      <c r="R23" s="29">
        <f>IF(COUNTA($A23:$B23,$F23:$Q23)=0,"",IF($A23="","Missing Session ID",IF(COUNTIF($A$5:$A$504,$A23)&gt;1,"Duplicate Session ID",IF($B23="","Missing Plan ID",IF(COUNTIF('Action Plans'!$A$5:$A$504,$B23)=0,"Unknown Plan ID",IF($F23="","Missing Coaching Date",IF(AND($K23&lt;&gt;"",$K23&lt;$F23),"Follow-Up Due Before Session",IF(AND($L23="Yes",$M23=""),"Missing Follow-Up Completion Date",IF(AND($L23="No",$M23&lt;&gt;""),"Completion Date With Open Follow-Up",IF(AND($M23&lt;&gt;"",$M23&lt;$F23),"Follow-Up Completed Before Session","OK"))))))))))</f>
        <v/>
      </c>
    </row>
    <row r="24">
      <c r="A24" s="23" t="n"/>
      <c r="B24" s="23" t="n"/>
      <c r="C24" s="29">
        <f>IF($B24="","",IFERROR(INDEX('Action Plans'!$B$5:$B$504,MATCH($B24,'Action Plans'!$A$5:$A$504,0)),""))</f>
        <v/>
      </c>
      <c r="D24" s="29">
        <f>IF($B24="","",IFERROR(INDEX('Action Plans'!$C$5:$C$504,MATCH($B24,'Action Plans'!$A$5:$A$504,0)),""))</f>
        <v/>
      </c>
      <c r="E24" s="29">
        <f>IF($B24="","",IFERROR(INDEX('Action Plans'!$D$5:$D$504,MATCH($B24,'Action Plans'!$A$5:$A$504,0)),""))</f>
        <v/>
      </c>
      <c r="F24" s="42" t="n"/>
      <c r="G24" s="23" t="n"/>
      <c r="H24" s="23" t="n"/>
      <c r="I24" s="24" t="n"/>
      <c r="J24" s="24" t="n"/>
      <c r="K24" s="42" t="n"/>
      <c r="L24" s="23" t="n"/>
      <c r="M24" s="42" t="n"/>
      <c r="N24" s="23" t="n"/>
      <c r="O24" s="27" t="n"/>
      <c r="P24" s="45" t="n"/>
      <c r="Q24" s="24" t="n"/>
      <c r="R24" s="29">
        <f>IF(COUNTA($A24:$B24,$F24:$Q24)=0,"",IF($A24="","Missing Session ID",IF(COUNTIF($A$5:$A$504,$A24)&gt;1,"Duplicate Session ID",IF($B24="","Missing Plan ID",IF(COUNTIF('Action Plans'!$A$5:$A$504,$B24)=0,"Unknown Plan ID",IF($F24="","Missing Coaching Date",IF(AND($K24&lt;&gt;"",$K24&lt;$F24),"Follow-Up Due Before Session",IF(AND($L24="Yes",$M24=""),"Missing Follow-Up Completion Date",IF(AND($L24="No",$M24&lt;&gt;""),"Completion Date With Open Follow-Up",IF(AND($M24&lt;&gt;"",$M24&lt;$F24),"Follow-Up Completed Before Session","OK"))))))))))</f>
        <v/>
      </c>
    </row>
    <row r="25">
      <c r="A25" s="23" t="n"/>
      <c r="B25" s="23" t="n"/>
      <c r="C25" s="29">
        <f>IF($B25="","",IFERROR(INDEX('Action Plans'!$B$5:$B$504,MATCH($B25,'Action Plans'!$A$5:$A$504,0)),""))</f>
        <v/>
      </c>
      <c r="D25" s="29">
        <f>IF($B25="","",IFERROR(INDEX('Action Plans'!$C$5:$C$504,MATCH($B25,'Action Plans'!$A$5:$A$504,0)),""))</f>
        <v/>
      </c>
      <c r="E25" s="29">
        <f>IF($B25="","",IFERROR(INDEX('Action Plans'!$D$5:$D$504,MATCH($B25,'Action Plans'!$A$5:$A$504,0)),""))</f>
        <v/>
      </c>
      <c r="F25" s="42" t="n"/>
      <c r="G25" s="23" t="n"/>
      <c r="H25" s="23" t="n"/>
      <c r="I25" s="24" t="n"/>
      <c r="J25" s="24" t="n"/>
      <c r="K25" s="42" t="n"/>
      <c r="L25" s="23" t="n"/>
      <c r="M25" s="42" t="n"/>
      <c r="N25" s="23" t="n"/>
      <c r="O25" s="27" t="n"/>
      <c r="P25" s="45" t="n"/>
      <c r="Q25" s="24" t="n"/>
      <c r="R25" s="29">
        <f>IF(COUNTA($A25:$B25,$F25:$Q25)=0,"",IF($A25="","Missing Session ID",IF(COUNTIF($A$5:$A$504,$A25)&gt;1,"Duplicate Session ID",IF($B25="","Missing Plan ID",IF(COUNTIF('Action Plans'!$A$5:$A$504,$B25)=0,"Unknown Plan ID",IF($F25="","Missing Coaching Date",IF(AND($K25&lt;&gt;"",$K25&lt;$F25),"Follow-Up Due Before Session",IF(AND($L25="Yes",$M25=""),"Missing Follow-Up Completion Date",IF(AND($L25="No",$M25&lt;&gt;""),"Completion Date With Open Follow-Up",IF(AND($M25&lt;&gt;"",$M25&lt;$F25),"Follow-Up Completed Before Session","OK"))))))))))</f>
        <v/>
      </c>
    </row>
    <row r="26">
      <c r="A26" s="23" t="n"/>
      <c r="B26" s="23" t="n"/>
      <c r="C26" s="29">
        <f>IF($B26="","",IFERROR(INDEX('Action Plans'!$B$5:$B$504,MATCH($B26,'Action Plans'!$A$5:$A$504,0)),""))</f>
        <v/>
      </c>
      <c r="D26" s="29">
        <f>IF($B26="","",IFERROR(INDEX('Action Plans'!$C$5:$C$504,MATCH($B26,'Action Plans'!$A$5:$A$504,0)),""))</f>
        <v/>
      </c>
      <c r="E26" s="29">
        <f>IF($B26="","",IFERROR(INDEX('Action Plans'!$D$5:$D$504,MATCH($B26,'Action Plans'!$A$5:$A$504,0)),""))</f>
        <v/>
      </c>
      <c r="F26" s="42" t="n"/>
      <c r="G26" s="23" t="n"/>
      <c r="H26" s="23" t="n"/>
      <c r="I26" s="24" t="n"/>
      <c r="J26" s="24" t="n"/>
      <c r="K26" s="42" t="n"/>
      <c r="L26" s="23" t="n"/>
      <c r="M26" s="42" t="n"/>
      <c r="N26" s="23" t="n"/>
      <c r="O26" s="27" t="n"/>
      <c r="P26" s="45" t="n"/>
      <c r="Q26" s="24" t="n"/>
      <c r="R26" s="29">
        <f>IF(COUNTA($A26:$B26,$F26:$Q26)=0,"",IF($A26="","Missing Session ID",IF(COUNTIF($A$5:$A$504,$A26)&gt;1,"Duplicate Session ID",IF($B26="","Missing Plan ID",IF(COUNTIF('Action Plans'!$A$5:$A$504,$B26)=0,"Unknown Plan ID",IF($F26="","Missing Coaching Date",IF(AND($K26&lt;&gt;"",$K26&lt;$F26),"Follow-Up Due Before Session",IF(AND($L26="Yes",$M26=""),"Missing Follow-Up Completion Date",IF(AND($L26="No",$M26&lt;&gt;""),"Completion Date With Open Follow-Up",IF(AND($M26&lt;&gt;"",$M26&lt;$F26),"Follow-Up Completed Before Session","OK"))))))))))</f>
        <v/>
      </c>
    </row>
    <row r="27">
      <c r="A27" s="23" t="n"/>
      <c r="B27" s="23" t="n"/>
      <c r="C27" s="29">
        <f>IF($B27="","",IFERROR(INDEX('Action Plans'!$B$5:$B$504,MATCH($B27,'Action Plans'!$A$5:$A$504,0)),""))</f>
        <v/>
      </c>
      <c r="D27" s="29">
        <f>IF($B27="","",IFERROR(INDEX('Action Plans'!$C$5:$C$504,MATCH($B27,'Action Plans'!$A$5:$A$504,0)),""))</f>
        <v/>
      </c>
      <c r="E27" s="29">
        <f>IF($B27="","",IFERROR(INDEX('Action Plans'!$D$5:$D$504,MATCH($B27,'Action Plans'!$A$5:$A$504,0)),""))</f>
        <v/>
      </c>
      <c r="F27" s="42" t="n"/>
      <c r="G27" s="23" t="n"/>
      <c r="H27" s="23" t="n"/>
      <c r="I27" s="24" t="n"/>
      <c r="J27" s="24" t="n"/>
      <c r="K27" s="42" t="n"/>
      <c r="L27" s="23" t="n"/>
      <c r="M27" s="42" t="n"/>
      <c r="N27" s="23" t="n"/>
      <c r="O27" s="27" t="n"/>
      <c r="P27" s="45" t="n"/>
      <c r="Q27" s="24" t="n"/>
      <c r="R27" s="29">
        <f>IF(COUNTA($A27:$B27,$F27:$Q27)=0,"",IF($A27="","Missing Session ID",IF(COUNTIF($A$5:$A$504,$A27)&gt;1,"Duplicate Session ID",IF($B27="","Missing Plan ID",IF(COUNTIF('Action Plans'!$A$5:$A$504,$B27)=0,"Unknown Plan ID",IF($F27="","Missing Coaching Date",IF(AND($K27&lt;&gt;"",$K27&lt;$F27),"Follow-Up Due Before Session",IF(AND($L27="Yes",$M27=""),"Missing Follow-Up Completion Date",IF(AND($L27="No",$M27&lt;&gt;""),"Completion Date With Open Follow-Up",IF(AND($M27&lt;&gt;"",$M27&lt;$F27),"Follow-Up Completed Before Session","OK"))))))))))</f>
        <v/>
      </c>
    </row>
    <row r="28">
      <c r="A28" s="23" t="n"/>
      <c r="B28" s="23" t="n"/>
      <c r="C28" s="29">
        <f>IF($B28="","",IFERROR(INDEX('Action Plans'!$B$5:$B$504,MATCH($B28,'Action Plans'!$A$5:$A$504,0)),""))</f>
        <v/>
      </c>
      <c r="D28" s="29">
        <f>IF($B28="","",IFERROR(INDEX('Action Plans'!$C$5:$C$504,MATCH($B28,'Action Plans'!$A$5:$A$504,0)),""))</f>
        <v/>
      </c>
      <c r="E28" s="29">
        <f>IF($B28="","",IFERROR(INDEX('Action Plans'!$D$5:$D$504,MATCH($B28,'Action Plans'!$A$5:$A$504,0)),""))</f>
        <v/>
      </c>
      <c r="F28" s="42" t="n"/>
      <c r="G28" s="23" t="n"/>
      <c r="H28" s="23" t="n"/>
      <c r="I28" s="24" t="n"/>
      <c r="J28" s="24" t="n"/>
      <c r="K28" s="42" t="n"/>
      <c r="L28" s="23" t="n"/>
      <c r="M28" s="42" t="n"/>
      <c r="N28" s="23" t="n"/>
      <c r="O28" s="27" t="n"/>
      <c r="P28" s="45" t="n"/>
      <c r="Q28" s="24" t="n"/>
      <c r="R28" s="29">
        <f>IF(COUNTA($A28:$B28,$F28:$Q28)=0,"",IF($A28="","Missing Session ID",IF(COUNTIF($A$5:$A$504,$A28)&gt;1,"Duplicate Session ID",IF($B28="","Missing Plan ID",IF(COUNTIF('Action Plans'!$A$5:$A$504,$B28)=0,"Unknown Plan ID",IF($F28="","Missing Coaching Date",IF(AND($K28&lt;&gt;"",$K28&lt;$F28),"Follow-Up Due Before Session",IF(AND($L28="Yes",$M28=""),"Missing Follow-Up Completion Date",IF(AND($L28="No",$M28&lt;&gt;""),"Completion Date With Open Follow-Up",IF(AND($M28&lt;&gt;"",$M28&lt;$F28),"Follow-Up Completed Before Session","OK"))))))))))</f>
        <v/>
      </c>
    </row>
    <row r="29">
      <c r="A29" s="23" t="n"/>
      <c r="B29" s="23" t="n"/>
      <c r="C29" s="29">
        <f>IF($B29="","",IFERROR(INDEX('Action Plans'!$B$5:$B$504,MATCH($B29,'Action Plans'!$A$5:$A$504,0)),""))</f>
        <v/>
      </c>
      <c r="D29" s="29">
        <f>IF($B29="","",IFERROR(INDEX('Action Plans'!$C$5:$C$504,MATCH($B29,'Action Plans'!$A$5:$A$504,0)),""))</f>
        <v/>
      </c>
      <c r="E29" s="29">
        <f>IF($B29="","",IFERROR(INDEX('Action Plans'!$D$5:$D$504,MATCH($B29,'Action Plans'!$A$5:$A$504,0)),""))</f>
        <v/>
      </c>
      <c r="F29" s="42" t="n"/>
      <c r="G29" s="23" t="n"/>
      <c r="H29" s="23" t="n"/>
      <c r="I29" s="24" t="n"/>
      <c r="J29" s="24" t="n"/>
      <c r="K29" s="42" t="n"/>
      <c r="L29" s="23" t="n"/>
      <c r="M29" s="42" t="n"/>
      <c r="N29" s="23" t="n"/>
      <c r="O29" s="27" t="n"/>
      <c r="P29" s="45" t="n"/>
      <c r="Q29" s="24" t="n"/>
      <c r="R29" s="29">
        <f>IF(COUNTA($A29:$B29,$F29:$Q29)=0,"",IF($A29="","Missing Session ID",IF(COUNTIF($A$5:$A$504,$A29)&gt;1,"Duplicate Session ID",IF($B29="","Missing Plan ID",IF(COUNTIF('Action Plans'!$A$5:$A$504,$B29)=0,"Unknown Plan ID",IF($F29="","Missing Coaching Date",IF(AND($K29&lt;&gt;"",$K29&lt;$F29),"Follow-Up Due Before Session",IF(AND($L29="Yes",$M29=""),"Missing Follow-Up Completion Date",IF(AND($L29="No",$M29&lt;&gt;""),"Completion Date With Open Follow-Up",IF(AND($M29&lt;&gt;"",$M29&lt;$F29),"Follow-Up Completed Before Session","OK"))))))))))</f>
        <v/>
      </c>
    </row>
    <row r="30">
      <c r="A30" s="23" t="n"/>
      <c r="B30" s="23" t="n"/>
      <c r="C30" s="29">
        <f>IF($B30="","",IFERROR(INDEX('Action Plans'!$B$5:$B$504,MATCH($B30,'Action Plans'!$A$5:$A$504,0)),""))</f>
        <v/>
      </c>
      <c r="D30" s="29">
        <f>IF($B30="","",IFERROR(INDEX('Action Plans'!$C$5:$C$504,MATCH($B30,'Action Plans'!$A$5:$A$504,0)),""))</f>
        <v/>
      </c>
      <c r="E30" s="29">
        <f>IF($B30="","",IFERROR(INDEX('Action Plans'!$D$5:$D$504,MATCH($B30,'Action Plans'!$A$5:$A$504,0)),""))</f>
        <v/>
      </c>
      <c r="F30" s="42" t="n"/>
      <c r="G30" s="23" t="n"/>
      <c r="H30" s="23" t="n"/>
      <c r="I30" s="24" t="n"/>
      <c r="J30" s="24" t="n"/>
      <c r="K30" s="42" t="n"/>
      <c r="L30" s="23" t="n"/>
      <c r="M30" s="42" t="n"/>
      <c r="N30" s="23" t="n"/>
      <c r="O30" s="27" t="n"/>
      <c r="P30" s="45" t="n"/>
      <c r="Q30" s="24" t="n"/>
      <c r="R30" s="29">
        <f>IF(COUNTA($A30:$B30,$F30:$Q30)=0,"",IF($A30="","Missing Session ID",IF(COUNTIF($A$5:$A$504,$A30)&gt;1,"Duplicate Session ID",IF($B30="","Missing Plan ID",IF(COUNTIF('Action Plans'!$A$5:$A$504,$B30)=0,"Unknown Plan ID",IF($F30="","Missing Coaching Date",IF(AND($K30&lt;&gt;"",$K30&lt;$F30),"Follow-Up Due Before Session",IF(AND($L30="Yes",$M30=""),"Missing Follow-Up Completion Date",IF(AND($L30="No",$M30&lt;&gt;""),"Completion Date With Open Follow-Up",IF(AND($M30&lt;&gt;"",$M30&lt;$F30),"Follow-Up Completed Before Session","OK"))))))))))</f>
        <v/>
      </c>
    </row>
    <row r="31">
      <c r="A31" s="23" t="n"/>
      <c r="B31" s="23" t="n"/>
      <c r="C31" s="29">
        <f>IF($B31="","",IFERROR(INDEX('Action Plans'!$B$5:$B$504,MATCH($B31,'Action Plans'!$A$5:$A$504,0)),""))</f>
        <v/>
      </c>
      <c r="D31" s="29">
        <f>IF($B31="","",IFERROR(INDEX('Action Plans'!$C$5:$C$504,MATCH($B31,'Action Plans'!$A$5:$A$504,0)),""))</f>
        <v/>
      </c>
      <c r="E31" s="29">
        <f>IF($B31="","",IFERROR(INDEX('Action Plans'!$D$5:$D$504,MATCH($B31,'Action Plans'!$A$5:$A$504,0)),""))</f>
        <v/>
      </c>
      <c r="F31" s="42" t="n"/>
      <c r="G31" s="23" t="n"/>
      <c r="H31" s="23" t="n"/>
      <c r="I31" s="24" t="n"/>
      <c r="J31" s="24" t="n"/>
      <c r="K31" s="42" t="n"/>
      <c r="L31" s="23" t="n"/>
      <c r="M31" s="42" t="n"/>
      <c r="N31" s="23" t="n"/>
      <c r="O31" s="27" t="n"/>
      <c r="P31" s="45" t="n"/>
      <c r="Q31" s="24" t="n"/>
      <c r="R31" s="29">
        <f>IF(COUNTA($A31:$B31,$F31:$Q31)=0,"",IF($A31="","Missing Session ID",IF(COUNTIF($A$5:$A$504,$A31)&gt;1,"Duplicate Session ID",IF($B31="","Missing Plan ID",IF(COUNTIF('Action Plans'!$A$5:$A$504,$B31)=0,"Unknown Plan ID",IF($F31="","Missing Coaching Date",IF(AND($K31&lt;&gt;"",$K31&lt;$F31),"Follow-Up Due Before Session",IF(AND($L31="Yes",$M31=""),"Missing Follow-Up Completion Date",IF(AND($L31="No",$M31&lt;&gt;""),"Completion Date With Open Follow-Up",IF(AND($M31&lt;&gt;"",$M31&lt;$F31),"Follow-Up Completed Before Session","OK"))))))))))</f>
        <v/>
      </c>
    </row>
    <row r="32">
      <c r="A32" s="23" t="n"/>
      <c r="B32" s="23" t="n"/>
      <c r="C32" s="29">
        <f>IF($B32="","",IFERROR(INDEX('Action Plans'!$B$5:$B$504,MATCH($B32,'Action Plans'!$A$5:$A$504,0)),""))</f>
        <v/>
      </c>
      <c r="D32" s="29">
        <f>IF($B32="","",IFERROR(INDEX('Action Plans'!$C$5:$C$504,MATCH($B32,'Action Plans'!$A$5:$A$504,0)),""))</f>
        <v/>
      </c>
      <c r="E32" s="29">
        <f>IF($B32="","",IFERROR(INDEX('Action Plans'!$D$5:$D$504,MATCH($B32,'Action Plans'!$A$5:$A$504,0)),""))</f>
        <v/>
      </c>
      <c r="F32" s="42" t="n"/>
      <c r="G32" s="23" t="n"/>
      <c r="H32" s="23" t="n"/>
      <c r="I32" s="24" t="n"/>
      <c r="J32" s="24" t="n"/>
      <c r="K32" s="42" t="n"/>
      <c r="L32" s="23" t="n"/>
      <c r="M32" s="42" t="n"/>
      <c r="N32" s="23" t="n"/>
      <c r="O32" s="27" t="n"/>
      <c r="P32" s="45" t="n"/>
      <c r="Q32" s="24" t="n"/>
      <c r="R32" s="29">
        <f>IF(COUNTA($A32:$B32,$F32:$Q32)=0,"",IF($A32="","Missing Session ID",IF(COUNTIF($A$5:$A$504,$A32)&gt;1,"Duplicate Session ID",IF($B32="","Missing Plan ID",IF(COUNTIF('Action Plans'!$A$5:$A$504,$B32)=0,"Unknown Plan ID",IF($F32="","Missing Coaching Date",IF(AND($K32&lt;&gt;"",$K32&lt;$F32),"Follow-Up Due Before Session",IF(AND($L32="Yes",$M32=""),"Missing Follow-Up Completion Date",IF(AND($L32="No",$M32&lt;&gt;""),"Completion Date With Open Follow-Up",IF(AND($M32&lt;&gt;"",$M32&lt;$F32),"Follow-Up Completed Before Session","OK"))))))))))</f>
        <v/>
      </c>
    </row>
    <row r="33">
      <c r="A33" s="23" t="n"/>
      <c r="B33" s="23" t="n"/>
      <c r="C33" s="29">
        <f>IF($B33="","",IFERROR(INDEX('Action Plans'!$B$5:$B$504,MATCH($B33,'Action Plans'!$A$5:$A$504,0)),""))</f>
        <v/>
      </c>
      <c r="D33" s="29">
        <f>IF($B33="","",IFERROR(INDEX('Action Plans'!$C$5:$C$504,MATCH($B33,'Action Plans'!$A$5:$A$504,0)),""))</f>
        <v/>
      </c>
      <c r="E33" s="29">
        <f>IF($B33="","",IFERROR(INDEX('Action Plans'!$D$5:$D$504,MATCH($B33,'Action Plans'!$A$5:$A$504,0)),""))</f>
        <v/>
      </c>
      <c r="F33" s="42" t="n"/>
      <c r="G33" s="23" t="n"/>
      <c r="H33" s="23" t="n"/>
      <c r="I33" s="24" t="n"/>
      <c r="J33" s="24" t="n"/>
      <c r="K33" s="42" t="n"/>
      <c r="L33" s="23" t="n"/>
      <c r="M33" s="42" t="n"/>
      <c r="N33" s="23" t="n"/>
      <c r="O33" s="27" t="n"/>
      <c r="P33" s="45" t="n"/>
      <c r="Q33" s="24" t="n"/>
      <c r="R33" s="29">
        <f>IF(COUNTA($A33:$B33,$F33:$Q33)=0,"",IF($A33="","Missing Session ID",IF(COUNTIF($A$5:$A$504,$A33)&gt;1,"Duplicate Session ID",IF($B33="","Missing Plan ID",IF(COUNTIF('Action Plans'!$A$5:$A$504,$B33)=0,"Unknown Plan ID",IF($F33="","Missing Coaching Date",IF(AND($K33&lt;&gt;"",$K33&lt;$F33),"Follow-Up Due Before Session",IF(AND($L33="Yes",$M33=""),"Missing Follow-Up Completion Date",IF(AND($L33="No",$M33&lt;&gt;""),"Completion Date With Open Follow-Up",IF(AND($M33&lt;&gt;"",$M33&lt;$F33),"Follow-Up Completed Before Session","OK"))))))))))</f>
        <v/>
      </c>
    </row>
    <row r="34">
      <c r="A34" s="23" t="n"/>
      <c r="B34" s="23" t="n"/>
      <c r="C34" s="29">
        <f>IF($B34="","",IFERROR(INDEX('Action Plans'!$B$5:$B$504,MATCH($B34,'Action Plans'!$A$5:$A$504,0)),""))</f>
        <v/>
      </c>
      <c r="D34" s="29">
        <f>IF($B34="","",IFERROR(INDEX('Action Plans'!$C$5:$C$504,MATCH($B34,'Action Plans'!$A$5:$A$504,0)),""))</f>
        <v/>
      </c>
      <c r="E34" s="29">
        <f>IF($B34="","",IFERROR(INDEX('Action Plans'!$D$5:$D$504,MATCH($B34,'Action Plans'!$A$5:$A$504,0)),""))</f>
        <v/>
      </c>
      <c r="F34" s="42" t="n"/>
      <c r="G34" s="23" t="n"/>
      <c r="H34" s="23" t="n"/>
      <c r="I34" s="24" t="n"/>
      <c r="J34" s="24" t="n"/>
      <c r="K34" s="42" t="n"/>
      <c r="L34" s="23" t="n"/>
      <c r="M34" s="42" t="n"/>
      <c r="N34" s="23" t="n"/>
      <c r="O34" s="27" t="n"/>
      <c r="P34" s="45" t="n"/>
      <c r="Q34" s="24" t="n"/>
      <c r="R34" s="29">
        <f>IF(COUNTA($A34:$B34,$F34:$Q34)=0,"",IF($A34="","Missing Session ID",IF(COUNTIF($A$5:$A$504,$A34)&gt;1,"Duplicate Session ID",IF($B34="","Missing Plan ID",IF(COUNTIF('Action Plans'!$A$5:$A$504,$B34)=0,"Unknown Plan ID",IF($F34="","Missing Coaching Date",IF(AND($K34&lt;&gt;"",$K34&lt;$F34),"Follow-Up Due Before Session",IF(AND($L34="Yes",$M34=""),"Missing Follow-Up Completion Date",IF(AND($L34="No",$M34&lt;&gt;""),"Completion Date With Open Follow-Up",IF(AND($M34&lt;&gt;"",$M34&lt;$F34),"Follow-Up Completed Before Session","OK"))))))))))</f>
        <v/>
      </c>
    </row>
    <row r="35">
      <c r="A35" s="23" t="n"/>
      <c r="B35" s="23" t="n"/>
      <c r="C35" s="29">
        <f>IF($B35="","",IFERROR(INDEX('Action Plans'!$B$5:$B$504,MATCH($B35,'Action Plans'!$A$5:$A$504,0)),""))</f>
        <v/>
      </c>
      <c r="D35" s="29">
        <f>IF($B35="","",IFERROR(INDEX('Action Plans'!$C$5:$C$504,MATCH($B35,'Action Plans'!$A$5:$A$504,0)),""))</f>
        <v/>
      </c>
      <c r="E35" s="29">
        <f>IF($B35="","",IFERROR(INDEX('Action Plans'!$D$5:$D$504,MATCH($B35,'Action Plans'!$A$5:$A$504,0)),""))</f>
        <v/>
      </c>
      <c r="F35" s="42" t="n"/>
      <c r="G35" s="23" t="n"/>
      <c r="H35" s="23" t="n"/>
      <c r="I35" s="24" t="n"/>
      <c r="J35" s="24" t="n"/>
      <c r="K35" s="42" t="n"/>
      <c r="L35" s="23" t="n"/>
      <c r="M35" s="42" t="n"/>
      <c r="N35" s="23" t="n"/>
      <c r="O35" s="27" t="n"/>
      <c r="P35" s="45" t="n"/>
      <c r="Q35" s="24" t="n"/>
      <c r="R35" s="29">
        <f>IF(COUNTA($A35:$B35,$F35:$Q35)=0,"",IF($A35="","Missing Session ID",IF(COUNTIF($A$5:$A$504,$A35)&gt;1,"Duplicate Session ID",IF($B35="","Missing Plan ID",IF(COUNTIF('Action Plans'!$A$5:$A$504,$B35)=0,"Unknown Plan ID",IF($F35="","Missing Coaching Date",IF(AND($K35&lt;&gt;"",$K35&lt;$F35),"Follow-Up Due Before Session",IF(AND($L35="Yes",$M35=""),"Missing Follow-Up Completion Date",IF(AND($L35="No",$M35&lt;&gt;""),"Completion Date With Open Follow-Up",IF(AND($M35&lt;&gt;"",$M35&lt;$F35),"Follow-Up Completed Before Session","OK"))))))))))</f>
        <v/>
      </c>
    </row>
    <row r="36">
      <c r="A36" s="23" t="n"/>
      <c r="B36" s="23" t="n"/>
      <c r="C36" s="29">
        <f>IF($B36="","",IFERROR(INDEX('Action Plans'!$B$5:$B$504,MATCH($B36,'Action Plans'!$A$5:$A$504,0)),""))</f>
        <v/>
      </c>
      <c r="D36" s="29">
        <f>IF($B36="","",IFERROR(INDEX('Action Plans'!$C$5:$C$504,MATCH($B36,'Action Plans'!$A$5:$A$504,0)),""))</f>
        <v/>
      </c>
      <c r="E36" s="29">
        <f>IF($B36="","",IFERROR(INDEX('Action Plans'!$D$5:$D$504,MATCH($B36,'Action Plans'!$A$5:$A$504,0)),""))</f>
        <v/>
      </c>
      <c r="F36" s="42" t="n"/>
      <c r="G36" s="23" t="n"/>
      <c r="H36" s="23" t="n"/>
      <c r="I36" s="24" t="n"/>
      <c r="J36" s="24" t="n"/>
      <c r="K36" s="42" t="n"/>
      <c r="L36" s="23" t="n"/>
      <c r="M36" s="42" t="n"/>
      <c r="N36" s="23" t="n"/>
      <c r="O36" s="27" t="n"/>
      <c r="P36" s="45" t="n"/>
      <c r="Q36" s="24" t="n"/>
      <c r="R36" s="29">
        <f>IF(COUNTA($A36:$B36,$F36:$Q36)=0,"",IF($A36="","Missing Session ID",IF(COUNTIF($A$5:$A$504,$A36)&gt;1,"Duplicate Session ID",IF($B36="","Missing Plan ID",IF(COUNTIF('Action Plans'!$A$5:$A$504,$B36)=0,"Unknown Plan ID",IF($F36="","Missing Coaching Date",IF(AND($K36&lt;&gt;"",$K36&lt;$F36),"Follow-Up Due Before Session",IF(AND($L36="Yes",$M36=""),"Missing Follow-Up Completion Date",IF(AND($L36="No",$M36&lt;&gt;""),"Completion Date With Open Follow-Up",IF(AND($M36&lt;&gt;"",$M36&lt;$F36),"Follow-Up Completed Before Session","OK"))))))))))</f>
        <v/>
      </c>
    </row>
    <row r="37">
      <c r="A37" s="23" t="n"/>
      <c r="B37" s="23" t="n"/>
      <c r="C37" s="29">
        <f>IF($B37="","",IFERROR(INDEX('Action Plans'!$B$5:$B$504,MATCH($B37,'Action Plans'!$A$5:$A$504,0)),""))</f>
        <v/>
      </c>
      <c r="D37" s="29">
        <f>IF($B37="","",IFERROR(INDEX('Action Plans'!$C$5:$C$504,MATCH($B37,'Action Plans'!$A$5:$A$504,0)),""))</f>
        <v/>
      </c>
      <c r="E37" s="29">
        <f>IF($B37="","",IFERROR(INDEX('Action Plans'!$D$5:$D$504,MATCH($B37,'Action Plans'!$A$5:$A$504,0)),""))</f>
        <v/>
      </c>
      <c r="F37" s="42" t="n"/>
      <c r="G37" s="23" t="n"/>
      <c r="H37" s="23" t="n"/>
      <c r="I37" s="24" t="n"/>
      <c r="J37" s="24" t="n"/>
      <c r="K37" s="42" t="n"/>
      <c r="L37" s="23" t="n"/>
      <c r="M37" s="42" t="n"/>
      <c r="N37" s="23" t="n"/>
      <c r="O37" s="27" t="n"/>
      <c r="P37" s="45" t="n"/>
      <c r="Q37" s="24" t="n"/>
      <c r="R37" s="29">
        <f>IF(COUNTA($A37:$B37,$F37:$Q37)=0,"",IF($A37="","Missing Session ID",IF(COUNTIF($A$5:$A$504,$A37)&gt;1,"Duplicate Session ID",IF($B37="","Missing Plan ID",IF(COUNTIF('Action Plans'!$A$5:$A$504,$B37)=0,"Unknown Plan ID",IF($F37="","Missing Coaching Date",IF(AND($K37&lt;&gt;"",$K37&lt;$F37),"Follow-Up Due Before Session",IF(AND($L37="Yes",$M37=""),"Missing Follow-Up Completion Date",IF(AND($L37="No",$M37&lt;&gt;""),"Completion Date With Open Follow-Up",IF(AND($M37&lt;&gt;"",$M37&lt;$F37),"Follow-Up Completed Before Session","OK"))))))))))</f>
        <v/>
      </c>
    </row>
    <row r="38">
      <c r="A38" s="23" t="n"/>
      <c r="B38" s="23" t="n"/>
      <c r="C38" s="29">
        <f>IF($B38="","",IFERROR(INDEX('Action Plans'!$B$5:$B$504,MATCH($B38,'Action Plans'!$A$5:$A$504,0)),""))</f>
        <v/>
      </c>
      <c r="D38" s="29">
        <f>IF($B38="","",IFERROR(INDEX('Action Plans'!$C$5:$C$504,MATCH($B38,'Action Plans'!$A$5:$A$504,0)),""))</f>
        <v/>
      </c>
      <c r="E38" s="29">
        <f>IF($B38="","",IFERROR(INDEX('Action Plans'!$D$5:$D$504,MATCH($B38,'Action Plans'!$A$5:$A$504,0)),""))</f>
        <v/>
      </c>
      <c r="F38" s="42" t="n"/>
      <c r="G38" s="23" t="n"/>
      <c r="H38" s="23" t="n"/>
      <c r="I38" s="24" t="n"/>
      <c r="J38" s="24" t="n"/>
      <c r="K38" s="42" t="n"/>
      <c r="L38" s="23" t="n"/>
      <c r="M38" s="42" t="n"/>
      <c r="N38" s="23" t="n"/>
      <c r="O38" s="27" t="n"/>
      <c r="P38" s="45" t="n"/>
      <c r="Q38" s="24" t="n"/>
      <c r="R38" s="29">
        <f>IF(COUNTA($A38:$B38,$F38:$Q38)=0,"",IF($A38="","Missing Session ID",IF(COUNTIF($A$5:$A$504,$A38)&gt;1,"Duplicate Session ID",IF($B38="","Missing Plan ID",IF(COUNTIF('Action Plans'!$A$5:$A$504,$B38)=0,"Unknown Plan ID",IF($F38="","Missing Coaching Date",IF(AND($K38&lt;&gt;"",$K38&lt;$F38),"Follow-Up Due Before Session",IF(AND($L38="Yes",$M38=""),"Missing Follow-Up Completion Date",IF(AND($L38="No",$M38&lt;&gt;""),"Completion Date With Open Follow-Up",IF(AND($M38&lt;&gt;"",$M38&lt;$F38),"Follow-Up Completed Before Session","OK"))))))))))</f>
        <v/>
      </c>
    </row>
    <row r="39">
      <c r="A39" s="23" t="n"/>
      <c r="B39" s="23" t="n"/>
      <c r="C39" s="29">
        <f>IF($B39="","",IFERROR(INDEX('Action Plans'!$B$5:$B$504,MATCH($B39,'Action Plans'!$A$5:$A$504,0)),""))</f>
        <v/>
      </c>
      <c r="D39" s="29">
        <f>IF($B39="","",IFERROR(INDEX('Action Plans'!$C$5:$C$504,MATCH($B39,'Action Plans'!$A$5:$A$504,0)),""))</f>
        <v/>
      </c>
      <c r="E39" s="29">
        <f>IF($B39="","",IFERROR(INDEX('Action Plans'!$D$5:$D$504,MATCH($B39,'Action Plans'!$A$5:$A$504,0)),""))</f>
        <v/>
      </c>
      <c r="F39" s="42" t="n"/>
      <c r="G39" s="23" t="n"/>
      <c r="H39" s="23" t="n"/>
      <c r="I39" s="24" t="n"/>
      <c r="J39" s="24" t="n"/>
      <c r="K39" s="42" t="n"/>
      <c r="L39" s="23" t="n"/>
      <c r="M39" s="42" t="n"/>
      <c r="N39" s="23" t="n"/>
      <c r="O39" s="27" t="n"/>
      <c r="P39" s="45" t="n"/>
      <c r="Q39" s="24" t="n"/>
      <c r="R39" s="29">
        <f>IF(COUNTA($A39:$B39,$F39:$Q39)=0,"",IF($A39="","Missing Session ID",IF(COUNTIF($A$5:$A$504,$A39)&gt;1,"Duplicate Session ID",IF($B39="","Missing Plan ID",IF(COUNTIF('Action Plans'!$A$5:$A$504,$B39)=0,"Unknown Plan ID",IF($F39="","Missing Coaching Date",IF(AND($K39&lt;&gt;"",$K39&lt;$F39),"Follow-Up Due Before Session",IF(AND($L39="Yes",$M39=""),"Missing Follow-Up Completion Date",IF(AND($L39="No",$M39&lt;&gt;""),"Completion Date With Open Follow-Up",IF(AND($M39&lt;&gt;"",$M39&lt;$F39),"Follow-Up Completed Before Session","OK"))))))))))</f>
        <v/>
      </c>
    </row>
    <row r="40">
      <c r="A40" s="23" t="n"/>
      <c r="B40" s="23" t="n"/>
      <c r="C40" s="29">
        <f>IF($B40="","",IFERROR(INDEX('Action Plans'!$B$5:$B$504,MATCH($B40,'Action Plans'!$A$5:$A$504,0)),""))</f>
        <v/>
      </c>
      <c r="D40" s="29">
        <f>IF($B40="","",IFERROR(INDEX('Action Plans'!$C$5:$C$504,MATCH($B40,'Action Plans'!$A$5:$A$504,0)),""))</f>
        <v/>
      </c>
      <c r="E40" s="29">
        <f>IF($B40="","",IFERROR(INDEX('Action Plans'!$D$5:$D$504,MATCH($B40,'Action Plans'!$A$5:$A$504,0)),""))</f>
        <v/>
      </c>
      <c r="F40" s="42" t="n"/>
      <c r="G40" s="23" t="n"/>
      <c r="H40" s="23" t="n"/>
      <c r="I40" s="24" t="n"/>
      <c r="J40" s="24" t="n"/>
      <c r="K40" s="42" t="n"/>
      <c r="L40" s="23" t="n"/>
      <c r="M40" s="42" t="n"/>
      <c r="N40" s="23" t="n"/>
      <c r="O40" s="27" t="n"/>
      <c r="P40" s="45" t="n"/>
      <c r="Q40" s="24" t="n"/>
      <c r="R40" s="29">
        <f>IF(COUNTA($A40:$B40,$F40:$Q40)=0,"",IF($A40="","Missing Session ID",IF(COUNTIF($A$5:$A$504,$A40)&gt;1,"Duplicate Session ID",IF($B40="","Missing Plan ID",IF(COUNTIF('Action Plans'!$A$5:$A$504,$B40)=0,"Unknown Plan ID",IF($F40="","Missing Coaching Date",IF(AND($K40&lt;&gt;"",$K40&lt;$F40),"Follow-Up Due Before Session",IF(AND($L40="Yes",$M40=""),"Missing Follow-Up Completion Date",IF(AND($L40="No",$M40&lt;&gt;""),"Completion Date With Open Follow-Up",IF(AND($M40&lt;&gt;"",$M40&lt;$F40),"Follow-Up Completed Before Session","OK"))))))))))</f>
        <v/>
      </c>
    </row>
    <row r="41">
      <c r="A41" s="23" t="n"/>
      <c r="B41" s="23" t="n"/>
      <c r="C41" s="29">
        <f>IF($B41="","",IFERROR(INDEX('Action Plans'!$B$5:$B$504,MATCH($B41,'Action Plans'!$A$5:$A$504,0)),""))</f>
        <v/>
      </c>
      <c r="D41" s="29">
        <f>IF($B41="","",IFERROR(INDEX('Action Plans'!$C$5:$C$504,MATCH($B41,'Action Plans'!$A$5:$A$504,0)),""))</f>
        <v/>
      </c>
      <c r="E41" s="29">
        <f>IF($B41="","",IFERROR(INDEX('Action Plans'!$D$5:$D$504,MATCH($B41,'Action Plans'!$A$5:$A$504,0)),""))</f>
        <v/>
      </c>
      <c r="F41" s="42" t="n"/>
      <c r="G41" s="23" t="n"/>
      <c r="H41" s="23" t="n"/>
      <c r="I41" s="24" t="n"/>
      <c r="J41" s="24" t="n"/>
      <c r="K41" s="42" t="n"/>
      <c r="L41" s="23" t="n"/>
      <c r="M41" s="42" t="n"/>
      <c r="N41" s="23" t="n"/>
      <c r="O41" s="27" t="n"/>
      <c r="P41" s="45" t="n"/>
      <c r="Q41" s="24" t="n"/>
      <c r="R41" s="29">
        <f>IF(COUNTA($A41:$B41,$F41:$Q41)=0,"",IF($A41="","Missing Session ID",IF(COUNTIF($A$5:$A$504,$A41)&gt;1,"Duplicate Session ID",IF($B41="","Missing Plan ID",IF(COUNTIF('Action Plans'!$A$5:$A$504,$B41)=0,"Unknown Plan ID",IF($F41="","Missing Coaching Date",IF(AND($K41&lt;&gt;"",$K41&lt;$F41),"Follow-Up Due Before Session",IF(AND($L41="Yes",$M41=""),"Missing Follow-Up Completion Date",IF(AND($L41="No",$M41&lt;&gt;""),"Completion Date With Open Follow-Up",IF(AND($M41&lt;&gt;"",$M41&lt;$F41),"Follow-Up Completed Before Session","OK"))))))))))</f>
        <v/>
      </c>
    </row>
    <row r="42">
      <c r="A42" s="23" t="n"/>
      <c r="B42" s="23" t="n"/>
      <c r="C42" s="29">
        <f>IF($B42="","",IFERROR(INDEX('Action Plans'!$B$5:$B$504,MATCH($B42,'Action Plans'!$A$5:$A$504,0)),""))</f>
        <v/>
      </c>
      <c r="D42" s="29">
        <f>IF($B42="","",IFERROR(INDEX('Action Plans'!$C$5:$C$504,MATCH($B42,'Action Plans'!$A$5:$A$504,0)),""))</f>
        <v/>
      </c>
      <c r="E42" s="29">
        <f>IF($B42="","",IFERROR(INDEX('Action Plans'!$D$5:$D$504,MATCH($B42,'Action Plans'!$A$5:$A$504,0)),""))</f>
        <v/>
      </c>
      <c r="F42" s="42" t="n"/>
      <c r="G42" s="23" t="n"/>
      <c r="H42" s="23" t="n"/>
      <c r="I42" s="24" t="n"/>
      <c r="J42" s="24" t="n"/>
      <c r="K42" s="42" t="n"/>
      <c r="L42" s="23" t="n"/>
      <c r="M42" s="42" t="n"/>
      <c r="N42" s="23" t="n"/>
      <c r="O42" s="27" t="n"/>
      <c r="P42" s="45" t="n"/>
      <c r="Q42" s="24" t="n"/>
      <c r="R42" s="29">
        <f>IF(COUNTA($A42:$B42,$F42:$Q42)=0,"",IF($A42="","Missing Session ID",IF(COUNTIF($A$5:$A$504,$A42)&gt;1,"Duplicate Session ID",IF($B42="","Missing Plan ID",IF(COUNTIF('Action Plans'!$A$5:$A$504,$B42)=0,"Unknown Plan ID",IF($F42="","Missing Coaching Date",IF(AND($K42&lt;&gt;"",$K42&lt;$F42),"Follow-Up Due Before Session",IF(AND($L42="Yes",$M42=""),"Missing Follow-Up Completion Date",IF(AND($L42="No",$M42&lt;&gt;""),"Completion Date With Open Follow-Up",IF(AND($M42&lt;&gt;"",$M42&lt;$F42),"Follow-Up Completed Before Session","OK"))))))))))</f>
        <v/>
      </c>
    </row>
    <row r="43">
      <c r="A43" s="23" t="n"/>
      <c r="B43" s="23" t="n"/>
      <c r="C43" s="29">
        <f>IF($B43="","",IFERROR(INDEX('Action Plans'!$B$5:$B$504,MATCH($B43,'Action Plans'!$A$5:$A$504,0)),""))</f>
        <v/>
      </c>
      <c r="D43" s="29">
        <f>IF($B43="","",IFERROR(INDEX('Action Plans'!$C$5:$C$504,MATCH($B43,'Action Plans'!$A$5:$A$504,0)),""))</f>
        <v/>
      </c>
      <c r="E43" s="29">
        <f>IF($B43="","",IFERROR(INDEX('Action Plans'!$D$5:$D$504,MATCH($B43,'Action Plans'!$A$5:$A$504,0)),""))</f>
        <v/>
      </c>
      <c r="F43" s="42" t="n"/>
      <c r="G43" s="23" t="n"/>
      <c r="H43" s="23" t="n"/>
      <c r="I43" s="24" t="n"/>
      <c r="J43" s="24" t="n"/>
      <c r="K43" s="42" t="n"/>
      <c r="L43" s="23" t="n"/>
      <c r="M43" s="42" t="n"/>
      <c r="N43" s="23" t="n"/>
      <c r="O43" s="27" t="n"/>
      <c r="P43" s="45" t="n"/>
      <c r="Q43" s="24" t="n"/>
      <c r="R43" s="29">
        <f>IF(COUNTA($A43:$B43,$F43:$Q43)=0,"",IF($A43="","Missing Session ID",IF(COUNTIF($A$5:$A$504,$A43)&gt;1,"Duplicate Session ID",IF($B43="","Missing Plan ID",IF(COUNTIF('Action Plans'!$A$5:$A$504,$B43)=0,"Unknown Plan ID",IF($F43="","Missing Coaching Date",IF(AND($K43&lt;&gt;"",$K43&lt;$F43),"Follow-Up Due Before Session",IF(AND($L43="Yes",$M43=""),"Missing Follow-Up Completion Date",IF(AND($L43="No",$M43&lt;&gt;""),"Completion Date With Open Follow-Up",IF(AND($M43&lt;&gt;"",$M43&lt;$F43),"Follow-Up Completed Before Session","OK"))))))))))</f>
        <v/>
      </c>
    </row>
    <row r="44">
      <c r="A44" s="23" t="n"/>
      <c r="B44" s="23" t="n"/>
      <c r="C44" s="29">
        <f>IF($B44="","",IFERROR(INDEX('Action Plans'!$B$5:$B$504,MATCH($B44,'Action Plans'!$A$5:$A$504,0)),""))</f>
        <v/>
      </c>
      <c r="D44" s="29">
        <f>IF($B44="","",IFERROR(INDEX('Action Plans'!$C$5:$C$504,MATCH($B44,'Action Plans'!$A$5:$A$504,0)),""))</f>
        <v/>
      </c>
      <c r="E44" s="29">
        <f>IF($B44="","",IFERROR(INDEX('Action Plans'!$D$5:$D$504,MATCH($B44,'Action Plans'!$A$5:$A$504,0)),""))</f>
        <v/>
      </c>
      <c r="F44" s="42" t="n"/>
      <c r="G44" s="23" t="n"/>
      <c r="H44" s="23" t="n"/>
      <c r="I44" s="24" t="n"/>
      <c r="J44" s="24" t="n"/>
      <c r="K44" s="42" t="n"/>
      <c r="L44" s="23" t="n"/>
      <c r="M44" s="42" t="n"/>
      <c r="N44" s="23" t="n"/>
      <c r="O44" s="27" t="n"/>
      <c r="P44" s="45" t="n"/>
      <c r="Q44" s="24" t="n"/>
      <c r="R44" s="29">
        <f>IF(COUNTA($A44:$B44,$F44:$Q44)=0,"",IF($A44="","Missing Session ID",IF(COUNTIF($A$5:$A$504,$A44)&gt;1,"Duplicate Session ID",IF($B44="","Missing Plan ID",IF(COUNTIF('Action Plans'!$A$5:$A$504,$B44)=0,"Unknown Plan ID",IF($F44="","Missing Coaching Date",IF(AND($K44&lt;&gt;"",$K44&lt;$F44),"Follow-Up Due Before Session",IF(AND($L44="Yes",$M44=""),"Missing Follow-Up Completion Date",IF(AND($L44="No",$M44&lt;&gt;""),"Completion Date With Open Follow-Up",IF(AND($M44&lt;&gt;"",$M44&lt;$F44),"Follow-Up Completed Before Session","OK"))))))))))</f>
        <v/>
      </c>
    </row>
    <row r="45">
      <c r="A45" s="23" t="n"/>
      <c r="B45" s="23" t="n"/>
      <c r="C45" s="29">
        <f>IF($B45="","",IFERROR(INDEX('Action Plans'!$B$5:$B$504,MATCH($B45,'Action Plans'!$A$5:$A$504,0)),""))</f>
        <v/>
      </c>
      <c r="D45" s="29">
        <f>IF($B45="","",IFERROR(INDEX('Action Plans'!$C$5:$C$504,MATCH($B45,'Action Plans'!$A$5:$A$504,0)),""))</f>
        <v/>
      </c>
      <c r="E45" s="29">
        <f>IF($B45="","",IFERROR(INDEX('Action Plans'!$D$5:$D$504,MATCH($B45,'Action Plans'!$A$5:$A$504,0)),""))</f>
        <v/>
      </c>
      <c r="F45" s="42" t="n"/>
      <c r="G45" s="23" t="n"/>
      <c r="H45" s="23" t="n"/>
      <c r="I45" s="24" t="n"/>
      <c r="J45" s="24" t="n"/>
      <c r="K45" s="42" t="n"/>
      <c r="L45" s="23" t="n"/>
      <c r="M45" s="42" t="n"/>
      <c r="N45" s="23" t="n"/>
      <c r="O45" s="27" t="n"/>
      <c r="P45" s="45" t="n"/>
      <c r="Q45" s="24" t="n"/>
      <c r="R45" s="29">
        <f>IF(COUNTA($A45:$B45,$F45:$Q45)=0,"",IF($A45="","Missing Session ID",IF(COUNTIF($A$5:$A$504,$A45)&gt;1,"Duplicate Session ID",IF($B45="","Missing Plan ID",IF(COUNTIF('Action Plans'!$A$5:$A$504,$B45)=0,"Unknown Plan ID",IF($F45="","Missing Coaching Date",IF(AND($K45&lt;&gt;"",$K45&lt;$F45),"Follow-Up Due Before Session",IF(AND($L45="Yes",$M45=""),"Missing Follow-Up Completion Date",IF(AND($L45="No",$M45&lt;&gt;""),"Completion Date With Open Follow-Up",IF(AND($M45&lt;&gt;"",$M45&lt;$F45),"Follow-Up Completed Before Session","OK"))))))))))</f>
        <v/>
      </c>
    </row>
    <row r="46">
      <c r="A46" s="23" t="n"/>
      <c r="B46" s="23" t="n"/>
      <c r="C46" s="29">
        <f>IF($B46="","",IFERROR(INDEX('Action Plans'!$B$5:$B$504,MATCH($B46,'Action Plans'!$A$5:$A$504,0)),""))</f>
        <v/>
      </c>
      <c r="D46" s="29">
        <f>IF($B46="","",IFERROR(INDEX('Action Plans'!$C$5:$C$504,MATCH($B46,'Action Plans'!$A$5:$A$504,0)),""))</f>
        <v/>
      </c>
      <c r="E46" s="29">
        <f>IF($B46="","",IFERROR(INDEX('Action Plans'!$D$5:$D$504,MATCH($B46,'Action Plans'!$A$5:$A$504,0)),""))</f>
        <v/>
      </c>
      <c r="F46" s="42" t="n"/>
      <c r="G46" s="23" t="n"/>
      <c r="H46" s="23" t="n"/>
      <c r="I46" s="24" t="n"/>
      <c r="J46" s="24" t="n"/>
      <c r="K46" s="42" t="n"/>
      <c r="L46" s="23" t="n"/>
      <c r="M46" s="42" t="n"/>
      <c r="N46" s="23" t="n"/>
      <c r="O46" s="27" t="n"/>
      <c r="P46" s="45" t="n"/>
      <c r="Q46" s="24" t="n"/>
      <c r="R46" s="29">
        <f>IF(COUNTA($A46:$B46,$F46:$Q46)=0,"",IF($A46="","Missing Session ID",IF(COUNTIF($A$5:$A$504,$A46)&gt;1,"Duplicate Session ID",IF($B46="","Missing Plan ID",IF(COUNTIF('Action Plans'!$A$5:$A$504,$B46)=0,"Unknown Plan ID",IF($F46="","Missing Coaching Date",IF(AND($K46&lt;&gt;"",$K46&lt;$F46),"Follow-Up Due Before Session",IF(AND($L46="Yes",$M46=""),"Missing Follow-Up Completion Date",IF(AND($L46="No",$M46&lt;&gt;""),"Completion Date With Open Follow-Up",IF(AND($M46&lt;&gt;"",$M46&lt;$F46),"Follow-Up Completed Before Session","OK"))))))))))</f>
        <v/>
      </c>
    </row>
    <row r="47">
      <c r="A47" s="23" t="n"/>
      <c r="B47" s="23" t="n"/>
      <c r="C47" s="29">
        <f>IF($B47="","",IFERROR(INDEX('Action Plans'!$B$5:$B$504,MATCH($B47,'Action Plans'!$A$5:$A$504,0)),""))</f>
        <v/>
      </c>
      <c r="D47" s="29">
        <f>IF($B47="","",IFERROR(INDEX('Action Plans'!$C$5:$C$504,MATCH($B47,'Action Plans'!$A$5:$A$504,0)),""))</f>
        <v/>
      </c>
      <c r="E47" s="29">
        <f>IF($B47="","",IFERROR(INDEX('Action Plans'!$D$5:$D$504,MATCH($B47,'Action Plans'!$A$5:$A$504,0)),""))</f>
        <v/>
      </c>
      <c r="F47" s="42" t="n"/>
      <c r="G47" s="23" t="n"/>
      <c r="H47" s="23" t="n"/>
      <c r="I47" s="24" t="n"/>
      <c r="J47" s="24" t="n"/>
      <c r="K47" s="42" t="n"/>
      <c r="L47" s="23" t="n"/>
      <c r="M47" s="42" t="n"/>
      <c r="N47" s="23" t="n"/>
      <c r="O47" s="27" t="n"/>
      <c r="P47" s="45" t="n"/>
      <c r="Q47" s="24" t="n"/>
      <c r="R47" s="29">
        <f>IF(COUNTA($A47:$B47,$F47:$Q47)=0,"",IF($A47="","Missing Session ID",IF(COUNTIF($A$5:$A$504,$A47)&gt;1,"Duplicate Session ID",IF($B47="","Missing Plan ID",IF(COUNTIF('Action Plans'!$A$5:$A$504,$B47)=0,"Unknown Plan ID",IF($F47="","Missing Coaching Date",IF(AND($K47&lt;&gt;"",$K47&lt;$F47),"Follow-Up Due Before Session",IF(AND($L47="Yes",$M47=""),"Missing Follow-Up Completion Date",IF(AND($L47="No",$M47&lt;&gt;""),"Completion Date With Open Follow-Up",IF(AND($M47&lt;&gt;"",$M47&lt;$F47),"Follow-Up Completed Before Session","OK"))))))))))</f>
        <v/>
      </c>
    </row>
    <row r="48">
      <c r="A48" s="23" t="n"/>
      <c r="B48" s="23" t="n"/>
      <c r="C48" s="29">
        <f>IF($B48="","",IFERROR(INDEX('Action Plans'!$B$5:$B$504,MATCH($B48,'Action Plans'!$A$5:$A$504,0)),""))</f>
        <v/>
      </c>
      <c r="D48" s="29">
        <f>IF($B48="","",IFERROR(INDEX('Action Plans'!$C$5:$C$504,MATCH($B48,'Action Plans'!$A$5:$A$504,0)),""))</f>
        <v/>
      </c>
      <c r="E48" s="29">
        <f>IF($B48="","",IFERROR(INDEX('Action Plans'!$D$5:$D$504,MATCH($B48,'Action Plans'!$A$5:$A$504,0)),""))</f>
        <v/>
      </c>
      <c r="F48" s="42" t="n"/>
      <c r="G48" s="23" t="n"/>
      <c r="H48" s="23" t="n"/>
      <c r="I48" s="24" t="n"/>
      <c r="J48" s="24" t="n"/>
      <c r="K48" s="42" t="n"/>
      <c r="L48" s="23" t="n"/>
      <c r="M48" s="42" t="n"/>
      <c r="N48" s="23" t="n"/>
      <c r="O48" s="27" t="n"/>
      <c r="P48" s="45" t="n"/>
      <c r="Q48" s="24" t="n"/>
      <c r="R48" s="29">
        <f>IF(COUNTA($A48:$B48,$F48:$Q48)=0,"",IF($A48="","Missing Session ID",IF(COUNTIF($A$5:$A$504,$A48)&gt;1,"Duplicate Session ID",IF($B48="","Missing Plan ID",IF(COUNTIF('Action Plans'!$A$5:$A$504,$B48)=0,"Unknown Plan ID",IF($F48="","Missing Coaching Date",IF(AND($K48&lt;&gt;"",$K48&lt;$F48),"Follow-Up Due Before Session",IF(AND($L48="Yes",$M48=""),"Missing Follow-Up Completion Date",IF(AND($L48="No",$M48&lt;&gt;""),"Completion Date With Open Follow-Up",IF(AND($M48&lt;&gt;"",$M48&lt;$F48),"Follow-Up Completed Before Session","OK"))))))))))</f>
        <v/>
      </c>
    </row>
    <row r="49">
      <c r="A49" s="23" t="n"/>
      <c r="B49" s="23" t="n"/>
      <c r="C49" s="29">
        <f>IF($B49="","",IFERROR(INDEX('Action Plans'!$B$5:$B$504,MATCH($B49,'Action Plans'!$A$5:$A$504,0)),""))</f>
        <v/>
      </c>
      <c r="D49" s="29">
        <f>IF($B49="","",IFERROR(INDEX('Action Plans'!$C$5:$C$504,MATCH($B49,'Action Plans'!$A$5:$A$504,0)),""))</f>
        <v/>
      </c>
      <c r="E49" s="29">
        <f>IF($B49="","",IFERROR(INDEX('Action Plans'!$D$5:$D$504,MATCH($B49,'Action Plans'!$A$5:$A$504,0)),""))</f>
        <v/>
      </c>
      <c r="F49" s="42" t="n"/>
      <c r="G49" s="23" t="n"/>
      <c r="H49" s="23" t="n"/>
      <c r="I49" s="24" t="n"/>
      <c r="J49" s="24" t="n"/>
      <c r="K49" s="42" t="n"/>
      <c r="L49" s="23" t="n"/>
      <c r="M49" s="42" t="n"/>
      <c r="N49" s="23" t="n"/>
      <c r="O49" s="27" t="n"/>
      <c r="P49" s="45" t="n"/>
      <c r="Q49" s="24" t="n"/>
      <c r="R49" s="29">
        <f>IF(COUNTA($A49:$B49,$F49:$Q49)=0,"",IF($A49="","Missing Session ID",IF(COUNTIF($A$5:$A$504,$A49)&gt;1,"Duplicate Session ID",IF($B49="","Missing Plan ID",IF(COUNTIF('Action Plans'!$A$5:$A$504,$B49)=0,"Unknown Plan ID",IF($F49="","Missing Coaching Date",IF(AND($K49&lt;&gt;"",$K49&lt;$F49),"Follow-Up Due Before Session",IF(AND($L49="Yes",$M49=""),"Missing Follow-Up Completion Date",IF(AND($L49="No",$M49&lt;&gt;""),"Completion Date With Open Follow-Up",IF(AND($M49&lt;&gt;"",$M49&lt;$F49),"Follow-Up Completed Before Session","OK"))))))))))</f>
        <v/>
      </c>
    </row>
    <row r="50">
      <c r="A50" s="23" t="n"/>
      <c r="B50" s="23" t="n"/>
      <c r="C50" s="29">
        <f>IF($B50="","",IFERROR(INDEX('Action Plans'!$B$5:$B$504,MATCH($B50,'Action Plans'!$A$5:$A$504,0)),""))</f>
        <v/>
      </c>
      <c r="D50" s="29">
        <f>IF($B50="","",IFERROR(INDEX('Action Plans'!$C$5:$C$504,MATCH($B50,'Action Plans'!$A$5:$A$504,0)),""))</f>
        <v/>
      </c>
      <c r="E50" s="29">
        <f>IF($B50="","",IFERROR(INDEX('Action Plans'!$D$5:$D$504,MATCH($B50,'Action Plans'!$A$5:$A$504,0)),""))</f>
        <v/>
      </c>
      <c r="F50" s="42" t="n"/>
      <c r="G50" s="23" t="n"/>
      <c r="H50" s="23" t="n"/>
      <c r="I50" s="24" t="n"/>
      <c r="J50" s="24" t="n"/>
      <c r="K50" s="42" t="n"/>
      <c r="L50" s="23" t="n"/>
      <c r="M50" s="42" t="n"/>
      <c r="N50" s="23" t="n"/>
      <c r="O50" s="27" t="n"/>
      <c r="P50" s="45" t="n"/>
      <c r="Q50" s="24" t="n"/>
      <c r="R50" s="29">
        <f>IF(COUNTA($A50:$B50,$F50:$Q50)=0,"",IF($A50="","Missing Session ID",IF(COUNTIF($A$5:$A$504,$A50)&gt;1,"Duplicate Session ID",IF($B50="","Missing Plan ID",IF(COUNTIF('Action Plans'!$A$5:$A$504,$B50)=0,"Unknown Plan ID",IF($F50="","Missing Coaching Date",IF(AND($K50&lt;&gt;"",$K50&lt;$F50),"Follow-Up Due Before Session",IF(AND($L50="Yes",$M50=""),"Missing Follow-Up Completion Date",IF(AND($L50="No",$M50&lt;&gt;""),"Completion Date With Open Follow-Up",IF(AND($M50&lt;&gt;"",$M50&lt;$F50),"Follow-Up Completed Before Session","OK"))))))))))</f>
        <v/>
      </c>
    </row>
    <row r="51">
      <c r="A51" s="23" t="n"/>
      <c r="B51" s="23" t="n"/>
      <c r="C51" s="29">
        <f>IF($B51="","",IFERROR(INDEX('Action Plans'!$B$5:$B$504,MATCH($B51,'Action Plans'!$A$5:$A$504,0)),""))</f>
        <v/>
      </c>
      <c r="D51" s="29">
        <f>IF($B51="","",IFERROR(INDEX('Action Plans'!$C$5:$C$504,MATCH($B51,'Action Plans'!$A$5:$A$504,0)),""))</f>
        <v/>
      </c>
      <c r="E51" s="29">
        <f>IF($B51="","",IFERROR(INDEX('Action Plans'!$D$5:$D$504,MATCH($B51,'Action Plans'!$A$5:$A$504,0)),""))</f>
        <v/>
      </c>
      <c r="F51" s="42" t="n"/>
      <c r="G51" s="23" t="n"/>
      <c r="H51" s="23" t="n"/>
      <c r="I51" s="24" t="n"/>
      <c r="J51" s="24" t="n"/>
      <c r="K51" s="42" t="n"/>
      <c r="L51" s="23" t="n"/>
      <c r="M51" s="42" t="n"/>
      <c r="N51" s="23" t="n"/>
      <c r="O51" s="27" t="n"/>
      <c r="P51" s="45" t="n"/>
      <c r="Q51" s="24" t="n"/>
      <c r="R51" s="29">
        <f>IF(COUNTA($A51:$B51,$F51:$Q51)=0,"",IF($A51="","Missing Session ID",IF(COUNTIF($A$5:$A$504,$A51)&gt;1,"Duplicate Session ID",IF($B51="","Missing Plan ID",IF(COUNTIF('Action Plans'!$A$5:$A$504,$B51)=0,"Unknown Plan ID",IF($F51="","Missing Coaching Date",IF(AND($K51&lt;&gt;"",$K51&lt;$F51),"Follow-Up Due Before Session",IF(AND($L51="Yes",$M51=""),"Missing Follow-Up Completion Date",IF(AND($L51="No",$M51&lt;&gt;""),"Completion Date With Open Follow-Up",IF(AND($M51&lt;&gt;"",$M51&lt;$F51),"Follow-Up Completed Before Session","OK"))))))))))</f>
        <v/>
      </c>
    </row>
    <row r="52">
      <c r="A52" s="23" t="n"/>
      <c r="B52" s="23" t="n"/>
      <c r="C52" s="29">
        <f>IF($B52="","",IFERROR(INDEX('Action Plans'!$B$5:$B$504,MATCH($B52,'Action Plans'!$A$5:$A$504,0)),""))</f>
        <v/>
      </c>
      <c r="D52" s="29">
        <f>IF($B52="","",IFERROR(INDEX('Action Plans'!$C$5:$C$504,MATCH($B52,'Action Plans'!$A$5:$A$504,0)),""))</f>
        <v/>
      </c>
      <c r="E52" s="29">
        <f>IF($B52="","",IFERROR(INDEX('Action Plans'!$D$5:$D$504,MATCH($B52,'Action Plans'!$A$5:$A$504,0)),""))</f>
        <v/>
      </c>
      <c r="F52" s="42" t="n"/>
      <c r="G52" s="23" t="n"/>
      <c r="H52" s="23" t="n"/>
      <c r="I52" s="24" t="n"/>
      <c r="J52" s="24" t="n"/>
      <c r="K52" s="42" t="n"/>
      <c r="L52" s="23" t="n"/>
      <c r="M52" s="42" t="n"/>
      <c r="N52" s="23" t="n"/>
      <c r="O52" s="27" t="n"/>
      <c r="P52" s="45" t="n"/>
      <c r="Q52" s="24" t="n"/>
      <c r="R52" s="29">
        <f>IF(COUNTA($A52:$B52,$F52:$Q52)=0,"",IF($A52="","Missing Session ID",IF(COUNTIF($A$5:$A$504,$A52)&gt;1,"Duplicate Session ID",IF($B52="","Missing Plan ID",IF(COUNTIF('Action Plans'!$A$5:$A$504,$B52)=0,"Unknown Plan ID",IF($F52="","Missing Coaching Date",IF(AND($K52&lt;&gt;"",$K52&lt;$F52),"Follow-Up Due Before Session",IF(AND($L52="Yes",$M52=""),"Missing Follow-Up Completion Date",IF(AND($L52="No",$M52&lt;&gt;""),"Completion Date With Open Follow-Up",IF(AND($M52&lt;&gt;"",$M52&lt;$F52),"Follow-Up Completed Before Session","OK"))))))))))</f>
        <v/>
      </c>
    </row>
    <row r="53">
      <c r="A53" s="23" t="n"/>
      <c r="B53" s="23" t="n"/>
      <c r="C53" s="29">
        <f>IF($B53="","",IFERROR(INDEX('Action Plans'!$B$5:$B$504,MATCH($B53,'Action Plans'!$A$5:$A$504,0)),""))</f>
        <v/>
      </c>
      <c r="D53" s="29">
        <f>IF($B53="","",IFERROR(INDEX('Action Plans'!$C$5:$C$504,MATCH($B53,'Action Plans'!$A$5:$A$504,0)),""))</f>
        <v/>
      </c>
      <c r="E53" s="29">
        <f>IF($B53="","",IFERROR(INDEX('Action Plans'!$D$5:$D$504,MATCH($B53,'Action Plans'!$A$5:$A$504,0)),""))</f>
        <v/>
      </c>
      <c r="F53" s="42" t="n"/>
      <c r="G53" s="23" t="n"/>
      <c r="H53" s="23" t="n"/>
      <c r="I53" s="24" t="n"/>
      <c r="J53" s="24" t="n"/>
      <c r="K53" s="42" t="n"/>
      <c r="L53" s="23" t="n"/>
      <c r="M53" s="42" t="n"/>
      <c r="N53" s="23" t="n"/>
      <c r="O53" s="27" t="n"/>
      <c r="P53" s="45" t="n"/>
      <c r="Q53" s="24" t="n"/>
      <c r="R53" s="29">
        <f>IF(COUNTA($A53:$B53,$F53:$Q53)=0,"",IF($A53="","Missing Session ID",IF(COUNTIF($A$5:$A$504,$A53)&gt;1,"Duplicate Session ID",IF($B53="","Missing Plan ID",IF(COUNTIF('Action Plans'!$A$5:$A$504,$B53)=0,"Unknown Plan ID",IF($F53="","Missing Coaching Date",IF(AND($K53&lt;&gt;"",$K53&lt;$F53),"Follow-Up Due Before Session",IF(AND($L53="Yes",$M53=""),"Missing Follow-Up Completion Date",IF(AND($L53="No",$M53&lt;&gt;""),"Completion Date With Open Follow-Up",IF(AND($M53&lt;&gt;"",$M53&lt;$F53),"Follow-Up Completed Before Session","OK"))))))))))</f>
        <v/>
      </c>
    </row>
    <row r="54">
      <c r="A54" s="23" t="n"/>
      <c r="B54" s="23" t="n"/>
      <c r="C54" s="29">
        <f>IF($B54="","",IFERROR(INDEX('Action Plans'!$B$5:$B$504,MATCH($B54,'Action Plans'!$A$5:$A$504,0)),""))</f>
        <v/>
      </c>
      <c r="D54" s="29">
        <f>IF($B54="","",IFERROR(INDEX('Action Plans'!$C$5:$C$504,MATCH($B54,'Action Plans'!$A$5:$A$504,0)),""))</f>
        <v/>
      </c>
      <c r="E54" s="29">
        <f>IF($B54="","",IFERROR(INDEX('Action Plans'!$D$5:$D$504,MATCH($B54,'Action Plans'!$A$5:$A$504,0)),""))</f>
        <v/>
      </c>
      <c r="F54" s="42" t="n"/>
      <c r="G54" s="23" t="n"/>
      <c r="H54" s="23" t="n"/>
      <c r="I54" s="24" t="n"/>
      <c r="J54" s="24" t="n"/>
      <c r="K54" s="42" t="n"/>
      <c r="L54" s="23" t="n"/>
      <c r="M54" s="42" t="n"/>
      <c r="N54" s="23" t="n"/>
      <c r="O54" s="27" t="n"/>
      <c r="P54" s="45" t="n"/>
      <c r="Q54" s="24" t="n"/>
      <c r="R54" s="29">
        <f>IF(COUNTA($A54:$B54,$F54:$Q54)=0,"",IF($A54="","Missing Session ID",IF(COUNTIF($A$5:$A$504,$A54)&gt;1,"Duplicate Session ID",IF($B54="","Missing Plan ID",IF(COUNTIF('Action Plans'!$A$5:$A$504,$B54)=0,"Unknown Plan ID",IF($F54="","Missing Coaching Date",IF(AND($K54&lt;&gt;"",$K54&lt;$F54),"Follow-Up Due Before Session",IF(AND($L54="Yes",$M54=""),"Missing Follow-Up Completion Date",IF(AND($L54="No",$M54&lt;&gt;""),"Completion Date With Open Follow-Up",IF(AND($M54&lt;&gt;"",$M54&lt;$F54),"Follow-Up Completed Before Session","OK"))))))))))</f>
        <v/>
      </c>
    </row>
    <row r="55">
      <c r="A55" s="23" t="n"/>
      <c r="B55" s="23" t="n"/>
      <c r="C55" s="29">
        <f>IF($B55="","",IFERROR(INDEX('Action Plans'!$B$5:$B$504,MATCH($B55,'Action Plans'!$A$5:$A$504,0)),""))</f>
        <v/>
      </c>
      <c r="D55" s="29">
        <f>IF($B55="","",IFERROR(INDEX('Action Plans'!$C$5:$C$504,MATCH($B55,'Action Plans'!$A$5:$A$504,0)),""))</f>
        <v/>
      </c>
      <c r="E55" s="29">
        <f>IF($B55="","",IFERROR(INDEX('Action Plans'!$D$5:$D$504,MATCH($B55,'Action Plans'!$A$5:$A$504,0)),""))</f>
        <v/>
      </c>
      <c r="F55" s="42" t="n"/>
      <c r="G55" s="23" t="n"/>
      <c r="H55" s="23" t="n"/>
      <c r="I55" s="24" t="n"/>
      <c r="J55" s="24" t="n"/>
      <c r="K55" s="42" t="n"/>
      <c r="L55" s="23" t="n"/>
      <c r="M55" s="42" t="n"/>
      <c r="N55" s="23" t="n"/>
      <c r="O55" s="27" t="n"/>
      <c r="P55" s="45" t="n"/>
      <c r="Q55" s="24" t="n"/>
      <c r="R55" s="29">
        <f>IF(COUNTA($A55:$B55,$F55:$Q55)=0,"",IF($A55="","Missing Session ID",IF(COUNTIF($A$5:$A$504,$A55)&gt;1,"Duplicate Session ID",IF($B55="","Missing Plan ID",IF(COUNTIF('Action Plans'!$A$5:$A$504,$B55)=0,"Unknown Plan ID",IF($F55="","Missing Coaching Date",IF(AND($K55&lt;&gt;"",$K55&lt;$F55),"Follow-Up Due Before Session",IF(AND($L55="Yes",$M55=""),"Missing Follow-Up Completion Date",IF(AND($L55="No",$M55&lt;&gt;""),"Completion Date With Open Follow-Up",IF(AND($M55&lt;&gt;"",$M55&lt;$F55),"Follow-Up Completed Before Session","OK"))))))))))</f>
        <v/>
      </c>
    </row>
    <row r="56">
      <c r="A56" s="23" t="n"/>
      <c r="B56" s="23" t="n"/>
      <c r="C56" s="29">
        <f>IF($B56="","",IFERROR(INDEX('Action Plans'!$B$5:$B$504,MATCH($B56,'Action Plans'!$A$5:$A$504,0)),""))</f>
        <v/>
      </c>
      <c r="D56" s="29">
        <f>IF($B56="","",IFERROR(INDEX('Action Plans'!$C$5:$C$504,MATCH($B56,'Action Plans'!$A$5:$A$504,0)),""))</f>
        <v/>
      </c>
      <c r="E56" s="29">
        <f>IF($B56="","",IFERROR(INDEX('Action Plans'!$D$5:$D$504,MATCH($B56,'Action Plans'!$A$5:$A$504,0)),""))</f>
        <v/>
      </c>
      <c r="F56" s="42" t="n"/>
      <c r="G56" s="23" t="n"/>
      <c r="H56" s="23" t="n"/>
      <c r="I56" s="24" t="n"/>
      <c r="J56" s="24" t="n"/>
      <c r="K56" s="42" t="n"/>
      <c r="L56" s="23" t="n"/>
      <c r="M56" s="42" t="n"/>
      <c r="N56" s="23" t="n"/>
      <c r="O56" s="27" t="n"/>
      <c r="P56" s="45" t="n"/>
      <c r="Q56" s="24" t="n"/>
      <c r="R56" s="29">
        <f>IF(COUNTA($A56:$B56,$F56:$Q56)=0,"",IF($A56="","Missing Session ID",IF(COUNTIF($A$5:$A$504,$A56)&gt;1,"Duplicate Session ID",IF($B56="","Missing Plan ID",IF(COUNTIF('Action Plans'!$A$5:$A$504,$B56)=0,"Unknown Plan ID",IF($F56="","Missing Coaching Date",IF(AND($K56&lt;&gt;"",$K56&lt;$F56),"Follow-Up Due Before Session",IF(AND($L56="Yes",$M56=""),"Missing Follow-Up Completion Date",IF(AND($L56="No",$M56&lt;&gt;""),"Completion Date With Open Follow-Up",IF(AND($M56&lt;&gt;"",$M56&lt;$F56),"Follow-Up Completed Before Session","OK"))))))))))</f>
        <v/>
      </c>
    </row>
    <row r="57">
      <c r="A57" s="23" t="n"/>
      <c r="B57" s="23" t="n"/>
      <c r="C57" s="29">
        <f>IF($B57="","",IFERROR(INDEX('Action Plans'!$B$5:$B$504,MATCH($B57,'Action Plans'!$A$5:$A$504,0)),""))</f>
        <v/>
      </c>
      <c r="D57" s="29">
        <f>IF($B57="","",IFERROR(INDEX('Action Plans'!$C$5:$C$504,MATCH($B57,'Action Plans'!$A$5:$A$504,0)),""))</f>
        <v/>
      </c>
      <c r="E57" s="29">
        <f>IF($B57="","",IFERROR(INDEX('Action Plans'!$D$5:$D$504,MATCH($B57,'Action Plans'!$A$5:$A$504,0)),""))</f>
        <v/>
      </c>
      <c r="F57" s="42" t="n"/>
      <c r="G57" s="23" t="n"/>
      <c r="H57" s="23" t="n"/>
      <c r="I57" s="24" t="n"/>
      <c r="J57" s="24" t="n"/>
      <c r="K57" s="42" t="n"/>
      <c r="L57" s="23" t="n"/>
      <c r="M57" s="42" t="n"/>
      <c r="N57" s="23" t="n"/>
      <c r="O57" s="27" t="n"/>
      <c r="P57" s="45" t="n"/>
      <c r="Q57" s="24" t="n"/>
      <c r="R57" s="29">
        <f>IF(COUNTA($A57:$B57,$F57:$Q57)=0,"",IF($A57="","Missing Session ID",IF(COUNTIF($A$5:$A$504,$A57)&gt;1,"Duplicate Session ID",IF($B57="","Missing Plan ID",IF(COUNTIF('Action Plans'!$A$5:$A$504,$B57)=0,"Unknown Plan ID",IF($F57="","Missing Coaching Date",IF(AND($K57&lt;&gt;"",$K57&lt;$F57),"Follow-Up Due Before Session",IF(AND($L57="Yes",$M57=""),"Missing Follow-Up Completion Date",IF(AND($L57="No",$M57&lt;&gt;""),"Completion Date With Open Follow-Up",IF(AND($M57&lt;&gt;"",$M57&lt;$F57),"Follow-Up Completed Before Session","OK"))))))))))</f>
        <v/>
      </c>
    </row>
    <row r="58">
      <c r="A58" s="23" t="n"/>
      <c r="B58" s="23" t="n"/>
      <c r="C58" s="29">
        <f>IF($B58="","",IFERROR(INDEX('Action Plans'!$B$5:$B$504,MATCH($B58,'Action Plans'!$A$5:$A$504,0)),""))</f>
        <v/>
      </c>
      <c r="D58" s="29">
        <f>IF($B58="","",IFERROR(INDEX('Action Plans'!$C$5:$C$504,MATCH($B58,'Action Plans'!$A$5:$A$504,0)),""))</f>
        <v/>
      </c>
      <c r="E58" s="29">
        <f>IF($B58="","",IFERROR(INDEX('Action Plans'!$D$5:$D$504,MATCH($B58,'Action Plans'!$A$5:$A$504,0)),""))</f>
        <v/>
      </c>
      <c r="F58" s="42" t="n"/>
      <c r="G58" s="23" t="n"/>
      <c r="H58" s="23" t="n"/>
      <c r="I58" s="24" t="n"/>
      <c r="J58" s="24" t="n"/>
      <c r="K58" s="42" t="n"/>
      <c r="L58" s="23" t="n"/>
      <c r="M58" s="42" t="n"/>
      <c r="N58" s="23" t="n"/>
      <c r="O58" s="27" t="n"/>
      <c r="P58" s="45" t="n"/>
      <c r="Q58" s="24" t="n"/>
      <c r="R58" s="29">
        <f>IF(COUNTA($A58:$B58,$F58:$Q58)=0,"",IF($A58="","Missing Session ID",IF(COUNTIF($A$5:$A$504,$A58)&gt;1,"Duplicate Session ID",IF($B58="","Missing Plan ID",IF(COUNTIF('Action Plans'!$A$5:$A$504,$B58)=0,"Unknown Plan ID",IF($F58="","Missing Coaching Date",IF(AND($K58&lt;&gt;"",$K58&lt;$F58),"Follow-Up Due Before Session",IF(AND($L58="Yes",$M58=""),"Missing Follow-Up Completion Date",IF(AND($L58="No",$M58&lt;&gt;""),"Completion Date With Open Follow-Up",IF(AND($M58&lt;&gt;"",$M58&lt;$F58),"Follow-Up Completed Before Session","OK"))))))))))</f>
        <v/>
      </c>
    </row>
    <row r="59">
      <c r="A59" s="23" t="n"/>
      <c r="B59" s="23" t="n"/>
      <c r="C59" s="29">
        <f>IF($B59="","",IFERROR(INDEX('Action Plans'!$B$5:$B$504,MATCH($B59,'Action Plans'!$A$5:$A$504,0)),""))</f>
        <v/>
      </c>
      <c r="D59" s="29">
        <f>IF($B59="","",IFERROR(INDEX('Action Plans'!$C$5:$C$504,MATCH($B59,'Action Plans'!$A$5:$A$504,0)),""))</f>
        <v/>
      </c>
      <c r="E59" s="29">
        <f>IF($B59="","",IFERROR(INDEX('Action Plans'!$D$5:$D$504,MATCH($B59,'Action Plans'!$A$5:$A$504,0)),""))</f>
        <v/>
      </c>
      <c r="F59" s="42" t="n"/>
      <c r="G59" s="23" t="n"/>
      <c r="H59" s="23" t="n"/>
      <c r="I59" s="24" t="n"/>
      <c r="J59" s="24" t="n"/>
      <c r="K59" s="42" t="n"/>
      <c r="L59" s="23" t="n"/>
      <c r="M59" s="42" t="n"/>
      <c r="N59" s="23" t="n"/>
      <c r="O59" s="27" t="n"/>
      <c r="P59" s="45" t="n"/>
      <c r="Q59" s="24" t="n"/>
      <c r="R59" s="29">
        <f>IF(COUNTA($A59:$B59,$F59:$Q59)=0,"",IF($A59="","Missing Session ID",IF(COUNTIF($A$5:$A$504,$A59)&gt;1,"Duplicate Session ID",IF($B59="","Missing Plan ID",IF(COUNTIF('Action Plans'!$A$5:$A$504,$B59)=0,"Unknown Plan ID",IF($F59="","Missing Coaching Date",IF(AND($K59&lt;&gt;"",$K59&lt;$F59),"Follow-Up Due Before Session",IF(AND($L59="Yes",$M59=""),"Missing Follow-Up Completion Date",IF(AND($L59="No",$M59&lt;&gt;""),"Completion Date With Open Follow-Up",IF(AND($M59&lt;&gt;"",$M59&lt;$F59),"Follow-Up Completed Before Session","OK"))))))))))</f>
        <v/>
      </c>
    </row>
    <row r="60">
      <c r="A60" s="23" t="n"/>
      <c r="B60" s="23" t="n"/>
      <c r="C60" s="29">
        <f>IF($B60="","",IFERROR(INDEX('Action Plans'!$B$5:$B$504,MATCH($B60,'Action Plans'!$A$5:$A$504,0)),""))</f>
        <v/>
      </c>
      <c r="D60" s="29">
        <f>IF($B60="","",IFERROR(INDEX('Action Plans'!$C$5:$C$504,MATCH($B60,'Action Plans'!$A$5:$A$504,0)),""))</f>
        <v/>
      </c>
      <c r="E60" s="29">
        <f>IF($B60="","",IFERROR(INDEX('Action Plans'!$D$5:$D$504,MATCH($B60,'Action Plans'!$A$5:$A$504,0)),""))</f>
        <v/>
      </c>
      <c r="F60" s="42" t="n"/>
      <c r="G60" s="23" t="n"/>
      <c r="H60" s="23" t="n"/>
      <c r="I60" s="24" t="n"/>
      <c r="J60" s="24" t="n"/>
      <c r="K60" s="42" t="n"/>
      <c r="L60" s="23" t="n"/>
      <c r="M60" s="42" t="n"/>
      <c r="N60" s="23" t="n"/>
      <c r="O60" s="27" t="n"/>
      <c r="P60" s="45" t="n"/>
      <c r="Q60" s="24" t="n"/>
      <c r="R60" s="29">
        <f>IF(COUNTA($A60:$B60,$F60:$Q60)=0,"",IF($A60="","Missing Session ID",IF(COUNTIF($A$5:$A$504,$A60)&gt;1,"Duplicate Session ID",IF($B60="","Missing Plan ID",IF(COUNTIF('Action Plans'!$A$5:$A$504,$B60)=0,"Unknown Plan ID",IF($F60="","Missing Coaching Date",IF(AND($K60&lt;&gt;"",$K60&lt;$F60),"Follow-Up Due Before Session",IF(AND($L60="Yes",$M60=""),"Missing Follow-Up Completion Date",IF(AND($L60="No",$M60&lt;&gt;""),"Completion Date With Open Follow-Up",IF(AND($M60&lt;&gt;"",$M60&lt;$F60),"Follow-Up Completed Before Session","OK"))))))))))</f>
        <v/>
      </c>
    </row>
    <row r="61">
      <c r="A61" s="23" t="n"/>
      <c r="B61" s="23" t="n"/>
      <c r="C61" s="29">
        <f>IF($B61="","",IFERROR(INDEX('Action Plans'!$B$5:$B$504,MATCH($B61,'Action Plans'!$A$5:$A$504,0)),""))</f>
        <v/>
      </c>
      <c r="D61" s="29">
        <f>IF($B61="","",IFERROR(INDEX('Action Plans'!$C$5:$C$504,MATCH($B61,'Action Plans'!$A$5:$A$504,0)),""))</f>
        <v/>
      </c>
      <c r="E61" s="29">
        <f>IF($B61="","",IFERROR(INDEX('Action Plans'!$D$5:$D$504,MATCH($B61,'Action Plans'!$A$5:$A$504,0)),""))</f>
        <v/>
      </c>
      <c r="F61" s="42" t="n"/>
      <c r="G61" s="23" t="n"/>
      <c r="H61" s="23" t="n"/>
      <c r="I61" s="24" t="n"/>
      <c r="J61" s="24" t="n"/>
      <c r="K61" s="42" t="n"/>
      <c r="L61" s="23" t="n"/>
      <c r="M61" s="42" t="n"/>
      <c r="N61" s="23" t="n"/>
      <c r="O61" s="27" t="n"/>
      <c r="P61" s="45" t="n"/>
      <c r="Q61" s="24" t="n"/>
      <c r="R61" s="29">
        <f>IF(COUNTA($A61:$B61,$F61:$Q61)=0,"",IF($A61="","Missing Session ID",IF(COUNTIF($A$5:$A$504,$A61)&gt;1,"Duplicate Session ID",IF($B61="","Missing Plan ID",IF(COUNTIF('Action Plans'!$A$5:$A$504,$B61)=0,"Unknown Plan ID",IF($F61="","Missing Coaching Date",IF(AND($K61&lt;&gt;"",$K61&lt;$F61),"Follow-Up Due Before Session",IF(AND($L61="Yes",$M61=""),"Missing Follow-Up Completion Date",IF(AND($L61="No",$M61&lt;&gt;""),"Completion Date With Open Follow-Up",IF(AND($M61&lt;&gt;"",$M61&lt;$F61),"Follow-Up Completed Before Session","OK"))))))))))</f>
        <v/>
      </c>
    </row>
    <row r="62">
      <c r="A62" s="23" t="n"/>
      <c r="B62" s="23" t="n"/>
      <c r="C62" s="29">
        <f>IF($B62="","",IFERROR(INDEX('Action Plans'!$B$5:$B$504,MATCH($B62,'Action Plans'!$A$5:$A$504,0)),""))</f>
        <v/>
      </c>
      <c r="D62" s="29">
        <f>IF($B62="","",IFERROR(INDEX('Action Plans'!$C$5:$C$504,MATCH($B62,'Action Plans'!$A$5:$A$504,0)),""))</f>
        <v/>
      </c>
      <c r="E62" s="29">
        <f>IF($B62="","",IFERROR(INDEX('Action Plans'!$D$5:$D$504,MATCH($B62,'Action Plans'!$A$5:$A$504,0)),""))</f>
        <v/>
      </c>
      <c r="F62" s="42" t="n"/>
      <c r="G62" s="23" t="n"/>
      <c r="H62" s="23" t="n"/>
      <c r="I62" s="24" t="n"/>
      <c r="J62" s="24" t="n"/>
      <c r="K62" s="42" t="n"/>
      <c r="L62" s="23" t="n"/>
      <c r="M62" s="42" t="n"/>
      <c r="N62" s="23" t="n"/>
      <c r="O62" s="27" t="n"/>
      <c r="P62" s="45" t="n"/>
      <c r="Q62" s="24" t="n"/>
      <c r="R62" s="29">
        <f>IF(COUNTA($A62:$B62,$F62:$Q62)=0,"",IF($A62="","Missing Session ID",IF(COUNTIF($A$5:$A$504,$A62)&gt;1,"Duplicate Session ID",IF($B62="","Missing Plan ID",IF(COUNTIF('Action Plans'!$A$5:$A$504,$B62)=0,"Unknown Plan ID",IF($F62="","Missing Coaching Date",IF(AND($K62&lt;&gt;"",$K62&lt;$F62),"Follow-Up Due Before Session",IF(AND($L62="Yes",$M62=""),"Missing Follow-Up Completion Date",IF(AND($L62="No",$M62&lt;&gt;""),"Completion Date With Open Follow-Up",IF(AND($M62&lt;&gt;"",$M62&lt;$F62),"Follow-Up Completed Before Session","OK"))))))))))</f>
        <v/>
      </c>
    </row>
    <row r="63">
      <c r="A63" s="23" t="n"/>
      <c r="B63" s="23" t="n"/>
      <c r="C63" s="29">
        <f>IF($B63="","",IFERROR(INDEX('Action Plans'!$B$5:$B$504,MATCH($B63,'Action Plans'!$A$5:$A$504,0)),""))</f>
        <v/>
      </c>
      <c r="D63" s="29">
        <f>IF($B63="","",IFERROR(INDEX('Action Plans'!$C$5:$C$504,MATCH($B63,'Action Plans'!$A$5:$A$504,0)),""))</f>
        <v/>
      </c>
      <c r="E63" s="29">
        <f>IF($B63="","",IFERROR(INDEX('Action Plans'!$D$5:$D$504,MATCH($B63,'Action Plans'!$A$5:$A$504,0)),""))</f>
        <v/>
      </c>
      <c r="F63" s="42" t="n"/>
      <c r="G63" s="23" t="n"/>
      <c r="H63" s="23" t="n"/>
      <c r="I63" s="24" t="n"/>
      <c r="J63" s="24" t="n"/>
      <c r="K63" s="42" t="n"/>
      <c r="L63" s="23" t="n"/>
      <c r="M63" s="42" t="n"/>
      <c r="N63" s="23" t="n"/>
      <c r="O63" s="27" t="n"/>
      <c r="P63" s="45" t="n"/>
      <c r="Q63" s="24" t="n"/>
      <c r="R63" s="29">
        <f>IF(COUNTA($A63:$B63,$F63:$Q63)=0,"",IF($A63="","Missing Session ID",IF(COUNTIF($A$5:$A$504,$A63)&gt;1,"Duplicate Session ID",IF($B63="","Missing Plan ID",IF(COUNTIF('Action Plans'!$A$5:$A$504,$B63)=0,"Unknown Plan ID",IF($F63="","Missing Coaching Date",IF(AND($K63&lt;&gt;"",$K63&lt;$F63),"Follow-Up Due Before Session",IF(AND($L63="Yes",$M63=""),"Missing Follow-Up Completion Date",IF(AND($L63="No",$M63&lt;&gt;""),"Completion Date With Open Follow-Up",IF(AND($M63&lt;&gt;"",$M63&lt;$F63),"Follow-Up Completed Before Session","OK"))))))))))</f>
        <v/>
      </c>
    </row>
    <row r="64">
      <c r="A64" s="23" t="n"/>
      <c r="B64" s="23" t="n"/>
      <c r="C64" s="29">
        <f>IF($B64="","",IFERROR(INDEX('Action Plans'!$B$5:$B$504,MATCH($B64,'Action Plans'!$A$5:$A$504,0)),""))</f>
        <v/>
      </c>
      <c r="D64" s="29">
        <f>IF($B64="","",IFERROR(INDEX('Action Plans'!$C$5:$C$504,MATCH($B64,'Action Plans'!$A$5:$A$504,0)),""))</f>
        <v/>
      </c>
      <c r="E64" s="29">
        <f>IF($B64="","",IFERROR(INDEX('Action Plans'!$D$5:$D$504,MATCH($B64,'Action Plans'!$A$5:$A$504,0)),""))</f>
        <v/>
      </c>
      <c r="F64" s="42" t="n"/>
      <c r="G64" s="23" t="n"/>
      <c r="H64" s="23" t="n"/>
      <c r="I64" s="24" t="n"/>
      <c r="J64" s="24" t="n"/>
      <c r="K64" s="42" t="n"/>
      <c r="L64" s="23" t="n"/>
      <c r="M64" s="42" t="n"/>
      <c r="N64" s="23" t="n"/>
      <c r="O64" s="27" t="n"/>
      <c r="P64" s="45" t="n"/>
      <c r="Q64" s="24" t="n"/>
      <c r="R64" s="29">
        <f>IF(COUNTA($A64:$B64,$F64:$Q64)=0,"",IF($A64="","Missing Session ID",IF(COUNTIF($A$5:$A$504,$A64)&gt;1,"Duplicate Session ID",IF($B64="","Missing Plan ID",IF(COUNTIF('Action Plans'!$A$5:$A$504,$B64)=0,"Unknown Plan ID",IF($F64="","Missing Coaching Date",IF(AND($K64&lt;&gt;"",$K64&lt;$F64),"Follow-Up Due Before Session",IF(AND($L64="Yes",$M64=""),"Missing Follow-Up Completion Date",IF(AND($L64="No",$M64&lt;&gt;""),"Completion Date With Open Follow-Up",IF(AND($M64&lt;&gt;"",$M64&lt;$F64),"Follow-Up Completed Before Session","OK"))))))))))</f>
        <v/>
      </c>
    </row>
    <row r="65">
      <c r="A65" s="23" t="n"/>
      <c r="B65" s="23" t="n"/>
      <c r="C65" s="29">
        <f>IF($B65="","",IFERROR(INDEX('Action Plans'!$B$5:$B$504,MATCH($B65,'Action Plans'!$A$5:$A$504,0)),""))</f>
        <v/>
      </c>
      <c r="D65" s="29">
        <f>IF($B65="","",IFERROR(INDEX('Action Plans'!$C$5:$C$504,MATCH($B65,'Action Plans'!$A$5:$A$504,0)),""))</f>
        <v/>
      </c>
      <c r="E65" s="29">
        <f>IF($B65="","",IFERROR(INDEX('Action Plans'!$D$5:$D$504,MATCH($B65,'Action Plans'!$A$5:$A$504,0)),""))</f>
        <v/>
      </c>
      <c r="F65" s="42" t="n"/>
      <c r="G65" s="23" t="n"/>
      <c r="H65" s="23" t="n"/>
      <c r="I65" s="24" t="n"/>
      <c r="J65" s="24" t="n"/>
      <c r="K65" s="42" t="n"/>
      <c r="L65" s="23" t="n"/>
      <c r="M65" s="42" t="n"/>
      <c r="N65" s="23" t="n"/>
      <c r="O65" s="27" t="n"/>
      <c r="P65" s="45" t="n"/>
      <c r="Q65" s="24" t="n"/>
      <c r="R65" s="29">
        <f>IF(COUNTA($A65:$B65,$F65:$Q65)=0,"",IF($A65="","Missing Session ID",IF(COUNTIF($A$5:$A$504,$A65)&gt;1,"Duplicate Session ID",IF($B65="","Missing Plan ID",IF(COUNTIF('Action Plans'!$A$5:$A$504,$B65)=0,"Unknown Plan ID",IF($F65="","Missing Coaching Date",IF(AND($K65&lt;&gt;"",$K65&lt;$F65),"Follow-Up Due Before Session",IF(AND($L65="Yes",$M65=""),"Missing Follow-Up Completion Date",IF(AND($L65="No",$M65&lt;&gt;""),"Completion Date With Open Follow-Up",IF(AND($M65&lt;&gt;"",$M65&lt;$F65),"Follow-Up Completed Before Session","OK"))))))))))</f>
        <v/>
      </c>
    </row>
    <row r="66">
      <c r="A66" s="23" t="n"/>
      <c r="B66" s="23" t="n"/>
      <c r="C66" s="29">
        <f>IF($B66="","",IFERROR(INDEX('Action Plans'!$B$5:$B$504,MATCH($B66,'Action Plans'!$A$5:$A$504,0)),""))</f>
        <v/>
      </c>
      <c r="D66" s="29">
        <f>IF($B66="","",IFERROR(INDEX('Action Plans'!$C$5:$C$504,MATCH($B66,'Action Plans'!$A$5:$A$504,0)),""))</f>
        <v/>
      </c>
      <c r="E66" s="29">
        <f>IF($B66="","",IFERROR(INDEX('Action Plans'!$D$5:$D$504,MATCH($B66,'Action Plans'!$A$5:$A$504,0)),""))</f>
        <v/>
      </c>
      <c r="F66" s="42" t="n"/>
      <c r="G66" s="23" t="n"/>
      <c r="H66" s="23" t="n"/>
      <c r="I66" s="24" t="n"/>
      <c r="J66" s="24" t="n"/>
      <c r="K66" s="42" t="n"/>
      <c r="L66" s="23" t="n"/>
      <c r="M66" s="42" t="n"/>
      <c r="N66" s="23" t="n"/>
      <c r="O66" s="27" t="n"/>
      <c r="P66" s="45" t="n"/>
      <c r="Q66" s="24" t="n"/>
      <c r="R66" s="29">
        <f>IF(COUNTA($A66:$B66,$F66:$Q66)=0,"",IF($A66="","Missing Session ID",IF(COUNTIF($A$5:$A$504,$A66)&gt;1,"Duplicate Session ID",IF($B66="","Missing Plan ID",IF(COUNTIF('Action Plans'!$A$5:$A$504,$B66)=0,"Unknown Plan ID",IF($F66="","Missing Coaching Date",IF(AND($K66&lt;&gt;"",$K66&lt;$F66),"Follow-Up Due Before Session",IF(AND($L66="Yes",$M66=""),"Missing Follow-Up Completion Date",IF(AND($L66="No",$M66&lt;&gt;""),"Completion Date With Open Follow-Up",IF(AND($M66&lt;&gt;"",$M66&lt;$F66),"Follow-Up Completed Before Session","OK"))))))))))</f>
        <v/>
      </c>
    </row>
    <row r="67">
      <c r="A67" s="23" t="n"/>
      <c r="B67" s="23" t="n"/>
      <c r="C67" s="29">
        <f>IF($B67="","",IFERROR(INDEX('Action Plans'!$B$5:$B$504,MATCH($B67,'Action Plans'!$A$5:$A$504,0)),""))</f>
        <v/>
      </c>
      <c r="D67" s="29">
        <f>IF($B67="","",IFERROR(INDEX('Action Plans'!$C$5:$C$504,MATCH($B67,'Action Plans'!$A$5:$A$504,0)),""))</f>
        <v/>
      </c>
      <c r="E67" s="29">
        <f>IF($B67="","",IFERROR(INDEX('Action Plans'!$D$5:$D$504,MATCH($B67,'Action Plans'!$A$5:$A$504,0)),""))</f>
        <v/>
      </c>
      <c r="F67" s="42" t="n"/>
      <c r="G67" s="23" t="n"/>
      <c r="H67" s="23" t="n"/>
      <c r="I67" s="24" t="n"/>
      <c r="J67" s="24" t="n"/>
      <c r="K67" s="42" t="n"/>
      <c r="L67" s="23" t="n"/>
      <c r="M67" s="42" t="n"/>
      <c r="N67" s="23" t="n"/>
      <c r="O67" s="27" t="n"/>
      <c r="P67" s="45" t="n"/>
      <c r="Q67" s="24" t="n"/>
      <c r="R67" s="29">
        <f>IF(COUNTA($A67:$B67,$F67:$Q67)=0,"",IF($A67="","Missing Session ID",IF(COUNTIF($A$5:$A$504,$A67)&gt;1,"Duplicate Session ID",IF($B67="","Missing Plan ID",IF(COUNTIF('Action Plans'!$A$5:$A$504,$B67)=0,"Unknown Plan ID",IF($F67="","Missing Coaching Date",IF(AND($K67&lt;&gt;"",$K67&lt;$F67),"Follow-Up Due Before Session",IF(AND($L67="Yes",$M67=""),"Missing Follow-Up Completion Date",IF(AND($L67="No",$M67&lt;&gt;""),"Completion Date With Open Follow-Up",IF(AND($M67&lt;&gt;"",$M67&lt;$F67),"Follow-Up Completed Before Session","OK"))))))))))</f>
        <v/>
      </c>
    </row>
    <row r="68">
      <c r="A68" s="23" t="n"/>
      <c r="B68" s="23" t="n"/>
      <c r="C68" s="29">
        <f>IF($B68="","",IFERROR(INDEX('Action Plans'!$B$5:$B$504,MATCH($B68,'Action Plans'!$A$5:$A$504,0)),""))</f>
        <v/>
      </c>
      <c r="D68" s="29">
        <f>IF($B68="","",IFERROR(INDEX('Action Plans'!$C$5:$C$504,MATCH($B68,'Action Plans'!$A$5:$A$504,0)),""))</f>
        <v/>
      </c>
      <c r="E68" s="29">
        <f>IF($B68="","",IFERROR(INDEX('Action Plans'!$D$5:$D$504,MATCH($B68,'Action Plans'!$A$5:$A$504,0)),""))</f>
        <v/>
      </c>
      <c r="F68" s="42" t="n"/>
      <c r="G68" s="23" t="n"/>
      <c r="H68" s="23" t="n"/>
      <c r="I68" s="24" t="n"/>
      <c r="J68" s="24" t="n"/>
      <c r="K68" s="42" t="n"/>
      <c r="L68" s="23" t="n"/>
      <c r="M68" s="42" t="n"/>
      <c r="N68" s="23" t="n"/>
      <c r="O68" s="27" t="n"/>
      <c r="P68" s="45" t="n"/>
      <c r="Q68" s="24" t="n"/>
      <c r="R68" s="29">
        <f>IF(COUNTA($A68:$B68,$F68:$Q68)=0,"",IF($A68="","Missing Session ID",IF(COUNTIF($A$5:$A$504,$A68)&gt;1,"Duplicate Session ID",IF($B68="","Missing Plan ID",IF(COUNTIF('Action Plans'!$A$5:$A$504,$B68)=0,"Unknown Plan ID",IF($F68="","Missing Coaching Date",IF(AND($K68&lt;&gt;"",$K68&lt;$F68),"Follow-Up Due Before Session",IF(AND($L68="Yes",$M68=""),"Missing Follow-Up Completion Date",IF(AND($L68="No",$M68&lt;&gt;""),"Completion Date With Open Follow-Up",IF(AND($M68&lt;&gt;"",$M68&lt;$F68),"Follow-Up Completed Before Session","OK"))))))))))</f>
        <v/>
      </c>
    </row>
    <row r="69">
      <c r="A69" s="23" t="n"/>
      <c r="B69" s="23" t="n"/>
      <c r="C69" s="29">
        <f>IF($B69="","",IFERROR(INDEX('Action Plans'!$B$5:$B$504,MATCH($B69,'Action Plans'!$A$5:$A$504,0)),""))</f>
        <v/>
      </c>
      <c r="D69" s="29">
        <f>IF($B69="","",IFERROR(INDEX('Action Plans'!$C$5:$C$504,MATCH($B69,'Action Plans'!$A$5:$A$504,0)),""))</f>
        <v/>
      </c>
      <c r="E69" s="29">
        <f>IF($B69="","",IFERROR(INDEX('Action Plans'!$D$5:$D$504,MATCH($B69,'Action Plans'!$A$5:$A$504,0)),""))</f>
        <v/>
      </c>
      <c r="F69" s="42" t="n"/>
      <c r="G69" s="23" t="n"/>
      <c r="H69" s="23" t="n"/>
      <c r="I69" s="24" t="n"/>
      <c r="J69" s="24" t="n"/>
      <c r="K69" s="42" t="n"/>
      <c r="L69" s="23" t="n"/>
      <c r="M69" s="42" t="n"/>
      <c r="N69" s="23" t="n"/>
      <c r="O69" s="27" t="n"/>
      <c r="P69" s="45" t="n"/>
      <c r="Q69" s="24" t="n"/>
      <c r="R69" s="29">
        <f>IF(COUNTA($A69:$B69,$F69:$Q69)=0,"",IF($A69="","Missing Session ID",IF(COUNTIF($A$5:$A$504,$A69)&gt;1,"Duplicate Session ID",IF($B69="","Missing Plan ID",IF(COUNTIF('Action Plans'!$A$5:$A$504,$B69)=0,"Unknown Plan ID",IF($F69="","Missing Coaching Date",IF(AND($K69&lt;&gt;"",$K69&lt;$F69),"Follow-Up Due Before Session",IF(AND($L69="Yes",$M69=""),"Missing Follow-Up Completion Date",IF(AND($L69="No",$M69&lt;&gt;""),"Completion Date With Open Follow-Up",IF(AND($M69&lt;&gt;"",$M69&lt;$F69),"Follow-Up Completed Before Session","OK"))))))))))</f>
        <v/>
      </c>
    </row>
    <row r="70">
      <c r="A70" s="23" t="n"/>
      <c r="B70" s="23" t="n"/>
      <c r="C70" s="29">
        <f>IF($B70="","",IFERROR(INDEX('Action Plans'!$B$5:$B$504,MATCH($B70,'Action Plans'!$A$5:$A$504,0)),""))</f>
        <v/>
      </c>
      <c r="D70" s="29">
        <f>IF($B70="","",IFERROR(INDEX('Action Plans'!$C$5:$C$504,MATCH($B70,'Action Plans'!$A$5:$A$504,0)),""))</f>
        <v/>
      </c>
      <c r="E70" s="29">
        <f>IF($B70="","",IFERROR(INDEX('Action Plans'!$D$5:$D$504,MATCH($B70,'Action Plans'!$A$5:$A$504,0)),""))</f>
        <v/>
      </c>
      <c r="F70" s="42" t="n"/>
      <c r="G70" s="23" t="n"/>
      <c r="H70" s="23" t="n"/>
      <c r="I70" s="24" t="n"/>
      <c r="J70" s="24" t="n"/>
      <c r="K70" s="42" t="n"/>
      <c r="L70" s="23" t="n"/>
      <c r="M70" s="42" t="n"/>
      <c r="N70" s="23" t="n"/>
      <c r="O70" s="27" t="n"/>
      <c r="P70" s="45" t="n"/>
      <c r="Q70" s="24" t="n"/>
      <c r="R70" s="29">
        <f>IF(COUNTA($A70:$B70,$F70:$Q70)=0,"",IF($A70="","Missing Session ID",IF(COUNTIF($A$5:$A$504,$A70)&gt;1,"Duplicate Session ID",IF($B70="","Missing Plan ID",IF(COUNTIF('Action Plans'!$A$5:$A$504,$B70)=0,"Unknown Plan ID",IF($F70="","Missing Coaching Date",IF(AND($K70&lt;&gt;"",$K70&lt;$F70),"Follow-Up Due Before Session",IF(AND($L70="Yes",$M70=""),"Missing Follow-Up Completion Date",IF(AND($L70="No",$M70&lt;&gt;""),"Completion Date With Open Follow-Up",IF(AND($M70&lt;&gt;"",$M70&lt;$F70),"Follow-Up Completed Before Session","OK"))))))))))</f>
        <v/>
      </c>
    </row>
    <row r="71">
      <c r="A71" s="23" t="n"/>
      <c r="B71" s="23" t="n"/>
      <c r="C71" s="29">
        <f>IF($B71="","",IFERROR(INDEX('Action Plans'!$B$5:$B$504,MATCH($B71,'Action Plans'!$A$5:$A$504,0)),""))</f>
        <v/>
      </c>
      <c r="D71" s="29">
        <f>IF($B71="","",IFERROR(INDEX('Action Plans'!$C$5:$C$504,MATCH($B71,'Action Plans'!$A$5:$A$504,0)),""))</f>
        <v/>
      </c>
      <c r="E71" s="29">
        <f>IF($B71="","",IFERROR(INDEX('Action Plans'!$D$5:$D$504,MATCH($B71,'Action Plans'!$A$5:$A$504,0)),""))</f>
        <v/>
      </c>
      <c r="F71" s="42" t="n"/>
      <c r="G71" s="23" t="n"/>
      <c r="H71" s="23" t="n"/>
      <c r="I71" s="24" t="n"/>
      <c r="J71" s="24" t="n"/>
      <c r="K71" s="42" t="n"/>
      <c r="L71" s="23" t="n"/>
      <c r="M71" s="42" t="n"/>
      <c r="N71" s="23" t="n"/>
      <c r="O71" s="27" t="n"/>
      <c r="P71" s="45" t="n"/>
      <c r="Q71" s="24" t="n"/>
      <c r="R71" s="29">
        <f>IF(COUNTA($A71:$B71,$F71:$Q71)=0,"",IF($A71="","Missing Session ID",IF(COUNTIF($A$5:$A$504,$A71)&gt;1,"Duplicate Session ID",IF($B71="","Missing Plan ID",IF(COUNTIF('Action Plans'!$A$5:$A$504,$B71)=0,"Unknown Plan ID",IF($F71="","Missing Coaching Date",IF(AND($K71&lt;&gt;"",$K71&lt;$F71),"Follow-Up Due Before Session",IF(AND($L71="Yes",$M71=""),"Missing Follow-Up Completion Date",IF(AND($L71="No",$M71&lt;&gt;""),"Completion Date With Open Follow-Up",IF(AND($M71&lt;&gt;"",$M71&lt;$F71),"Follow-Up Completed Before Session","OK"))))))))))</f>
        <v/>
      </c>
    </row>
    <row r="72">
      <c r="A72" s="23" t="n"/>
      <c r="B72" s="23" t="n"/>
      <c r="C72" s="29">
        <f>IF($B72="","",IFERROR(INDEX('Action Plans'!$B$5:$B$504,MATCH($B72,'Action Plans'!$A$5:$A$504,0)),""))</f>
        <v/>
      </c>
      <c r="D72" s="29">
        <f>IF($B72="","",IFERROR(INDEX('Action Plans'!$C$5:$C$504,MATCH($B72,'Action Plans'!$A$5:$A$504,0)),""))</f>
        <v/>
      </c>
      <c r="E72" s="29">
        <f>IF($B72="","",IFERROR(INDEX('Action Plans'!$D$5:$D$504,MATCH($B72,'Action Plans'!$A$5:$A$504,0)),""))</f>
        <v/>
      </c>
      <c r="F72" s="42" t="n"/>
      <c r="G72" s="23" t="n"/>
      <c r="H72" s="23" t="n"/>
      <c r="I72" s="24" t="n"/>
      <c r="J72" s="24" t="n"/>
      <c r="K72" s="42" t="n"/>
      <c r="L72" s="23" t="n"/>
      <c r="M72" s="42" t="n"/>
      <c r="N72" s="23" t="n"/>
      <c r="O72" s="27" t="n"/>
      <c r="P72" s="45" t="n"/>
      <c r="Q72" s="24" t="n"/>
      <c r="R72" s="29">
        <f>IF(COUNTA($A72:$B72,$F72:$Q72)=0,"",IF($A72="","Missing Session ID",IF(COUNTIF($A$5:$A$504,$A72)&gt;1,"Duplicate Session ID",IF($B72="","Missing Plan ID",IF(COUNTIF('Action Plans'!$A$5:$A$504,$B72)=0,"Unknown Plan ID",IF($F72="","Missing Coaching Date",IF(AND($K72&lt;&gt;"",$K72&lt;$F72),"Follow-Up Due Before Session",IF(AND($L72="Yes",$M72=""),"Missing Follow-Up Completion Date",IF(AND($L72="No",$M72&lt;&gt;""),"Completion Date With Open Follow-Up",IF(AND($M72&lt;&gt;"",$M72&lt;$F72),"Follow-Up Completed Before Session","OK"))))))))))</f>
        <v/>
      </c>
    </row>
    <row r="73">
      <c r="A73" s="23" t="n"/>
      <c r="B73" s="23" t="n"/>
      <c r="C73" s="29">
        <f>IF($B73="","",IFERROR(INDEX('Action Plans'!$B$5:$B$504,MATCH($B73,'Action Plans'!$A$5:$A$504,0)),""))</f>
        <v/>
      </c>
      <c r="D73" s="29">
        <f>IF($B73="","",IFERROR(INDEX('Action Plans'!$C$5:$C$504,MATCH($B73,'Action Plans'!$A$5:$A$504,0)),""))</f>
        <v/>
      </c>
      <c r="E73" s="29">
        <f>IF($B73="","",IFERROR(INDEX('Action Plans'!$D$5:$D$504,MATCH($B73,'Action Plans'!$A$5:$A$504,0)),""))</f>
        <v/>
      </c>
      <c r="F73" s="42" t="n"/>
      <c r="G73" s="23" t="n"/>
      <c r="H73" s="23" t="n"/>
      <c r="I73" s="24" t="n"/>
      <c r="J73" s="24" t="n"/>
      <c r="K73" s="42" t="n"/>
      <c r="L73" s="23" t="n"/>
      <c r="M73" s="42" t="n"/>
      <c r="N73" s="23" t="n"/>
      <c r="O73" s="27" t="n"/>
      <c r="P73" s="45" t="n"/>
      <c r="Q73" s="24" t="n"/>
      <c r="R73" s="29">
        <f>IF(COUNTA($A73:$B73,$F73:$Q73)=0,"",IF($A73="","Missing Session ID",IF(COUNTIF($A$5:$A$504,$A73)&gt;1,"Duplicate Session ID",IF($B73="","Missing Plan ID",IF(COUNTIF('Action Plans'!$A$5:$A$504,$B73)=0,"Unknown Plan ID",IF($F73="","Missing Coaching Date",IF(AND($K73&lt;&gt;"",$K73&lt;$F73),"Follow-Up Due Before Session",IF(AND($L73="Yes",$M73=""),"Missing Follow-Up Completion Date",IF(AND($L73="No",$M73&lt;&gt;""),"Completion Date With Open Follow-Up",IF(AND($M73&lt;&gt;"",$M73&lt;$F73),"Follow-Up Completed Before Session","OK"))))))))))</f>
        <v/>
      </c>
    </row>
    <row r="74">
      <c r="A74" s="23" t="n"/>
      <c r="B74" s="23" t="n"/>
      <c r="C74" s="29">
        <f>IF($B74="","",IFERROR(INDEX('Action Plans'!$B$5:$B$504,MATCH($B74,'Action Plans'!$A$5:$A$504,0)),""))</f>
        <v/>
      </c>
      <c r="D74" s="29">
        <f>IF($B74="","",IFERROR(INDEX('Action Plans'!$C$5:$C$504,MATCH($B74,'Action Plans'!$A$5:$A$504,0)),""))</f>
        <v/>
      </c>
      <c r="E74" s="29">
        <f>IF($B74="","",IFERROR(INDEX('Action Plans'!$D$5:$D$504,MATCH($B74,'Action Plans'!$A$5:$A$504,0)),""))</f>
        <v/>
      </c>
      <c r="F74" s="42" t="n"/>
      <c r="G74" s="23" t="n"/>
      <c r="H74" s="23" t="n"/>
      <c r="I74" s="24" t="n"/>
      <c r="J74" s="24" t="n"/>
      <c r="K74" s="42" t="n"/>
      <c r="L74" s="23" t="n"/>
      <c r="M74" s="42" t="n"/>
      <c r="N74" s="23" t="n"/>
      <c r="O74" s="27" t="n"/>
      <c r="P74" s="45" t="n"/>
      <c r="Q74" s="24" t="n"/>
      <c r="R74" s="29">
        <f>IF(COUNTA($A74:$B74,$F74:$Q74)=0,"",IF($A74="","Missing Session ID",IF(COUNTIF($A$5:$A$504,$A74)&gt;1,"Duplicate Session ID",IF($B74="","Missing Plan ID",IF(COUNTIF('Action Plans'!$A$5:$A$504,$B74)=0,"Unknown Plan ID",IF($F74="","Missing Coaching Date",IF(AND($K74&lt;&gt;"",$K74&lt;$F74),"Follow-Up Due Before Session",IF(AND($L74="Yes",$M74=""),"Missing Follow-Up Completion Date",IF(AND($L74="No",$M74&lt;&gt;""),"Completion Date With Open Follow-Up",IF(AND($M74&lt;&gt;"",$M74&lt;$F74),"Follow-Up Completed Before Session","OK"))))))))))</f>
        <v/>
      </c>
    </row>
    <row r="75">
      <c r="A75" s="23" t="n"/>
      <c r="B75" s="23" t="n"/>
      <c r="C75" s="29">
        <f>IF($B75="","",IFERROR(INDEX('Action Plans'!$B$5:$B$504,MATCH($B75,'Action Plans'!$A$5:$A$504,0)),""))</f>
        <v/>
      </c>
      <c r="D75" s="29">
        <f>IF($B75="","",IFERROR(INDEX('Action Plans'!$C$5:$C$504,MATCH($B75,'Action Plans'!$A$5:$A$504,0)),""))</f>
        <v/>
      </c>
      <c r="E75" s="29">
        <f>IF($B75="","",IFERROR(INDEX('Action Plans'!$D$5:$D$504,MATCH($B75,'Action Plans'!$A$5:$A$504,0)),""))</f>
        <v/>
      </c>
      <c r="F75" s="42" t="n"/>
      <c r="G75" s="23" t="n"/>
      <c r="H75" s="23" t="n"/>
      <c r="I75" s="24" t="n"/>
      <c r="J75" s="24" t="n"/>
      <c r="K75" s="42" t="n"/>
      <c r="L75" s="23" t="n"/>
      <c r="M75" s="42" t="n"/>
      <c r="N75" s="23" t="n"/>
      <c r="O75" s="27" t="n"/>
      <c r="P75" s="45" t="n"/>
      <c r="Q75" s="24" t="n"/>
      <c r="R75" s="29">
        <f>IF(COUNTA($A75:$B75,$F75:$Q75)=0,"",IF($A75="","Missing Session ID",IF(COUNTIF($A$5:$A$504,$A75)&gt;1,"Duplicate Session ID",IF($B75="","Missing Plan ID",IF(COUNTIF('Action Plans'!$A$5:$A$504,$B75)=0,"Unknown Plan ID",IF($F75="","Missing Coaching Date",IF(AND($K75&lt;&gt;"",$K75&lt;$F75),"Follow-Up Due Before Session",IF(AND($L75="Yes",$M75=""),"Missing Follow-Up Completion Date",IF(AND($L75="No",$M75&lt;&gt;""),"Completion Date With Open Follow-Up",IF(AND($M75&lt;&gt;"",$M75&lt;$F75),"Follow-Up Completed Before Session","OK"))))))))))</f>
        <v/>
      </c>
    </row>
    <row r="76">
      <c r="A76" s="23" t="n"/>
      <c r="B76" s="23" t="n"/>
      <c r="C76" s="29">
        <f>IF($B76="","",IFERROR(INDEX('Action Plans'!$B$5:$B$504,MATCH($B76,'Action Plans'!$A$5:$A$504,0)),""))</f>
        <v/>
      </c>
      <c r="D76" s="29">
        <f>IF($B76="","",IFERROR(INDEX('Action Plans'!$C$5:$C$504,MATCH($B76,'Action Plans'!$A$5:$A$504,0)),""))</f>
        <v/>
      </c>
      <c r="E76" s="29">
        <f>IF($B76="","",IFERROR(INDEX('Action Plans'!$D$5:$D$504,MATCH($B76,'Action Plans'!$A$5:$A$504,0)),""))</f>
        <v/>
      </c>
      <c r="F76" s="42" t="n"/>
      <c r="G76" s="23" t="n"/>
      <c r="H76" s="23" t="n"/>
      <c r="I76" s="24" t="n"/>
      <c r="J76" s="24" t="n"/>
      <c r="K76" s="42" t="n"/>
      <c r="L76" s="23" t="n"/>
      <c r="M76" s="42" t="n"/>
      <c r="N76" s="23" t="n"/>
      <c r="O76" s="27" t="n"/>
      <c r="P76" s="45" t="n"/>
      <c r="Q76" s="24" t="n"/>
      <c r="R76" s="29">
        <f>IF(COUNTA($A76:$B76,$F76:$Q76)=0,"",IF($A76="","Missing Session ID",IF(COUNTIF($A$5:$A$504,$A76)&gt;1,"Duplicate Session ID",IF($B76="","Missing Plan ID",IF(COUNTIF('Action Plans'!$A$5:$A$504,$B76)=0,"Unknown Plan ID",IF($F76="","Missing Coaching Date",IF(AND($K76&lt;&gt;"",$K76&lt;$F76),"Follow-Up Due Before Session",IF(AND($L76="Yes",$M76=""),"Missing Follow-Up Completion Date",IF(AND($L76="No",$M76&lt;&gt;""),"Completion Date With Open Follow-Up",IF(AND($M76&lt;&gt;"",$M76&lt;$F76),"Follow-Up Completed Before Session","OK"))))))))))</f>
        <v/>
      </c>
    </row>
    <row r="77">
      <c r="A77" s="23" t="n"/>
      <c r="B77" s="23" t="n"/>
      <c r="C77" s="29">
        <f>IF($B77="","",IFERROR(INDEX('Action Plans'!$B$5:$B$504,MATCH($B77,'Action Plans'!$A$5:$A$504,0)),""))</f>
        <v/>
      </c>
      <c r="D77" s="29">
        <f>IF($B77="","",IFERROR(INDEX('Action Plans'!$C$5:$C$504,MATCH($B77,'Action Plans'!$A$5:$A$504,0)),""))</f>
        <v/>
      </c>
      <c r="E77" s="29">
        <f>IF($B77="","",IFERROR(INDEX('Action Plans'!$D$5:$D$504,MATCH($B77,'Action Plans'!$A$5:$A$504,0)),""))</f>
        <v/>
      </c>
      <c r="F77" s="42" t="n"/>
      <c r="G77" s="23" t="n"/>
      <c r="H77" s="23" t="n"/>
      <c r="I77" s="24" t="n"/>
      <c r="J77" s="24" t="n"/>
      <c r="K77" s="42" t="n"/>
      <c r="L77" s="23" t="n"/>
      <c r="M77" s="42" t="n"/>
      <c r="N77" s="23" t="n"/>
      <c r="O77" s="27" t="n"/>
      <c r="P77" s="45" t="n"/>
      <c r="Q77" s="24" t="n"/>
      <c r="R77" s="29">
        <f>IF(COUNTA($A77:$B77,$F77:$Q77)=0,"",IF($A77="","Missing Session ID",IF(COUNTIF($A$5:$A$504,$A77)&gt;1,"Duplicate Session ID",IF($B77="","Missing Plan ID",IF(COUNTIF('Action Plans'!$A$5:$A$504,$B77)=0,"Unknown Plan ID",IF($F77="","Missing Coaching Date",IF(AND($K77&lt;&gt;"",$K77&lt;$F77),"Follow-Up Due Before Session",IF(AND($L77="Yes",$M77=""),"Missing Follow-Up Completion Date",IF(AND($L77="No",$M77&lt;&gt;""),"Completion Date With Open Follow-Up",IF(AND($M77&lt;&gt;"",$M77&lt;$F77),"Follow-Up Completed Before Session","OK"))))))))))</f>
        <v/>
      </c>
    </row>
    <row r="78">
      <c r="A78" s="23" t="n"/>
      <c r="B78" s="23" t="n"/>
      <c r="C78" s="29">
        <f>IF($B78="","",IFERROR(INDEX('Action Plans'!$B$5:$B$504,MATCH($B78,'Action Plans'!$A$5:$A$504,0)),""))</f>
        <v/>
      </c>
      <c r="D78" s="29">
        <f>IF($B78="","",IFERROR(INDEX('Action Plans'!$C$5:$C$504,MATCH($B78,'Action Plans'!$A$5:$A$504,0)),""))</f>
        <v/>
      </c>
      <c r="E78" s="29">
        <f>IF($B78="","",IFERROR(INDEX('Action Plans'!$D$5:$D$504,MATCH($B78,'Action Plans'!$A$5:$A$504,0)),""))</f>
        <v/>
      </c>
      <c r="F78" s="42" t="n"/>
      <c r="G78" s="23" t="n"/>
      <c r="H78" s="23" t="n"/>
      <c r="I78" s="24" t="n"/>
      <c r="J78" s="24" t="n"/>
      <c r="K78" s="42" t="n"/>
      <c r="L78" s="23" t="n"/>
      <c r="M78" s="42" t="n"/>
      <c r="N78" s="23" t="n"/>
      <c r="O78" s="27" t="n"/>
      <c r="P78" s="45" t="n"/>
      <c r="Q78" s="24" t="n"/>
      <c r="R78" s="29">
        <f>IF(COUNTA($A78:$B78,$F78:$Q78)=0,"",IF($A78="","Missing Session ID",IF(COUNTIF($A$5:$A$504,$A78)&gt;1,"Duplicate Session ID",IF($B78="","Missing Plan ID",IF(COUNTIF('Action Plans'!$A$5:$A$504,$B78)=0,"Unknown Plan ID",IF($F78="","Missing Coaching Date",IF(AND($K78&lt;&gt;"",$K78&lt;$F78),"Follow-Up Due Before Session",IF(AND($L78="Yes",$M78=""),"Missing Follow-Up Completion Date",IF(AND($L78="No",$M78&lt;&gt;""),"Completion Date With Open Follow-Up",IF(AND($M78&lt;&gt;"",$M78&lt;$F78),"Follow-Up Completed Before Session","OK"))))))))))</f>
        <v/>
      </c>
    </row>
    <row r="79">
      <c r="A79" s="23" t="n"/>
      <c r="B79" s="23" t="n"/>
      <c r="C79" s="29">
        <f>IF($B79="","",IFERROR(INDEX('Action Plans'!$B$5:$B$504,MATCH($B79,'Action Plans'!$A$5:$A$504,0)),""))</f>
        <v/>
      </c>
      <c r="D79" s="29">
        <f>IF($B79="","",IFERROR(INDEX('Action Plans'!$C$5:$C$504,MATCH($B79,'Action Plans'!$A$5:$A$504,0)),""))</f>
        <v/>
      </c>
      <c r="E79" s="29">
        <f>IF($B79="","",IFERROR(INDEX('Action Plans'!$D$5:$D$504,MATCH($B79,'Action Plans'!$A$5:$A$504,0)),""))</f>
        <v/>
      </c>
      <c r="F79" s="42" t="n"/>
      <c r="G79" s="23" t="n"/>
      <c r="H79" s="23" t="n"/>
      <c r="I79" s="24" t="n"/>
      <c r="J79" s="24" t="n"/>
      <c r="K79" s="42" t="n"/>
      <c r="L79" s="23" t="n"/>
      <c r="M79" s="42" t="n"/>
      <c r="N79" s="23" t="n"/>
      <c r="O79" s="27" t="n"/>
      <c r="P79" s="45" t="n"/>
      <c r="Q79" s="24" t="n"/>
      <c r="R79" s="29">
        <f>IF(COUNTA($A79:$B79,$F79:$Q79)=0,"",IF($A79="","Missing Session ID",IF(COUNTIF($A$5:$A$504,$A79)&gt;1,"Duplicate Session ID",IF($B79="","Missing Plan ID",IF(COUNTIF('Action Plans'!$A$5:$A$504,$B79)=0,"Unknown Plan ID",IF($F79="","Missing Coaching Date",IF(AND($K79&lt;&gt;"",$K79&lt;$F79),"Follow-Up Due Before Session",IF(AND($L79="Yes",$M79=""),"Missing Follow-Up Completion Date",IF(AND($L79="No",$M79&lt;&gt;""),"Completion Date With Open Follow-Up",IF(AND($M79&lt;&gt;"",$M79&lt;$F79),"Follow-Up Completed Before Session","OK"))))))))))</f>
        <v/>
      </c>
    </row>
    <row r="80">
      <c r="A80" s="23" t="n"/>
      <c r="B80" s="23" t="n"/>
      <c r="C80" s="29">
        <f>IF($B80="","",IFERROR(INDEX('Action Plans'!$B$5:$B$504,MATCH($B80,'Action Plans'!$A$5:$A$504,0)),""))</f>
        <v/>
      </c>
      <c r="D80" s="29">
        <f>IF($B80="","",IFERROR(INDEX('Action Plans'!$C$5:$C$504,MATCH($B80,'Action Plans'!$A$5:$A$504,0)),""))</f>
        <v/>
      </c>
      <c r="E80" s="29">
        <f>IF($B80="","",IFERROR(INDEX('Action Plans'!$D$5:$D$504,MATCH($B80,'Action Plans'!$A$5:$A$504,0)),""))</f>
        <v/>
      </c>
      <c r="F80" s="42" t="n"/>
      <c r="G80" s="23" t="n"/>
      <c r="H80" s="23" t="n"/>
      <c r="I80" s="24" t="n"/>
      <c r="J80" s="24" t="n"/>
      <c r="K80" s="42" t="n"/>
      <c r="L80" s="23" t="n"/>
      <c r="M80" s="42" t="n"/>
      <c r="N80" s="23" t="n"/>
      <c r="O80" s="27" t="n"/>
      <c r="P80" s="45" t="n"/>
      <c r="Q80" s="24" t="n"/>
      <c r="R80" s="29">
        <f>IF(COUNTA($A80:$B80,$F80:$Q80)=0,"",IF($A80="","Missing Session ID",IF(COUNTIF($A$5:$A$504,$A80)&gt;1,"Duplicate Session ID",IF($B80="","Missing Plan ID",IF(COUNTIF('Action Plans'!$A$5:$A$504,$B80)=0,"Unknown Plan ID",IF($F80="","Missing Coaching Date",IF(AND($K80&lt;&gt;"",$K80&lt;$F80),"Follow-Up Due Before Session",IF(AND($L80="Yes",$M80=""),"Missing Follow-Up Completion Date",IF(AND($L80="No",$M80&lt;&gt;""),"Completion Date With Open Follow-Up",IF(AND($M80&lt;&gt;"",$M80&lt;$F80),"Follow-Up Completed Before Session","OK"))))))))))</f>
        <v/>
      </c>
    </row>
    <row r="81">
      <c r="A81" s="23" t="n"/>
      <c r="B81" s="23" t="n"/>
      <c r="C81" s="29">
        <f>IF($B81="","",IFERROR(INDEX('Action Plans'!$B$5:$B$504,MATCH($B81,'Action Plans'!$A$5:$A$504,0)),""))</f>
        <v/>
      </c>
      <c r="D81" s="29">
        <f>IF($B81="","",IFERROR(INDEX('Action Plans'!$C$5:$C$504,MATCH($B81,'Action Plans'!$A$5:$A$504,0)),""))</f>
        <v/>
      </c>
      <c r="E81" s="29">
        <f>IF($B81="","",IFERROR(INDEX('Action Plans'!$D$5:$D$504,MATCH($B81,'Action Plans'!$A$5:$A$504,0)),""))</f>
        <v/>
      </c>
      <c r="F81" s="42" t="n"/>
      <c r="G81" s="23" t="n"/>
      <c r="H81" s="23" t="n"/>
      <c r="I81" s="24" t="n"/>
      <c r="J81" s="24" t="n"/>
      <c r="K81" s="42" t="n"/>
      <c r="L81" s="23" t="n"/>
      <c r="M81" s="42" t="n"/>
      <c r="N81" s="23" t="n"/>
      <c r="O81" s="27" t="n"/>
      <c r="P81" s="45" t="n"/>
      <c r="Q81" s="24" t="n"/>
      <c r="R81" s="29">
        <f>IF(COUNTA($A81:$B81,$F81:$Q81)=0,"",IF($A81="","Missing Session ID",IF(COUNTIF($A$5:$A$504,$A81)&gt;1,"Duplicate Session ID",IF($B81="","Missing Plan ID",IF(COUNTIF('Action Plans'!$A$5:$A$504,$B81)=0,"Unknown Plan ID",IF($F81="","Missing Coaching Date",IF(AND($K81&lt;&gt;"",$K81&lt;$F81),"Follow-Up Due Before Session",IF(AND($L81="Yes",$M81=""),"Missing Follow-Up Completion Date",IF(AND($L81="No",$M81&lt;&gt;""),"Completion Date With Open Follow-Up",IF(AND($M81&lt;&gt;"",$M81&lt;$F81),"Follow-Up Completed Before Session","OK"))))))))))</f>
        <v/>
      </c>
    </row>
    <row r="82">
      <c r="A82" s="23" t="n"/>
      <c r="B82" s="23" t="n"/>
      <c r="C82" s="29">
        <f>IF($B82="","",IFERROR(INDEX('Action Plans'!$B$5:$B$504,MATCH($B82,'Action Plans'!$A$5:$A$504,0)),""))</f>
        <v/>
      </c>
      <c r="D82" s="29">
        <f>IF($B82="","",IFERROR(INDEX('Action Plans'!$C$5:$C$504,MATCH($B82,'Action Plans'!$A$5:$A$504,0)),""))</f>
        <v/>
      </c>
      <c r="E82" s="29">
        <f>IF($B82="","",IFERROR(INDEX('Action Plans'!$D$5:$D$504,MATCH($B82,'Action Plans'!$A$5:$A$504,0)),""))</f>
        <v/>
      </c>
      <c r="F82" s="42" t="n"/>
      <c r="G82" s="23" t="n"/>
      <c r="H82" s="23" t="n"/>
      <c r="I82" s="24" t="n"/>
      <c r="J82" s="24" t="n"/>
      <c r="K82" s="42" t="n"/>
      <c r="L82" s="23" t="n"/>
      <c r="M82" s="42" t="n"/>
      <c r="N82" s="23" t="n"/>
      <c r="O82" s="27" t="n"/>
      <c r="P82" s="45" t="n"/>
      <c r="Q82" s="24" t="n"/>
      <c r="R82" s="29">
        <f>IF(COUNTA($A82:$B82,$F82:$Q82)=0,"",IF($A82="","Missing Session ID",IF(COUNTIF($A$5:$A$504,$A82)&gt;1,"Duplicate Session ID",IF($B82="","Missing Plan ID",IF(COUNTIF('Action Plans'!$A$5:$A$504,$B82)=0,"Unknown Plan ID",IF($F82="","Missing Coaching Date",IF(AND($K82&lt;&gt;"",$K82&lt;$F82),"Follow-Up Due Before Session",IF(AND($L82="Yes",$M82=""),"Missing Follow-Up Completion Date",IF(AND($L82="No",$M82&lt;&gt;""),"Completion Date With Open Follow-Up",IF(AND($M82&lt;&gt;"",$M82&lt;$F82),"Follow-Up Completed Before Session","OK"))))))))))</f>
        <v/>
      </c>
    </row>
    <row r="83">
      <c r="A83" s="23" t="n"/>
      <c r="B83" s="23" t="n"/>
      <c r="C83" s="29">
        <f>IF($B83="","",IFERROR(INDEX('Action Plans'!$B$5:$B$504,MATCH($B83,'Action Plans'!$A$5:$A$504,0)),""))</f>
        <v/>
      </c>
      <c r="D83" s="29">
        <f>IF($B83="","",IFERROR(INDEX('Action Plans'!$C$5:$C$504,MATCH($B83,'Action Plans'!$A$5:$A$504,0)),""))</f>
        <v/>
      </c>
      <c r="E83" s="29">
        <f>IF($B83="","",IFERROR(INDEX('Action Plans'!$D$5:$D$504,MATCH($B83,'Action Plans'!$A$5:$A$504,0)),""))</f>
        <v/>
      </c>
      <c r="F83" s="42" t="n"/>
      <c r="G83" s="23" t="n"/>
      <c r="H83" s="23" t="n"/>
      <c r="I83" s="24" t="n"/>
      <c r="J83" s="24" t="n"/>
      <c r="K83" s="42" t="n"/>
      <c r="L83" s="23" t="n"/>
      <c r="M83" s="42" t="n"/>
      <c r="N83" s="23" t="n"/>
      <c r="O83" s="27" t="n"/>
      <c r="P83" s="45" t="n"/>
      <c r="Q83" s="24" t="n"/>
      <c r="R83" s="29">
        <f>IF(COUNTA($A83:$B83,$F83:$Q83)=0,"",IF($A83="","Missing Session ID",IF(COUNTIF($A$5:$A$504,$A83)&gt;1,"Duplicate Session ID",IF($B83="","Missing Plan ID",IF(COUNTIF('Action Plans'!$A$5:$A$504,$B83)=0,"Unknown Plan ID",IF($F83="","Missing Coaching Date",IF(AND($K83&lt;&gt;"",$K83&lt;$F83),"Follow-Up Due Before Session",IF(AND($L83="Yes",$M83=""),"Missing Follow-Up Completion Date",IF(AND($L83="No",$M83&lt;&gt;""),"Completion Date With Open Follow-Up",IF(AND($M83&lt;&gt;"",$M83&lt;$F83),"Follow-Up Completed Before Session","OK"))))))))))</f>
        <v/>
      </c>
    </row>
    <row r="84">
      <c r="A84" s="23" t="n"/>
      <c r="B84" s="23" t="n"/>
      <c r="C84" s="29">
        <f>IF($B84="","",IFERROR(INDEX('Action Plans'!$B$5:$B$504,MATCH($B84,'Action Plans'!$A$5:$A$504,0)),""))</f>
        <v/>
      </c>
      <c r="D84" s="29">
        <f>IF($B84="","",IFERROR(INDEX('Action Plans'!$C$5:$C$504,MATCH($B84,'Action Plans'!$A$5:$A$504,0)),""))</f>
        <v/>
      </c>
      <c r="E84" s="29">
        <f>IF($B84="","",IFERROR(INDEX('Action Plans'!$D$5:$D$504,MATCH($B84,'Action Plans'!$A$5:$A$504,0)),""))</f>
        <v/>
      </c>
      <c r="F84" s="42" t="n"/>
      <c r="G84" s="23" t="n"/>
      <c r="H84" s="23" t="n"/>
      <c r="I84" s="24" t="n"/>
      <c r="J84" s="24" t="n"/>
      <c r="K84" s="42" t="n"/>
      <c r="L84" s="23" t="n"/>
      <c r="M84" s="42" t="n"/>
      <c r="N84" s="23" t="n"/>
      <c r="O84" s="27" t="n"/>
      <c r="P84" s="45" t="n"/>
      <c r="Q84" s="24" t="n"/>
      <c r="R84" s="29">
        <f>IF(COUNTA($A84:$B84,$F84:$Q84)=0,"",IF($A84="","Missing Session ID",IF(COUNTIF($A$5:$A$504,$A84)&gt;1,"Duplicate Session ID",IF($B84="","Missing Plan ID",IF(COUNTIF('Action Plans'!$A$5:$A$504,$B84)=0,"Unknown Plan ID",IF($F84="","Missing Coaching Date",IF(AND($K84&lt;&gt;"",$K84&lt;$F84),"Follow-Up Due Before Session",IF(AND($L84="Yes",$M84=""),"Missing Follow-Up Completion Date",IF(AND($L84="No",$M84&lt;&gt;""),"Completion Date With Open Follow-Up",IF(AND($M84&lt;&gt;"",$M84&lt;$F84),"Follow-Up Completed Before Session","OK"))))))))))</f>
        <v/>
      </c>
    </row>
    <row r="85">
      <c r="A85" s="23" t="n"/>
      <c r="B85" s="23" t="n"/>
      <c r="C85" s="29">
        <f>IF($B85="","",IFERROR(INDEX('Action Plans'!$B$5:$B$504,MATCH($B85,'Action Plans'!$A$5:$A$504,0)),""))</f>
        <v/>
      </c>
      <c r="D85" s="29">
        <f>IF($B85="","",IFERROR(INDEX('Action Plans'!$C$5:$C$504,MATCH($B85,'Action Plans'!$A$5:$A$504,0)),""))</f>
        <v/>
      </c>
      <c r="E85" s="29">
        <f>IF($B85="","",IFERROR(INDEX('Action Plans'!$D$5:$D$504,MATCH($B85,'Action Plans'!$A$5:$A$504,0)),""))</f>
        <v/>
      </c>
      <c r="F85" s="42" t="n"/>
      <c r="G85" s="23" t="n"/>
      <c r="H85" s="23" t="n"/>
      <c r="I85" s="24" t="n"/>
      <c r="J85" s="24" t="n"/>
      <c r="K85" s="42" t="n"/>
      <c r="L85" s="23" t="n"/>
      <c r="M85" s="42" t="n"/>
      <c r="N85" s="23" t="n"/>
      <c r="O85" s="27" t="n"/>
      <c r="P85" s="45" t="n"/>
      <c r="Q85" s="24" t="n"/>
      <c r="R85" s="29">
        <f>IF(COUNTA($A85:$B85,$F85:$Q85)=0,"",IF($A85="","Missing Session ID",IF(COUNTIF($A$5:$A$504,$A85)&gt;1,"Duplicate Session ID",IF($B85="","Missing Plan ID",IF(COUNTIF('Action Plans'!$A$5:$A$504,$B85)=0,"Unknown Plan ID",IF($F85="","Missing Coaching Date",IF(AND($K85&lt;&gt;"",$K85&lt;$F85),"Follow-Up Due Before Session",IF(AND($L85="Yes",$M85=""),"Missing Follow-Up Completion Date",IF(AND($L85="No",$M85&lt;&gt;""),"Completion Date With Open Follow-Up",IF(AND($M85&lt;&gt;"",$M85&lt;$F85),"Follow-Up Completed Before Session","OK"))))))))))</f>
        <v/>
      </c>
    </row>
    <row r="86">
      <c r="A86" s="23" t="n"/>
      <c r="B86" s="23" t="n"/>
      <c r="C86" s="29">
        <f>IF($B86="","",IFERROR(INDEX('Action Plans'!$B$5:$B$504,MATCH($B86,'Action Plans'!$A$5:$A$504,0)),""))</f>
        <v/>
      </c>
      <c r="D86" s="29">
        <f>IF($B86="","",IFERROR(INDEX('Action Plans'!$C$5:$C$504,MATCH($B86,'Action Plans'!$A$5:$A$504,0)),""))</f>
        <v/>
      </c>
      <c r="E86" s="29">
        <f>IF($B86="","",IFERROR(INDEX('Action Plans'!$D$5:$D$504,MATCH($B86,'Action Plans'!$A$5:$A$504,0)),""))</f>
        <v/>
      </c>
      <c r="F86" s="42" t="n"/>
      <c r="G86" s="23" t="n"/>
      <c r="H86" s="23" t="n"/>
      <c r="I86" s="24" t="n"/>
      <c r="J86" s="24" t="n"/>
      <c r="K86" s="42" t="n"/>
      <c r="L86" s="23" t="n"/>
      <c r="M86" s="42" t="n"/>
      <c r="N86" s="23" t="n"/>
      <c r="O86" s="27" t="n"/>
      <c r="P86" s="45" t="n"/>
      <c r="Q86" s="24" t="n"/>
      <c r="R86" s="29">
        <f>IF(COUNTA($A86:$B86,$F86:$Q86)=0,"",IF($A86="","Missing Session ID",IF(COUNTIF($A$5:$A$504,$A86)&gt;1,"Duplicate Session ID",IF($B86="","Missing Plan ID",IF(COUNTIF('Action Plans'!$A$5:$A$504,$B86)=0,"Unknown Plan ID",IF($F86="","Missing Coaching Date",IF(AND($K86&lt;&gt;"",$K86&lt;$F86),"Follow-Up Due Before Session",IF(AND($L86="Yes",$M86=""),"Missing Follow-Up Completion Date",IF(AND($L86="No",$M86&lt;&gt;""),"Completion Date With Open Follow-Up",IF(AND($M86&lt;&gt;"",$M86&lt;$F86),"Follow-Up Completed Before Session","OK"))))))))))</f>
        <v/>
      </c>
    </row>
    <row r="87">
      <c r="A87" s="23" t="n"/>
      <c r="B87" s="23" t="n"/>
      <c r="C87" s="29">
        <f>IF($B87="","",IFERROR(INDEX('Action Plans'!$B$5:$B$504,MATCH($B87,'Action Plans'!$A$5:$A$504,0)),""))</f>
        <v/>
      </c>
      <c r="D87" s="29">
        <f>IF($B87="","",IFERROR(INDEX('Action Plans'!$C$5:$C$504,MATCH($B87,'Action Plans'!$A$5:$A$504,0)),""))</f>
        <v/>
      </c>
      <c r="E87" s="29">
        <f>IF($B87="","",IFERROR(INDEX('Action Plans'!$D$5:$D$504,MATCH($B87,'Action Plans'!$A$5:$A$504,0)),""))</f>
        <v/>
      </c>
      <c r="F87" s="42" t="n"/>
      <c r="G87" s="23" t="n"/>
      <c r="H87" s="23" t="n"/>
      <c r="I87" s="24" t="n"/>
      <c r="J87" s="24" t="n"/>
      <c r="K87" s="42" t="n"/>
      <c r="L87" s="23" t="n"/>
      <c r="M87" s="42" t="n"/>
      <c r="N87" s="23" t="n"/>
      <c r="O87" s="27" t="n"/>
      <c r="P87" s="45" t="n"/>
      <c r="Q87" s="24" t="n"/>
      <c r="R87" s="29">
        <f>IF(COUNTA($A87:$B87,$F87:$Q87)=0,"",IF($A87="","Missing Session ID",IF(COUNTIF($A$5:$A$504,$A87)&gt;1,"Duplicate Session ID",IF($B87="","Missing Plan ID",IF(COUNTIF('Action Plans'!$A$5:$A$504,$B87)=0,"Unknown Plan ID",IF($F87="","Missing Coaching Date",IF(AND($K87&lt;&gt;"",$K87&lt;$F87),"Follow-Up Due Before Session",IF(AND($L87="Yes",$M87=""),"Missing Follow-Up Completion Date",IF(AND($L87="No",$M87&lt;&gt;""),"Completion Date With Open Follow-Up",IF(AND($M87&lt;&gt;"",$M87&lt;$F87),"Follow-Up Completed Before Session","OK"))))))))))</f>
        <v/>
      </c>
    </row>
    <row r="88">
      <c r="A88" s="23" t="n"/>
      <c r="B88" s="23" t="n"/>
      <c r="C88" s="29">
        <f>IF($B88="","",IFERROR(INDEX('Action Plans'!$B$5:$B$504,MATCH($B88,'Action Plans'!$A$5:$A$504,0)),""))</f>
        <v/>
      </c>
      <c r="D88" s="29">
        <f>IF($B88="","",IFERROR(INDEX('Action Plans'!$C$5:$C$504,MATCH($B88,'Action Plans'!$A$5:$A$504,0)),""))</f>
        <v/>
      </c>
      <c r="E88" s="29">
        <f>IF($B88="","",IFERROR(INDEX('Action Plans'!$D$5:$D$504,MATCH($B88,'Action Plans'!$A$5:$A$504,0)),""))</f>
        <v/>
      </c>
      <c r="F88" s="42" t="n"/>
      <c r="G88" s="23" t="n"/>
      <c r="H88" s="23" t="n"/>
      <c r="I88" s="24" t="n"/>
      <c r="J88" s="24" t="n"/>
      <c r="K88" s="42" t="n"/>
      <c r="L88" s="23" t="n"/>
      <c r="M88" s="42" t="n"/>
      <c r="N88" s="23" t="n"/>
      <c r="O88" s="27" t="n"/>
      <c r="P88" s="45" t="n"/>
      <c r="Q88" s="24" t="n"/>
      <c r="R88" s="29">
        <f>IF(COUNTA($A88:$B88,$F88:$Q88)=0,"",IF($A88="","Missing Session ID",IF(COUNTIF($A$5:$A$504,$A88)&gt;1,"Duplicate Session ID",IF($B88="","Missing Plan ID",IF(COUNTIF('Action Plans'!$A$5:$A$504,$B88)=0,"Unknown Plan ID",IF($F88="","Missing Coaching Date",IF(AND($K88&lt;&gt;"",$K88&lt;$F88),"Follow-Up Due Before Session",IF(AND($L88="Yes",$M88=""),"Missing Follow-Up Completion Date",IF(AND($L88="No",$M88&lt;&gt;""),"Completion Date With Open Follow-Up",IF(AND($M88&lt;&gt;"",$M88&lt;$F88),"Follow-Up Completed Before Session","OK"))))))))))</f>
        <v/>
      </c>
    </row>
    <row r="89">
      <c r="A89" s="23" t="n"/>
      <c r="B89" s="23" t="n"/>
      <c r="C89" s="29">
        <f>IF($B89="","",IFERROR(INDEX('Action Plans'!$B$5:$B$504,MATCH($B89,'Action Plans'!$A$5:$A$504,0)),""))</f>
        <v/>
      </c>
      <c r="D89" s="29">
        <f>IF($B89="","",IFERROR(INDEX('Action Plans'!$C$5:$C$504,MATCH($B89,'Action Plans'!$A$5:$A$504,0)),""))</f>
        <v/>
      </c>
      <c r="E89" s="29">
        <f>IF($B89="","",IFERROR(INDEX('Action Plans'!$D$5:$D$504,MATCH($B89,'Action Plans'!$A$5:$A$504,0)),""))</f>
        <v/>
      </c>
      <c r="F89" s="42" t="n"/>
      <c r="G89" s="23" t="n"/>
      <c r="H89" s="23" t="n"/>
      <c r="I89" s="24" t="n"/>
      <c r="J89" s="24" t="n"/>
      <c r="K89" s="42" t="n"/>
      <c r="L89" s="23" t="n"/>
      <c r="M89" s="42" t="n"/>
      <c r="N89" s="23" t="n"/>
      <c r="O89" s="27" t="n"/>
      <c r="P89" s="45" t="n"/>
      <c r="Q89" s="24" t="n"/>
      <c r="R89" s="29">
        <f>IF(COUNTA($A89:$B89,$F89:$Q89)=0,"",IF($A89="","Missing Session ID",IF(COUNTIF($A$5:$A$504,$A89)&gt;1,"Duplicate Session ID",IF($B89="","Missing Plan ID",IF(COUNTIF('Action Plans'!$A$5:$A$504,$B89)=0,"Unknown Plan ID",IF($F89="","Missing Coaching Date",IF(AND($K89&lt;&gt;"",$K89&lt;$F89),"Follow-Up Due Before Session",IF(AND($L89="Yes",$M89=""),"Missing Follow-Up Completion Date",IF(AND($L89="No",$M89&lt;&gt;""),"Completion Date With Open Follow-Up",IF(AND($M89&lt;&gt;"",$M89&lt;$F89),"Follow-Up Completed Before Session","OK"))))))))))</f>
        <v/>
      </c>
    </row>
    <row r="90">
      <c r="A90" s="23" t="n"/>
      <c r="B90" s="23" t="n"/>
      <c r="C90" s="29">
        <f>IF($B90="","",IFERROR(INDEX('Action Plans'!$B$5:$B$504,MATCH($B90,'Action Plans'!$A$5:$A$504,0)),""))</f>
        <v/>
      </c>
      <c r="D90" s="29">
        <f>IF($B90="","",IFERROR(INDEX('Action Plans'!$C$5:$C$504,MATCH($B90,'Action Plans'!$A$5:$A$504,0)),""))</f>
        <v/>
      </c>
      <c r="E90" s="29">
        <f>IF($B90="","",IFERROR(INDEX('Action Plans'!$D$5:$D$504,MATCH($B90,'Action Plans'!$A$5:$A$504,0)),""))</f>
        <v/>
      </c>
      <c r="F90" s="42" t="n"/>
      <c r="G90" s="23" t="n"/>
      <c r="H90" s="23" t="n"/>
      <c r="I90" s="24" t="n"/>
      <c r="J90" s="24" t="n"/>
      <c r="K90" s="42" t="n"/>
      <c r="L90" s="23" t="n"/>
      <c r="M90" s="42" t="n"/>
      <c r="N90" s="23" t="n"/>
      <c r="O90" s="27" t="n"/>
      <c r="P90" s="45" t="n"/>
      <c r="Q90" s="24" t="n"/>
      <c r="R90" s="29">
        <f>IF(COUNTA($A90:$B90,$F90:$Q90)=0,"",IF($A90="","Missing Session ID",IF(COUNTIF($A$5:$A$504,$A90)&gt;1,"Duplicate Session ID",IF($B90="","Missing Plan ID",IF(COUNTIF('Action Plans'!$A$5:$A$504,$B90)=0,"Unknown Plan ID",IF($F90="","Missing Coaching Date",IF(AND($K90&lt;&gt;"",$K90&lt;$F90),"Follow-Up Due Before Session",IF(AND($L90="Yes",$M90=""),"Missing Follow-Up Completion Date",IF(AND($L90="No",$M90&lt;&gt;""),"Completion Date With Open Follow-Up",IF(AND($M90&lt;&gt;"",$M90&lt;$F90),"Follow-Up Completed Before Session","OK"))))))))))</f>
        <v/>
      </c>
    </row>
    <row r="91">
      <c r="A91" s="23" t="n"/>
      <c r="B91" s="23" t="n"/>
      <c r="C91" s="29">
        <f>IF($B91="","",IFERROR(INDEX('Action Plans'!$B$5:$B$504,MATCH($B91,'Action Plans'!$A$5:$A$504,0)),""))</f>
        <v/>
      </c>
      <c r="D91" s="29">
        <f>IF($B91="","",IFERROR(INDEX('Action Plans'!$C$5:$C$504,MATCH($B91,'Action Plans'!$A$5:$A$504,0)),""))</f>
        <v/>
      </c>
      <c r="E91" s="29">
        <f>IF($B91="","",IFERROR(INDEX('Action Plans'!$D$5:$D$504,MATCH($B91,'Action Plans'!$A$5:$A$504,0)),""))</f>
        <v/>
      </c>
      <c r="F91" s="42" t="n"/>
      <c r="G91" s="23" t="n"/>
      <c r="H91" s="23" t="n"/>
      <c r="I91" s="24" t="n"/>
      <c r="J91" s="24" t="n"/>
      <c r="K91" s="42" t="n"/>
      <c r="L91" s="23" t="n"/>
      <c r="M91" s="42" t="n"/>
      <c r="N91" s="23" t="n"/>
      <c r="O91" s="27" t="n"/>
      <c r="P91" s="45" t="n"/>
      <c r="Q91" s="24" t="n"/>
      <c r="R91" s="29">
        <f>IF(COUNTA($A91:$B91,$F91:$Q91)=0,"",IF($A91="","Missing Session ID",IF(COUNTIF($A$5:$A$504,$A91)&gt;1,"Duplicate Session ID",IF($B91="","Missing Plan ID",IF(COUNTIF('Action Plans'!$A$5:$A$504,$B91)=0,"Unknown Plan ID",IF($F91="","Missing Coaching Date",IF(AND($K91&lt;&gt;"",$K91&lt;$F91),"Follow-Up Due Before Session",IF(AND($L91="Yes",$M91=""),"Missing Follow-Up Completion Date",IF(AND($L91="No",$M91&lt;&gt;""),"Completion Date With Open Follow-Up",IF(AND($M91&lt;&gt;"",$M91&lt;$F91),"Follow-Up Completed Before Session","OK"))))))))))</f>
        <v/>
      </c>
    </row>
    <row r="92">
      <c r="A92" s="23" t="n"/>
      <c r="B92" s="23" t="n"/>
      <c r="C92" s="29">
        <f>IF($B92="","",IFERROR(INDEX('Action Plans'!$B$5:$B$504,MATCH($B92,'Action Plans'!$A$5:$A$504,0)),""))</f>
        <v/>
      </c>
      <c r="D92" s="29">
        <f>IF($B92="","",IFERROR(INDEX('Action Plans'!$C$5:$C$504,MATCH($B92,'Action Plans'!$A$5:$A$504,0)),""))</f>
        <v/>
      </c>
      <c r="E92" s="29">
        <f>IF($B92="","",IFERROR(INDEX('Action Plans'!$D$5:$D$504,MATCH($B92,'Action Plans'!$A$5:$A$504,0)),""))</f>
        <v/>
      </c>
      <c r="F92" s="42" t="n"/>
      <c r="G92" s="23" t="n"/>
      <c r="H92" s="23" t="n"/>
      <c r="I92" s="24" t="n"/>
      <c r="J92" s="24" t="n"/>
      <c r="K92" s="42" t="n"/>
      <c r="L92" s="23" t="n"/>
      <c r="M92" s="42" t="n"/>
      <c r="N92" s="23" t="n"/>
      <c r="O92" s="27" t="n"/>
      <c r="P92" s="45" t="n"/>
      <c r="Q92" s="24" t="n"/>
      <c r="R92" s="29">
        <f>IF(COUNTA($A92:$B92,$F92:$Q92)=0,"",IF($A92="","Missing Session ID",IF(COUNTIF($A$5:$A$504,$A92)&gt;1,"Duplicate Session ID",IF($B92="","Missing Plan ID",IF(COUNTIF('Action Plans'!$A$5:$A$504,$B92)=0,"Unknown Plan ID",IF($F92="","Missing Coaching Date",IF(AND($K92&lt;&gt;"",$K92&lt;$F92),"Follow-Up Due Before Session",IF(AND($L92="Yes",$M92=""),"Missing Follow-Up Completion Date",IF(AND($L92="No",$M92&lt;&gt;""),"Completion Date With Open Follow-Up",IF(AND($M92&lt;&gt;"",$M92&lt;$F92),"Follow-Up Completed Before Session","OK"))))))))))</f>
        <v/>
      </c>
    </row>
    <row r="93">
      <c r="A93" s="23" t="n"/>
      <c r="B93" s="23" t="n"/>
      <c r="C93" s="29">
        <f>IF($B93="","",IFERROR(INDEX('Action Plans'!$B$5:$B$504,MATCH($B93,'Action Plans'!$A$5:$A$504,0)),""))</f>
        <v/>
      </c>
      <c r="D93" s="29">
        <f>IF($B93="","",IFERROR(INDEX('Action Plans'!$C$5:$C$504,MATCH($B93,'Action Plans'!$A$5:$A$504,0)),""))</f>
        <v/>
      </c>
      <c r="E93" s="29">
        <f>IF($B93="","",IFERROR(INDEX('Action Plans'!$D$5:$D$504,MATCH($B93,'Action Plans'!$A$5:$A$504,0)),""))</f>
        <v/>
      </c>
      <c r="F93" s="42" t="n"/>
      <c r="G93" s="23" t="n"/>
      <c r="H93" s="23" t="n"/>
      <c r="I93" s="24" t="n"/>
      <c r="J93" s="24" t="n"/>
      <c r="K93" s="42" t="n"/>
      <c r="L93" s="23" t="n"/>
      <c r="M93" s="42" t="n"/>
      <c r="N93" s="23" t="n"/>
      <c r="O93" s="27" t="n"/>
      <c r="P93" s="45" t="n"/>
      <c r="Q93" s="24" t="n"/>
      <c r="R93" s="29">
        <f>IF(COUNTA($A93:$B93,$F93:$Q93)=0,"",IF($A93="","Missing Session ID",IF(COUNTIF($A$5:$A$504,$A93)&gt;1,"Duplicate Session ID",IF($B93="","Missing Plan ID",IF(COUNTIF('Action Plans'!$A$5:$A$504,$B93)=0,"Unknown Plan ID",IF($F93="","Missing Coaching Date",IF(AND($K93&lt;&gt;"",$K93&lt;$F93),"Follow-Up Due Before Session",IF(AND($L93="Yes",$M93=""),"Missing Follow-Up Completion Date",IF(AND($L93="No",$M93&lt;&gt;""),"Completion Date With Open Follow-Up",IF(AND($M93&lt;&gt;"",$M93&lt;$F93),"Follow-Up Completed Before Session","OK"))))))))))</f>
        <v/>
      </c>
    </row>
    <row r="94">
      <c r="A94" s="23" t="n"/>
      <c r="B94" s="23" t="n"/>
      <c r="C94" s="29">
        <f>IF($B94="","",IFERROR(INDEX('Action Plans'!$B$5:$B$504,MATCH($B94,'Action Plans'!$A$5:$A$504,0)),""))</f>
        <v/>
      </c>
      <c r="D94" s="29">
        <f>IF($B94="","",IFERROR(INDEX('Action Plans'!$C$5:$C$504,MATCH($B94,'Action Plans'!$A$5:$A$504,0)),""))</f>
        <v/>
      </c>
      <c r="E94" s="29">
        <f>IF($B94="","",IFERROR(INDEX('Action Plans'!$D$5:$D$504,MATCH($B94,'Action Plans'!$A$5:$A$504,0)),""))</f>
        <v/>
      </c>
      <c r="F94" s="42" t="n"/>
      <c r="G94" s="23" t="n"/>
      <c r="H94" s="23" t="n"/>
      <c r="I94" s="24" t="n"/>
      <c r="J94" s="24" t="n"/>
      <c r="K94" s="42" t="n"/>
      <c r="L94" s="23" t="n"/>
      <c r="M94" s="42" t="n"/>
      <c r="N94" s="23" t="n"/>
      <c r="O94" s="27" t="n"/>
      <c r="P94" s="45" t="n"/>
      <c r="Q94" s="24" t="n"/>
      <c r="R94" s="29">
        <f>IF(COUNTA($A94:$B94,$F94:$Q94)=0,"",IF($A94="","Missing Session ID",IF(COUNTIF($A$5:$A$504,$A94)&gt;1,"Duplicate Session ID",IF($B94="","Missing Plan ID",IF(COUNTIF('Action Plans'!$A$5:$A$504,$B94)=0,"Unknown Plan ID",IF($F94="","Missing Coaching Date",IF(AND($K94&lt;&gt;"",$K94&lt;$F94),"Follow-Up Due Before Session",IF(AND($L94="Yes",$M94=""),"Missing Follow-Up Completion Date",IF(AND($L94="No",$M94&lt;&gt;""),"Completion Date With Open Follow-Up",IF(AND($M94&lt;&gt;"",$M94&lt;$F94),"Follow-Up Completed Before Session","OK"))))))))))</f>
        <v/>
      </c>
    </row>
    <row r="95">
      <c r="A95" s="23" t="n"/>
      <c r="B95" s="23" t="n"/>
      <c r="C95" s="29">
        <f>IF($B95="","",IFERROR(INDEX('Action Plans'!$B$5:$B$504,MATCH($B95,'Action Plans'!$A$5:$A$504,0)),""))</f>
        <v/>
      </c>
      <c r="D95" s="29">
        <f>IF($B95="","",IFERROR(INDEX('Action Plans'!$C$5:$C$504,MATCH($B95,'Action Plans'!$A$5:$A$504,0)),""))</f>
        <v/>
      </c>
      <c r="E95" s="29">
        <f>IF($B95="","",IFERROR(INDEX('Action Plans'!$D$5:$D$504,MATCH($B95,'Action Plans'!$A$5:$A$504,0)),""))</f>
        <v/>
      </c>
      <c r="F95" s="42" t="n"/>
      <c r="G95" s="23" t="n"/>
      <c r="H95" s="23" t="n"/>
      <c r="I95" s="24" t="n"/>
      <c r="J95" s="24" t="n"/>
      <c r="K95" s="42" t="n"/>
      <c r="L95" s="23" t="n"/>
      <c r="M95" s="42" t="n"/>
      <c r="N95" s="23" t="n"/>
      <c r="O95" s="27" t="n"/>
      <c r="P95" s="45" t="n"/>
      <c r="Q95" s="24" t="n"/>
      <c r="R95" s="29">
        <f>IF(COUNTA($A95:$B95,$F95:$Q95)=0,"",IF($A95="","Missing Session ID",IF(COUNTIF($A$5:$A$504,$A95)&gt;1,"Duplicate Session ID",IF($B95="","Missing Plan ID",IF(COUNTIF('Action Plans'!$A$5:$A$504,$B95)=0,"Unknown Plan ID",IF($F95="","Missing Coaching Date",IF(AND($K95&lt;&gt;"",$K95&lt;$F95),"Follow-Up Due Before Session",IF(AND($L95="Yes",$M95=""),"Missing Follow-Up Completion Date",IF(AND($L95="No",$M95&lt;&gt;""),"Completion Date With Open Follow-Up",IF(AND($M95&lt;&gt;"",$M95&lt;$F95),"Follow-Up Completed Before Session","OK"))))))))))</f>
        <v/>
      </c>
    </row>
    <row r="96">
      <c r="A96" s="23" t="n"/>
      <c r="B96" s="23" t="n"/>
      <c r="C96" s="29">
        <f>IF($B96="","",IFERROR(INDEX('Action Plans'!$B$5:$B$504,MATCH($B96,'Action Plans'!$A$5:$A$504,0)),""))</f>
        <v/>
      </c>
      <c r="D96" s="29">
        <f>IF($B96="","",IFERROR(INDEX('Action Plans'!$C$5:$C$504,MATCH($B96,'Action Plans'!$A$5:$A$504,0)),""))</f>
        <v/>
      </c>
      <c r="E96" s="29">
        <f>IF($B96="","",IFERROR(INDEX('Action Plans'!$D$5:$D$504,MATCH($B96,'Action Plans'!$A$5:$A$504,0)),""))</f>
        <v/>
      </c>
      <c r="F96" s="42" t="n"/>
      <c r="G96" s="23" t="n"/>
      <c r="H96" s="23" t="n"/>
      <c r="I96" s="24" t="n"/>
      <c r="J96" s="24" t="n"/>
      <c r="K96" s="42" t="n"/>
      <c r="L96" s="23" t="n"/>
      <c r="M96" s="42" t="n"/>
      <c r="N96" s="23" t="n"/>
      <c r="O96" s="27" t="n"/>
      <c r="P96" s="45" t="n"/>
      <c r="Q96" s="24" t="n"/>
      <c r="R96" s="29">
        <f>IF(COUNTA($A96:$B96,$F96:$Q96)=0,"",IF($A96="","Missing Session ID",IF(COUNTIF($A$5:$A$504,$A96)&gt;1,"Duplicate Session ID",IF($B96="","Missing Plan ID",IF(COUNTIF('Action Plans'!$A$5:$A$504,$B96)=0,"Unknown Plan ID",IF($F96="","Missing Coaching Date",IF(AND($K96&lt;&gt;"",$K96&lt;$F96),"Follow-Up Due Before Session",IF(AND($L96="Yes",$M96=""),"Missing Follow-Up Completion Date",IF(AND($L96="No",$M96&lt;&gt;""),"Completion Date With Open Follow-Up",IF(AND($M96&lt;&gt;"",$M96&lt;$F96),"Follow-Up Completed Before Session","OK"))))))))))</f>
        <v/>
      </c>
    </row>
    <row r="97">
      <c r="A97" s="23" t="n"/>
      <c r="B97" s="23" t="n"/>
      <c r="C97" s="29">
        <f>IF($B97="","",IFERROR(INDEX('Action Plans'!$B$5:$B$504,MATCH($B97,'Action Plans'!$A$5:$A$504,0)),""))</f>
        <v/>
      </c>
      <c r="D97" s="29">
        <f>IF($B97="","",IFERROR(INDEX('Action Plans'!$C$5:$C$504,MATCH($B97,'Action Plans'!$A$5:$A$504,0)),""))</f>
        <v/>
      </c>
      <c r="E97" s="29">
        <f>IF($B97="","",IFERROR(INDEX('Action Plans'!$D$5:$D$504,MATCH($B97,'Action Plans'!$A$5:$A$504,0)),""))</f>
        <v/>
      </c>
      <c r="F97" s="42" t="n"/>
      <c r="G97" s="23" t="n"/>
      <c r="H97" s="23" t="n"/>
      <c r="I97" s="24" t="n"/>
      <c r="J97" s="24" t="n"/>
      <c r="K97" s="42" t="n"/>
      <c r="L97" s="23" t="n"/>
      <c r="M97" s="42" t="n"/>
      <c r="N97" s="23" t="n"/>
      <c r="O97" s="27" t="n"/>
      <c r="P97" s="45" t="n"/>
      <c r="Q97" s="24" t="n"/>
      <c r="R97" s="29">
        <f>IF(COUNTA($A97:$B97,$F97:$Q97)=0,"",IF($A97="","Missing Session ID",IF(COUNTIF($A$5:$A$504,$A97)&gt;1,"Duplicate Session ID",IF($B97="","Missing Plan ID",IF(COUNTIF('Action Plans'!$A$5:$A$504,$B97)=0,"Unknown Plan ID",IF($F97="","Missing Coaching Date",IF(AND($K97&lt;&gt;"",$K97&lt;$F97),"Follow-Up Due Before Session",IF(AND($L97="Yes",$M97=""),"Missing Follow-Up Completion Date",IF(AND($L97="No",$M97&lt;&gt;""),"Completion Date With Open Follow-Up",IF(AND($M97&lt;&gt;"",$M97&lt;$F97),"Follow-Up Completed Before Session","OK"))))))))))</f>
        <v/>
      </c>
    </row>
    <row r="98">
      <c r="A98" s="23" t="n"/>
      <c r="B98" s="23" t="n"/>
      <c r="C98" s="29">
        <f>IF($B98="","",IFERROR(INDEX('Action Plans'!$B$5:$B$504,MATCH($B98,'Action Plans'!$A$5:$A$504,0)),""))</f>
        <v/>
      </c>
      <c r="D98" s="29">
        <f>IF($B98="","",IFERROR(INDEX('Action Plans'!$C$5:$C$504,MATCH($B98,'Action Plans'!$A$5:$A$504,0)),""))</f>
        <v/>
      </c>
      <c r="E98" s="29">
        <f>IF($B98="","",IFERROR(INDEX('Action Plans'!$D$5:$D$504,MATCH($B98,'Action Plans'!$A$5:$A$504,0)),""))</f>
        <v/>
      </c>
      <c r="F98" s="42" t="n"/>
      <c r="G98" s="23" t="n"/>
      <c r="H98" s="23" t="n"/>
      <c r="I98" s="24" t="n"/>
      <c r="J98" s="24" t="n"/>
      <c r="K98" s="42" t="n"/>
      <c r="L98" s="23" t="n"/>
      <c r="M98" s="42" t="n"/>
      <c r="N98" s="23" t="n"/>
      <c r="O98" s="27" t="n"/>
      <c r="P98" s="45" t="n"/>
      <c r="Q98" s="24" t="n"/>
      <c r="R98" s="29">
        <f>IF(COUNTA($A98:$B98,$F98:$Q98)=0,"",IF($A98="","Missing Session ID",IF(COUNTIF($A$5:$A$504,$A98)&gt;1,"Duplicate Session ID",IF($B98="","Missing Plan ID",IF(COUNTIF('Action Plans'!$A$5:$A$504,$B98)=0,"Unknown Plan ID",IF($F98="","Missing Coaching Date",IF(AND($K98&lt;&gt;"",$K98&lt;$F98),"Follow-Up Due Before Session",IF(AND($L98="Yes",$M98=""),"Missing Follow-Up Completion Date",IF(AND($L98="No",$M98&lt;&gt;""),"Completion Date With Open Follow-Up",IF(AND($M98&lt;&gt;"",$M98&lt;$F98),"Follow-Up Completed Before Session","OK"))))))))))</f>
        <v/>
      </c>
    </row>
    <row r="99">
      <c r="A99" s="23" t="n"/>
      <c r="B99" s="23" t="n"/>
      <c r="C99" s="29">
        <f>IF($B99="","",IFERROR(INDEX('Action Plans'!$B$5:$B$504,MATCH($B99,'Action Plans'!$A$5:$A$504,0)),""))</f>
        <v/>
      </c>
      <c r="D99" s="29">
        <f>IF($B99="","",IFERROR(INDEX('Action Plans'!$C$5:$C$504,MATCH($B99,'Action Plans'!$A$5:$A$504,0)),""))</f>
        <v/>
      </c>
      <c r="E99" s="29">
        <f>IF($B99="","",IFERROR(INDEX('Action Plans'!$D$5:$D$504,MATCH($B99,'Action Plans'!$A$5:$A$504,0)),""))</f>
        <v/>
      </c>
      <c r="F99" s="42" t="n"/>
      <c r="G99" s="23" t="n"/>
      <c r="H99" s="23" t="n"/>
      <c r="I99" s="24" t="n"/>
      <c r="J99" s="24" t="n"/>
      <c r="K99" s="42" t="n"/>
      <c r="L99" s="23" t="n"/>
      <c r="M99" s="42" t="n"/>
      <c r="N99" s="23" t="n"/>
      <c r="O99" s="27" t="n"/>
      <c r="P99" s="45" t="n"/>
      <c r="Q99" s="24" t="n"/>
      <c r="R99" s="29">
        <f>IF(COUNTA($A99:$B99,$F99:$Q99)=0,"",IF($A99="","Missing Session ID",IF(COUNTIF($A$5:$A$504,$A99)&gt;1,"Duplicate Session ID",IF($B99="","Missing Plan ID",IF(COUNTIF('Action Plans'!$A$5:$A$504,$B99)=0,"Unknown Plan ID",IF($F99="","Missing Coaching Date",IF(AND($K99&lt;&gt;"",$K99&lt;$F99),"Follow-Up Due Before Session",IF(AND($L99="Yes",$M99=""),"Missing Follow-Up Completion Date",IF(AND($L99="No",$M99&lt;&gt;""),"Completion Date With Open Follow-Up",IF(AND($M99&lt;&gt;"",$M99&lt;$F99),"Follow-Up Completed Before Session","OK"))))))))))</f>
        <v/>
      </c>
    </row>
    <row r="100">
      <c r="A100" s="23" t="n"/>
      <c r="B100" s="23" t="n"/>
      <c r="C100" s="29">
        <f>IF($B100="","",IFERROR(INDEX('Action Plans'!$B$5:$B$504,MATCH($B100,'Action Plans'!$A$5:$A$504,0)),""))</f>
        <v/>
      </c>
      <c r="D100" s="29">
        <f>IF($B100="","",IFERROR(INDEX('Action Plans'!$C$5:$C$504,MATCH($B100,'Action Plans'!$A$5:$A$504,0)),""))</f>
        <v/>
      </c>
      <c r="E100" s="29">
        <f>IF($B100="","",IFERROR(INDEX('Action Plans'!$D$5:$D$504,MATCH($B100,'Action Plans'!$A$5:$A$504,0)),""))</f>
        <v/>
      </c>
      <c r="F100" s="42" t="n"/>
      <c r="G100" s="23" t="n"/>
      <c r="H100" s="23" t="n"/>
      <c r="I100" s="24" t="n"/>
      <c r="J100" s="24" t="n"/>
      <c r="K100" s="42" t="n"/>
      <c r="L100" s="23" t="n"/>
      <c r="M100" s="42" t="n"/>
      <c r="N100" s="23" t="n"/>
      <c r="O100" s="27" t="n"/>
      <c r="P100" s="45" t="n"/>
      <c r="Q100" s="24" t="n"/>
      <c r="R100" s="29">
        <f>IF(COUNTA($A100:$B100,$F100:$Q100)=0,"",IF($A100="","Missing Session ID",IF(COUNTIF($A$5:$A$504,$A100)&gt;1,"Duplicate Session ID",IF($B100="","Missing Plan ID",IF(COUNTIF('Action Plans'!$A$5:$A$504,$B100)=0,"Unknown Plan ID",IF($F100="","Missing Coaching Date",IF(AND($K100&lt;&gt;"",$K100&lt;$F100),"Follow-Up Due Before Session",IF(AND($L100="Yes",$M100=""),"Missing Follow-Up Completion Date",IF(AND($L100="No",$M100&lt;&gt;""),"Completion Date With Open Follow-Up",IF(AND($M100&lt;&gt;"",$M100&lt;$F100),"Follow-Up Completed Before Session","OK"))))))))))</f>
        <v/>
      </c>
    </row>
    <row r="101">
      <c r="A101" s="23" t="n"/>
      <c r="B101" s="23" t="n"/>
      <c r="C101" s="29">
        <f>IF($B101="","",IFERROR(INDEX('Action Plans'!$B$5:$B$504,MATCH($B101,'Action Plans'!$A$5:$A$504,0)),""))</f>
        <v/>
      </c>
      <c r="D101" s="29">
        <f>IF($B101="","",IFERROR(INDEX('Action Plans'!$C$5:$C$504,MATCH($B101,'Action Plans'!$A$5:$A$504,0)),""))</f>
        <v/>
      </c>
      <c r="E101" s="29">
        <f>IF($B101="","",IFERROR(INDEX('Action Plans'!$D$5:$D$504,MATCH($B101,'Action Plans'!$A$5:$A$504,0)),""))</f>
        <v/>
      </c>
      <c r="F101" s="42" t="n"/>
      <c r="G101" s="23" t="n"/>
      <c r="H101" s="23" t="n"/>
      <c r="I101" s="24" t="n"/>
      <c r="J101" s="24" t="n"/>
      <c r="K101" s="42" t="n"/>
      <c r="L101" s="23" t="n"/>
      <c r="M101" s="42" t="n"/>
      <c r="N101" s="23" t="n"/>
      <c r="O101" s="27" t="n"/>
      <c r="P101" s="45" t="n"/>
      <c r="Q101" s="24" t="n"/>
      <c r="R101" s="29">
        <f>IF(COUNTA($A101:$B101,$F101:$Q101)=0,"",IF($A101="","Missing Session ID",IF(COUNTIF($A$5:$A$504,$A101)&gt;1,"Duplicate Session ID",IF($B101="","Missing Plan ID",IF(COUNTIF('Action Plans'!$A$5:$A$504,$B101)=0,"Unknown Plan ID",IF($F101="","Missing Coaching Date",IF(AND($K101&lt;&gt;"",$K101&lt;$F101),"Follow-Up Due Before Session",IF(AND($L101="Yes",$M101=""),"Missing Follow-Up Completion Date",IF(AND($L101="No",$M101&lt;&gt;""),"Completion Date With Open Follow-Up",IF(AND($M101&lt;&gt;"",$M101&lt;$F101),"Follow-Up Completed Before Session","OK"))))))))))</f>
        <v/>
      </c>
    </row>
    <row r="102">
      <c r="A102" s="23" t="n"/>
      <c r="B102" s="23" t="n"/>
      <c r="C102" s="29">
        <f>IF($B102="","",IFERROR(INDEX('Action Plans'!$B$5:$B$504,MATCH($B102,'Action Plans'!$A$5:$A$504,0)),""))</f>
        <v/>
      </c>
      <c r="D102" s="29">
        <f>IF($B102="","",IFERROR(INDEX('Action Plans'!$C$5:$C$504,MATCH($B102,'Action Plans'!$A$5:$A$504,0)),""))</f>
        <v/>
      </c>
      <c r="E102" s="29">
        <f>IF($B102="","",IFERROR(INDEX('Action Plans'!$D$5:$D$504,MATCH($B102,'Action Plans'!$A$5:$A$504,0)),""))</f>
        <v/>
      </c>
      <c r="F102" s="42" t="n"/>
      <c r="G102" s="23" t="n"/>
      <c r="H102" s="23" t="n"/>
      <c r="I102" s="24" t="n"/>
      <c r="J102" s="24" t="n"/>
      <c r="K102" s="42" t="n"/>
      <c r="L102" s="23" t="n"/>
      <c r="M102" s="42" t="n"/>
      <c r="N102" s="23" t="n"/>
      <c r="O102" s="27" t="n"/>
      <c r="P102" s="45" t="n"/>
      <c r="Q102" s="24" t="n"/>
      <c r="R102" s="29">
        <f>IF(COUNTA($A102:$B102,$F102:$Q102)=0,"",IF($A102="","Missing Session ID",IF(COUNTIF($A$5:$A$504,$A102)&gt;1,"Duplicate Session ID",IF($B102="","Missing Plan ID",IF(COUNTIF('Action Plans'!$A$5:$A$504,$B102)=0,"Unknown Plan ID",IF($F102="","Missing Coaching Date",IF(AND($K102&lt;&gt;"",$K102&lt;$F102),"Follow-Up Due Before Session",IF(AND($L102="Yes",$M102=""),"Missing Follow-Up Completion Date",IF(AND($L102="No",$M102&lt;&gt;""),"Completion Date With Open Follow-Up",IF(AND($M102&lt;&gt;"",$M102&lt;$F102),"Follow-Up Completed Before Session","OK"))))))))))</f>
        <v/>
      </c>
    </row>
    <row r="103">
      <c r="A103" s="23" t="n"/>
      <c r="B103" s="23" t="n"/>
      <c r="C103" s="29">
        <f>IF($B103="","",IFERROR(INDEX('Action Plans'!$B$5:$B$504,MATCH($B103,'Action Plans'!$A$5:$A$504,0)),""))</f>
        <v/>
      </c>
      <c r="D103" s="29">
        <f>IF($B103="","",IFERROR(INDEX('Action Plans'!$C$5:$C$504,MATCH($B103,'Action Plans'!$A$5:$A$504,0)),""))</f>
        <v/>
      </c>
      <c r="E103" s="29">
        <f>IF($B103="","",IFERROR(INDEX('Action Plans'!$D$5:$D$504,MATCH($B103,'Action Plans'!$A$5:$A$504,0)),""))</f>
        <v/>
      </c>
      <c r="F103" s="42" t="n"/>
      <c r="G103" s="23" t="n"/>
      <c r="H103" s="23" t="n"/>
      <c r="I103" s="24" t="n"/>
      <c r="J103" s="24" t="n"/>
      <c r="K103" s="42" t="n"/>
      <c r="L103" s="23" t="n"/>
      <c r="M103" s="42" t="n"/>
      <c r="N103" s="23" t="n"/>
      <c r="O103" s="27" t="n"/>
      <c r="P103" s="45" t="n"/>
      <c r="Q103" s="24" t="n"/>
      <c r="R103" s="29">
        <f>IF(COUNTA($A103:$B103,$F103:$Q103)=0,"",IF($A103="","Missing Session ID",IF(COUNTIF($A$5:$A$504,$A103)&gt;1,"Duplicate Session ID",IF($B103="","Missing Plan ID",IF(COUNTIF('Action Plans'!$A$5:$A$504,$B103)=0,"Unknown Plan ID",IF($F103="","Missing Coaching Date",IF(AND($K103&lt;&gt;"",$K103&lt;$F103),"Follow-Up Due Before Session",IF(AND($L103="Yes",$M103=""),"Missing Follow-Up Completion Date",IF(AND($L103="No",$M103&lt;&gt;""),"Completion Date With Open Follow-Up",IF(AND($M103&lt;&gt;"",$M103&lt;$F103),"Follow-Up Completed Before Session","OK"))))))))))</f>
        <v/>
      </c>
    </row>
    <row r="104">
      <c r="A104" s="23" t="n"/>
      <c r="B104" s="23" t="n"/>
      <c r="C104" s="29">
        <f>IF($B104="","",IFERROR(INDEX('Action Plans'!$B$5:$B$504,MATCH($B104,'Action Plans'!$A$5:$A$504,0)),""))</f>
        <v/>
      </c>
      <c r="D104" s="29">
        <f>IF($B104="","",IFERROR(INDEX('Action Plans'!$C$5:$C$504,MATCH($B104,'Action Plans'!$A$5:$A$504,0)),""))</f>
        <v/>
      </c>
      <c r="E104" s="29">
        <f>IF($B104="","",IFERROR(INDEX('Action Plans'!$D$5:$D$504,MATCH($B104,'Action Plans'!$A$5:$A$504,0)),""))</f>
        <v/>
      </c>
      <c r="F104" s="42" t="n"/>
      <c r="G104" s="23" t="n"/>
      <c r="H104" s="23" t="n"/>
      <c r="I104" s="24" t="n"/>
      <c r="J104" s="24" t="n"/>
      <c r="K104" s="42" t="n"/>
      <c r="L104" s="23" t="n"/>
      <c r="M104" s="42" t="n"/>
      <c r="N104" s="23" t="n"/>
      <c r="O104" s="27" t="n"/>
      <c r="P104" s="45" t="n"/>
      <c r="Q104" s="24" t="n"/>
      <c r="R104" s="29">
        <f>IF(COUNTA($A104:$B104,$F104:$Q104)=0,"",IF($A104="","Missing Session ID",IF(COUNTIF($A$5:$A$504,$A104)&gt;1,"Duplicate Session ID",IF($B104="","Missing Plan ID",IF(COUNTIF('Action Plans'!$A$5:$A$504,$B104)=0,"Unknown Plan ID",IF($F104="","Missing Coaching Date",IF(AND($K104&lt;&gt;"",$K104&lt;$F104),"Follow-Up Due Before Session",IF(AND($L104="Yes",$M104=""),"Missing Follow-Up Completion Date",IF(AND($L104="No",$M104&lt;&gt;""),"Completion Date With Open Follow-Up",IF(AND($M104&lt;&gt;"",$M104&lt;$F104),"Follow-Up Completed Before Session","OK"))))))))))</f>
        <v/>
      </c>
    </row>
    <row r="105">
      <c r="A105" s="23" t="n"/>
      <c r="B105" s="23" t="n"/>
      <c r="C105" s="29">
        <f>IF($B105="","",IFERROR(INDEX('Action Plans'!$B$5:$B$504,MATCH($B105,'Action Plans'!$A$5:$A$504,0)),""))</f>
        <v/>
      </c>
      <c r="D105" s="29">
        <f>IF($B105="","",IFERROR(INDEX('Action Plans'!$C$5:$C$504,MATCH($B105,'Action Plans'!$A$5:$A$504,0)),""))</f>
        <v/>
      </c>
      <c r="E105" s="29">
        <f>IF($B105="","",IFERROR(INDEX('Action Plans'!$D$5:$D$504,MATCH($B105,'Action Plans'!$A$5:$A$504,0)),""))</f>
        <v/>
      </c>
      <c r="F105" s="42" t="n"/>
      <c r="G105" s="23" t="n"/>
      <c r="H105" s="23" t="n"/>
      <c r="I105" s="24" t="n"/>
      <c r="J105" s="24" t="n"/>
      <c r="K105" s="42" t="n"/>
      <c r="L105" s="23" t="n"/>
      <c r="M105" s="42" t="n"/>
      <c r="N105" s="23" t="n"/>
      <c r="O105" s="27" t="n"/>
      <c r="P105" s="45" t="n"/>
      <c r="Q105" s="24" t="n"/>
      <c r="R105" s="29">
        <f>IF(COUNTA($A105:$B105,$F105:$Q105)=0,"",IF($A105="","Missing Session ID",IF(COUNTIF($A$5:$A$504,$A105)&gt;1,"Duplicate Session ID",IF($B105="","Missing Plan ID",IF(COUNTIF('Action Plans'!$A$5:$A$504,$B105)=0,"Unknown Plan ID",IF($F105="","Missing Coaching Date",IF(AND($K105&lt;&gt;"",$K105&lt;$F105),"Follow-Up Due Before Session",IF(AND($L105="Yes",$M105=""),"Missing Follow-Up Completion Date",IF(AND($L105="No",$M105&lt;&gt;""),"Completion Date With Open Follow-Up",IF(AND($M105&lt;&gt;"",$M105&lt;$F105),"Follow-Up Completed Before Session","OK"))))))))))</f>
        <v/>
      </c>
    </row>
    <row r="106">
      <c r="A106" s="23" t="n"/>
      <c r="B106" s="23" t="n"/>
      <c r="C106" s="29">
        <f>IF($B106="","",IFERROR(INDEX('Action Plans'!$B$5:$B$504,MATCH($B106,'Action Plans'!$A$5:$A$504,0)),""))</f>
        <v/>
      </c>
      <c r="D106" s="29">
        <f>IF($B106="","",IFERROR(INDEX('Action Plans'!$C$5:$C$504,MATCH($B106,'Action Plans'!$A$5:$A$504,0)),""))</f>
        <v/>
      </c>
      <c r="E106" s="29">
        <f>IF($B106="","",IFERROR(INDEX('Action Plans'!$D$5:$D$504,MATCH($B106,'Action Plans'!$A$5:$A$504,0)),""))</f>
        <v/>
      </c>
      <c r="F106" s="42" t="n"/>
      <c r="G106" s="23" t="n"/>
      <c r="H106" s="23" t="n"/>
      <c r="I106" s="24" t="n"/>
      <c r="J106" s="24" t="n"/>
      <c r="K106" s="42" t="n"/>
      <c r="L106" s="23" t="n"/>
      <c r="M106" s="42" t="n"/>
      <c r="N106" s="23" t="n"/>
      <c r="O106" s="27" t="n"/>
      <c r="P106" s="45" t="n"/>
      <c r="Q106" s="24" t="n"/>
      <c r="R106" s="29">
        <f>IF(COUNTA($A106:$B106,$F106:$Q106)=0,"",IF($A106="","Missing Session ID",IF(COUNTIF($A$5:$A$504,$A106)&gt;1,"Duplicate Session ID",IF($B106="","Missing Plan ID",IF(COUNTIF('Action Plans'!$A$5:$A$504,$B106)=0,"Unknown Plan ID",IF($F106="","Missing Coaching Date",IF(AND($K106&lt;&gt;"",$K106&lt;$F106),"Follow-Up Due Before Session",IF(AND($L106="Yes",$M106=""),"Missing Follow-Up Completion Date",IF(AND($L106="No",$M106&lt;&gt;""),"Completion Date With Open Follow-Up",IF(AND($M106&lt;&gt;"",$M106&lt;$F106),"Follow-Up Completed Before Session","OK"))))))))))</f>
        <v/>
      </c>
    </row>
    <row r="107">
      <c r="A107" s="23" t="n"/>
      <c r="B107" s="23" t="n"/>
      <c r="C107" s="29">
        <f>IF($B107="","",IFERROR(INDEX('Action Plans'!$B$5:$B$504,MATCH($B107,'Action Plans'!$A$5:$A$504,0)),""))</f>
        <v/>
      </c>
      <c r="D107" s="29">
        <f>IF($B107="","",IFERROR(INDEX('Action Plans'!$C$5:$C$504,MATCH($B107,'Action Plans'!$A$5:$A$504,0)),""))</f>
        <v/>
      </c>
      <c r="E107" s="29">
        <f>IF($B107="","",IFERROR(INDEX('Action Plans'!$D$5:$D$504,MATCH($B107,'Action Plans'!$A$5:$A$504,0)),""))</f>
        <v/>
      </c>
      <c r="F107" s="42" t="n"/>
      <c r="G107" s="23" t="n"/>
      <c r="H107" s="23" t="n"/>
      <c r="I107" s="24" t="n"/>
      <c r="J107" s="24" t="n"/>
      <c r="K107" s="42" t="n"/>
      <c r="L107" s="23" t="n"/>
      <c r="M107" s="42" t="n"/>
      <c r="N107" s="23" t="n"/>
      <c r="O107" s="27" t="n"/>
      <c r="P107" s="45" t="n"/>
      <c r="Q107" s="24" t="n"/>
      <c r="R107" s="29">
        <f>IF(COUNTA($A107:$B107,$F107:$Q107)=0,"",IF($A107="","Missing Session ID",IF(COUNTIF($A$5:$A$504,$A107)&gt;1,"Duplicate Session ID",IF($B107="","Missing Plan ID",IF(COUNTIF('Action Plans'!$A$5:$A$504,$B107)=0,"Unknown Plan ID",IF($F107="","Missing Coaching Date",IF(AND($K107&lt;&gt;"",$K107&lt;$F107),"Follow-Up Due Before Session",IF(AND($L107="Yes",$M107=""),"Missing Follow-Up Completion Date",IF(AND($L107="No",$M107&lt;&gt;""),"Completion Date With Open Follow-Up",IF(AND($M107&lt;&gt;"",$M107&lt;$F107),"Follow-Up Completed Before Session","OK"))))))))))</f>
        <v/>
      </c>
    </row>
    <row r="108">
      <c r="A108" s="23" t="n"/>
      <c r="B108" s="23" t="n"/>
      <c r="C108" s="29">
        <f>IF($B108="","",IFERROR(INDEX('Action Plans'!$B$5:$B$504,MATCH($B108,'Action Plans'!$A$5:$A$504,0)),""))</f>
        <v/>
      </c>
      <c r="D108" s="29">
        <f>IF($B108="","",IFERROR(INDEX('Action Plans'!$C$5:$C$504,MATCH($B108,'Action Plans'!$A$5:$A$504,0)),""))</f>
        <v/>
      </c>
      <c r="E108" s="29">
        <f>IF($B108="","",IFERROR(INDEX('Action Plans'!$D$5:$D$504,MATCH($B108,'Action Plans'!$A$5:$A$504,0)),""))</f>
        <v/>
      </c>
      <c r="F108" s="42" t="n"/>
      <c r="G108" s="23" t="n"/>
      <c r="H108" s="23" t="n"/>
      <c r="I108" s="24" t="n"/>
      <c r="J108" s="24" t="n"/>
      <c r="K108" s="42" t="n"/>
      <c r="L108" s="23" t="n"/>
      <c r="M108" s="42" t="n"/>
      <c r="N108" s="23" t="n"/>
      <c r="O108" s="27" t="n"/>
      <c r="P108" s="45" t="n"/>
      <c r="Q108" s="24" t="n"/>
      <c r="R108" s="29">
        <f>IF(COUNTA($A108:$B108,$F108:$Q108)=0,"",IF($A108="","Missing Session ID",IF(COUNTIF($A$5:$A$504,$A108)&gt;1,"Duplicate Session ID",IF($B108="","Missing Plan ID",IF(COUNTIF('Action Plans'!$A$5:$A$504,$B108)=0,"Unknown Plan ID",IF($F108="","Missing Coaching Date",IF(AND($K108&lt;&gt;"",$K108&lt;$F108),"Follow-Up Due Before Session",IF(AND($L108="Yes",$M108=""),"Missing Follow-Up Completion Date",IF(AND($L108="No",$M108&lt;&gt;""),"Completion Date With Open Follow-Up",IF(AND($M108&lt;&gt;"",$M108&lt;$F108),"Follow-Up Completed Before Session","OK"))))))))))</f>
        <v/>
      </c>
    </row>
    <row r="109">
      <c r="A109" s="23" t="n"/>
      <c r="B109" s="23" t="n"/>
      <c r="C109" s="29">
        <f>IF($B109="","",IFERROR(INDEX('Action Plans'!$B$5:$B$504,MATCH($B109,'Action Plans'!$A$5:$A$504,0)),""))</f>
        <v/>
      </c>
      <c r="D109" s="29">
        <f>IF($B109="","",IFERROR(INDEX('Action Plans'!$C$5:$C$504,MATCH($B109,'Action Plans'!$A$5:$A$504,0)),""))</f>
        <v/>
      </c>
      <c r="E109" s="29">
        <f>IF($B109="","",IFERROR(INDEX('Action Plans'!$D$5:$D$504,MATCH($B109,'Action Plans'!$A$5:$A$504,0)),""))</f>
        <v/>
      </c>
      <c r="F109" s="42" t="n"/>
      <c r="G109" s="23" t="n"/>
      <c r="H109" s="23" t="n"/>
      <c r="I109" s="24" t="n"/>
      <c r="J109" s="24" t="n"/>
      <c r="K109" s="42" t="n"/>
      <c r="L109" s="23" t="n"/>
      <c r="M109" s="42" t="n"/>
      <c r="N109" s="23" t="n"/>
      <c r="O109" s="27" t="n"/>
      <c r="P109" s="45" t="n"/>
      <c r="Q109" s="24" t="n"/>
      <c r="R109" s="29">
        <f>IF(COUNTA($A109:$B109,$F109:$Q109)=0,"",IF($A109="","Missing Session ID",IF(COUNTIF($A$5:$A$504,$A109)&gt;1,"Duplicate Session ID",IF($B109="","Missing Plan ID",IF(COUNTIF('Action Plans'!$A$5:$A$504,$B109)=0,"Unknown Plan ID",IF($F109="","Missing Coaching Date",IF(AND($K109&lt;&gt;"",$K109&lt;$F109),"Follow-Up Due Before Session",IF(AND($L109="Yes",$M109=""),"Missing Follow-Up Completion Date",IF(AND($L109="No",$M109&lt;&gt;""),"Completion Date With Open Follow-Up",IF(AND($M109&lt;&gt;"",$M109&lt;$F109),"Follow-Up Completed Before Session","OK"))))))))))</f>
        <v/>
      </c>
    </row>
    <row r="110">
      <c r="A110" s="23" t="n"/>
      <c r="B110" s="23" t="n"/>
      <c r="C110" s="29">
        <f>IF($B110="","",IFERROR(INDEX('Action Plans'!$B$5:$B$504,MATCH($B110,'Action Plans'!$A$5:$A$504,0)),""))</f>
        <v/>
      </c>
      <c r="D110" s="29">
        <f>IF($B110="","",IFERROR(INDEX('Action Plans'!$C$5:$C$504,MATCH($B110,'Action Plans'!$A$5:$A$504,0)),""))</f>
        <v/>
      </c>
      <c r="E110" s="29">
        <f>IF($B110="","",IFERROR(INDEX('Action Plans'!$D$5:$D$504,MATCH($B110,'Action Plans'!$A$5:$A$504,0)),""))</f>
        <v/>
      </c>
      <c r="F110" s="42" t="n"/>
      <c r="G110" s="23" t="n"/>
      <c r="H110" s="23" t="n"/>
      <c r="I110" s="24" t="n"/>
      <c r="J110" s="24" t="n"/>
      <c r="K110" s="42" t="n"/>
      <c r="L110" s="23" t="n"/>
      <c r="M110" s="42" t="n"/>
      <c r="N110" s="23" t="n"/>
      <c r="O110" s="27" t="n"/>
      <c r="P110" s="45" t="n"/>
      <c r="Q110" s="24" t="n"/>
      <c r="R110" s="29">
        <f>IF(COUNTA($A110:$B110,$F110:$Q110)=0,"",IF($A110="","Missing Session ID",IF(COUNTIF($A$5:$A$504,$A110)&gt;1,"Duplicate Session ID",IF($B110="","Missing Plan ID",IF(COUNTIF('Action Plans'!$A$5:$A$504,$B110)=0,"Unknown Plan ID",IF($F110="","Missing Coaching Date",IF(AND($K110&lt;&gt;"",$K110&lt;$F110),"Follow-Up Due Before Session",IF(AND($L110="Yes",$M110=""),"Missing Follow-Up Completion Date",IF(AND($L110="No",$M110&lt;&gt;""),"Completion Date With Open Follow-Up",IF(AND($M110&lt;&gt;"",$M110&lt;$F110),"Follow-Up Completed Before Session","OK"))))))))))</f>
        <v/>
      </c>
    </row>
    <row r="111">
      <c r="A111" s="23" t="n"/>
      <c r="B111" s="23" t="n"/>
      <c r="C111" s="29">
        <f>IF($B111="","",IFERROR(INDEX('Action Plans'!$B$5:$B$504,MATCH($B111,'Action Plans'!$A$5:$A$504,0)),""))</f>
        <v/>
      </c>
      <c r="D111" s="29">
        <f>IF($B111="","",IFERROR(INDEX('Action Plans'!$C$5:$C$504,MATCH($B111,'Action Plans'!$A$5:$A$504,0)),""))</f>
        <v/>
      </c>
      <c r="E111" s="29">
        <f>IF($B111="","",IFERROR(INDEX('Action Plans'!$D$5:$D$504,MATCH($B111,'Action Plans'!$A$5:$A$504,0)),""))</f>
        <v/>
      </c>
      <c r="F111" s="42" t="n"/>
      <c r="G111" s="23" t="n"/>
      <c r="H111" s="23" t="n"/>
      <c r="I111" s="24" t="n"/>
      <c r="J111" s="24" t="n"/>
      <c r="K111" s="42" t="n"/>
      <c r="L111" s="23" t="n"/>
      <c r="M111" s="42" t="n"/>
      <c r="N111" s="23" t="n"/>
      <c r="O111" s="27" t="n"/>
      <c r="P111" s="45" t="n"/>
      <c r="Q111" s="24" t="n"/>
      <c r="R111" s="29">
        <f>IF(COUNTA($A111:$B111,$F111:$Q111)=0,"",IF($A111="","Missing Session ID",IF(COUNTIF($A$5:$A$504,$A111)&gt;1,"Duplicate Session ID",IF($B111="","Missing Plan ID",IF(COUNTIF('Action Plans'!$A$5:$A$504,$B111)=0,"Unknown Plan ID",IF($F111="","Missing Coaching Date",IF(AND($K111&lt;&gt;"",$K111&lt;$F111),"Follow-Up Due Before Session",IF(AND($L111="Yes",$M111=""),"Missing Follow-Up Completion Date",IF(AND($L111="No",$M111&lt;&gt;""),"Completion Date With Open Follow-Up",IF(AND($M111&lt;&gt;"",$M111&lt;$F111),"Follow-Up Completed Before Session","OK"))))))))))</f>
        <v/>
      </c>
    </row>
    <row r="112">
      <c r="A112" s="23" t="n"/>
      <c r="B112" s="23" t="n"/>
      <c r="C112" s="29">
        <f>IF($B112="","",IFERROR(INDEX('Action Plans'!$B$5:$B$504,MATCH($B112,'Action Plans'!$A$5:$A$504,0)),""))</f>
        <v/>
      </c>
      <c r="D112" s="29">
        <f>IF($B112="","",IFERROR(INDEX('Action Plans'!$C$5:$C$504,MATCH($B112,'Action Plans'!$A$5:$A$504,0)),""))</f>
        <v/>
      </c>
      <c r="E112" s="29">
        <f>IF($B112="","",IFERROR(INDEX('Action Plans'!$D$5:$D$504,MATCH($B112,'Action Plans'!$A$5:$A$504,0)),""))</f>
        <v/>
      </c>
      <c r="F112" s="42" t="n"/>
      <c r="G112" s="23" t="n"/>
      <c r="H112" s="23" t="n"/>
      <c r="I112" s="24" t="n"/>
      <c r="J112" s="24" t="n"/>
      <c r="K112" s="42" t="n"/>
      <c r="L112" s="23" t="n"/>
      <c r="M112" s="42" t="n"/>
      <c r="N112" s="23" t="n"/>
      <c r="O112" s="27" t="n"/>
      <c r="P112" s="45" t="n"/>
      <c r="Q112" s="24" t="n"/>
      <c r="R112" s="29">
        <f>IF(COUNTA($A112:$B112,$F112:$Q112)=0,"",IF($A112="","Missing Session ID",IF(COUNTIF($A$5:$A$504,$A112)&gt;1,"Duplicate Session ID",IF($B112="","Missing Plan ID",IF(COUNTIF('Action Plans'!$A$5:$A$504,$B112)=0,"Unknown Plan ID",IF($F112="","Missing Coaching Date",IF(AND($K112&lt;&gt;"",$K112&lt;$F112),"Follow-Up Due Before Session",IF(AND($L112="Yes",$M112=""),"Missing Follow-Up Completion Date",IF(AND($L112="No",$M112&lt;&gt;""),"Completion Date With Open Follow-Up",IF(AND($M112&lt;&gt;"",$M112&lt;$F112),"Follow-Up Completed Before Session","OK"))))))))))</f>
        <v/>
      </c>
    </row>
    <row r="113">
      <c r="A113" s="23" t="n"/>
      <c r="B113" s="23" t="n"/>
      <c r="C113" s="29">
        <f>IF($B113="","",IFERROR(INDEX('Action Plans'!$B$5:$B$504,MATCH($B113,'Action Plans'!$A$5:$A$504,0)),""))</f>
        <v/>
      </c>
      <c r="D113" s="29">
        <f>IF($B113="","",IFERROR(INDEX('Action Plans'!$C$5:$C$504,MATCH($B113,'Action Plans'!$A$5:$A$504,0)),""))</f>
        <v/>
      </c>
      <c r="E113" s="29">
        <f>IF($B113="","",IFERROR(INDEX('Action Plans'!$D$5:$D$504,MATCH($B113,'Action Plans'!$A$5:$A$504,0)),""))</f>
        <v/>
      </c>
      <c r="F113" s="42" t="n"/>
      <c r="G113" s="23" t="n"/>
      <c r="H113" s="23" t="n"/>
      <c r="I113" s="24" t="n"/>
      <c r="J113" s="24" t="n"/>
      <c r="K113" s="42" t="n"/>
      <c r="L113" s="23" t="n"/>
      <c r="M113" s="42" t="n"/>
      <c r="N113" s="23" t="n"/>
      <c r="O113" s="27" t="n"/>
      <c r="P113" s="45" t="n"/>
      <c r="Q113" s="24" t="n"/>
      <c r="R113" s="29">
        <f>IF(COUNTA($A113:$B113,$F113:$Q113)=0,"",IF($A113="","Missing Session ID",IF(COUNTIF($A$5:$A$504,$A113)&gt;1,"Duplicate Session ID",IF($B113="","Missing Plan ID",IF(COUNTIF('Action Plans'!$A$5:$A$504,$B113)=0,"Unknown Plan ID",IF($F113="","Missing Coaching Date",IF(AND($K113&lt;&gt;"",$K113&lt;$F113),"Follow-Up Due Before Session",IF(AND($L113="Yes",$M113=""),"Missing Follow-Up Completion Date",IF(AND($L113="No",$M113&lt;&gt;""),"Completion Date With Open Follow-Up",IF(AND($M113&lt;&gt;"",$M113&lt;$F113),"Follow-Up Completed Before Session","OK"))))))))))</f>
        <v/>
      </c>
    </row>
    <row r="114">
      <c r="A114" s="23" t="n"/>
      <c r="B114" s="23" t="n"/>
      <c r="C114" s="29">
        <f>IF($B114="","",IFERROR(INDEX('Action Plans'!$B$5:$B$504,MATCH($B114,'Action Plans'!$A$5:$A$504,0)),""))</f>
        <v/>
      </c>
      <c r="D114" s="29">
        <f>IF($B114="","",IFERROR(INDEX('Action Plans'!$C$5:$C$504,MATCH($B114,'Action Plans'!$A$5:$A$504,0)),""))</f>
        <v/>
      </c>
      <c r="E114" s="29">
        <f>IF($B114="","",IFERROR(INDEX('Action Plans'!$D$5:$D$504,MATCH($B114,'Action Plans'!$A$5:$A$504,0)),""))</f>
        <v/>
      </c>
      <c r="F114" s="42" t="n"/>
      <c r="G114" s="23" t="n"/>
      <c r="H114" s="23" t="n"/>
      <c r="I114" s="24" t="n"/>
      <c r="J114" s="24" t="n"/>
      <c r="K114" s="42" t="n"/>
      <c r="L114" s="23" t="n"/>
      <c r="M114" s="42" t="n"/>
      <c r="N114" s="23" t="n"/>
      <c r="O114" s="27" t="n"/>
      <c r="P114" s="45" t="n"/>
      <c r="Q114" s="24" t="n"/>
      <c r="R114" s="29">
        <f>IF(COUNTA($A114:$B114,$F114:$Q114)=0,"",IF($A114="","Missing Session ID",IF(COUNTIF($A$5:$A$504,$A114)&gt;1,"Duplicate Session ID",IF($B114="","Missing Plan ID",IF(COUNTIF('Action Plans'!$A$5:$A$504,$B114)=0,"Unknown Plan ID",IF($F114="","Missing Coaching Date",IF(AND($K114&lt;&gt;"",$K114&lt;$F114),"Follow-Up Due Before Session",IF(AND($L114="Yes",$M114=""),"Missing Follow-Up Completion Date",IF(AND($L114="No",$M114&lt;&gt;""),"Completion Date With Open Follow-Up",IF(AND($M114&lt;&gt;"",$M114&lt;$F114),"Follow-Up Completed Before Session","OK"))))))))))</f>
        <v/>
      </c>
    </row>
    <row r="115">
      <c r="A115" s="23" t="n"/>
      <c r="B115" s="23" t="n"/>
      <c r="C115" s="29">
        <f>IF($B115="","",IFERROR(INDEX('Action Plans'!$B$5:$B$504,MATCH($B115,'Action Plans'!$A$5:$A$504,0)),""))</f>
        <v/>
      </c>
      <c r="D115" s="29">
        <f>IF($B115="","",IFERROR(INDEX('Action Plans'!$C$5:$C$504,MATCH($B115,'Action Plans'!$A$5:$A$504,0)),""))</f>
        <v/>
      </c>
      <c r="E115" s="29">
        <f>IF($B115="","",IFERROR(INDEX('Action Plans'!$D$5:$D$504,MATCH($B115,'Action Plans'!$A$5:$A$504,0)),""))</f>
        <v/>
      </c>
      <c r="F115" s="42" t="n"/>
      <c r="G115" s="23" t="n"/>
      <c r="H115" s="23" t="n"/>
      <c r="I115" s="24" t="n"/>
      <c r="J115" s="24" t="n"/>
      <c r="K115" s="42" t="n"/>
      <c r="L115" s="23" t="n"/>
      <c r="M115" s="42" t="n"/>
      <c r="N115" s="23" t="n"/>
      <c r="O115" s="27" t="n"/>
      <c r="P115" s="45" t="n"/>
      <c r="Q115" s="24" t="n"/>
      <c r="R115" s="29">
        <f>IF(COUNTA($A115:$B115,$F115:$Q115)=0,"",IF($A115="","Missing Session ID",IF(COUNTIF($A$5:$A$504,$A115)&gt;1,"Duplicate Session ID",IF($B115="","Missing Plan ID",IF(COUNTIF('Action Plans'!$A$5:$A$504,$B115)=0,"Unknown Plan ID",IF($F115="","Missing Coaching Date",IF(AND($K115&lt;&gt;"",$K115&lt;$F115),"Follow-Up Due Before Session",IF(AND($L115="Yes",$M115=""),"Missing Follow-Up Completion Date",IF(AND($L115="No",$M115&lt;&gt;""),"Completion Date With Open Follow-Up",IF(AND($M115&lt;&gt;"",$M115&lt;$F115),"Follow-Up Completed Before Session","OK"))))))))))</f>
        <v/>
      </c>
    </row>
    <row r="116">
      <c r="A116" s="23" t="n"/>
      <c r="B116" s="23" t="n"/>
      <c r="C116" s="29">
        <f>IF($B116="","",IFERROR(INDEX('Action Plans'!$B$5:$B$504,MATCH($B116,'Action Plans'!$A$5:$A$504,0)),""))</f>
        <v/>
      </c>
      <c r="D116" s="29">
        <f>IF($B116="","",IFERROR(INDEX('Action Plans'!$C$5:$C$504,MATCH($B116,'Action Plans'!$A$5:$A$504,0)),""))</f>
        <v/>
      </c>
      <c r="E116" s="29">
        <f>IF($B116="","",IFERROR(INDEX('Action Plans'!$D$5:$D$504,MATCH($B116,'Action Plans'!$A$5:$A$504,0)),""))</f>
        <v/>
      </c>
      <c r="F116" s="42" t="n"/>
      <c r="G116" s="23" t="n"/>
      <c r="H116" s="23" t="n"/>
      <c r="I116" s="24" t="n"/>
      <c r="J116" s="24" t="n"/>
      <c r="K116" s="42" t="n"/>
      <c r="L116" s="23" t="n"/>
      <c r="M116" s="42" t="n"/>
      <c r="N116" s="23" t="n"/>
      <c r="O116" s="27" t="n"/>
      <c r="P116" s="45" t="n"/>
      <c r="Q116" s="24" t="n"/>
      <c r="R116" s="29">
        <f>IF(COUNTA($A116:$B116,$F116:$Q116)=0,"",IF($A116="","Missing Session ID",IF(COUNTIF($A$5:$A$504,$A116)&gt;1,"Duplicate Session ID",IF($B116="","Missing Plan ID",IF(COUNTIF('Action Plans'!$A$5:$A$504,$B116)=0,"Unknown Plan ID",IF($F116="","Missing Coaching Date",IF(AND($K116&lt;&gt;"",$K116&lt;$F116),"Follow-Up Due Before Session",IF(AND($L116="Yes",$M116=""),"Missing Follow-Up Completion Date",IF(AND($L116="No",$M116&lt;&gt;""),"Completion Date With Open Follow-Up",IF(AND($M116&lt;&gt;"",$M116&lt;$F116),"Follow-Up Completed Before Session","OK"))))))))))</f>
        <v/>
      </c>
    </row>
    <row r="117">
      <c r="A117" s="23" t="n"/>
      <c r="B117" s="23" t="n"/>
      <c r="C117" s="29">
        <f>IF($B117="","",IFERROR(INDEX('Action Plans'!$B$5:$B$504,MATCH($B117,'Action Plans'!$A$5:$A$504,0)),""))</f>
        <v/>
      </c>
      <c r="D117" s="29">
        <f>IF($B117="","",IFERROR(INDEX('Action Plans'!$C$5:$C$504,MATCH($B117,'Action Plans'!$A$5:$A$504,0)),""))</f>
        <v/>
      </c>
      <c r="E117" s="29">
        <f>IF($B117="","",IFERROR(INDEX('Action Plans'!$D$5:$D$504,MATCH($B117,'Action Plans'!$A$5:$A$504,0)),""))</f>
        <v/>
      </c>
      <c r="F117" s="42" t="n"/>
      <c r="G117" s="23" t="n"/>
      <c r="H117" s="23" t="n"/>
      <c r="I117" s="24" t="n"/>
      <c r="J117" s="24" t="n"/>
      <c r="K117" s="42" t="n"/>
      <c r="L117" s="23" t="n"/>
      <c r="M117" s="42" t="n"/>
      <c r="N117" s="23" t="n"/>
      <c r="O117" s="27" t="n"/>
      <c r="P117" s="45" t="n"/>
      <c r="Q117" s="24" t="n"/>
      <c r="R117" s="29">
        <f>IF(COUNTA($A117:$B117,$F117:$Q117)=0,"",IF($A117="","Missing Session ID",IF(COUNTIF($A$5:$A$504,$A117)&gt;1,"Duplicate Session ID",IF($B117="","Missing Plan ID",IF(COUNTIF('Action Plans'!$A$5:$A$504,$B117)=0,"Unknown Plan ID",IF($F117="","Missing Coaching Date",IF(AND($K117&lt;&gt;"",$K117&lt;$F117),"Follow-Up Due Before Session",IF(AND($L117="Yes",$M117=""),"Missing Follow-Up Completion Date",IF(AND($L117="No",$M117&lt;&gt;""),"Completion Date With Open Follow-Up",IF(AND($M117&lt;&gt;"",$M117&lt;$F117),"Follow-Up Completed Before Session","OK"))))))))))</f>
        <v/>
      </c>
    </row>
    <row r="118">
      <c r="A118" s="23" t="n"/>
      <c r="B118" s="23" t="n"/>
      <c r="C118" s="29">
        <f>IF($B118="","",IFERROR(INDEX('Action Plans'!$B$5:$B$504,MATCH($B118,'Action Plans'!$A$5:$A$504,0)),""))</f>
        <v/>
      </c>
      <c r="D118" s="29">
        <f>IF($B118="","",IFERROR(INDEX('Action Plans'!$C$5:$C$504,MATCH($B118,'Action Plans'!$A$5:$A$504,0)),""))</f>
        <v/>
      </c>
      <c r="E118" s="29">
        <f>IF($B118="","",IFERROR(INDEX('Action Plans'!$D$5:$D$504,MATCH($B118,'Action Plans'!$A$5:$A$504,0)),""))</f>
        <v/>
      </c>
      <c r="F118" s="42" t="n"/>
      <c r="G118" s="23" t="n"/>
      <c r="H118" s="23" t="n"/>
      <c r="I118" s="24" t="n"/>
      <c r="J118" s="24" t="n"/>
      <c r="K118" s="42" t="n"/>
      <c r="L118" s="23" t="n"/>
      <c r="M118" s="42" t="n"/>
      <c r="N118" s="23" t="n"/>
      <c r="O118" s="27" t="n"/>
      <c r="P118" s="45" t="n"/>
      <c r="Q118" s="24" t="n"/>
      <c r="R118" s="29">
        <f>IF(COUNTA($A118:$B118,$F118:$Q118)=0,"",IF($A118="","Missing Session ID",IF(COUNTIF($A$5:$A$504,$A118)&gt;1,"Duplicate Session ID",IF($B118="","Missing Plan ID",IF(COUNTIF('Action Plans'!$A$5:$A$504,$B118)=0,"Unknown Plan ID",IF($F118="","Missing Coaching Date",IF(AND($K118&lt;&gt;"",$K118&lt;$F118),"Follow-Up Due Before Session",IF(AND($L118="Yes",$M118=""),"Missing Follow-Up Completion Date",IF(AND($L118="No",$M118&lt;&gt;""),"Completion Date With Open Follow-Up",IF(AND($M118&lt;&gt;"",$M118&lt;$F118),"Follow-Up Completed Before Session","OK"))))))))))</f>
        <v/>
      </c>
    </row>
    <row r="119">
      <c r="A119" s="23" t="n"/>
      <c r="B119" s="23" t="n"/>
      <c r="C119" s="29">
        <f>IF($B119="","",IFERROR(INDEX('Action Plans'!$B$5:$B$504,MATCH($B119,'Action Plans'!$A$5:$A$504,0)),""))</f>
        <v/>
      </c>
      <c r="D119" s="29">
        <f>IF($B119="","",IFERROR(INDEX('Action Plans'!$C$5:$C$504,MATCH($B119,'Action Plans'!$A$5:$A$504,0)),""))</f>
        <v/>
      </c>
      <c r="E119" s="29">
        <f>IF($B119="","",IFERROR(INDEX('Action Plans'!$D$5:$D$504,MATCH($B119,'Action Plans'!$A$5:$A$504,0)),""))</f>
        <v/>
      </c>
      <c r="F119" s="42" t="n"/>
      <c r="G119" s="23" t="n"/>
      <c r="H119" s="23" t="n"/>
      <c r="I119" s="24" t="n"/>
      <c r="J119" s="24" t="n"/>
      <c r="K119" s="42" t="n"/>
      <c r="L119" s="23" t="n"/>
      <c r="M119" s="42" t="n"/>
      <c r="N119" s="23" t="n"/>
      <c r="O119" s="27" t="n"/>
      <c r="P119" s="45" t="n"/>
      <c r="Q119" s="24" t="n"/>
      <c r="R119" s="29">
        <f>IF(COUNTA($A119:$B119,$F119:$Q119)=0,"",IF($A119="","Missing Session ID",IF(COUNTIF($A$5:$A$504,$A119)&gt;1,"Duplicate Session ID",IF($B119="","Missing Plan ID",IF(COUNTIF('Action Plans'!$A$5:$A$504,$B119)=0,"Unknown Plan ID",IF($F119="","Missing Coaching Date",IF(AND($K119&lt;&gt;"",$K119&lt;$F119),"Follow-Up Due Before Session",IF(AND($L119="Yes",$M119=""),"Missing Follow-Up Completion Date",IF(AND($L119="No",$M119&lt;&gt;""),"Completion Date With Open Follow-Up",IF(AND($M119&lt;&gt;"",$M119&lt;$F119),"Follow-Up Completed Before Session","OK"))))))))))</f>
        <v/>
      </c>
    </row>
    <row r="120">
      <c r="A120" s="23" t="n"/>
      <c r="B120" s="23" t="n"/>
      <c r="C120" s="29">
        <f>IF($B120="","",IFERROR(INDEX('Action Plans'!$B$5:$B$504,MATCH($B120,'Action Plans'!$A$5:$A$504,0)),""))</f>
        <v/>
      </c>
      <c r="D120" s="29">
        <f>IF($B120="","",IFERROR(INDEX('Action Plans'!$C$5:$C$504,MATCH($B120,'Action Plans'!$A$5:$A$504,0)),""))</f>
        <v/>
      </c>
      <c r="E120" s="29">
        <f>IF($B120="","",IFERROR(INDEX('Action Plans'!$D$5:$D$504,MATCH($B120,'Action Plans'!$A$5:$A$504,0)),""))</f>
        <v/>
      </c>
      <c r="F120" s="42" t="n"/>
      <c r="G120" s="23" t="n"/>
      <c r="H120" s="23" t="n"/>
      <c r="I120" s="24" t="n"/>
      <c r="J120" s="24" t="n"/>
      <c r="K120" s="42" t="n"/>
      <c r="L120" s="23" t="n"/>
      <c r="M120" s="42" t="n"/>
      <c r="N120" s="23" t="n"/>
      <c r="O120" s="27" t="n"/>
      <c r="P120" s="45" t="n"/>
      <c r="Q120" s="24" t="n"/>
      <c r="R120" s="29">
        <f>IF(COUNTA($A120:$B120,$F120:$Q120)=0,"",IF($A120="","Missing Session ID",IF(COUNTIF($A$5:$A$504,$A120)&gt;1,"Duplicate Session ID",IF($B120="","Missing Plan ID",IF(COUNTIF('Action Plans'!$A$5:$A$504,$B120)=0,"Unknown Plan ID",IF($F120="","Missing Coaching Date",IF(AND($K120&lt;&gt;"",$K120&lt;$F120),"Follow-Up Due Before Session",IF(AND($L120="Yes",$M120=""),"Missing Follow-Up Completion Date",IF(AND($L120="No",$M120&lt;&gt;""),"Completion Date With Open Follow-Up",IF(AND($M120&lt;&gt;"",$M120&lt;$F120),"Follow-Up Completed Before Session","OK"))))))))))</f>
        <v/>
      </c>
    </row>
    <row r="121">
      <c r="A121" s="23" t="n"/>
      <c r="B121" s="23" t="n"/>
      <c r="C121" s="29">
        <f>IF($B121="","",IFERROR(INDEX('Action Plans'!$B$5:$B$504,MATCH($B121,'Action Plans'!$A$5:$A$504,0)),""))</f>
        <v/>
      </c>
      <c r="D121" s="29">
        <f>IF($B121="","",IFERROR(INDEX('Action Plans'!$C$5:$C$504,MATCH($B121,'Action Plans'!$A$5:$A$504,0)),""))</f>
        <v/>
      </c>
      <c r="E121" s="29">
        <f>IF($B121="","",IFERROR(INDEX('Action Plans'!$D$5:$D$504,MATCH($B121,'Action Plans'!$A$5:$A$504,0)),""))</f>
        <v/>
      </c>
      <c r="F121" s="42" t="n"/>
      <c r="G121" s="23" t="n"/>
      <c r="H121" s="23" t="n"/>
      <c r="I121" s="24" t="n"/>
      <c r="J121" s="24" t="n"/>
      <c r="K121" s="42" t="n"/>
      <c r="L121" s="23" t="n"/>
      <c r="M121" s="42" t="n"/>
      <c r="N121" s="23" t="n"/>
      <c r="O121" s="27" t="n"/>
      <c r="P121" s="45" t="n"/>
      <c r="Q121" s="24" t="n"/>
      <c r="R121" s="29">
        <f>IF(COUNTA($A121:$B121,$F121:$Q121)=0,"",IF($A121="","Missing Session ID",IF(COUNTIF($A$5:$A$504,$A121)&gt;1,"Duplicate Session ID",IF($B121="","Missing Plan ID",IF(COUNTIF('Action Plans'!$A$5:$A$504,$B121)=0,"Unknown Plan ID",IF($F121="","Missing Coaching Date",IF(AND($K121&lt;&gt;"",$K121&lt;$F121),"Follow-Up Due Before Session",IF(AND($L121="Yes",$M121=""),"Missing Follow-Up Completion Date",IF(AND($L121="No",$M121&lt;&gt;""),"Completion Date With Open Follow-Up",IF(AND($M121&lt;&gt;"",$M121&lt;$F121),"Follow-Up Completed Before Session","OK"))))))))))</f>
        <v/>
      </c>
    </row>
    <row r="122">
      <c r="A122" s="23" t="n"/>
      <c r="B122" s="23" t="n"/>
      <c r="C122" s="29">
        <f>IF($B122="","",IFERROR(INDEX('Action Plans'!$B$5:$B$504,MATCH($B122,'Action Plans'!$A$5:$A$504,0)),""))</f>
        <v/>
      </c>
      <c r="D122" s="29">
        <f>IF($B122="","",IFERROR(INDEX('Action Plans'!$C$5:$C$504,MATCH($B122,'Action Plans'!$A$5:$A$504,0)),""))</f>
        <v/>
      </c>
      <c r="E122" s="29">
        <f>IF($B122="","",IFERROR(INDEX('Action Plans'!$D$5:$D$504,MATCH($B122,'Action Plans'!$A$5:$A$504,0)),""))</f>
        <v/>
      </c>
      <c r="F122" s="42" t="n"/>
      <c r="G122" s="23" t="n"/>
      <c r="H122" s="23" t="n"/>
      <c r="I122" s="24" t="n"/>
      <c r="J122" s="24" t="n"/>
      <c r="K122" s="42" t="n"/>
      <c r="L122" s="23" t="n"/>
      <c r="M122" s="42" t="n"/>
      <c r="N122" s="23" t="n"/>
      <c r="O122" s="27" t="n"/>
      <c r="P122" s="45" t="n"/>
      <c r="Q122" s="24" t="n"/>
      <c r="R122" s="29">
        <f>IF(COUNTA($A122:$B122,$F122:$Q122)=0,"",IF($A122="","Missing Session ID",IF(COUNTIF($A$5:$A$504,$A122)&gt;1,"Duplicate Session ID",IF($B122="","Missing Plan ID",IF(COUNTIF('Action Plans'!$A$5:$A$504,$B122)=0,"Unknown Plan ID",IF($F122="","Missing Coaching Date",IF(AND($K122&lt;&gt;"",$K122&lt;$F122),"Follow-Up Due Before Session",IF(AND($L122="Yes",$M122=""),"Missing Follow-Up Completion Date",IF(AND($L122="No",$M122&lt;&gt;""),"Completion Date With Open Follow-Up",IF(AND($M122&lt;&gt;"",$M122&lt;$F122),"Follow-Up Completed Before Session","OK"))))))))))</f>
        <v/>
      </c>
    </row>
    <row r="123">
      <c r="A123" s="23" t="n"/>
      <c r="B123" s="23" t="n"/>
      <c r="C123" s="29">
        <f>IF($B123="","",IFERROR(INDEX('Action Plans'!$B$5:$B$504,MATCH($B123,'Action Plans'!$A$5:$A$504,0)),""))</f>
        <v/>
      </c>
      <c r="D123" s="29">
        <f>IF($B123="","",IFERROR(INDEX('Action Plans'!$C$5:$C$504,MATCH($B123,'Action Plans'!$A$5:$A$504,0)),""))</f>
        <v/>
      </c>
      <c r="E123" s="29">
        <f>IF($B123="","",IFERROR(INDEX('Action Plans'!$D$5:$D$504,MATCH($B123,'Action Plans'!$A$5:$A$504,0)),""))</f>
        <v/>
      </c>
      <c r="F123" s="42" t="n"/>
      <c r="G123" s="23" t="n"/>
      <c r="H123" s="23" t="n"/>
      <c r="I123" s="24" t="n"/>
      <c r="J123" s="24" t="n"/>
      <c r="K123" s="42" t="n"/>
      <c r="L123" s="23" t="n"/>
      <c r="M123" s="42" t="n"/>
      <c r="N123" s="23" t="n"/>
      <c r="O123" s="27" t="n"/>
      <c r="P123" s="45" t="n"/>
      <c r="Q123" s="24" t="n"/>
      <c r="R123" s="29">
        <f>IF(COUNTA($A123:$B123,$F123:$Q123)=0,"",IF($A123="","Missing Session ID",IF(COUNTIF($A$5:$A$504,$A123)&gt;1,"Duplicate Session ID",IF($B123="","Missing Plan ID",IF(COUNTIF('Action Plans'!$A$5:$A$504,$B123)=0,"Unknown Plan ID",IF($F123="","Missing Coaching Date",IF(AND($K123&lt;&gt;"",$K123&lt;$F123),"Follow-Up Due Before Session",IF(AND($L123="Yes",$M123=""),"Missing Follow-Up Completion Date",IF(AND($L123="No",$M123&lt;&gt;""),"Completion Date With Open Follow-Up",IF(AND($M123&lt;&gt;"",$M123&lt;$F123),"Follow-Up Completed Before Session","OK"))))))))))</f>
        <v/>
      </c>
    </row>
    <row r="124">
      <c r="A124" s="23" t="n"/>
      <c r="B124" s="23" t="n"/>
      <c r="C124" s="29">
        <f>IF($B124="","",IFERROR(INDEX('Action Plans'!$B$5:$B$504,MATCH($B124,'Action Plans'!$A$5:$A$504,0)),""))</f>
        <v/>
      </c>
      <c r="D124" s="29">
        <f>IF($B124="","",IFERROR(INDEX('Action Plans'!$C$5:$C$504,MATCH($B124,'Action Plans'!$A$5:$A$504,0)),""))</f>
        <v/>
      </c>
      <c r="E124" s="29">
        <f>IF($B124="","",IFERROR(INDEX('Action Plans'!$D$5:$D$504,MATCH($B124,'Action Plans'!$A$5:$A$504,0)),""))</f>
        <v/>
      </c>
      <c r="F124" s="42" t="n"/>
      <c r="G124" s="23" t="n"/>
      <c r="H124" s="23" t="n"/>
      <c r="I124" s="24" t="n"/>
      <c r="J124" s="24" t="n"/>
      <c r="K124" s="42" t="n"/>
      <c r="L124" s="23" t="n"/>
      <c r="M124" s="42" t="n"/>
      <c r="N124" s="23" t="n"/>
      <c r="O124" s="27" t="n"/>
      <c r="P124" s="45" t="n"/>
      <c r="Q124" s="24" t="n"/>
      <c r="R124" s="29">
        <f>IF(COUNTA($A124:$B124,$F124:$Q124)=0,"",IF($A124="","Missing Session ID",IF(COUNTIF($A$5:$A$504,$A124)&gt;1,"Duplicate Session ID",IF($B124="","Missing Plan ID",IF(COUNTIF('Action Plans'!$A$5:$A$504,$B124)=0,"Unknown Plan ID",IF($F124="","Missing Coaching Date",IF(AND($K124&lt;&gt;"",$K124&lt;$F124),"Follow-Up Due Before Session",IF(AND($L124="Yes",$M124=""),"Missing Follow-Up Completion Date",IF(AND($L124="No",$M124&lt;&gt;""),"Completion Date With Open Follow-Up",IF(AND($M124&lt;&gt;"",$M124&lt;$F124),"Follow-Up Completed Before Session","OK"))))))))))</f>
        <v/>
      </c>
    </row>
    <row r="125">
      <c r="A125" s="23" t="n"/>
      <c r="B125" s="23" t="n"/>
      <c r="C125" s="29">
        <f>IF($B125="","",IFERROR(INDEX('Action Plans'!$B$5:$B$504,MATCH($B125,'Action Plans'!$A$5:$A$504,0)),""))</f>
        <v/>
      </c>
      <c r="D125" s="29">
        <f>IF($B125="","",IFERROR(INDEX('Action Plans'!$C$5:$C$504,MATCH($B125,'Action Plans'!$A$5:$A$504,0)),""))</f>
        <v/>
      </c>
      <c r="E125" s="29">
        <f>IF($B125="","",IFERROR(INDEX('Action Plans'!$D$5:$D$504,MATCH($B125,'Action Plans'!$A$5:$A$504,0)),""))</f>
        <v/>
      </c>
      <c r="F125" s="42" t="n"/>
      <c r="G125" s="23" t="n"/>
      <c r="H125" s="23" t="n"/>
      <c r="I125" s="24" t="n"/>
      <c r="J125" s="24" t="n"/>
      <c r="K125" s="42" t="n"/>
      <c r="L125" s="23" t="n"/>
      <c r="M125" s="42" t="n"/>
      <c r="N125" s="23" t="n"/>
      <c r="O125" s="27" t="n"/>
      <c r="P125" s="45" t="n"/>
      <c r="Q125" s="24" t="n"/>
      <c r="R125" s="29">
        <f>IF(COUNTA($A125:$B125,$F125:$Q125)=0,"",IF($A125="","Missing Session ID",IF(COUNTIF($A$5:$A$504,$A125)&gt;1,"Duplicate Session ID",IF($B125="","Missing Plan ID",IF(COUNTIF('Action Plans'!$A$5:$A$504,$B125)=0,"Unknown Plan ID",IF($F125="","Missing Coaching Date",IF(AND($K125&lt;&gt;"",$K125&lt;$F125),"Follow-Up Due Before Session",IF(AND($L125="Yes",$M125=""),"Missing Follow-Up Completion Date",IF(AND($L125="No",$M125&lt;&gt;""),"Completion Date With Open Follow-Up",IF(AND($M125&lt;&gt;"",$M125&lt;$F125),"Follow-Up Completed Before Session","OK"))))))))))</f>
        <v/>
      </c>
    </row>
    <row r="126">
      <c r="A126" s="23" t="n"/>
      <c r="B126" s="23" t="n"/>
      <c r="C126" s="29">
        <f>IF($B126="","",IFERROR(INDEX('Action Plans'!$B$5:$B$504,MATCH($B126,'Action Plans'!$A$5:$A$504,0)),""))</f>
        <v/>
      </c>
      <c r="D126" s="29">
        <f>IF($B126="","",IFERROR(INDEX('Action Plans'!$C$5:$C$504,MATCH($B126,'Action Plans'!$A$5:$A$504,0)),""))</f>
        <v/>
      </c>
      <c r="E126" s="29">
        <f>IF($B126="","",IFERROR(INDEX('Action Plans'!$D$5:$D$504,MATCH($B126,'Action Plans'!$A$5:$A$504,0)),""))</f>
        <v/>
      </c>
      <c r="F126" s="42" t="n"/>
      <c r="G126" s="23" t="n"/>
      <c r="H126" s="23" t="n"/>
      <c r="I126" s="24" t="n"/>
      <c r="J126" s="24" t="n"/>
      <c r="K126" s="42" t="n"/>
      <c r="L126" s="23" t="n"/>
      <c r="M126" s="42" t="n"/>
      <c r="N126" s="23" t="n"/>
      <c r="O126" s="27" t="n"/>
      <c r="P126" s="45" t="n"/>
      <c r="Q126" s="24" t="n"/>
      <c r="R126" s="29">
        <f>IF(COUNTA($A126:$B126,$F126:$Q126)=0,"",IF($A126="","Missing Session ID",IF(COUNTIF($A$5:$A$504,$A126)&gt;1,"Duplicate Session ID",IF($B126="","Missing Plan ID",IF(COUNTIF('Action Plans'!$A$5:$A$504,$B126)=0,"Unknown Plan ID",IF($F126="","Missing Coaching Date",IF(AND($K126&lt;&gt;"",$K126&lt;$F126),"Follow-Up Due Before Session",IF(AND($L126="Yes",$M126=""),"Missing Follow-Up Completion Date",IF(AND($L126="No",$M126&lt;&gt;""),"Completion Date With Open Follow-Up",IF(AND($M126&lt;&gt;"",$M126&lt;$F126),"Follow-Up Completed Before Session","OK"))))))))))</f>
        <v/>
      </c>
    </row>
    <row r="127">
      <c r="A127" s="23" t="n"/>
      <c r="B127" s="23" t="n"/>
      <c r="C127" s="29">
        <f>IF($B127="","",IFERROR(INDEX('Action Plans'!$B$5:$B$504,MATCH($B127,'Action Plans'!$A$5:$A$504,0)),""))</f>
        <v/>
      </c>
      <c r="D127" s="29">
        <f>IF($B127="","",IFERROR(INDEX('Action Plans'!$C$5:$C$504,MATCH($B127,'Action Plans'!$A$5:$A$504,0)),""))</f>
        <v/>
      </c>
      <c r="E127" s="29">
        <f>IF($B127="","",IFERROR(INDEX('Action Plans'!$D$5:$D$504,MATCH($B127,'Action Plans'!$A$5:$A$504,0)),""))</f>
        <v/>
      </c>
      <c r="F127" s="42" t="n"/>
      <c r="G127" s="23" t="n"/>
      <c r="H127" s="23" t="n"/>
      <c r="I127" s="24" t="n"/>
      <c r="J127" s="24" t="n"/>
      <c r="K127" s="42" t="n"/>
      <c r="L127" s="23" t="n"/>
      <c r="M127" s="42" t="n"/>
      <c r="N127" s="23" t="n"/>
      <c r="O127" s="27" t="n"/>
      <c r="P127" s="45" t="n"/>
      <c r="Q127" s="24" t="n"/>
      <c r="R127" s="29">
        <f>IF(COUNTA($A127:$B127,$F127:$Q127)=0,"",IF($A127="","Missing Session ID",IF(COUNTIF($A$5:$A$504,$A127)&gt;1,"Duplicate Session ID",IF($B127="","Missing Plan ID",IF(COUNTIF('Action Plans'!$A$5:$A$504,$B127)=0,"Unknown Plan ID",IF($F127="","Missing Coaching Date",IF(AND($K127&lt;&gt;"",$K127&lt;$F127),"Follow-Up Due Before Session",IF(AND($L127="Yes",$M127=""),"Missing Follow-Up Completion Date",IF(AND($L127="No",$M127&lt;&gt;""),"Completion Date With Open Follow-Up",IF(AND($M127&lt;&gt;"",$M127&lt;$F127),"Follow-Up Completed Before Session","OK"))))))))))</f>
        <v/>
      </c>
    </row>
    <row r="128">
      <c r="A128" s="23" t="n"/>
      <c r="B128" s="23" t="n"/>
      <c r="C128" s="29">
        <f>IF($B128="","",IFERROR(INDEX('Action Plans'!$B$5:$B$504,MATCH($B128,'Action Plans'!$A$5:$A$504,0)),""))</f>
        <v/>
      </c>
      <c r="D128" s="29">
        <f>IF($B128="","",IFERROR(INDEX('Action Plans'!$C$5:$C$504,MATCH($B128,'Action Plans'!$A$5:$A$504,0)),""))</f>
        <v/>
      </c>
      <c r="E128" s="29">
        <f>IF($B128="","",IFERROR(INDEX('Action Plans'!$D$5:$D$504,MATCH($B128,'Action Plans'!$A$5:$A$504,0)),""))</f>
        <v/>
      </c>
      <c r="F128" s="42" t="n"/>
      <c r="G128" s="23" t="n"/>
      <c r="H128" s="23" t="n"/>
      <c r="I128" s="24" t="n"/>
      <c r="J128" s="24" t="n"/>
      <c r="K128" s="42" t="n"/>
      <c r="L128" s="23" t="n"/>
      <c r="M128" s="42" t="n"/>
      <c r="N128" s="23" t="n"/>
      <c r="O128" s="27" t="n"/>
      <c r="P128" s="45" t="n"/>
      <c r="Q128" s="24" t="n"/>
      <c r="R128" s="29">
        <f>IF(COUNTA($A128:$B128,$F128:$Q128)=0,"",IF($A128="","Missing Session ID",IF(COUNTIF($A$5:$A$504,$A128)&gt;1,"Duplicate Session ID",IF($B128="","Missing Plan ID",IF(COUNTIF('Action Plans'!$A$5:$A$504,$B128)=0,"Unknown Plan ID",IF($F128="","Missing Coaching Date",IF(AND($K128&lt;&gt;"",$K128&lt;$F128),"Follow-Up Due Before Session",IF(AND($L128="Yes",$M128=""),"Missing Follow-Up Completion Date",IF(AND($L128="No",$M128&lt;&gt;""),"Completion Date With Open Follow-Up",IF(AND($M128&lt;&gt;"",$M128&lt;$F128),"Follow-Up Completed Before Session","OK"))))))))))</f>
        <v/>
      </c>
    </row>
    <row r="129">
      <c r="A129" s="23" t="n"/>
      <c r="B129" s="23" t="n"/>
      <c r="C129" s="29">
        <f>IF($B129="","",IFERROR(INDEX('Action Plans'!$B$5:$B$504,MATCH($B129,'Action Plans'!$A$5:$A$504,0)),""))</f>
        <v/>
      </c>
      <c r="D129" s="29">
        <f>IF($B129="","",IFERROR(INDEX('Action Plans'!$C$5:$C$504,MATCH($B129,'Action Plans'!$A$5:$A$504,0)),""))</f>
        <v/>
      </c>
      <c r="E129" s="29">
        <f>IF($B129="","",IFERROR(INDEX('Action Plans'!$D$5:$D$504,MATCH($B129,'Action Plans'!$A$5:$A$504,0)),""))</f>
        <v/>
      </c>
      <c r="F129" s="42" t="n"/>
      <c r="G129" s="23" t="n"/>
      <c r="H129" s="23" t="n"/>
      <c r="I129" s="24" t="n"/>
      <c r="J129" s="24" t="n"/>
      <c r="K129" s="42" t="n"/>
      <c r="L129" s="23" t="n"/>
      <c r="M129" s="42" t="n"/>
      <c r="N129" s="23" t="n"/>
      <c r="O129" s="27" t="n"/>
      <c r="P129" s="45" t="n"/>
      <c r="Q129" s="24" t="n"/>
      <c r="R129" s="29">
        <f>IF(COUNTA($A129:$B129,$F129:$Q129)=0,"",IF($A129="","Missing Session ID",IF(COUNTIF($A$5:$A$504,$A129)&gt;1,"Duplicate Session ID",IF($B129="","Missing Plan ID",IF(COUNTIF('Action Plans'!$A$5:$A$504,$B129)=0,"Unknown Plan ID",IF($F129="","Missing Coaching Date",IF(AND($K129&lt;&gt;"",$K129&lt;$F129),"Follow-Up Due Before Session",IF(AND($L129="Yes",$M129=""),"Missing Follow-Up Completion Date",IF(AND($L129="No",$M129&lt;&gt;""),"Completion Date With Open Follow-Up",IF(AND($M129&lt;&gt;"",$M129&lt;$F129),"Follow-Up Completed Before Session","OK"))))))))))</f>
        <v/>
      </c>
    </row>
    <row r="130">
      <c r="A130" s="23" t="n"/>
      <c r="B130" s="23" t="n"/>
      <c r="C130" s="29">
        <f>IF($B130="","",IFERROR(INDEX('Action Plans'!$B$5:$B$504,MATCH($B130,'Action Plans'!$A$5:$A$504,0)),""))</f>
        <v/>
      </c>
      <c r="D130" s="29">
        <f>IF($B130="","",IFERROR(INDEX('Action Plans'!$C$5:$C$504,MATCH($B130,'Action Plans'!$A$5:$A$504,0)),""))</f>
        <v/>
      </c>
      <c r="E130" s="29">
        <f>IF($B130="","",IFERROR(INDEX('Action Plans'!$D$5:$D$504,MATCH($B130,'Action Plans'!$A$5:$A$504,0)),""))</f>
        <v/>
      </c>
      <c r="F130" s="42" t="n"/>
      <c r="G130" s="23" t="n"/>
      <c r="H130" s="23" t="n"/>
      <c r="I130" s="24" t="n"/>
      <c r="J130" s="24" t="n"/>
      <c r="K130" s="42" t="n"/>
      <c r="L130" s="23" t="n"/>
      <c r="M130" s="42" t="n"/>
      <c r="N130" s="23" t="n"/>
      <c r="O130" s="27" t="n"/>
      <c r="P130" s="45" t="n"/>
      <c r="Q130" s="24" t="n"/>
      <c r="R130" s="29">
        <f>IF(COUNTA($A130:$B130,$F130:$Q130)=0,"",IF($A130="","Missing Session ID",IF(COUNTIF($A$5:$A$504,$A130)&gt;1,"Duplicate Session ID",IF($B130="","Missing Plan ID",IF(COUNTIF('Action Plans'!$A$5:$A$504,$B130)=0,"Unknown Plan ID",IF($F130="","Missing Coaching Date",IF(AND($K130&lt;&gt;"",$K130&lt;$F130),"Follow-Up Due Before Session",IF(AND($L130="Yes",$M130=""),"Missing Follow-Up Completion Date",IF(AND($L130="No",$M130&lt;&gt;""),"Completion Date With Open Follow-Up",IF(AND($M130&lt;&gt;"",$M130&lt;$F130),"Follow-Up Completed Before Session","OK"))))))))))</f>
        <v/>
      </c>
    </row>
    <row r="131">
      <c r="A131" s="23" t="n"/>
      <c r="B131" s="23" t="n"/>
      <c r="C131" s="29">
        <f>IF($B131="","",IFERROR(INDEX('Action Plans'!$B$5:$B$504,MATCH($B131,'Action Plans'!$A$5:$A$504,0)),""))</f>
        <v/>
      </c>
      <c r="D131" s="29">
        <f>IF($B131="","",IFERROR(INDEX('Action Plans'!$C$5:$C$504,MATCH($B131,'Action Plans'!$A$5:$A$504,0)),""))</f>
        <v/>
      </c>
      <c r="E131" s="29">
        <f>IF($B131="","",IFERROR(INDEX('Action Plans'!$D$5:$D$504,MATCH($B131,'Action Plans'!$A$5:$A$504,0)),""))</f>
        <v/>
      </c>
      <c r="F131" s="42" t="n"/>
      <c r="G131" s="23" t="n"/>
      <c r="H131" s="23" t="n"/>
      <c r="I131" s="24" t="n"/>
      <c r="J131" s="24" t="n"/>
      <c r="K131" s="42" t="n"/>
      <c r="L131" s="23" t="n"/>
      <c r="M131" s="42" t="n"/>
      <c r="N131" s="23" t="n"/>
      <c r="O131" s="27" t="n"/>
      <c r="P131" s="45" t="n"/>
      <c r="Q131" s="24" t="n"/>
      <c r="R131" s="29">
        <f>IF(COUNTA($A131:$B131,$F131:$Q131)=0,"",IF($A131="","Missing Session ID",IF(COUNTIF($A$5:$A$504,$A131)&gt;1,"Duplicate Session ID",IF($B131="","Missing Plan ID",IF(COUNTIF('Action Plans'!$A$5:$A$504,$B131)=0,"Unknown Plan ID",IF($F131="","Missing Coaching Date",IF(AND($K131&lt;&gt;"",$K131&lt;$F131),"Follow-Up Due Before Session",IF(AND($L131="Yes",$M131=""),"Missing Follow-Up Completion Date",IF(AND($L131="No",$M131&lt;&gt;""),"Completion Date With Open Follow-Up",IF(AND($M131&lt;&gt;"",$M131&lt;$F131),"Follow-Up Completed Before Session","OK"))))))))))</f>
        <v/>
      </c>
    </row>
    <row r="132">
      <c r="A132" s="23" t="n"/>
      <c r="B132" s="23" t="n"/>
      <c r="C132" s="29">
        <f>IF($B132="","",IFERROR(INDEX('Action Plans'!$B$5:$B$504,MATCH($B132,'Action Plans'!$A$5:$A$504,0)),""))</f>
        <v/>
      </c>
      <c r="D132" s="29">
        <f>IF($B132="","",IFERROR(INDEX('Action Plans'!$C$5:$C$504,MATCH($B132,'Action Plans'!$A$5:$A$504,0)),""))</f>
        <v/>
      </c>
      <c r="E132" s="29">
        <f>IF($B132="","",IFERROR(INDEX('Action Plans'!$D$5:$D$504,MATCH($B132,'Action Plans'!$A$5:$A$504,0)),""))</f>
        <v/>
      </c>
      <c r="F132" s="42" t="n"/>
      <c r="G132" s="23" t="n"/>
      <c r="H132" s="23" t="n"/>
      <c r="I132" s="24" t="n"/>
      <c r="J132" s="24" t="n"/>
      <c r="K132" s="42" t="n"/>
      <c r="L132" s="23" t="n"/>
      <c r="M132" s="42" t="n"/>
      <c r="N132" s="23" t="n"/>
      <c r="O132" s="27" t="n"/>
      <c r="P132" s="45" t="n"/>
      <c r="Q132" s="24" t="n"/>
      <c r="R132" s="29">
        <f>IF(COUNTA($A132:$B132,$F132:$Q132)=0,"",IF($A132="","Missing Session ID",IF(COUNTIF($A$5:$A$504,$A132)&gt;1,"Duplicate Session ID",IF($B132="","Missing Plan ID",IF(COUNTIF('Action Plans'!$A$5:$A$504,$B132)=0,"Unknown Plan ID",IF($F132="","Missing Coaching Date",IF(AND($K132&lt;&gt;"",$K132&lt;$F132),"Follow-Up Due Before Session",IF(AND($L132="Yes",$M132=""),"Missing Follow-Up Completion Date",IF(AND($L132="No",$M132&lt;&gt;""),"Completion Date With Open Follow-Up",IF(AND($M132&lt;&gt;"",$M132&lt;$F132),"Follow-Up Completed Before Session","OK"))))))))))</f>
        <v/>
      </c>
    </row>
    <row r="133">
      <c r="A133" s="23" t="n"/>
      <c r="B133" s="23" t="n"/>
      <c r="C133" s="29">
        <f>IF($B133="","",IFERROR(INDEX('Action Plans'!$B$5:$B$504,MATCH($B133,'Action Plans'!$A$5:$A$504,0)),""))</f>
        <v/>
      </c>
      <c r="D133" s="29">
        <f>IF($B133="","",IFERROR(INDEX('Action Plans'!$C$5:$C$504,MATCH($B133,'Action Plans'!$A$5:$A$504,0)),""))</f>
        <v/>
      </c>
      <c r="E133" s="29">
        <f>IF($B133="","",IFERROR(INDEX('Action Plans'!$D$5:$D$504,MATCH($B133,'Action Plans'!$A$5:$A$504,0)),""))</f>
        <v/>
      </c>
      <c r="F133" s="42" t="n"/>
      <c r="G133" s="23" t="n"/>
      <c r="H133" s="23" t="n"/>
      <c r="I133" s="24" t="n"/>
      <c r="J133" s="24" t="n"/>
      <c r="K133" s="42" t="n"/>
      <c r="L133" s="23" t="n"/>
      <c r="M133" s="42" t="n"/>
      <c r="N133" s="23" t="n"/>
      <c r="O133" s="27" t="n"/>
      <c r="P133" s="45" t="n"/>
      <c r="Q133" s="24" t="n"/>
      <c r="R133" s="29">
        <f>IF(COUNTA($A133:$B133,$F133:$Q133)=0,"",IF($A133="","Missing Session ID",IF(COUNTIF($A$5:$A$504,$A133)&gt;1,"Duplicate Session ID",IF($B133="","Missing Plan ID",IF(COUNTIF('Action Plans'!$A$5:$A$504,$B133)=0,"Unknown Plan ID",IF($F133="","Missing Coaching Date",IF(AND($K133&lt;&gt;"",$K133&lt;$F133),"Follow-Up Due Before Session",IF(AND($L133="Yes",$M133=""),"Missing Follow-Up Completion Date",IF(AND($L133="No",$M133&lt;&gt;""),"Completion Date With Open Follow-Up",IF(AND($M133&lt;&gt;"",$M133&lt;$F133),"Follow-Up Completed Before Session","OK"))))))))))</f>
        <v/>
      </c>
    </row>
    <row r="134">
      <c r="A134" s="23" t="n"/>
      <c r="B134" s="23" t="n"/>
      <c r="C134" s="29">
        <f>IF($B134="","",IFERROR(INDEX('Action Plans'!$B$5:$B$504,MATCH($B134,'Action Plans'!$A$5:$A$504,0)),""))</f>
        <v/>
      </c>
      <c r="D134" s="29">
        <f>IF($B134="","",IFERROR(INDEX('Action Plans'!$C$5:$C$504,MATCH($B134,'Action Plans'!$A$5:$A$504,0)),""))</f>
        <v/>
      </c>
      <c r="E134" s="29">
        <f>IF($B134="","",IFERROR(INDEX('Action Plans'!$D$5:$D$504,MATCH($B134,'Action Plans'!$A$5:$A$504,0)),""))</f>
        <v/>
      </c>
      <c r="F134" s="42" t="n"/>
      <c r="G134" s="23" t="n"/>
      <c r="H134" s="23" t="n"/>
      <c r="I134" s="24" t="n"/>
      <c r="J134" s="24" t="n"/>
      <c r="K134" s="42" t="n"/>
      <c r="L134" s="23" t="n"/>
      <c r="M134" s="42" t="n"/>
      <c r="N134" s="23" t="n"/>
      <c r="O134" s="27" t="n"/>
      <c r="P134" s="45" t="n"/>
      <c r="Q134" s="24" t="n"/>
      <c r="R134" s="29">
        <f>IF(COUNTA($A134:$B134,$F134:$Q134)=0,"",IF($A134="","Missing Session ID",IF(COUNTIF($A$5:$A$504,$A134)&gt;1,"Duplicate Session ID",IF($B134="","Missing Plan ID",IF(COUNTIF('Action Plans'!$A$5:$A$504,$B134)=0,"Unknown Plan ID",IF($F134="","Missing Coaching Date",IF(AND($K134&lt;&gt;"",$K134&lt;$F134),"Follow-Up Due Before Session",IF(AND($L134="Yes",$M134=""),"Missing Follow-Up Completion Date",IF(AND($L134="No",$M134&lt;&gt;""),"Completion Date With Open Follow-Up",IF(AND($M134&lt;&gt;"",$M134&lt;$F134),"Follow-Up Completed Before Session","OK"))))))))))</f>
        <v/>
      </c>
    </row>
    <row r="135">
      <c r="A135" s="23" t="n"/>
      <c r="B135" s="23" t="n"/>
      <c r="C135" s="29">
        <f>IF($B135="","",IFERROR(INDEX('Action Plans'!$B$5:$B$504,MATCH($B135,'Action Plans'!$A$5:$A$504,0)),""))</f>
        <v/>
      </c>
      <c r="D135" s="29">
        <f>IF($B135="","",IFERROR(INDEX('Action Plans'!$C$5:$C$504,MATCH($B135,'Action Plans'!$A$5:$A$504,0)),""))</f>
        <v/>
      </c>
      <c r="E135" s="29">
        <f>IF($B135="","",IFERROR(INDEX('Action Plans'!$D$5:$D$504,MATCH($B135,'Action Plans'!$A$5:$A$504,0)),""))</f>
        <v/>
      </c>
      <c r="F135" s="42" t="n"/>
      <c r="G135" s="23" t="n"/>
      <c r="H135" s="23" t="n"/>
      <c r="I135" s="24" t="n"/>
      <c r="J135" s="24" t="n"/>
      <c r="K135" s="42" t="n"/>
      <c r="L135" s="23" t="n"/>
      <c r="M135" s="42" t="n"/>
      <c r="N135" s="23" t="n"/>
      <c r="O135" s="27" t="n"/>
      <c r="P135" s="45" t="n"/>
      <c r="Q135" s="24" t="n"/>
      <c r="R135" s="29">
        <f>IF(COUNTA($A135:$B135,$F135:$Q135)=0,"",IF($A135="","Missing Session ID",IF(COUNTIF($A$5:$A$504,$A135)&gt;1,"Duplicate Session ID",IF($B135="","Missing Plan ID",IF(COUNTIF('Action Plans'!$A$5:$A$504,$B135)=0,"Unknown Plan ID",IF($F135="","Missing Coaching Date",IF(AND($K135&lt;&gt;"",$K135&lt;$F135),"Follow-Up Due Before Session",IF(AND($L135="Yes",$M135=""),"Missing Follow-Up Completion Date",IF(AND($L135="No",$M135&lt;&gt;""),"Completion Date With Open Follow-Up",IF(AND($M135&lt;&gt;"",$M135&lt;$F135),"Follow-Up Completed Before Session","OK"))))))))))</f>
        <v/>
      </c>
    </row>
    <row r="136">
      <c r="A136" s="23" t="n"/>
      <c r="B136" s="23" t="n"/>
      <c r="C136" s="29">
        <f>IF($B136="","",IFERROR(INDEX('Action Plans'!$B$5:$B$504,MATCH($B136,'Action Plans'!$A$5:$A$504,0)),""))</f>
        <v/>
      </c>
      <c r="D136" s="29">
        <f>IF($B136="","",IFERROR(INDEX('Action Plans'!$C$5:$C$504,MATCH($B136,'Action Plans'!$A$5:$A$504,0)),""))</f>
        <v/>
      </c>
      <c r="E136" s="29">
        <f>IF($B136="","",IFERROR(INDEX('Action Plans'!$D$5:$D$504,MATCH($B136,'Action Plans'!$A$5:$A$504,0)),""))</f>
        <v/>
      </c>
      <c r="F136" s="42" t="n"/>
      <c r="G136" s="23" t="n"/>
      <c r="H136" s="23" t="n"/>
      <c r="I136" s="24" t="n"/>
      <c r="J136" s="24" t="n"/>
      <c r="K136" s="42" t="n"/>
      <c r="L136" s="23" t="n"/>
      <c r="M136" s="42" t="n"/>
      <c r="N136" s="23" t="n"/>
      <c r="O136" s="27" t="n"/>
      <c r="P136" s="45" t="n"/>
      <c r="Q136" s="24" t="n"/>
      <c r="R136" s="29">
        <f>IF(COUNTA($A136:$B136,$F136:$Q136)=0,"",IF($A136="","Missing Session ID",IF(COUNTIF($A$5:$A$504,$A136)&gt;1,"Duplicate Session ID",IF($B136="","Missing Plan ID",IF(COUNTIF('Action Plans'!$A$5:$A$504,$B136)=0,"Unknown Plan ID",IF($F136="","Missing Coaching Date",IF(AND($K136&lt;&gt;"",$K136&lt;$F136),"Follow-Up Due Before Session",IF(AND($L136="Yes",$M136=""),"Missing Follow-Up Completion Date",IF(AND($L136="No",$M136&lt;&gt;""),"Completion Date With Open Follow-Up",IF(AND($M136&lt;&gt;"",$M136&lt;$F136),"Follow-Up Completed Before Session","OK"))))))))))</f>
        <v/>
      </c>
    </row>
    <row r="137">
      <c r="A137" s="23" t="n"/>
      <c r="B137" s="23" t="n"/>
      <c r="C137" s="29">
        <f>IF($B137="","",IFERROR(INDEX('Action Plans'!$B$5:$B$504,MATCH($B137,'Action Plans'!$A$5:$A$504,0)),""))</f>
        <v/>
      </c>
      <c r="D137" s="29">
        <f>IF($B137="","",IFERROR(INDEX('Action Plans'!$C$5:$C$504,MATCH($B137,'Action Plans'!$A$5:$A$504,0)),""))</f>
        <v/>
      </c>
      <c r="E137" s="29">
        <f>IF($B137="","",IFERROR(INDEX('Action Plans'!$D$5:$D$504,MATCH($B137,'Action Plans'!$A$5:$A$504,0)),""))</f>
        <v/>
      </c>
      <c r="F137" s="42" t="n"/>
      <c r="G137" s="23" t="n"/>
      <c r="H137" s="23" t="n"/>
      <c r="I137" s="24" t="n"/>
      <c r="J137" s="24" t="n"/>
      <c r="K137" s="42" t="n"/>
      <c r="L137" s="23" t="n"/>
      <c r="M137" s="42" t="n"/>
      <c r="N137" s="23" t="n"/>
      <c r="O137" s="27" t="n"/>
      <c r="P137" s="45" t="n"/>
      <c r="Q137" s="24" t="n"/>
      <c r="R137" s="29">
        <f>IF(COUNTA($A137:$B137,$F137:$Q137)=0,"",IF($A137="","Missing Session ID",IF(COUNTIF($A$5:$A$504,$A137)&gt;1,"Duplicate Session ID",IF($B137="","Missing Plan ID",IF(COUNTIF('Action Plans'!$A$5:$A$504,$B137)=0,"Unknown Plan ID",IF($F137="","Missing Coaching Date",IF(AND($K137&lt;&gt;"",$K137&lt;$F137),"Follow-Up Due Before Session",IF(AND($L137="Yes",$M137=""),"Missing Follow-Up Completion Date",IF(AND($L137="No",$M137&lt;&gt;""),"Completion Date With Open Follow-Up",IF(AND($M137&lt;&gt;"",$M137&lt;$F137),"Follow-Up Completed Before Session","OK"))))))))))</f>
        <v/>
      </c>
    </row>
    <row r="138">
      <c r="A138" s="23" t="n"/>
      <c r="B138" s="23" t="n"/>
      <c r="C138" s="29">
        <f>IF($B138="","",IFERROR(INDEX('Action Plans'!$B$5:$B$504,MATCH($B138,'Action Plans'!$A$5:$A$504,0)),""))</f>
        <v/>
      </c>
      <c r="D138" s="29">
        <f>IF($B138="","",IFERROR(INDEX('Action Plans'!$C$5:$C$504,MATCH($B138,'Action Plans'!$A$5:$A$504,0)),""))</f>
        <v/>
      </c>
      <c r="E138" s="29">
        <f>IF($B138="","",IFERROR(INDEX('Action Plans'!$D$5:$D$504,MATCH($B138,'Action Plans'!$A$5:$A$504,0)),""))</f>
        <v/>
      </c>
      <c r="F138" s="42" t="n"/>
      <c r="G138" s="23" t="n"/>
      <c r="H138" s="23" t="n"/>
      <c r="I138" s="24" t="n"/>
      <c r="J138" s="24" t="n"/>
      <c r="K138" s="42" t="n"/>
      <c r="L138" s="23" t="n"/>
      <c r="M138" s="42" t="n"/>
      <c r="N138" s="23" t="n"/>
      <c r="O138" s="27" t="n"/>
      <c r="P138" s="45" t="n"/>
      <c r="Q138" s="24" t="n"/>
      <c r="R138" s="29">
        <f>IF(COUNTA($A138:$B138,$F138:$Q138)=0,"",IF($A138="","Missing Session ID",IF(COUNTIF($A$5:$A$504,$A138)&gt;1,"Duplicate Session ID",IF($B138="","Missing Plan ID",IF(COUNTIF('Action Plans'!$A$5:$A$504,$B138)=0,"Unknown Plan ID",IF($F138="","Missing Coaching Date",IF(AND($K138&lt;&gt;"",$K138&lt;$F138),"Follow-Up Due Before Session",IF(AND($L138="Yes",$M138=""),"Missing Follow-Up Completion Date",IF(AND($L138="No",$M138&lt;&gt;""),"Completion Date With Open Follow-Up",IF(AND($M138&lt;&gt;"",$M138&lt;$F138),"Follow-Up Completed Before Session","OK"))))))))))</f>
        <v/>
      </c>
    </row>
    <row r="139">
      <c r="A139" s="23" t="n"/>
      <c r="B139" s="23" t="n"/>
      <c r="C139" s="29">
        <f>IF($B139="","",IFERROR(INDEX('Action Plans'!$B$5:$B$504,MATCH($B139,'Action Plans'!$A$5:$A$504,0)),""))</f>
        <v/>
      </c>
      <c r="D139" s="29">
        <f>IF($B139="","",IFERROR(INDEX('Action Plans'!$C$5:$C$504,MATCH($B139,'Action Plans'!$A$5:$A$504,0)),""))</f>
        <v/>
      </c>
      <c r="E139" s="29">
        <f>IF($B139="","",IFERROR(INDEX('Action Plans'!$D$5:$D$504,MATCH($B139,'Action Plans'!$A$5:$A$504,0)),""))</f>
        <v/>
      </c>
      <c r="F139" s="42" t="n"/>
      <c r="G139" s="23" t="n"/>
      <c r="H139" s="23" t="n"/>
      <c r="I139" s="24" t="n"/>
      <c r="J139" s="24" t="n"/>
      <c r="K139" s="42" t="n"/>
      <c r="L139" s="23" t="n"/>
      <c r="M139" s="42" t="n"/>
      <c r="N139" s="23" t="n"/>
      <c r="O139" s="27" t="n"/>
      <c r="P139" s="45" t="n"/>
      <c r="Q139" s="24" t="n"/>
      <c r="R139" s="29">
        <f>IF(COUNTA($A139:$B139,$F139:$Q139)=0,"",IF($A139="","Missing Session ID",IF(COUNTIF($A$5:$A$504,$A139)&gt;1,"Duplicate Session ID",IF($B139="","Missing Plan ID",IF(COUNTIF('Action Plans'!$A$5:$A$504,$B139)=0,"Unknown Plan ID",IF($F139="","Missing Coaching Date",IF(AND($K139&lt;&gt;"",$K139&lt;$F139),"Follow-Up Due Before Session",IF(AND($L139="Yes",$M139=""),"Missing Follow-Up Completion Date",IF(AND($L139="No",$M139&lt;&gt;""),"Completion Date With Open Follow-Up",IF(AND($M139&lt;&gt;"",$M139&lt;$F139),"Follow-Up Completed Before Session","OK"))))))))))</f>
        <v/>
      </c>
    </row>
    <row r="140">
      <c r="A140" s="23" t="n"/>
      <c r="B140" s="23" t="n"/>
      <c r="C140" s="29">
        <f>IF($B140="","",IFERROR(INDEX('Action Plans'!$B$5:$B$504,MATCH($B140,'Action Plans'!$A$5:$A$504,0)),""))</f>
        <v/>
      </c>
      <c r="D140" s="29">
        <f>IF($B140="","",IFERROR(INDEX('Action Plans'!$C$5:$C$504,MATCH($B140,'Action Plans'!$A$5:$A$504,0)),""))</f>
        <v/>
      </c>
      <c r="E140" s="29">
        <f>IF($B140="","",IFERROR(INDEX('Action Plans'!$D$5:$D$504,MATCH($B140,'Action Plans'!$A$5:$A$504,0)),""))</f>
        <v/>
      </c>
      <c r="F140" s="42" t="n"/>
      <c r="G140" s="23" t="n"/>
      <c r="H140" s="23" t="n"/>
      <c r="I140" s="24" t="n"/>
      <c r="J140" s="24" t="n"/>
      <c r="K140" s="42" t="n"/>
      <c r="L140" s="23" t="n"/>
      <c r="M140" s="42" t="n"/>
      <c r="N140" s="23" t="n"/>
      <c r="O140" s="27" t="n"/>
      <c r="P140" s="45" t="n"/>
      <c r="Q140" s="24" t="n"/>
      <c r="R140" s="29">
        <f>IF(COUNTA($A140:$B140,$F140:$Q140)=0,"",IF($A140="","Missing Session ID",IF(COUNTIF($A$5:$A$504,$A140)&gt;1,"Duplicate Session ID",IF($B140="","Missing Plan ID",IF(COUNTIF('Action Plans'!$A$5:$A$504,$B140)=0,"Unknown Plan ID",IF($F140="","Missing Coaching Date",IF(AND($K140&lt;&gt;"",$K140&lt;$F140),"Follow-Up Due Before Session",IF(AND($L140="Yes",$M140=""),"Missing Follow-Up Completion Date",IF(AND($L140="No",$M140&lt;&gt;""),"Completion Date With Open Follow-Up",IF(AND($M140&lt;&gt;"",$M140&lt;$F140),"Follow-Up Completed Before Session","OK"))))))))))</f>
        <v/>
      </c>
    </row>
    <row r="141">
      <c r="A141" s="23" t="n"/>
      <c r="B141" s="23" t="n"/>
      <c r="C141" s="29">
        <f>IF($B141="","",IFERROR(INDEX('Action Plans'!$B$5:$B$504,MATCH($B141,'Action Plans'!$A$5:$A$504,0)),""))</f>
        <v/>
      </c>
      <c r="D141" s="29">
        <f>IF($B141="","",IFERROR(INDEX('Action Plans'!$C$5:$C$504,MATCH($B141,'Action Plans'!$A$5:$A$504,0)),""))</f>
        <v/>
      </c>
      <c r="E141" s="29">
        <f>IF($B141="","",IFERROR(INDEX('Action Plans'!$D$5:$D$504,MATCH($B141,'Action Plans'!$A$5:$A$504,0)),""))</f>
        <v/>
      </c>
      <c r="F141" s="42" t="n"/>
      <c r="G141" s="23" t="n"/>
      <c r="H141" s="23" t="n"/>
      <c r="I141" s="24" t="n"/>
      <c r="J141" s="24" t="n"/>
      <c r="K141" s="42" t="n"/>
      <c r="L141" s="23" t="n"/>
      <c r="M141" s="42" t="n"/>
      <c r="N141" s="23" t="n"/>
      <c r="O141" s="27" t="n"/>
      <c r="P141" s="45" t="n"/>
      <c r="Q141" s="24" t="n"/>
      <c r="R141" s="29">
        <f>IF(COUNTA($A141:$B141,$F141:$Q141)=0,"",IF($A141="","Missing Session ID",IF(COUNTIF($A$5:$A$504,$A141)&gt;1,"Duplicate Session ID",IF($B141="","Missing Plan ID",IF(COUNTIF('Action Plans'!$A$5:$A$504,$B141)=0,"Unknown Plan ID",IF($F141="","Missing Coaching Date",IF(AND($K141&lt;&gt;"",$K141&lt;$F141),"Follow-Up Due Before Session",IF(AND($L141="Yes",$M141=""),"Missing Follow-Up Completion Date",IF(AND($L141="No",$M141&lt;&gt;""),"Completion Date With Open Follow-Up",IF(AND($M141&lt;&gt;"",$M141&lt;$F141),"Follow-Up Completed Before Session","OK"))))))))))</f>
        <v/>
      </c>
    </row>
    <row r="142">
      <c r="A142" s="23" t="n"/>
      <c r="B142" s="23" t="n"/>
      <c r="C142" s="29">
        <f>IF($B142="","",IFERROR(INDEX('Action Plans'!$B$5:$B$504,MATCH($B142,'Action Plans'!$A$5:$A$504,0)),""))</f>
        <v/>
      </c>
      <c r="D142" s="29">
        <f>IF($B142="","",IFERROR(INDEX('Action Plans'!$C$5:$C$504,MATCH($B142,'Action Plans'!$A$5:$A$504,0)),""))</f>
        <v/>
      </c>
      <c r="E142" s="29">
        <f>IF($B142="","",IFERROR(INDEX('Action Plans'!$D$5:$D$504,MATCH($B142,'Action Plans'!$A$5:$A$504,0)),""))</f>
        <v/>
      </c>
      <c r="F142" s="42" t="n"/>
      <c r="G142" s="23" t="n"/>
      <c r="H142" s="23" t="n"/>
      <c r="I142" s="24" t="n"/>
      <c r="J142" s="24" t="n"/>
      <c r="K142" s="42" t="n"/>
      <c r="L142" s="23" t="n"/>
      <c r="M142" s="42" t="n"/>
      <c r="N142" s="23" t="n"/>
      <c r="O142" s="27" t="n"/>
      <c r="P142" s="45" t="n"/>
      <c r="Q142" s="24" t="n"/>
      <c r="R142" s="29">
        <f>IF(COUNTA($A142:$B142,$F142:$Q142)=0,"",IF($A142="","Missing Session ID",IF(COUNTIF($A$5:$A$504,$A142)&gt;1,"Duplicate Session ID",IF($B142="","Missing Plan ID",IF(COUNTIF('Action Plans'!$A$5:$A$504,$B142)=0,"Unknown Plan ID",IF($F142="","Missing Coaching Date",IF(AND($K142&lt;&gt;"",$K142&lt;$F142),"Follow-Up Due Before Session",IF(AND($L142="Yes",$M142=""),"Missing Follow-Up Completion Date",IF(AND($L142="No",$M142&lt;&gt;""),"Completion Date With Open Follow-Up",IF(AND($M142&lt;&gt;"",$M142&lt;$F142),"Follow-Up Completed Before Session","OK"))))))))))</f>
        <v/>
      </c>
    </row>
    <row r="143">
      <c r="A143" s="23" t="n"/>
      <c r="B143" s="23" t="n"/>
      <c r="C143" s="29">
        <f>IF($B143="","",IFERROR(INDEX('Action Plans'!$B$5:$B$504,MATCH($B143,'Action Plans'!$A$5:$A$504,0)),""))</f>
        <v/>
      </c>
      <c r="D143" s="29">
        <f>IF($B143="","",IFERROR(INDEX('Action Plans'!$C$5:$C$504,MATCH($B143,'Action Plans'!$A$5:$A$504,0)),""))</f>
        <v/>
      </c>
      <c r="E143" s="29">
        <f>IF($B143="","",IFERROR(INDEX('Action Plans'!$D$5:$D$504,MATCH($B143,'Action Plans'!$A$5:$A$504,0)),""))</f>
        <v/>
      </c>
      <c r="F143" s="42" t="n"/>
      <c r="G143" s="23" t="n"/>
      <c r="H143" s="23" t="n"/>
      <c r="I143" s="24" t="n"/>
      <c r="J143" s="24" t="n"/>
      <c r="K143" s="42" t="n"/>
      <c r="L143" s="23" t="n"/>
      <c r="M143" s="42" t="n"/>
      <c r="N143" s="23" t="n"/>
      <c r="O143" s="27" t="n"/>
      <c r="P143" s="45" t="n"/>
      <c r="Q143" s="24" t="n"/>
      <c r="R143" s="29">
        <f>IF(COUNTA($A143:$B143,$F143:$Q143)=0,"",IF($A143="","Missing Session ID",IF(COUNTIF($A$5:$A$504,$A143)&gt;1,"Duplicate Session ID",IF($B143="","Missing Plan ID",IF(COUNTIF('Action Plans'!$A$5:$A$504,$B143)=0,"Unknown Plan ID",IF($F143="","Missing Coaching Date",IF(AND($K143&lt;&gt;"",$K143&lt;$F143),"Follow-Up Due Before Session",IF(AND($L143="Yes",$M143=""),"Missing Follow-Up Completion Date",IF(AND($L143="No",$M143&lt;&gt;""),"Completion Date With Open Follow-Up",IF(AND($M143&lt;&gt;"",$M143&lt;$F143),"Follow-Up Completed Before Session","OK"))))))))))</f>
        <v/>
      </c>
    </row>
    <row r="144">
      <c r="A144" s="23" t="n"/>
      <c r="B144" s="23" t="n"/>
      <c r="C144" s="29">
        <f>IF($B144="","",IFERROR(INDEX('Action Plans'!$B$5:$B$504,MATCH($B144,'Action Plans'!$A$5:$A$504,0)),""))</f>
        <v/>
      </c>
      <c r="D144" s="29">
        <f>IF($B144="","",IFERROR(INDEX('Action Plans'!$C$5:$C$504,MATCH($B144,'Action Plans'!$A$5:$A$504,0)),""))</f>
        <v/>
      </c>
      <c r="E144" s="29">
        <f>IF($B144="","",IFERROR(INDEX('Action Plans'!$D$5:$D$504,MATCH($B144,'Action Plans'!$A$5:$A$504,0)),""))</f>
        <v/>
      </c>
      <c r="F144" s="42" t="n"/>
      <c r="G144" s="23" t="n"/>
      <c r="H144" s="23" t="n"/>
      <c r="I144" s="24" t="n"/>
      <c r="J144" s="24" t="n"/>
      <c r="K144" s="42" t="n"/>
      <c r="L144" s="23" t="n"/>
      <c r="M144" s="42" t="n"/>
      <c r="N144" s="23" t="n"/>
      <c r="O144" s="27" t="n"/>
      <c r="P144" s="45" t="n"/>
      <c r="Q144" s="24" t="n"/>
      <c r="R144" s="29">
        <f>IF(COUNTA($A144:$B144,$F144:$Q144)=0,"",IF($A144="","Missing Session ID",IF(COUNTIF($A$5:$A$504,$A144)&gt;1,"Duplicate Session ID",IF($B144="","Missing Plan ID",IF(COUNTIF('Action Plans'!$A$5:$A$504,$B144)=0,"Unknown Plan ID",IF($F144="","Missing Coaching Date",IF(AND($K144&lt;&gt;"",$K144&lt;$F144),"Follow-Up Due Before Session",IF(AND($L144="Yes",$M144=""),"Missing Follow-Up Completion Date",IF(AND($L144="No",$M144&lt;&gt;""),"Completion Date With Open Follow-Up",IF(AND($M144&lt;&gt;"",$M144&lt;$F144),"Follow-Up Completed Before Session","OK"))))))))))</f>
        <v/>
      </c>
    </row>
    <row r="145">
      <c r="A145" s="23" t="n"/>
      <c r="B145" s="23" t="n"/>
      <c r="C145" s="29">
        <f>IF($B145="","",IFERROR(INDEX('Action Plans'!$B$5:$B$504,MATCH($B145,'Action Plans'!$A$5:$A$504,0)),""))</f>
        <v/>
      </c>
      <c r="D145" s="29">
        <f>IF($B145="","",IFERROR(INDEX('Action Plans'!$C$5:$C$504,MATCH($B145,'Action Plans'!$A$5:$A$504,0)),""))</f>
        <v/>
      </c>
      <c r="E145" s="29">
        <f>IF($B145="","",IFERROR(INDEX('Action Plans'!$D$5:$D$504,MATCH($B145,'Action Plans'!$A$5:$A$504,0)),""))</f>
        <v/>
      </c>
      <c r="F145" s="42" t="n"/>
      <c r="G145" s="23" t="n"/>
      <c r="H145" s="23" t="n"/>
      <c r="I145" s="24" t="n"/>
      <c r="J145" s="24" t="n"/>
      <c r="K145" s="42" t="n"/>
      <c r="L145" s="23" t="n"/>
      <c r="M145" s="42" t="n"/>
      <c r="N145" s="23" t="n"/>
      <c r="O145" s="27" t="n"/>
      <c r="P145" s="45" t="n"/>
      <c r="Q145" s="24" t="n"/>
      <c r="R145" s="29">
        <f>IF(COUNTA($A145:$B145,$F145:$Q145)=0,"",IF($A145="","Missing Session ID",IF(COUNTIF($A$5:$A$504,$A145)&gt;1,"Duplicate Session ID",IF($B145="","Missing Plan ID",IF(COUNTIF('Action Plans'!$A$5:$A$504,$B145)=0,"Unknown Plan ID",IF($F145="","Missing Coaching Date",IF(AND($K145&lt;&gt;"",$K145&lt;$F145),"Follow-Up Due Before Session",IF(AND($L145="Yes",$M145=""),"Missing Follow-Up Completion Date",IF(AND($L145="No",$M145&lt;&gt;""),"Completion Date With Open Follow-Up",IF(AND($M145&lt;&gt;"",$M145&lt;$F145),"Follow-Up Completed Before Session","OK"))))))))))</f>
        <v/>
      </c>
    </row>
    <row r="146">
      <c r="A146" s="23" t="n"/>
      <c r="B146" s="23" t="n"/>
      <c r="C146" s="29">
        <f>IF($B146="","",IFERROR(INDEX('Action Plans'!$B$5:$B$504,MATCH($B146,'Action Plans'!$A$5:$A$504,0)),""))</f>
        <v/>
      </c>
      <c r="D146" s="29">
        <f>IF($B146="","",IFERROR(INDEX('Action Plans'!$C$5:$C$504,MATCH($B146,'Action Plans'!$A$5:$A$504,0)),""))</f>
        <v/>
      </c>
      <c r="E146" s="29">
        <f>IF($B146="","",IFERROR(INDEX('Action Plans'!$D$5:$D$504,MATCH($B146,'Action Plans'!$A$5:$A$504,0)),""))</f>
        <v/>
      </c>
      <c r="F146" s="42" t="n"/>
      <c r="G146" s="23" t="n"/>
      <c r="H146" s="23" t="n"/>
      <c r="I146" s="24" t="n"/>
      <c r="J146" s="24" t="n"/>
      <c r="K146" s="42" t="n"/>
      <c r="L146" s="23" t="n"/>
      <c r="M146" s="42" t="n"/>
      <c r="N146" s="23" t="n"/>
      <c r="O146" s="27" t="n"/>
      <c r="P146" s="45" t="n"/>
      <c r="Q146" s="24" t="n"/>
      <c r="R146" s="29">
        <f>IF(COUNTA($A146:$B146,$F146:$Q146)=0,"",IF($A146="","Missing Session ID",IF(COUNTIF($A$5:$A$504,$A146)&gt;1,"Duplicate Session ID",IF($B146="","Missing Plan ID",IF(COUNTIF('Action Plans'!$A$5:$A$504,$B146)=0,"Unknown Plan ID",IF($F146="","Missing Coaching Date",IF(AND($K146&lt;&gt;"",$K146&lt;$F146),"Follow-Up Due Before Session",IF(AND($L146="Yes",$M146=""),"Missing Follow-Up Completion Date",IF(AND($L146="No",$M146&lt;&gt;""),"Completion Date With Open Follow-Up",IF(AND($M146&lt;&gt;"",$M146&lt;$F146),"Follow-Up Completed Before Session","OK"))))))))))</f>
        <v/>
      </c>
    </row>
    <row r="147">
      <c r="A147" s="23" t="n"/>
      <c r="B147" s="23" t="n"/>
      <c r="C147" s="29">
        <f>IF($B147="","",IFERROR(INDEX('Action Plans'!$B$5:$B$504,MATCH($B147,'Action Plans'!$A$5:$A$504,0)),""))</f>
        <v/>
      </c>
      <c r="D147" s="29">
        <f>IF($B147="","",IFERROR(INDEX('Action Plans'!$C$5:$C$504,MATCH($B147,'Action Plans'!$A$5:$A$504,0)),""))</f>
        <v/>
      </c>
      <c r="E147" s="29">
        <f>IF($B147="","",IFERROR(INDEX('Action Plans'!$D$5:$D$504,MATCH($B147,'Action Plans'!$A$5:$A$504,0)),""))</f>
        <v/>
      </c>
      <c r="F147" s="42" t="n"/>
      <c r="G147" s="23" t="n"/>
      <c r="H147" s="23" t="n"/>
      <c r="I147" s="24" t="n"/>
      <c r="J147" s="24" t="n"/>
      <c r="K147" s="42" t="n"/>
      <c r="L147" s="23" t="n"/>
      <c r="M147" s="42" t="n"/>
      <c r="N147" s="23" t="n"/>
      <c r="O147" s="27" t="n"/>
      <c r="P147" s="45" t="n"/>
      <c r="Q147" s="24" t="n"/>
      <c r="R147" s="29">
        <f>IF(COUNTA($A147:$B147,$F147:$Q147)=0,"",IF($A147="","Missing Session ID",IF(COUNTIF($A$5:$A$504,$A147)&gt;1,"Duplicate Session ID",IF($B147="","Missing Plan ID",IF(COUNTIF('Action Plans'!$A$5:$A$504,$B147)=0,"Unknown Plan ID",IF($F147="","Missing Coaching Date",IF(AND($K147&lt;&gt;"",$K147&lt;$F147),"Follow-Up Due Before Session",IF(AND($L147="Yes",$M147=""),"Missing Follow-Up Completion Date",IF(AND($L147="No",$M147&lt;&gt;""),"Completion Date With Open Follow-Up",IF(AND($M147&lt;&gt;"",$M147&lt;$F147),"Follow-Up Completed Before Session","OK"))))))))))</f>
        <v/>
      </c>
    </row>
    <row r="148">
      <c r="A148" s="23" t="n"/>
      <c r="B148" s="23" t="n"/>
      <c r="C148" s="29">
        <f>IF($B148="","",IFERROR(INDEX('Action Plans'!$B$5:$B$504,MATCH($B148,'Action Plans'!$A$5:$A$504,0)),""))</f>
        <v/>
      </c>
      <c r="D148" s="29">
        <f>IF($B148="","",IFERROR(INDEX('Action Plans'!$C$5:$C$504,MATCH($B148,'Action Plans'!$A$5:$A$504,0)),""))</f>
        <v/>
      </c>
      <c r="E148" s="29">
        <f>IF($B148="","",IFERROR(INDEX('Action Plans'!$D$5:$D$504,MATCH($B148,'Action Plans'!$A$5:$A$504,0)),""))</f>
        <v/>
      </c>
      <c r="F148" s="42" t="n"/>
      <c r="G148" s="23" t="n"/>
      <c r="H148" s="23" t="n"/>
      <c r="I148" s="24" t="n"/>
      <c r="J148" s="24" t="n"/>
      <c r="K148" s="42" t="n"/>
      <c r="L148" s="23" t="n"/>
      <c r="M148" s="42" t="n"/>
      <c r="N148" s="23" t="n"/>
      <c r="O148" s="27" t="n"/>
      <c r="P148" s="45" t="n"/>
      <c r="Q148" s="24" t="n"/>
      <c r="R148" s="29">
        <f>IF(COUNTA($A148:$B148,$F148:$Q148)=0,"",IF($A148="","Missing Session ID",IF(COUNTIF($A$5:$A$504,$A148)&gt;1,"Duplicate Session ID",IF($B148="","Missing Plan ID",IF(COUNTIF('Action Plans'!$A$5:$A$504,$B148)=0,"Unknown Plan ID",IF($F148="","Missing Coaching Date",IF(AND($K148&lt;&gt;"",$K148&lt;$F148),"Follow-Up Due Before Session",IF(AND($L148="Yes",$M148=""),"Missing Follow-Up Completion Date",IF(AND($L148="No",$M148&lt;&gt;""),"Completion Date With Open Follow-Up",IF(AND($M148&lt;&gt;"",$M148&lt;$F148),"Follow-Up Completed Before Session","OK"))))))))))</f>
        <v/>
      </c>
    </row>
    <row r="149">
      <c r="A149" s="23" t="n"/>
      <c r="B149" s="23" t="n"/>
      <c r="C149" s="29">
        <f>IF($B149="","",IFERROR(INDEX('Action Plans'!$B$5:$B$504,MATCH($B149,'Action Plans'!$A$5:$A$504,0)),""))</f>
        <v/>
      </c>
      <c r="D149" s="29">
        <f>IF($B149="","",IFERROR(INDEX('Action Plans'!$C$5:$C$504,MATCH($B149,'Action Plans'!$A$5:$A$504,0)),""))</f>
        <v/>
      </c>
      <c r="E149" s="29">
        <f>IF($B149="","",IFERROR(INDEX('Action Plans'!$D$5:$D$504,MATCH($B149,'Action Plans'!$A$5:$A$504,0)),""))</f>
        <v/>
      </c>
      <c r="F149" s="42" t="n"/>
      <c r="G149" s="23" t="n"/>
      <c r="H149" s="23" t="n"/>
      <c r="I149" s="24" t="n"/>
      <c r="J149" s="24" t="n"/>
      <c r="K149" s="42" t="n"/>
      <c r="L149" s="23" t="n"/>
      <c r="M149" s="42" t="n"/>
      <c r="N149" s="23" t="n"/>
      <c r="O149" s="27" t="n"/>
      <c r="P149" s="45" t="n"/>
      <c r="Q149" s="24" t="n"/>
      <c r="R149" s="29">
        <f>IF(COUNTA($A149:$B149,$F149:$Q149)=0,"",IF($A149="","Missing Session ID",IF(COUNTIF($A$5:$A$504,$A149)&gt;1,"Duplicate Session ID",IF($B149="","Missing Plan ID",IF(COUNTIF('Action Plans'!$A$5:$A$504,$B149)=0,"Unknown Plan ID",IF($F149="","Missing Coaching Date",IF(AND($K149&lt;&gt;"",$K149&lt;$F149),"Follow-Up Due Before Session",IF(AND($L149="Yes",$M149=""),"Missing Follow-Up Completion Date",IF(AND($L149="No",$M149&lt;&gt;""),"Completion Date With Open Follow-Up",IF(AND($M149&lt;&gt;"",$M149&lt;$F149),"Follow-Up Completed Before Session","OK"))))))))))</f>
        <v/>
      </c>
    </row>
    <row r="150">
      <c r="A150" s="23" t="n"/>
      <c r="B150" s="23" t="n"/>
      <c r="C150" s="29">
        <f>IF($B150="","",IFERROR(INDEX('Action Plans'!$B$5:$B$504,MATCH($B150,'Action Plans'!$A$5:$A$504,0)),""))</f>
        <v/>
      </c>
      <c r="D150" s="29">
        <f>IF($B150="","",IFERROR(INDEX('Action Plans'!$C$5:$C$504,MATCH($B150,'Action Plans'!$A$5:$A$504,0)),""))</f>
        <v/>
      </c>
      <c r="E150" s="29">
        <f>IF($B150="","",IFERROR(INDEX('Action Plans'!$D$5:$D$504,MATCH($B150,'Action Plans'!$A$5:$A$504,0)),""))</f>
        <v/>
      </c>
      <c r="F150" s="42" t="n"/>
      <c r="G150" s="23" t="n"/>
      <c r="H150" s="23" t="n"/>
      <c r="I150" s="24" t="n"/>
      <c r="J150" s="24" t="n"/>
      <c r="K150" s="42" t="n"/>
      <c r="L150" s="23" t="n"/>
      <c r="M150" s="42" t="n"/>
      <c r="N150" s="23" t="n"/>
      <c r="O150" s="27" t="n"/>
      <c r="P150" s="45" t="n"/>
      <c r="Q150" s="24" t="n"/>
      <c r="R150" s="29">
        <f>IF(COUNTA($A150:$B150,$F150:$Q150)=0,"",IF($A150="","Missing Session ID",IF(COUNTIF($A$5:$A$504,$A150)&gt;1,"Duplicate Session ID",IF($B150="","Missing Plan ID",IF(COUNTIF('Action Plans'!$A$5:$A$504,$B150)=0,"Unknown Plan ID",IF($F150="","Missing Coaching Date",IF(AND($K150&lt;&gt;"",$K150&lt;$F150),"Follow-Up Due Before Session",IF(AND($L150="Yes",$M150=""),"Missing Follow-Up Completion Date",IF(AND($L150="No",$M150&lt;&gt;""),"Completion Date With Open Follow-Up",IF(AND($M150&lt;&gt;"",$M150&lt;$F150),"Follow-Up Completed Before Session","OK"))))))))))</f>
        <v/>
      </c>
    </row>
    <row r="151">
      <c r="A151" s="23" t="n"/>
      <c r="B151" s="23" t="n"/>
      <c r="C151" s="29">
        <f>IF($B151="","",IFERROR(INDEX('Action Plans'!$B$5:$B$504,MATCH($B151,'Action Plans'!$A$5:$A$504,0)),""))</f>
        <v/>
      </c>
      <c r="D151" s="29">
        <f>IF($B151="","",IFERROR(INDEX('Action Plans'!$C$5:$C$504,MATCH($B151,'Action Plans'!$A$5:$A$504,0)),""))</f>
        <v/>
      </c>
      <c r="E151" s="29">
        <f>IF($B151="","",IFERROR(INDEX('Action Plans'!$D$5:$D$504,MATCH($B151,'Action Plans'!$A$5:$A$504,0)),""))</f>
        <v/>
      </c>
      <c r="F151" s="42" t="n"/>
      <c r="G151" s="23" t="n"/>
      <c r="H151" s="23" t="n"/>
      <c r="I151" s="24" t="n"/>
      <c r="J151" s="24" t="n"/>
      <c r="K151" s="42" t="n"/>
      <c r="L151" s="23" t="n"/>
      <c r="M151" s="42" t="n"/>
      <c r="N151" s="23" t="n"/>
      <c r="O151" s="27" t="n"/>
      <c r="P151" s="45" t="n"/>
      <c r="Q151" s="24" t="n"/>
      <c r="R151" s="29">
        <f>IF(COUNTA($A151:$B151,$F151:$Q151)=0,"",IF($A151="","Missing Session ID",IF(COUNTIF($A$5:$A$504,$A151)&gt;1,"Duplicate Session ID",IF($B151="","Missing Plan ID",IF(COUNTIF('Action Plans'!$A$5:$A$504,$B151)=0,"Unknown Plan ID",IF($F151="","Missing Coaching Date",IF(AND($K151&lt;&gt;"",$K151&lt;$F151),"Follow-Up Due Before Session",IF(AND($L151="Yes",$M151=""),"Missing Follow-Up Completion Date",IF(AND($L151="No",$M151&lt;&gt;""),"Completion Date With Open Follow-Up",IF(AND($M151&lt;&gt;"",$M151&lt;$F151),"Follow-Up Completed Before Session","OK"))))))))))</f>
        <v/>
      </c>
    </row>
    <row r="152">
      <c r="A152" s="23" t="n"/>
      <c r="B152" s="23" t="n"/>
      <c r="C152" s="29">
        <f>IF($B152="","",IFERROR(INDEX('Action Plans'!$B$5:$B$504,MATCH($B152,'Action Plans'!$A$5:$A$504,0)),""))</f>
        <v/>
      </c>
      <c r="D152" s="29">
        <f>IF($B152="","",IFERROR(INDEX('Action Plans'!$C$5:$C$504,MATCH($B152,'Action Plans'!$A$5:$A$504,0)),""))</f>
        <v/>
      </c>
      <c r="E152" s="29">
        <f>IF($B152="","",IFERROR(INDEX('Action Plans'!$D$5:$D$504,MATCH($B152,'Action Plans'!$A$5:$A$504,0)),""))</f>
        <v/>
      </c>
      <c r="F152" s="42" t="n"/>
      <c r="G152" s="23" t="n"/>
      <c r="H152" s="23" t="n"/>
      <c r="I152" s="24" t="n"/>
      <c r="J152" s="24" t="n"/>
      <c r="K152" s="42" t="n"/>
      <c r="L152" s="23" t="n"/>
      <c r="M152" s="42" t="n"/>
      <c r="N152" s="23" t="n"/>
      <c r="O152" s="27" t="n"/>
      <c r="P152" s="45" t="n"/>
      <c r="Q152" s="24" t="n"/>
      <c r="R152" s="29">
        <f>IF(COUNTA($A152:$B152,$F152:$Q152)=0,"",IF($A152="","Missing Session ID",IF(COUNTIF($A$5:$A$504,$A152)&gt;1,"Duplicate Session ID",IF($B152="","Missing Plan ID",IF(COUNTIF('Action Plans'!$A$5:$A$504,$B152)=0,"Unknown Plan ID",IF($F152="","Missing Coaching Date",IF(AND($K152&lt;&gt;"",$K152&lt;$F152),"Follow-Up Due Before Session",IF(AND($L152="Yes",$M152=""),"Missing Follow-Up Completion Date",IF(AND($L152="No",$M152&lt;&gt;""),"Completion Date With Open Follow-Up",IF(AND($M152&lt;&gt;"",$M152&lt;$F152),"Follow-Up Completed Before Session","OK"))))))))))</f>
        <v/>
      </c>
    </row>
    <row r="153">
      <c r="A153" s="23" t="n"/>
      <c r="B153" s="23" t="n"/>
      <c r="C153" s="29">
        <f>IF($B153="","",IFERROR(INDEX('Action Plans'!$B$5:$B$504,MATCH($B153,'Action Plans'!$A$5:$A$504,0)),""))</f>
        <v/>
      </c>
      <c r="D153" s="29">
        <f>IF($B153="","",IFERROR(INDEX('Action Plans'!$C$5:$C$504,MATCH($B153,'Action Plans'!$A$5:$A$504,0)),""))</f>
        <v/>
      </c>
      <c r="E153" s="29">
        <f>IF($B153="","",IFERROR(INDEX('Action Plans'!$D$5:$D$504,MATCH($B153,'Action Plans'!$A$5:$A$504,0)),""))</f>
        <v/>
      </c>
      <c r="F153" s="42" t="n"/>
      <c r="G153" s="23" t="n"/>
      <c r="H153" s="23" t="n"/>
      <c r="I153" s="24" t="n"/>
      <c r="J153" s="24" t="n"/>
      <c r="K153" s="42" t="n"/>
      <c r="L153" s="23" t="n"/>
      <c r="M153" s="42" t="n"/>
      <c r="N153" s="23" t="n"/>
      <c r="O153" s="27" t="n"/>
      <c r="P153" s="45" t="n"/>
      <c r="Q153" s="24" t="n"/>
      <c r="R153" s="29">
        <f>IF(COUNTA($A153:$B153,$F153:$Q153)=0,"",IF($A153="","Missing Session ID",IF(COUNTIF($A$5:$A$504,$A153)&gt;1,"Duplicate Session ID",IF($B153="","Missing Plan ID",IF(COUNTIF('Action Plans'!$A$5:$A$504,$B153)=0,"Unknown Plan ID",IF($F153="","Missing Coaching Date",IF(AND($K153&lt;&gt;"",$K153&lt;$F153),"Follow-Up Due Before Session",IF(AND($L153="Yes",$M153=""),"Missing Follow-Up Completion Date",IF(AND($L153="No",$M153&lt;&gt;""),"Completion Date With Open Follow-Up",IF(AND($M153&lt;&gt;"",$M153&lt;$F153),"Follow-Up Completed Before Session","OK"))))))))))</f>
        <v/>
      </c>
    </row>
    <row r="154">
      <c r="A154" s="23" t="n"/>
      <c r="B154" s="23" t="n"/>
      <c r="C154" s="29">
        <f>IF($B154="","",IFERROR(INDEX('Action Plans'!$B$5:$B$504,MATCH($B154,'Action Plans'!$A$5:$A$504,0)),""))</f>
        <v/>
      </c>
      <c r="D154" s="29">
        <f>IF($B154="","",IFERROR(INDEX('Action Plans'!$C$5:$C$504,MATCH($B154,'Action Plans'!$A$5:$A$504,0)),""))</f>
        <v/>
      </c>
      <c r="E154" s="29">
        <f>IF($B154="","",IFERROR(INDEX('Action Plans'!$D$5:$D$504,MATCH($B154,'Action Plans'!$A$5:$A$504,0)),""))</f>
        <v/>
      </c>
      <c r="F154" s="42" t="n"/>
      <c r="G154" s="23" t="n"/>
      <c r="H154" s="23" t="n"/>
      <c r="I154" s="24" t="n"/>
      <c r="J154" s="24" t="n"/>
      <c r="K154" s="42" t="n"/>
      <c r="L154" s="23" t="n"/>
      <c r="M154" s="42" t="n"/>
      <c r="N154" s="23" t="n"/>
      <c r="O154" s="27" t="n"/>
      <c r="P154" s="45" t="n"/>
      <c r="Q154" s="24" t="n"/>
      <c r="R154" s="29">
        <f>IF(COUNTA($A154:$B154,$F154:$Q154)=0,"",IF($A154="","Missing Session ID",IF(COUNTIF($A$5:$A$504,$A154)&gt;1,"Duplicate Session ID",IF($B154="","Missing Plan ID",IF(COUNTIF('Action Plans'!$A$5:$A$504,$B154)=0,"Unknown Plan ID",IF($F154="","Missing Coaching Date",IF(AND($K154&lt;&gt;"",$K154&lt;$F154),"Follow-Up Due Before Session",IF(AND($L154="Yes",$M154=""),"Missing Follow-Up Completion Date",IF(AND($L154="No",$M154&lt;&gt;""),"Completion Date With Open Follow-Up",IF(AND($M154&lt;&gt;"",$M154&lt;$F154),"Follow-Up Completed Before Session","OK"))))))))))</f>
        <v/>
      </c>
    </row>
    <row r="155">
      <c r="A155" s="23" t="n"/>
      <c r="B155" s="23" t="n"/>
      <c r="C155" s="29">
        <f>IF($B155="","",IFERROR(INDEX('Action Plans'!$B$5:$B$504,MATCH($B155,'Action Plans'!$A$5:$A$504,0)),""))</f>
        <v/>
      </c>
      <c r="D155" s="29">
        <f>IF($B155="","",IFERROR(INDEX('Action Plans'!$C$5:$C$504,MATCH($B155,'Action Plans'!$A$5:$A$504,0)),""))</f>
        <v/>
      </c>
      <c r="E155" s="29">
        <f>IF($B155="","",IFERROR(INDEX('Action Plans'!$D$5:$D$504,MATCH($B155,'Action Plans'!$A$5:$A$504,0)),""))</f>
        <v/>
      </c>
      <c r="F155" s="42" t="n"/>
      <c r="G155" s="23" t="n"/>
      <c r="H155" s="23" t="n"/>
      <c r="I155" s="24" t="n"/>
      <c r="J155" s="24" t="n"/>
      <c r="K155" s="42" t="n"/>
      <c r="L155" s="23" t="n"/>
      <c r="M155" s="42" t="n"/>
      <c r="N155" s="23" t="n"/>
      <c r="O155" s="27" t="n"/>
      <c r="P155" s="45" t="n"/>
      <c r="Q155" s="24" t="n"/>
      <c r="R155" s="29">
        <f>IF(COUNTA($A155:$B155,$F155:$Q155)=0,"",IF($A155="","Missing Session ID",IF(COUNTIF($A$5:$A$504,$A155)&gt;1,"Duplicate Session ID",IF($B155="","Missing Plan ID",IF(COUNTIF('Action Plans'!$A$5:$A$504,$B155)=0,"Unknown Plan ID",IF($F155="","Missing Coaching Date",IF(AND($K155&lt;&gt;"",$K155&lt;$F155),"Follow-Up Due Before Session",IF(AND($L155="Yes",$M155=""),"Missing Follow-Up Completion Date",IF(AND($L155="No",$M155&lt;&gt;""),"Completion Date With Open Follow-Up",IF(AND($M155&lt;&gt;"",$M155&lt;$F155),"Follow-Up Completed Before Session","OK"))))))))))</f>
        <v/>
      </c>
    </row>
    <row r="156">
      <c r="A156" s="23" t="n"/>
      <c r="B156" s="23" t="n"/>
      <c r="C156" s="29">
        <f>IF($B156="","",IFERROR(INDEX('Action Plans'!$B$5:$B$504,MATCH($B156,'Action Plans'!$A$5:$A$504,0)),""))</f>
        <v/>
      </c>
      <c r="D156" s="29">
        <f>IF($B156="","",IFERROR(INDEX('Action Plans'!$C$5:$C$504,MATCH($B156,'Action Plans'!$A$5:$A$504,0)),""))</f>
        <v/>
      </c>
      <c r="E156" s="29">
        <f>IF($B156="","",IFERROR(INDEX('Action Plans'!$D$5:$D$504,MATCH($B156,'Action Plans'!$A$5:$A$504,0)),""))</f>
        <v/>
      </c>
      <c r="F156" s="42" t="n"/>
      <c r="G156" s="23" t="n"/>
      <c r="H156" s="23" t="n"/>
      <c r="I156" s="24" t="n"/>
      <c r="J156" s="24" t="n"/>
      <c r="K156" s="42" t="n"/>
      <c r="L156" s="23" t="n"/>
      <c r="M156" s="42" t="n"/>
      <c r="N156" s="23" t="n"/>
      <c r="O156" s="27" t="n"/>
      <c r="P156" s="45" t="n"/>
      <c r="Q156" s="24" t="n"/>
      <c r="R156" s="29">
        <f>IF(COUNTA($A156:$B156,$F156:$Q156)=0,"",IF($A156="","Missing Session ID",IF(COUNTIF($A$5:$A$504,$A156)&gt;1,"Duplicate Session ID",IF($B156="","Missing Plan ID",IF(COUNTIF('Action Plans'!$A$5:$A$504,$B156)=0,"Unknown Plan ID",IF($F156="","Missing Coaching Date",IF(AND($K156&lt;&gt;"",$K156&lt;$F156),"Follow-Up Due Before Session",IF(AND($L156="Yes",$M156=""),"Missing Follow-Up Completion Date",IF(AND($L156="No",$M156&lt;&gt;""),"Completion Date With Open Follow-Up",IF(AND($M156&lt;&gt;"",$M156&lt;$F156),"Follow-Up Completed Before Session","OK"))))))))))</f>
        <v/>
      </c>
    </row>
    <row r="157">
      <c r="A157" s="23" t="n"/>
      <c r="B157" s="23" t="n"/>
      <c r="C157" s="29">
        <f>IF($B157="","",IFERROR(INDEX('Action Plans'!$B$5:$B$504,MATCH($B157,'Action Plans'!$A$5:$A$504,0)),""))</f>
        <v/>
      </c>
      <c r="D157" s="29">
        <f>IF($B157="","",IFERROR(INDEX('Action Plans'!$C$5:$C$504,MATCH($B157,'Action Plans'!$A$5:$A$504,0)),""))</f>
        <v/>
      </c>
      <c r="E157" s="29">
        <f>IF($B157="","",IFERROR(INDEX('Action Plans'!$D$5:$D$504,MATCH($B157,'Action Plans'!$A$5:$A$504,0)),""))</f>
        <v/>
      </c>
      <c r="F157" s="42" t="n"/>
      <c r="G157" s="23" t="n"/>
      <c r="H157" s="23" t="n"/>
      <c r="I157" s="24" t="n"/>
      <c r="J157" s="24" t="n"/>
      <c r="K157" s="42" t="n"/>
      <c r="L157" s="23" t="n"/>
      <c r="M157" s="42" t="n"/>
      <c r="N157" s="23" t="n"/>
      <c r="O157" s="27" t="n"/>
      <c r="P157" s="45" t="n"/>
      <c r="Q157" s="24" t="n"/>
      <c r="R157" s="29">
        <f>IF(COUNTA($A157:$B157,$F157:$Q157)=0,"",IF($A157="","Missing Session ID",IF(COUNTIF($A$5:$A$504,$A157)&gt;1,"Duplicate Session ID",IF($B157="","Missing Plan ID",IF(COUNTIF('Action Plans'!$A$5:$A$504,$B157)=0,"Unknown Plan ID",IF($F157="","Missing Coaching Date",IF(AND($K157&lt;&gt;"",$K157&lt;$F157),"Follow-Up Due Before Session",IF(AND($L157="Yes",$M157=""),"Missing Follow-Up Completion Date",IF(AND($L157="No",$M157&lt;&gt;""),"Completion Date With Open Follow-Up",IF(AND($M157&lt;&gt;"",$M157&lt;$F157),"Follow-Up Completed Before Session","OK"))))))))))</f>
        <v/>
      </c>
    </row>
    <row r="158">
      <c r="A158" s="23" t="n"/>
      <c r="B158" s="23" t="n"/>
      <c r="C158" s="29">
        <f>IF($B158="","",IFERROR(INDEX('Action Plans'!$B$5:$B$504,MATCH($B158,'Action Plans'!$A$5:$A$504,0)),""))</f>
        <v/>
      </c>
      <c r="D158" s="29">
        <f>IF($B158="","",IFERROR(INDEX('Action Plans'!$C$5:$C$504,MATCH($B158,'Action Plans'!$A$5:$A$504,0)),""))</f>
        <v/>
      </c>
      <c r="E158" s="29">
        <f>IF($B158="","",IFERROR(INDEX('Action Plans'!$D$5:$D$504,MATCH($B158,'Action Plans'!$A$5:$A$504,0)),""))</f>
        <v/>
      </c>
      <c r="F158" s="42" t="n"/>
      <c r="G158" s="23" t="n"/>
      <c r="H158" s="23" t="n"/>
      <c r="I158" s="24" t="n"/>
      <c r="J158" s="24" t="n"/>
      <c r="K158" s="42" t="n"/>
      <c r="L158" s="23" t="n"/>
      <c r="M158" s="42" t="n"/>
      <c r="N158" s="23" t="n"/>
      <c r="O158" s="27" t="n"/>
      <c r="P158" s="45" t="n"/>
      <c r="Q158" s="24" t="n"/>
      <c r="R158" s="29">
        <f>IF(COUNTA($A158:$B158,$F158:$Q158)=0,"",IF($A158="","Missing Session ID",IF(COUNTIF($A$5:$A$504,$A158)&gt;1,"Duplicate Session ID",IF($B158="","Missing Plan ID",IF(COUNTIF('Action Plans'!$A$5:$A$504,$B158)=0,"Unknown Plan ID",IF($F158="","Missing Coaching Date",IF(AND($K158&lt;&gt;"",$K158&lt;$F158),"Follow-Up Due Before Session",IF(AND($L158="Yes",$M158=""),"Missing Follow-Up Completion Date",IF(AND($L158="No",$M158&lt;&gt;""),"Completion Date With Open Follow-Up",IF(AND($M158&lt;&gt;"",$M158&lt;$F158),"Follow-Up Completed Before Session","OK"))))))))))</f>
        <v/>
      </c>
    </row>
    <row r="159">
      <c r="A159" s="23" t="n"/>
      <c r="B159" s="23" t="n"/>
      <c r="C159" s="29">
        <f>IF($B159="","",IFERROR(INDEX('Action Plans'!$B$5:$B$504,MATCH($B159,'Action Plans'!$A$5:$A$504,0)),""))</f>
        <v/>
      </c>
      <c r="D159" s="29">
        <f>IF($B159="","",IFERROR(INDEX('Action Plans'!$C$5:$C$504,MATCH($B159,'Action Plans'!$A$5:$A$504,0)),""))</f>
        <v/>
      </c>
      <c r="E159" s="29">
        <f>IF($B159="","",IFERROR(INDEX('Action Plans'!$D$5:$D$504,MATCH($B159,'Action Plans'!$A$5:$A$504,0)),""))</f>
        <v/>
      </c>
      <c r="F159" s="42" t="n"/>
      <c r="G159" s="23" t="n"/>
      <c r="H159" s="23" t="n"/>
      <c r="I159" s="24" t="n"/>
      <c r="J159" s="24" t="n"/>
      <c r="K159" s="42" t="n"/>
      <c r="L159" s="23" t="n"/>
      <c r="M159" s="42" t="n"/>
      <c r="N159" s="23" t="n"/>
      <c r="O159" s="27" t="n"/>
      <c r="P159" s="45" t="n"/>
      <c r="Q159" s="24" t="n"/>
      <c r="R159" s="29">
        <f>IF(COUNTA($A159:$B159,$F159:$Q159)=0,"",IF($A159="","Missing Session ID",IF(COUNTIF($A$5:$A$504,$A159)&gt;1,"Duplicate Session ID",IF($B159="","Missing Plan ID",IF(COUNTIF('Action Plans'!$A$5:$A$504,$B159)=0,"Unknown Plan ID",IF($F159="","Missing Coaching Date",IF(AND($K159&lt;&gt;"",$K159&lt;$F159),"Follow-Up Due Before Session",IF(AND($L159="Yes",$M159=""),"Missing Follow-Up Completion Date",IF(AND($L159="No",$M159&lt;&gt;""),"Completion Date With Open Follow-Up",IF(AND($M159&lt;&gt;"",$M159&lt;$F159),"Follow-Up Completed Before Session","OK"))))))))))</f>
        <v/>
      </c>
    </row>
    <row r="160">
      <c r="A160" s="23" t="n"/>
      <c r="B160" s="23" t="n"/>
      <c r="C160" s="29">
        <f>IF($B160="","",IFERROR(INDEX('Action Plans'!$B$5:$B$504,MATCH($B160,'Action Plans'!$A$5:$A$504,0)),""))</f>
        <v/>
      </c>
      <c r="D160" s="29">
        <f>IF($B160="","",IFERROR(INDEX('Action Plans'!$C$5:$C$504,MATCH($B160,'Action Plans'!$A$5:$A$504,0)),""))</f>
        <v/>
      </c>
      <c r="E160" s="29">
        <f>IF($B160="","",IFERROR(INDEX('Action Plans'!$D$5:$D$504,MATCH($B160,'Action Plans'!$A$5:$A$504,0)),""))</f>
        <v/>
      </c>
      <c r="F160" s="42" t="n"/>
      <c r="G160" s="23" t="n"/>
      <c r="H160" s="23" t="n"/>
      <c r="I160" s="24" t="n"/>
      <c r="J160" s="24" t="n"/>
      <c r="K160" s="42" t="n"/>
      <c r="L160" s="23" t="n"/>
      <c r="M160" s="42" t="n"/>
      <c r="N160" s="23" t="n"/>
      <c r="O160" s="27" t="n"/>
      <c r="P160" s="45" t="n"/>
      <c r="Q160" s="24" t="n"/>
      <c r="R160" s="29">
        <f>IF(COUNTA($A160:$B160,$F160:$Q160)=0,"",IF($A160="","Missing Session ID",IF(COUNTIF($A$5:$A$504,$A160)&gt;1,"Duplicate Session ID",IF($B160="","Missing Plan ID",IF(COUNTIF('Action Plans'!$A$5:$A$504,$B160)=0,"Unknown Plan ID",IF($F160="","Missing Coaching Date",IF(AND($K160&lt;&gt;"",$K160&lt;$F160),"Follow-Up Due Before Session",IF(AND($L160="Yes",$M160=""),"Missing Follow-Up Completion Date",IF(AND($L160="No",$M160&lt;&gt;""),"Completion Date With Open Follow-Up",IF(AND($M160&lt;&gt;"",$M160&lt;$F160),"Follow-Up Completed Before Session","OK"))))))))))</f>
        <v/>
      </c>
    </row>
    <row r="161">
      <c r="A161" s="23" t="n"/>
      <c r="B161" s="23" t="n"/>
      <c r="C161" s="29">
        <f>IF($B161="","",IFERROR(INDEX('Action Plans'!$B$5:$B$504,MATCH($B161,'Action Plans'!$A$5:$A$504,0)),""))</f>
        <v/>
      </c>
      <c r="D161" s="29">
        <f>IF($B161="","",IFERROR(INDEX('Action Plans'!$C$5:$C$504,MATCH($B161,'Action Plans'!$A$5:$A$504,0)),""))</f>
        <v/>
      </c>
      <c r="E161" s="29">
        <f>IF($B161="","",IFERROR(INDEX('Action Plans'!$D$5:$D$504,MATCH($B161,'Action Plans'!$A$5:$A$504,0)),""))</f>
        <v/>
      </c>
      <c r="F161" s="42" t="n"/>
      <c r="G161" s="23" t="n"/>
      <c r="H161" s="23" t="n"/>
      <c r="I161" s="24" t="n"/>
      <c r="J161" s="24" t="n"/>
      <c r="K161" s="42" t="n"/>
      <c r="L161" s="23" t="n"/>
      <c r="M161" s="42" t="n"/>
      <c r="N161" s="23" t="n"/>
      <c r="O161" s="27" t="n"/>
      <c r="P161" s="45" t="n"/>
      <c r="Q161" s="24" t="n"/>
      <c r="R161" s="29">
        <f>IF(COUNTA($A161:$B161,$F161:$Q161)=0,"",IF($A161="","Missing Session ID",IF(COUNTIF($A$5:$A$504,$A161)&gt;1,"Duplicate Session ID",IF($B161="","Missing Plan ID",IF(COUNTIF('Action Plans'!$A$5:$A$504,$B161)=0,"Unknown Plan ID",IF($F161="","Missing Coaching Date",IF(AND($K161&lt;&gt;"",$K161&lt;$F161),"Follow-Up Due Before Session",IF(AND($L161="Yes",$M161=""),"Missing Follow-Up Completion Date",IF(AND($L161="No",$M161&lt;&gt;""),"Completion Date With Open Follow-Up",IF(AND($M161&lt;&gt;"",$M161&lt;$F161),"Follow-Up Completed Before Session","OK"))))))))))</f>
        <v/>
      </c>
    </row>
    <row r="162">
      <c r="A162" s="23" t="n"/>
      <c r="B162" s="23" t="n"/>
      <c r="C162" s="29">
        <f>IF($B162="","",IFERROR(INDEX('Action Plans'!$B$5:$B$504,MATCH($B162,'Action Plans'!$A$5:$A$504,0)),""))</f>
        <v/>
      </c>
      <c r="D162" s="29">
        <f>IF($B162="","",IFERROR(INDEX('Action Plans'!$C$5:$C$504,MATCH($B162,'Action Plans'!$A$5:$A$504,0)),""))</f>
        <v/>
      </c>
      <c r="E162" s="29">
        <f>IF($B162="","",IFERROR(INDEX('Action Plans'!$D$5:$D$504,MATCH($B162,'Action Plans'!$A$5:$A$504,0)),""))</f>
        <v/>
      </c>
      <c r="F162" s="42" t="n"/>
      <c r="G162" s="23" t="n"/>
      <c r="H162" s="23" t="n"/>
      <c r="I162" s="24" t="n"/>
      <c r="J162" s="24" t="n"/>
      <c r="K162" s="42" t="n"/>
      <c r="L162" s="23" t="n"/>
      <c r="M162" s="42" t="n"/>
      <c r="N162" s="23" t="n"/>
      <c r="O162" s="27" t="n"/>
      <c r="P162" s="45" t="n"/>
      <c r="Q162" s="24" t="n"/>
      <c r="R162" s="29">
        <f>IF(COUNTA($A162:$B162,$F162:$Q162)=0,"",IF($A162="","Missing Session ID",IF(COUNTIF($A$5:$A$504,$A162)&gt;1,"Duplicate Session ID",IF($B162="","Missing Plan ID",IF(COUNTIF('Action Plans'!$A$5:$A$504,$B162)=0,"Unknown Plan ID",IF($F162="","Missing Coaching Date",IF(AND($K162&lt;&gt;"",$K162&lt;$F162),"Follow-Up Due Before Session",IF(AND($L162="Yes",$M162=""),"Missing Follow-Up Completion Date",IF(AND($L162="No",$M162&lt;&gt;""),"Completion Date With Open Follow-Up",IF(AND($M162&lt;&gt;"",$M162&lt;$F162),"Follow-Up Completed Before Session","OK"))))))))))</f>
        <v/>
      </c>
    </row>
    <row r="163">
      <c r="A163" s="23" t="n"/>
      <c r="B163" s="23" t="n"/>
      <c r="C163" s="29">
        <f>IF($B163="","",IFERROR(INDEX('Action Plans'!$B$5:$B$504,MATCH($B163,'Action Plans'!$A$5:$A$504,0)),""))</f>
        <v/>
      </c>
      <c r="D163" s="29">
        <f>IF($B163="","",IFERROR(INDEX('Action Plans'!$C$5:$C$504,MATCH($B163,'Action Plans'!$A$5:$A$504,0)),""))</f>
        <v/>
      </c>
      <c r="E163" s="29">
        <f>IF($B163="","",IFERROR(INDEX('Action Plans'!$D$5:$D$504,MATCH($B163,'Action Plans'!$A$5:$A$504,0)),""))</f>
        <v/>
      </c>
      <c r="F163" s="42" t="n"/>
      <c r="G163" s="23" t="n"/>
      <c r="H163" s="23" t="n"/>
      <c r="I163" s="24" t="n"/>
      <c r="J163" s="24" t="n"/>
      <c r="K163" s="42" t="n"/>
      <c r="L163" s="23" t="n"/>
      <c r="M163" s="42" t="n"/>
      <c r="N163" s="23" t="n"/>
      <c r="O163" s="27" t="n"/>
      <c r="P163" s="45" t="n"/>
      <c r="Q163" s="24" t="n"/>
      <c r="R163" s="29">
        <f>IF(COUNTA($A163:$B163,$F163:$Q163)=0,"",IF($A163="","Missing Session ID",IF(COUNTIF($A$5:$A$504,$A163)&gt;1,"Duplicate Session ID",IF($B163="","Missing Plan ID",IF(COUNTIF('Action Plans'!$A$5:$A$504,$B163)=0,"Unknown Plan ID",IF($F163="","Missing Coaching Date",IF(AND($K163&lt;&gt;"",$K163&lt;$F163),"Follow-Up Due Before Session",IF(AND($L163="Yes",$M163=""),"Missing Follow-Up Completion Date",IF(AND($L163="No",$M163&lt;&gt;""),"Completion Date With Open Follow-Up",IF(AND($M163&lt;&gt;"",$M163&lt;$F163),"Follow-Up Completed Before Session","OK"))))))))))</f>
        <v/>
      </c>
    </row>
    <row r="164">
      <c r="A164" s="23" t="n"/>
      <c r="B164" s="23" t="n"/>
      <c r="C164" s="29">
        <f>IF($B164="","",IFERROR(INDEX('Action Plans'!$B$5:$B$504,MATCH($B164,'Action Plans'!$A$5:$A$504,0)),""))</f>
        <v/>
      </c>
      <c r="D164" s="29">
        <f>IF($B164="","",IFERROR(INDEX('Action Plans'!$C$5:$C$504,MATCH($B164,'Action Plans'!$A$5:$A$504,0)),""))</f>
        <v/>
      </c>
      <c r="E164" s="29">
        <f>IF($B164="","",IFERROR(INDEX('Action Plans'!$D$5:$D$504,MATCH($B164,'Action Plans'!$A$5:$A$504,0)),""))</f>
        <v/>
      </c>
      <c r="F164" s="42" t="n"/>
      <c r="G164" s="23" t="n"/>
      <c r="H164" s="23" t="n"/>
      <c r="I164" s="24" t="n"/>
      <c r="J164" s="24" t="n"/>
      <c r="K164" s="42" t="n"/>
      <c r="L164" s="23" t="n"/>
      <c r="M164" s="42" t="n"/>
      <c r="N164" s="23" t="n"/>
      <c r="O164" s="27" t="n"/>
      <c r="P164" s="45" t="n"/>
      <c r="Q164" s="24" t="n"/>
      <c r="R164" s="29">
        <f>IF(COUNTA($A164:$B164,$F164:$Q164)=0,"",IF($A164="","Missing Session ID",IF(COUNTIF($A$5:$A$504,$A164)&gt;1,"Duplicate Session ID",IF($B164="","Missing Plan ID",IF(COUNTIF('Action Plans'!$A$5:$A$504,$B164)=0,"Unknown Plan ID",IF($F164="","Missing Coaching Date",IF(AND($K164&lt;&gt;"",$K164&lt;$F164),"Follow-Up Due Before Session",IF(AND($L164="Yes",$M164=""),"Missing Follow-Up Completion Date",IF(AND($L164="No",$M164&lt;&gt;""),"Completion Date With Open Follow-Up",IF(AND($M164&lt;&gt;"",$M164&lt;$F164),"Follow-Up Completed Before Session","OK"))))))))))</f>
        <v/>
      </c>
    </row>
    <row r="165">
      <c r="A165" s="23" t="n"/>
      <c r="B165" s="23" t="n"/>
      <c r="C165" s="29">
        <f>IF($B165="","",IFERROR(INDEX('Action Plans'!$B$5:$B$504,MATCH($B165,'Action Plans'!$A$5:$A$504,0)),""))</f>
        <v/>
      </c>
      <c r="D165" s="29">
        <f>IF($B165="","",IFERROR(INDEX('Action Plans'!$C$5:$C$504,MATCH($B165,'Action Plans'!$A$5:$A$504,0)),""))</f>
        <v/>
      </c>
      <c r="E165" s="29">
        <f>IF($B165="","",IFERROR(INDEX('Action Plans'!$D$5:$D$504,MATCH($B165,'Action Plans'!$A$5:$A$504,0)),""))</f>
        <v/>
      </c>
      <c r="F165" s="42" t="n"/>
      <c r="G165" s="23" t="n"/>
      <c r="H165" s="23" t="n"/>
      <c r="I165" s="24" t="n"/>
      <c r="J165" s="24" t="n"/>
      <c r="K165" s="42" t="n"/>
      <c r="L165" s="23" t="n"/>
      <c r="M165" s="42" t="n"/>
      <c r="N165" s="23" t="n"/>
      <c r="O165" s="27" t="n"/>
      <c r="P165" s="45" t="n"/>
      <c r="Q165" s="24" t="n"/>
      <c r="R165" s="29">
        <f>IF(COUNTA($A165:$B165,$F165:$Q165)=0,"",IF($A165="","Missing Session ID",IF(COUNTIF($A$5:$A$504,$A165)&gt;1,"Duplicate Session ID",IF($B165="","Missing Plan ID",IF(COUNTIF('Action Plans'!$A$5:$A$504,$B165)=0,"Unknown Plan ID",IF($F165="","Missing Coaching Date",IF(AND($K165&lt;&gt;"",$K165&lt;$F165),"Follow-Up Due Before Session",IF(AND($L165="Yes",$M165=""),"Missing Follow-Up Completion Date",IF(AND($L165="No",$M165&lt;&gt;""),"Completion Date With Open Follow-Up",IF(AND($M165&lt;&gt;"",$M165&lt;$F165),"Follow-Up Completed Before Session","OK"))))))))))</f>
        <v/>
      </c>
    </row>
    <row r="166">
      <c r="A166" s="23" t="n"/>
      <c r="B166" s="23" t="n"/>
      <c r="C166" s="29">
        <f>IF($B166="","",IFERROR(INDEX('Action Plans'!$B$5:$B$504,MATCH($B166,'Action Plans'!$A$5:$A$504,0)),""))</f>
        <v/>
      </c>
      <c r="D166" s="29">
        <f>IF($B166="","",IFERROR(INDEX('Action Plans'!$C$5:$C$504,MATCH($B166,'Action Plans'!$A$5:$A$504,0)),""))</f>
        <v/>
      </c>
      <c r="E166" s="29">
        <f>IF($B166="","",IFERROR(INDEX('Action Plans'!$D$5:$D$504,MATCH($B166,'Action Plans'!$A$5:$A$504,0)),""))</f>
        <v/>
      </c>
      <c r="F166" s="42" t="n"/>
      <c r="G166" s="23" t="n"/>
      <c r="H166" s="23" t="n"/>
      <c r="I166" s="24" t="n"/>
      <c r="J166" s="24" t="n"/>
      <c r="K166" s="42" t="n"/>
      <c r="L166" s="23" t="n"/>
      <c r="M166" s="42" t="n"/>
      <c r="N166" s="23" t="n"/>
      <c r="O166" s="27" t="n"/>
      <c r="P166" s="45" t="n"/>
      <c r="Q166" s="24" t="n"/>
      <c r="R166" s="29">
        <f>IF(COUNTA($A166:$B166,$F166:$Q166)=0,"",IF($A166="","Missing Session ID",IF(COUNTIF($A$5:$A$504,$A166)&gt;1,"Duplicate Session ID",IF($B166="","Missing Plan ID",IF(COUNTIF('Action Plans'!$A$5:$A$504,$B166)=0,"Unknown Plan ID",IF($F166="","Missing Coaching Date",IF(AND($K166&lt;&gt;"",$K166&lt;$F166),"Follow-Up Due Before Session",IF(AND($L166="Yes",$M166=""),"Missing Follow-Up Completion Date",IF(AND($L166="No",$M166&lt;&gt;""),"Completion Date With Open Follow-Up",IF(AND($M166&lt;&gt;"",$M166&lt;$F166),"Follow-Up Completed Before Session","OK"))))))))))</f>
        <v/>
      </c>
    </row>
    <row r="167">
      <c r="A167" s="23" t="n"/>
      <c r="B167" s="23" t="n"/>
      <c r="C167" s="29">
        <f>IF($B167="","",IFERROR(INDEX('Action Plans'!$B$5:$B$504,MATCH($B167,'Action Plans'!$A$5:$A$504,0)),""))</f>
        <v/>
      </c>
      <c r="D167" s="29">
        <f>IF($B167="","",IFERROR(INDEX('Action Plans'!$C$5:$C$504,MATCH($B167,'Action Plans'!$A$5:$A$504,0)),""))</f>
        <v/>
      </c>
      <c r="E167" s="29">
        <f>IF($B167="","",IFERROR(INDEX('Action Plans'!$D$5:$D$504,MATCH($B167,'Action Plans'!$A$5:$A$504,0)),""))</f>
        <v/>
      </c>
      <c r="F167" s="42" t="n"/>
      <c r="G167" s="23" t="n"/>
      <c r="H167" s="23" t="n"/>
      <c r="I167" s="24" t="n"/>
      <c r="J167" s="24" t="n"/>
      <c r="K167" s="42" t="n"/>
      <c r="L167" s="23" t="n"/>
      <c r="M167" s="42" t="n"/>
      <c r="N167" s="23" t="n"/>
      <c r="O167" s="27" t="n"/>
      <c r="P167" s="45" t="n"/>
      <c r="Q167" s="24" t="n"/>
      <c r="R167" s="29">
        <f>IF(COUNTA($A167:$B167,$F167:$Q167)=0,"",IF($A167="","Missing Session ID",IF(COUNTIF($A$5:$A$504,$A167)&gt;1,"Duplicate Session ID",IF($B167="","Missing Plan ID",IF(COUNTIF('Action Plans'!$A$5:$A$504,$B167)=0,"Unknown Plan ID",IF($F167="","Missing Coaching Date",IF(AND($K167&lt;&gt;"",$K167&lt;$F167),"Follow-Up Due Before Session",IF(AND($L167="Yes",$M167=""),"Missing Follow-Up Completion Date",IF(AND($L167="No",$M167&lt;&gt;""),"Completion Date With Open Follow-Up",IF(AND($M167&lt;&gt;"",$M167&lt;$F167),"Follow-Up Completed Before Session","OK"))))))))))</f>
        <v/>
      </c>
    </row>
    <row r="168">
      <c r="A168" s="23" t="n"/>
      <c r="B168" s="23" t="n"/>
      <c r="C168" s="29">
        <f>IF($B168="","",IFERROR(INDEX('Action Plans'!$B$5:$B$504,MATCH($B168,'Action Plans'!$A$5:$A$504,0)),""))</f>
        <v/>
      </c>
      <c r="D168" s="29">
        <f>IF($B168="","",IFERROR(INDEX('Action Plans'!$C$5:$C$504,MATCH($B168,'Action Plans'!$A$5:$A$504,0)),""))</f>
        <v/>
      </c>
      <c r="E168" s="29">
        <f>IF($B168="","",IFERROR(INDEX('Action Plans'!$D$5:$D$504,MATCH($B168,'Action Plans'!$A$5:$A$504,0)),""))</f>
        <v/>
      </c>
      <c r="F168" s="42" t="n"/>
      <c r="G168" s="23" t="n"/>
      <c r="H168" s="23" t="n"/>
      <c r="I168" s="24" t="n"/>
      <c r="J168" s="24" t="n"/>
      <c r="K168" s="42" t="n"/>
      <c r="L168" s="23" t="n"/>
      <c r="M168" s="42" t="n"/>
      <c r="N168" s="23" t="n"/>
      <c r="O168" s="27" t="n"/>
      <c r="P168" s="45" t="n"/>
      <c r="Q168" s="24" t="n"/>
      <c r="R168" s="29">
        <f>IF(COUNTA($A168:$B168,$F168:$Q168)=0,"",IF($A168="","Missing Session ID",IF(COUNTIF($A$5:$A$504,$A168)&gt;1,"Duplicate Session ID",IF($B168="","Missing Plan ID",IF(COUNTIF('Action Plans'!$A$5:$A$504,$B168)=0,"Unknown Plan ID",IF($F168="","Missing Coaching Date",IF(AND($K168&lt;&gt;"",$K168&lt;$F168),"Follow-Up Due Before Session",IF(AND($L168="Yes",$M168=""),"Missing Follow-Up Completion Date",IF(AND($L168="No",$M168&lt;&gt;""),"Completion Date With Open Follow-Up",IF(AND($M168&lt;&gt;"",$M168&lt;$F168),"Follow-Up Completed Before Session","OK"))))))))))</f>
        <v/>
      </c>
    </row>
    <row r="169">
      <c r="A169" s="23" t="n"/>
      <c r="B169" s="23" t="n"/>
      <c r="C169" s="29">
        <f>IF($B169="","",IFERROR(INDEX('Action Plans'!$B$5:$B$504,MATCH($B169,'Action Plans'!$A$5:$A$504,0)),""))</f>
        <v/>
      </c>
      <c r="D169" s="29">
        <f>IF($B169="","",IFERROR(INDEX('Action Plans'!$C$5:$C$504,MATCH($B169,'Action Plans'!$A$5:$A$504,0)),""))</f>
        <v/>
      </c>
      <c r="E169" s="29">
        <f>IF($B169="","",IFERROR(INDEX('Action Plans'!$D$5:$D$504,MATCH($B169,'Action Plans'!$A$5:$A$504,0)),""))</f>
        <v/>
      </c>
      <c r="F169" s="42" t="n"/>
      <c r="G169" s="23" t="n"/>
      <c r="H169" s="23" t="n"/>
      <c r="I169" s="24" t="n"/>
      <c r="J169" s="24" t="n"/>
      <c r="K169" s="42" t="n"/>
      <c r="L169" s="23" t="n"/>
      <c r="M169" s="42" t="n"/>
      <c r="N169" s="23" t="n"/>
      <c r="O169" s="27" t="n"/>
      <c r="P169" s="45" t="n"/>
      <c r="Q169" s="24" t="n"/>
      <c r="R169" s="29">
        <f>IF(COUNTA($A169:$B169,$F169:$Q169)=0,"",IF($A169="","Missing Session ID",IF(COUNTIF($A$5:$A$504,$A169)&gt;1,"Duplicate Session ID",IF($B169="","Missing Plan ID",IF(COUNTIF('Action Plans'!$A$5:$A$504,$B169)=0,"Unknown Plan ID",IF($F169="","Missing Coaching Date",IF(AND($K169&lt;&gt;"",$K169&lt;$F169),"Follow-Up Due Before Session",IF(AND($L169="Yes",$M169=""),"Missing Follow-Up Completion Date",IF(AND($L169="No",$M169&lt;&gt;""),"Completion Date With Open Follow-Up",IF(AND($M169&lt;&gt;"",$M169&lt;$F169),"Follow-Up Completed Before Session","OK"))))))))))</f>
        <v/>
      </c>
    </row>
    <row r="170">
      <c r="A170" s="23" t="n"/>
      <c r="B170" s="23" t="n"/>
      <c r="C170" s="29">
        <f>IF($B170="","",IFERROR(INDEX('Action Plans'!$B$5:$B$504,MATCH($B170,'Action Plans'!$A$5:$A$504,0)),""))</f>
        <v/>
      </c>
      <c r="D170" s="29">
        <f>IF($B170="","",IFERROR(INDEX('Action Plans'!$C$5:$C$504,MATCH($B170,'Action Plans'!$A$5:$A$504,0)),""))</f>
        <v/>
      </c>
      <c r="E170" s="29">
        <f>IF($B170="","",IFERROR(INDEX('Action Plans'!$D$5:$D$504,MATCH($B170,'Action Plans'!$A$5:$A$504,0)),""))</f>
        <v/>
      </c>
      <c r="F170" s="42" t="n"/>
      <c r="G170" s="23" t="n"/>
      <c r="H170" s="23" t="n"/>
      <c r="I170" s="24" t="n"/>
      <c r="J170" s="24" t="n"/>
      <c r="K170" s="42" t="n"/>
      <c r="L170" s="23" t="n"/>
      <c r="M170" s="42" t="n"/>
      <c r="N170" s="23" t="n"/>
      <c r="O170" s="27" t="n"/>
      <c r="P170" s="45" t="n"/>
      <c r="Q170" s="24" t="n"/>
      <c r="R170" s="29">
        <f>IF(COUNTA($A170:$B170,$F170:$Q170)=0,"",IF($A170="","Missing Session ID",IF(COUNTIF($A$5:$A$504,$A170)&gt;1,"Duplicate Session ID",IF($B170="","Missing Plan ID",IF(COUNTIF('Action Plans'!$A$5:$A$504,$B170)=0,"Unknown Plan ID",IF($F170="","Missing Coaching Date",IF(AND($K170&lt;&gt;"",$K170&lt;$F170),"Follow-Up Due Before Session",IF(AND($L170="Yes",$M170=""),"Missing Follow-Up Completion Date",IF(AND($L170="No",$M170&lt;&gt;""),"Completion Date With Open Follow-Up",IF(AND($M170&lt;&gt;"",$M170&lt;$F170),"Follow-Up Completed Before Session","OK"))))))))))</f>
        <v/>
      </c>
    </row>
    <row r="171">
      <c r="A171" s="23" t="n"/>
      <c r="B171" s="23" t="n"/>
      <c r="C171" s="29">
        <f>IF($B171="","",IFERROR(INDEX('Action Plans'!$B$5:$B$504,MATCH($B171,'Action Plans'!$A$5:$A$504,0)),""))</f>
        <v/>
      </c>
      <c r="D171" s="29">
        <f>IF($B171="","",IFERROR(INDEX('Action Plans'!$C$5:$C$504,MATCH($B171,'Action Plans'!$A$5:$A$504,0)),""))</f>
        <v/>
      </c>
      <c r="E171" s="29">
        <f>IF($B171="","",IFERROR(INDEX('Action Plans'!$D$5:$D$504,MATCH($B171,'Action Plans'!$A$5:$A$504,0)),""))</f>
        <v/>
      </c>
      <c r="F171" s="42" t="n"/>
      <c r="G171" s="23" t="n"/>
      <c r="H171" s="23" t="n"/>
      <c r="I171" s="24" t="n"/>
      <c r="J171" s="24" t="n"/>
      <c r="K171" s="42" t="n"/>
      <c r="L171" s="23" t="n"/>
      <c r="M171" s="42" t="n"/>
      <c r="N171" s="23" t="n"/>
      <c r="O171" s="27" t="n"/>
      <c r="P171" s="45" t="n"/>
      <c r="Q171" s="24" t="n"/>
      <c r="R171" s="29">
        <f>IF(COUNTA($A171:$B171,$F171:$Q171)=0,"",IF($A171="","Missing Session ID",IF(COUNTIF($A$5:$A$504,$A171)&gt;1,"Duplicate Session ID",IF($B171="","Missing Plan ID",IF(COUNTIF('Action Plans'!$A$5:$A$504,$B171)=0,"Unknown Plan ID",IF($F171="","Missing Coaching Date",IF(AND($K171&lt;&gt;"",$K171&lt;$F171),"Follow-Up Due Before Session",IF(AND($L171="Yes",$M171=""),"Missing Follow-Up Completion Date",IF(AND($L171="No",$M171&lt;&gt;""),"Completion Date With Open Follow-Up",IF(AND($M171&lt;&gt;"",$M171&lt;$F171),"Follow-Up Completed Before Session","OK"))))))))))</f>
        <v/>
      </c>
    </row>
    <row r="172">
      <c r="A172" s="23" t="n"/>
      <c r="B172" s="23" t="n"/>
      <c r="C172" s="29">
        <f>IF($B172="","",IFERROR(INDEX('Action Plans'!$B$5:$B$504,MATCH($B172,'Action Plans'!$A$5:$A$504,0)),""))</f>
        <v/>
      </c>
      <c r="D172" s="29">
        <f>IF($B172="","",IFERROR(INDEX('Action Plans'!$C$5:$C$504,MATCH($B172,'Action Plans'!$A$5:$A$504,0)),""))</f>
        <v/>
      </c>
      <c r="E172" s="29">
        <f>IF($B172="","",IFERROR(INDEX('Action Plans'!$D$5:$D$504,MATCH($B172,'Action Plans'!$A$5:$A$504,0)),""))</f>
        <v/>
      </c>
      <c r="F172" s="42" t="n"/>
      <c r="G172" s="23" t="n"/>
      <c r="H172" s="23" t="n"/>
      <c r="I172" s="24" t="n"/>
      <c r="J172" s="24" t="n"/>
      <c r="K172" s="42" t="n"/>
      <c r="L172" s="23" t="n"/>
      <c r="M172" s="42" t="n"/>
      <c r="N172" s="23" t="n"/>
      <c r="O172" s="27" t="n"/>
      <c r="P172" s="45" t="n"/>
      <c r="Q172" s="24" t="n"/>
      <c r="R172" s="29">
        <f>IF(COUNTA($A172:$B172,$F172:$Q172)=0,"",IF($A172="","Missing Session ID",IF(COUNTIF($A$5:$A$504,$A172)&gt;1,"Duplicate Session ID",IF($B172="","Missing Plan ID",IF(COUNTIF('Action Plans'!$A$5:$A$504,$B172)=0,"Unknown Plan ID",IF($F172="","Missing Coaching Date",IF(AND($K172&lt;&gt;"",$K172&lt;$F172),"Follow-Up Due Before Session",IF(AND($L172="Yes",$M172=""),"Missing Follow-Up Completion Date",IF(AND($L172="No",$M172&lt;&gt;""),"Completion Date With Open Follow-Up",IF(AND($M172&lt;&gt;"",$M172&lt;$F172),"Follow-Up Completed Before Session","OK"))))))))))</f>
        <v/>
      </c>
    </row>
    <row r="173">
      <c r="A173" s="23" t="n"/>
      <c r="B173" s="23" t="n"/>
      <c r="C173" s="29">
        <f>IF($B173="","",IFERROR(INDEX('Action Plans'!$B$5:$B$504,MATCH($B173,'Action Plans'!$A$5:$A$504,0)),""))</f>
        <v/>
      </c>
      <c r="D173" s="29">
        <f>IF($B173="","",IFERROR(INDEX('Action Plans'!$C$5:$C$504,MATCH($B173,'Action Plans'!$A$5:$A$504,0)),""))</f>
        <v/>
      </c>
      <c r="E173" s="29">
        <f>IF($B173="","",IFERROR(INDEX('Action Plans'!$D$5:$D$504,MATCH($B173,'Action Plans'!$A$5:$A$504,0)),""))</f>
        <v/>
      </c>
      <c r="F173" s="42" t="n"/>
      <c r="G173" s="23" t="n"/>
      <c r="H173" s="23" t="n"/>
      <c r="I173" s="24" t="n"/>
      <c r="J173" s="24" t="n"/>
      <c r="K173" s="42" t="n"/>
      <c r="L173" s="23" t="n"/>
      <c r="M173" s="42" t="n"/>
      <c r="N173" s="23" t="n"/>
      <c r="O173" s="27" t="n"/>
      <c r="P173" s="45" t="n"/>
      <c r="Q173" s="24" t="n"/>
      <c r="R173" s="29">
        <f>IF(COUNTA($A173:$B173,$F173:$Q173)=0,"",IF($A173="","Missing Session ID",IF(COUNTIF($A$5:$A$504,$A173)&gt;1,"Duplicate Session ID",IF($B173="","Missing Plan ID",IF(COUNTIF('Action Plans'!$A$5:$A$504,$B173)=0,"Unknown Plan ID",IF($F173="","Missing Coaching Date",IF(AND($K173&lt;&gt;"",$K173&lt;$F173),"Follow-Up Due Before Session",IF(AND($L173="Yes",$M173=""),"Missing Follow-Up Completion Date",IF(AND($L173="No",$M173&lt;&gt;""),"Completion Date With Open Follow-Up",IF(AND($M173&lt;&gt;"",$M173&lt;$F173),"Follow-Up Completed Before Session","OK"))))))))))</f>
        <v/>
      </c>
    </row>
    <row r="174">
      <c r="A174" s="23" t="n"/>
      <c r="B174" s="23" t="n"/>
      <c r="C174" s="29">
        <f>IF($B174="","",IFERROR(INDEX('Action Plans'!$B$5:$B$504,MATCH($B174,'Action Plans'!$A$5:$A$504,0)),""))</f>
        <v/>
      </c>
      <c r="D174" s="29">
        <f>IF($B174="","",IFERROR(INDEX('Action Plans'!$C$5:$C$504,MATCH($B174,'Action Plans'!$A$5:$A$504,0)),""))</f>
        <v/>
      </c>
      <c r="E174" s="29">
        <f>IF($B174="","",IFERROR(INDEX('Action Plans'!$D$5:$D$504,MATCH($B174,'Action Plans'!$A$5:$A$504,0)),""))</f>
        <v/>
      </c>
      <c r="F174" s="42" t="n"/>
      <c r="G174" s="23" t="n"/>
      <c r="H174" s="23" t="n"/>
      <c r="I174" s="24" t="n"/>
      <c r="J174" s="24" t="n"/>
      <c r="K174" s="42" t="n"/>
      <c r="L174" s="23" t="n"/>
      <c r="M174" s="42" t="n"/>
      <c r="N174" s="23" t="n"/>
      <c r="O174" s="27" t="n"/>
      <c r="P174" s="45" t="n"/>
      <c r="Q174" s="24" t="n"/>
      <c r="R174" s="29">
        <f>IF(COUNTA($A174:$B174,$F174:$Q174)=0,"",IF($A174="","Missing Session ID",IF(COUNTIF($A$5:$A$504,$A174)&gt;1,"Duplicate Session ID",IF($B174="","Missing Plan ID",IF(COUNTIF('Action Plans'!$A$5:$A$504,$B174)=0,"Unknown Plan ID",IF($F174="","Missing Coaching Date",IF(AND($K174&lt;&gt;"",$K174&lt;$F174),"Follow-Up Due Before Session",IF(AND($L174="Yes",$M174=""),"Missing Follow-Up Completion Date",IF(AND($L174="No",$M174&lt;&gt;""),"Completion Date With Open Follow-Up",IF(AND($M174&lt;&gt;"",$M174&lt;$F174),"Follow-Up Completed Before Session","OK"))))))))))</f>
        <v/>
      </c>
    </row>
    <row r="175">
      <c r="A175" s="23" t="n"/>
      <c r="B175" s="23" t="n"/>
      <c r="C175" s="29">
        <f>IF($B175="","",IFERROR(INDEX('Action Plans'!$B$5:$B$504,MATCH($B175,'Action Plans'!$A$5:$A$504,0)),""))</f>
        <v/>
      </c>
      <c r="D175" s="29">
        <f>IF($B175="","",IFERROR(INDEX('Action Plans'!$C$5:$C$504,MATCH($B175,'Action Plans'!$A$5:$A$504,0)),""))</f>
        <v/>
      </c>
      <c r="E175" s="29">
        <f>IF($B175="","",IFERROR(INDEX('Action Plans'!$D$5:$D$504,MATCH($B175,'Action Plans'!$A$5:$A$504,0)),""))</f>
        <v/>
      </c>
      <c r="F175" s="42" t="n"/>
      <c r="G175" s="23" t="n"/>
      <c r="H175" s="23" t="n"/>
      <c r="I175" s="24" t="n"/>
      <c r="J175" s="24" t="n"/>
      <c r="K175" s="42" t="n"/>
      <c r="L175" s="23" t="n"/>
      <c r="M175" s="42" t="n"/>
      <c r="N175" s="23" t="n"/>
      <c r="O175" s="27" t="n"/>
      <c r="P175" s="45" t="n"/>
      <c r="Q175" s="24" t="n"/>
      <c r="R175" s="29">
        <f>IF(COUNTA($A175:$B175,$F175:$Q175)=0,"",IF($A175="","Missing Session ID",IF(COUNTIF($A$5:$A$504,$A175)&gt;1,"Duplicate Session ID",IF($B175="","Missing Plan ID",IF(COUNTIF('Action Plans'!$A$5:$A$504,$B175)=0,"Unknown Plan ID",IF($F175="","Missing Coaching Date",IF(AND($K175&lt;&gt;"",$K175&lt;$F175),"Follow-Up Due Before Session",IF(AND($L175="Yes",$M175=""),"Missing Follow-Up Completion Date",IF(AND($L175="No",$M175&lt;&gt;""),"Completion Date With Open Follow-Up",IF(AND($M175&lt;&gt;"",$M175&lt;$F175),"Follow-Up Completed Before Session","OK"))))))))))</f>
        <v/>
      </c>
    </row>
    <row r="176">
      <c r="A176" s="23" t="n"/>
      <c r="B176" s="23" t="n"/>
      <c r="C176" s="29">
        <f>IF($B176="","",IFERROR(INDEX('Action Plans'!$B$5:$B$504,MATCH($B176,'Action Plans'!$A$5:$A$504,0)),""))</f>
        <v/>
      </c>
      <c r="D176" s="29">
        <f>IF($B176="","",IFERROR(INDEX('Action Plans'!$C$5:$C$504,MATCH($B176,'Action Plans'!$A$5:$A$504,0)),""))</f>
        <v/>
      </c>
      <c r="E176" s="29">
        <f>IF($B176="","",IFERROR(INDEX('Action Plans'!$D$5:$D$504,MATCH($B176,'Action Plans'!$A$5:$A$504,0)),""))</f>
        <v/>
      </c>
      <c r="F176" s="42" t="n"/>
      <c r="G176" s="23" t="n"/>
      <c r="H176" s="23" t="n"/>
      <c r="I176" s="24" t="n"/>
      <c r="J176" s="24" t="n"/>
      <c r="K176" s="42" t="n"/>
      <c r="L176" s="23" t="n"/>
      <c r="M176" s="42" t="n"/>
      <c r="N176" s="23" t="n"/>
      <c r="O176" s="27" t="n"/>
      <c r="P176" s="45" t="n"/>
      <c r="Q176" s="24" t="n"/>
      <c r="R176" s="29">
        <f>IF(COUNTA($A176:$B176,$F176:$Q176)=0,"",IF($A176="","Missing Session ID",IF(COUNTIF($A$5:$A$504,$A176)&gt;1,"Duplicate Session ID",IF($B176="","Missing Plan ID",IF(COUNTIF('Action Plans'!$A$5:$A$504,$B176)=0,"Unknown Plan ID",IF($F176="","Missing Coaching Date",IF(AND($K176&lt;&gt;"",$K176&lt;$F176),"Follow-Up Due Before Session",IF(AND($L176="Yes",$M176=""),"Missing Follow-Up Completion Date",IF(AND($L176="No",$M176&lt;&gt;""),"Completion Date With Open Follow-Up",IF(AND($M176&lt;&gt;"",$M176&lt;$F176),"Follow-Up Completed Before Session","OK"))))))))))</f>
        <v/>
      </c>
    </row>
    <row r="177">
      <c r="A177" s="23" t="n"/>
      <c r="B177" s="23" t="n"/>
      <c r="C177" s="29">
        <f>IF($B177="","",IFERROR(INDEX('Action Plans'!$B$5:$B$504,MATCH($B177,'Action Plans'!$A$5:$A$504,0)),""))</f>
        <v/>
      </c>
      <c r="D177" s="29">
        <f>IF($B177="","",IFERROR(INDEX('Action Plans'!$C$5:$C$504,MATCH($B177,'Action Plans'!$A$5:$A$504,0)),""))</f>
        <v/>
      </c>
      <c r="E177" s="29">
        <f>IF($B177="","",IFERROR(INDEX('Action Plans'!$D$5:$D$504,MATCH($B177,'Action Plans'!$A$5:$A$504,0)),""))</f>
        <v/>
      </c>
      <c r="F177" s="42" t="n"/>
      <c r="G177" s="23" t="n"/>
      <c r="H177" s="23" t="n"/>
      <c r="I177" s="24" t="n"/>
      <c r="J177" s="24" t="n"/>
      <c r="K177" s="42" t="n"/>
      <c r="L177" s="23" t="n"/>
      <c r="M177" s="42" t="n"/>
      <c r="N177" s="23" t="n"/>
      <c r="O177" s="27" t="n"/>
      <c r="P177" s="45" t="n"/>
      <c r="Q177" s="24" t="n"/>
      <c r="R177" s="29">
        <f>IF(COUNTA($A177:$B177,$F177:$Q177)=0,"",IF($A177="","Missing Session ID",IF(COUNTIF($A$5:$A$504,$A177)&gt;1,"Duplicate Session ID",IF($B177="","Missing Plan ID",IF(COUNTIF('Action Plans'!$A$5:$A$504,$B177)=0,"Unknown Plan ID",IF($F177="","Missing Coaching Date",IF(AND($K177&lt;&gt;"",$K177&lt;$F177),"Follow-Up Due Before Session",IF(AND($L177="Yes",$M177=""),"Missing Follow-Up Completion Date",IF(AND($L177="No",$M177&lt;&gt;""),"Completion Date With Open Follow-Up",IF(AND($M177&lt;&gt;"",$M177&lt;$F177),"Follow-Up Completed Before Session","OK"))))))))))</f>
        <v/>
      </c>
    </row>
    <row r="178">
      <c r="A178" s="23" t="n"/>
      <c r="B178" s="23" t="n"/>
      <c r="C178" s="29">
        <f>IF($B178="","",IFERROR(INDEX('Action Plans'!$B$5:$B$504,MATCH($B178,'Action Plans'!$A$5:$A$504,0)),""))</f>
        <v/>
      </c>
      <c r="D178" s="29">
        <f>IF($B178="","",IFERROR(INDEX('Action Plans'!$C$5:$C$504,MATCH($B178,'Action Plans'!$A$5:$A$504,0)),""))</f>
        <v/>
      </c>
      <c r="E178" s="29">
        <f>IF($B178="","",IFERROR(INDEX('Action Plans'!$D$5:$D$504,MATCH($B178,'Action Plans'!$A$5:$A$504,0)),""))</f>
        <v/>
      </c>
      <c r="F178" s="42" t="n"/>
      <c r="G178" s="23" t="n"/>
      <c r="H178" s="23" t="n"/>
      <c r="I178" s="24" t="n"/>
      <c r="J178" s="24" t="n"/>
      <c r="K178" s="42" t="n"/>
      <c r="L178" s="23" t="n"/>
      <c r="M178" s="42" t="n"/>
      <c r="N178" s="23" t="n"/>
      <c r="O178" s="27" t="n"/>
      <c r="P178" s="45" t="n"/>
      <c r="Q178" s="24" t="n"/>
      <c r="R178" s="29">
        <f>IF(COUNTA($A178:$B178,$F178:$Q178)=0,"",IF($A178="","Missing Session ID",IF(COUNTIF($A$5:$A$504,$A178)&gt;1,"Duplicate Session ID",IF($B178="","Missing Plan ID",IF(COUNTIF('Action Plans'!$A$5:$A$504,$B178)=0,"Unknown Plan ID",IF($F178="","Missing Coaching Date",IF(AND($K178&lt;&gt;"",$K178&lt;$F178),"Follow-Up Due Before Session",IF(AND($L178="Yes",$M178=""),"Missing Follow-Up Completion Date",IF(AND($L178="No",$M178&lt;&gt;""),"Completion Date With Open Follow-Up",IF(AND($M178&lt;&gt;"",$M178&lt;$F178),"Follow-Up Completed Before Session","OK"))))))))))</f>
        <v/>
      </c>
    </row>
    <row r="179">
      <c r="A179" s="23" t="n"/>
      <c r="B179" s="23" t="n"/>
      <c r="C179" s="29">
        <f>IF($B179="","",IFERROR(INDEX('Action Plans'!$B$5:$B$504,MATCH($B179,'Action Plans'!$A$5:$A$504,0)),""))</f>
        <v/>
      </c>
      <c r="D179" s="29">
        <f>IF($B179="","",IFERROR(INDEX('Action Plans'!$C$5:$C$504,MATCH($B179,'Action Plans'!$A$5:$A$504,0)),""))</f>
        <v/>
      </c>
      <c r="E179" s="29">
        <f>IF($B179="","",IFERROR(INDEX('Action Plans'!$D$5:$D$504,MATCH($B179,'Action Plans'!$A$5:$A$504,0)),""))</f>
        <v/>
      </c>
      <c r="F179" s="42" t="n"/>
      <c r="G179" s="23" t="n"/>
      <c r="H179" s="23" t="n"/>
      <c r="I179" s="24" t="n"/>
      <c r="J179" s="24" t="n"/>
      <c r="K179" s="42" t="n"/>
      <c r="L179" s="23" t="n"/>
      <c r="M179" s="42" t="n"/>
      <c r="N179" s="23" t="n"/>
      <c r="O179" s="27" t="n"/>
      <c r="P179" s="45" t="n"/>
      <c r="Q179" s="24" t="n"/>
      <c r="R179" s="29">
        <f>IF(COUNTA($A179:$B179,$F179:$Q179)=0,"",IF($A179="","Missing Session ID",IF(COUNTIF($A$5:$A$504,$A179)&gt;1,"Duplicate Session ID",IF($B179="","Missing Plan ID",IF(COUNTIF('Action Plans'!$A$5:$A$504,$B179)=0,"Unknown Plan ID",IF($F179="","Missing Coaching Date",IF(AND($K179&lt;&gt;"",$K179&lt;$F179),"Follow-Up Due Before Session",IF(AND($L179="Yes",$M179=""),"Missing Follow-Up Completion Date",IF(AND($L179="No",$M179&lt;&gt;""),"Completion Date With Open Follow-Up",IF(AND($M179&lt;&gt;"",$M179&lt;$F179),"Follow-Up Completed Before Session","OK"))))))))))</f>
        <v/>
      </c>
    </row>
    <row r="180">
      <c r="A180" s="23" t="n"/>
      <c r="B180" s="23" t="n"/>
      <c r="C180" s="29">
        <f>IF($B180="","",IFERROR(INDEX('Action Plans'!$B$5:$B$504,MATCH($B180,'Action Plans'!$A$5:$A$504,0)),""))</f>
        <v/>
      </c>
      <c r="D180" s="29">
        <f>IF($B180="","",IFERROR(INDEX('Action Plans'!$C$5:$C$504,MATCH($B180,'Action Plans'!$A$5:$A$504,0)),""))</f>
        <v/>
      </c>
      <c r="E180" s="29">
        <f>IF($B180="","",IFERROR(INDEX('Action Plans'!$D$5:$D$504,MATCH($B180,'Action Plans'!$A$5:$A$504,0)),""))</f>
        <v/>
      </c>
      <c r="F180" s="42" t="n"/>
      <c r="G180" s="23" t="n"/>
      <c r="H180" s="23" t="n"/>
      <c r="I180" s="24" t="n"/>
      <c r="J180" s="24" t="n"/>
      <c r="K180" s="42" t="n"/>
      <c r="L180" s="23" t="n"/>
      <c r="M180" s="42" t="n"/>
      <c r="N180" s="23" t="n"/>
      <c r="O180" s="27" t="n"/>
      <c r="P180" s="45" t="n"/>
      <c r="Q180" s="24" t="n"/>
      <c r="R180" s="29">
        <f>IF(COUNTA($A180:$B180,$F180:$Q180)=0,"",IF($A180="","Missing Session ID",IF(COUNTIF($A$5:$A$504,$A180)&gt;1,"Duplicate Session ID",IF($B180="","Missing Plan ID",IF(COUNTIF('Action Plans'!$A$5:$A$504,$B180)=0,"Unknown Plan ID",IF($F180="","Missing Coaching Date",IF(AND($K180&lt;&gt;"",$K180&lt;$F180),"Follow-Up Due Before Session",IF(AND($L180="Yes",$M180=""),"Missing Follow-Up Completion Date",IF(AND($L180="No",$M180&lt;&gt;""),"Completion Date With Open Follow-Up",IF(AND($M180&lt;&gt;"",$M180&lt;$F180),"Follow-Up Completed Before Session","OK"))))))))))</f>
        <v/>
      </c>
    </row>
    <row r="181">
      <c r="A181" s="23" t="n"/>
      <c r="B181" s="23" t="n"/>
      <c r="C181" s="29">
        <f>IF($B181="","",IFERROR(INDEX('Action Plans'!$B$5:$B$504,MATCH($B181,'Action Plans'!$A$5:$A$504,0)),""))</f>
        <v/>
      </c>
      <c r="D181" s="29">
        <f>IF($B181="","",IFERROR(INDEX('Action Plans'!$C$5:$C$504,MATCH($B181,'Action Plans'!$A$5:$A$504,0)),""))</f>
        <v/>
      </c>
      <c r="E181" s="29">
        <f>IF($B181="","",IFERROR(INDEX('Action Plans'!$D$5:$D$504,MATCH($B181,'Action Plans'!$A$5:$A$504,0)),""))</f>
        <v/>
      </c>
      <c r="F181" s="42" t="n"/>
      <c r="G181" s="23" t="n"/>
      <c r="H181" s="23" t="n"/>
      <c r="I181" s="24" t="n"/>
      <c r="J181" s="24" t="n"/>
      <c r="K181" s="42" t="n"/>
      <c r="L181" s="23" t="n"/>
      <c r="M181" s="42" t="n"/>
      <c r="N181" s="23" t="n"/>
      <c r="O181" s="27" t="n"/>
      <c r="P181" s="45" t="n"/>
      <c r="Q181" s="24" t="n"/>
      <c r="R181" s="29">
        <f>IF(COUNTA($A181:$B181,$F181:$Q181)=0,"",IF($A181="","Missing Session ID",IF(COUNTIF($A$5:$A$504,$A181)&gt;1,"Duplicate Session ID",IF($B181="","Missing Plan ID",IF(COUNTIF('Action Plans'!$A$5:$A$504,$B181)=0,"Unknown Plan ID",IF($F181="","Missing Coaching Date",IF(AND($K181&lt;&gt;"",$K181&lt;$F181),"Follow-Up Due Before Session",IF(AND($L181="Yes",$M181=""),"Missing Follow-Up Completion Date",IF(AND($L181="No",$M181&lt;&gt;""),"Completion Date With Open Follow-Up",IF(AND($M181&lt;&gt;"",$M181&lt;$F181),"Follow-Up Completed Before Session","OK"))))))))))</f>
        <v/>
      </c>
    </row>
    <row r="182">
      <c r="A182" s="23" t="n"/>
      <c r="B182" s="23" t="n"/>
      <c r="C182" s="29">
        <f>IF($B182="","",IFERROR(INDEX('Action Plans'!$B$5:$B$504,MATCH($B182,'Action Plans'!$A$5:$A$504,0)),""))</f>
        <v/>
      </c>
      <c r="D182" s="29">
        <f>IF($B182="","",IFERROR(INDEX('Action Plans'!$C$5:$C$504,MATCH($B182,'Action Plans'!$A$5:$A$504,0)),""))</f>
        <v/>
      </c>
      <c r="E182" s="29">
        <f>IF($B182="","",IFERROR(INDEX('Action Plans'!$D$5:$D$504,MATCH($B182,'Action Plans'!$A$5:$A$504,0)),""))</f>
        <v/>
      </c>
      <c r="F182" s="42" t="n"/>
      <c r="G182" s="23" t="n"/>
      <c r="H182" s="23" t="n"/>
      <c r="I182" s="24" t="n"/>
      <c r="J182" s="24" t="n"/>
      <c r="K182" s="42" t="n"/>
      <c r="L182" s="23" t="n"/>
      <c r="M182" s="42" t="n"/>
      <c r="N182" s="23" t="n"/>
      <c r="O182" s="27" t="n"/>
      <c r="P182" s="45" t="n"/>
      <c r="Q182" s="24" t="n"/>
      <c r="R182" s="29">
        <f>IF(COUNTA($A182:$B182,$F182:$Q182)=0,"",IF($A182="","Missing Session ID",IF(COUNTIF($A$5:$A$504,$A182)&gt;1,"Duplicate Session ID",IF($B182="","Missing Plan ID",IF(COUNTIF('Action Plans'!$A$5:$A$504,$B182)=0,"Unknown Plan ID",IF($F182="","Missing Coaching Date",IF(AND($K182&lt;&gt;"",$K182&lt;$F182),"Follow-Up Due Before Session",IF(AND($L182="Yes",$M182=""),"Missing Follow-Up Completion Date",IF(AND($L182="No",$M182&lt;&gt;""),"Completion Date With Open Follow-Up",IF(AND($M182&lt;&gt;"",$M182&lt;$F182),"Follow-Up Completed Before Session","OK"))))))))))</f>
        <v/>
      </c>
    </row>
    <row r="183">
      <c r="A183" s="23" t="n"/>
      <c r="B183" s="23" t="n"/>
      <c r="C183" s="29">
        <f>IF($B183="","",IFERROR(INDEX('Action Plans'!$B$5:$B$504,MATCH($B183,'Action Plans'!$A$5:$A$504,0)),""))</f>
        <v/>
      </c>
      <c r="D183" s="29">
        <f>IF($B183="","",IFERROR(INDEX('Action Plans'!$C$5:$C$504,MATCH($B183,'Action Plans'!$A$5:$A$504,0)),""))</f>
        <v/>
      </c>
      <c r="E183" s="29">
        <f>IF($B183="","",IFERROR(INDEX('Action Plans'!$D$5:$D$504,MATCH($B183,'Action Plans'!$A$5:$A$504,0)),""))</f>
        <v/>
      </c>
      <c r="F183" s="42" t="n"/>
      <c r="G183" s="23" t="n"/>
      <c r="H183" s="23" t="n"/>
      <c r="I183" s="24" t="n"/>
      <c r="J183" s="24" t="n"/>
      <c r="K183" s="42" t="n"/>
      <c r="L183" s="23" t="n"/>
      <c r="M183" s="42" t="n"/>
      <c r="N183" s="23" t="n"/>
      <c r="O183" s="27" t="n"/>
      <c r="P183" s="45" t="n"/>
      <c r="Q183" s="24" t="n"/>
      <c r="R183" s="29">
        <f>IF(COUNTA($A183:$B183,$F183:$Q183)=0,"",IF($A183="","Missing Session ID",IF(COUNTIF($A$5:$A$504,$A183)&gt;1,"Duplicate Session ID",IF($B183="","Missing Plan ID",IF(COUNTIF('Action Plans'!$A$5:$A$504,$B183)=0,"Unknown Plan ID",IF($F183="","Missing Coaching Date",IF(AND($K183&lt;&gt;"",$K183&lt;$F183),"Follow-Up Due Before Session",IF(AND($L183="Yes",$M183=""),"Missing Follow-Up Completion Date",IF(AND($L183="No",$M183&lt;&gt;""),"Completion Date With Open Follow-Up",IF(AND($M183&lt;&gt;"",$M183&lt;$F183),"Follow-Up Completed Before Session","OK"))))))))))</f>
        <v/>
      </c>
    </row>
    <row r="184">
      <c r="A184" s="23" t="n"/>
      <c r="B184" s="23" t="n"/>
      <c r="C184" s="29">
        <f>IF($B184="","",IFERROR(INDEX('Action Plans'!$B$5:$B$504,MATCH($B184,'Action Plans'!$A$5:$A$504,0)),""))</f>
        <v/>
      </c>
      <c r="D184" s="29">
        <f>IF($B184="","",IFERROR(INDEX('Action Plans'!$C$5:$C$504,MATCH($B184,'Action Plans'!$A$5:$A$504,0)),""))</f>
        <v/>
      </c>
      <c r="E184" s="29">
        <f>IF($B184="","",IFERROR(INDEX('Action Plans'!$D$5:$D$504,MATCH($B184,'Action Plans'!$A$5:$A$504,0)),""))</f>
        <v/>
      </c>
      <c r="F184" s="42" t="n"/>
      <c r="G184" s="23" t="n"/>
      <c r="H184" s="23" t="n"/>
      <c r="I184" s="24" t="n"/>
      <c r="J184" s="24" t="n"/>
      <c r="K184" s="42" t="n"/>
      <c r="L184" s="23" t="n"/>
      <c r="M184" s="42" t="n"/>
      <c r="N184" s="23" t="n"/>
      <c r="O184" s="27" t="n"/>
      <c r="P184" s="45" t="n"/>
      <c r="Q184" s="24" t="n"/>
      <c r="R184" s="29">
        <f>IF(COUNTA($A184:$B184,$F184:$Q184)=0,"",IF($A184="","Missing Session ID",IF(COUNTIF($A$5:$A$504,$A184)&gt;1,"Duplicate Session ID",IF($B184="","Missing Plan ID",IF(COUNTIF('Action Plans'!$A$5:$A$504,$B184)=0,"Unknown Plan ID",IF($F184="","Missing Coaching Date",IF(AND($K184&lt;&gt;"",$K184&lt;$F184),"Follow-Up Due Before Session",IF(AND($L184="Yes",$M184=""),"Missing Follow-Up Completion Date",IF(AND($L184="No",$M184&lt;&gt;""),"Completion Date With Open Follow-Up",IF(AND($M184&lt;&gt;"",$M184&lt;$F184),"Follow-Up Completed Before Session","OK"))))))))))</f>
        <v/>
      </c>
    </row>
    <row r="185">
      <c r="A185" s="23" t="n"/>
      <c r="B185" s="23" t="n"/>
      <c r="C185" s="29">
        <f>IF($B185="","",IFERROR(INDEX('Action Plans'!$B$5:$B$504,MATCH($B185,'Action Plans'!$A$5:$A$504,0)),""))</f>
        <v/>
      </c>
      <c r="D185" s="29">
        <f>IF($B185="","",IFERROR(INDEX('Action Plans'!$C$5:$C$504,MATCH($B185,'Action Plans'!$A$5:$A$504,0)),""))</f>
        <v/>
      </c>
      <c r="E185" s="29">
        <f>IF($B185="","",IFERROR(INDEX('Action Plans'!$D$5:$D$504,MATCH($B185,'Action Plans'!$A$5:$A$504,0)),""))</f>
        <v/>
      </c>
      <c r="F185" s="42" t="n"/>
      <c r="G185" s="23" t="n"/>
      <c r="H185" s="23" t="n"/>
      <c r="I185" s="24" t="n"/>
      <c r="J185" s="24" t="n"/>
      <c r="K185" s="42" t="n"/>
      <c r="L185" s="23" t="n"/>
      <c r="M185" s="42" t="n"/>
      <c r="N185" s="23" t="n"/>
      <c r="O185" s="27" t="n"/>
      <c r="P185" s="45" t="n"/>
      <c r="Q185" s="24" t="n"/>
      <c r="R185" s="29">
        <f>IF(COUNTA($A185:$B185,$F185:$Q185)=0,"",IF($A185="","Missing Session ID",IF(COUNTIF($A$5:$A$504,$A185)&gt;1,"Duplicate Session ID",IF($B185="","Missing Plan ID",IF(COUNTIF('Action Plans'!$A$5:$A$504,$B185)=0,"Unknown Plan ID",IF($F185="","Missing Coaching Date",IF(AND($K185&lt;&gt;"",$K185&lt;$F185),"Follow-Up Due Before Session",IF(AND($L185="Yes",$M185=""),"Missing Follow-Up Completion Date",IF(AND($L185="No",$M185&lt;&gt;""),"Completion Date With Open Follow-Up",IF(AND($M185&lt;&gt;"",$M185&lt;$F185),"Follow-Up Completed Before Session","OK"))))))))))</f>
        <v/>
      </c>
    </row>
    <row r="186">
      <c r="A186" s="23" t="n"/>
      <c r="B186" s="23" t="n"/>
      <c r="C186" s="29">
        <f>IF($B186="","",IFERROR(INDEX('Action Plans'!$B$5:$B$504,MATCH($B186,'Action Plans'!$A$5:$A$504,0)),""))</f>
        <v/>
      </c>
      <c r="D186" s="29">
        <f>IF($B186="","",IFERROR(INDEX('Action Plans'!$C$5:$C$504,MATCH($B186,'Action Plans'!$A$5:$A$504,0)),""))</f>
        <v/>
      </c>
      <c r="E186" s="29">
        <f>IF($B186="","",IFERROR(INDEX('Action Plans'!$D$5:$D$504,MATCH($B186,'Action Plans'!$A$5:$A$504,0)),""))</f>
        <v/>
      </c>
      <c r="F186" s="42" t="n"/>
      <c r="G186" s="23" t="n"/>
      <c r="H186" s="23" t="n"/>
      <c r="I186" s="24" t="n"/>
      <c r="J186" s="24" t="n"/>
      <c r="K186" s="42" t="n"/>
      <c r="L186" s="23" t="n"/>
      <c r="M186" s="42" t="n"/>
      <c r="N186" s="23" t="n"/>
      <c r="O186" s="27" t="n"/>
      <c r="P186" s="45" t="n"/>
      <c r="Q186" s="24" t="n"/>
      <c r="R186" s="29">
        <f>IF(COUNTA($A186:$B186,$F186:$Q186)=0,"",IF($A186="","Missing Session ID",IF(COUNTIF($A$5:$A$504,$A186)&gt;1,"Duplicate Session ID",IF($B186="","Missing Plan ID",IF(COUNTIF('Action Plans'!$A$5:$A$504,$B186)=0,"Unknown Plan ID",IF($F186="","Missing Coaching Date",IF(AND($K186&lt;&gt;"",$K186&lt;$F186),"Follow-Up Due Before Session",IF(AND($L186="Yes",$M186=""),"Missing Follow-Up Completion Date",IF(AND($L186="No",$M186&lt;&gt;""),"Completion Date With Open Follow-Up",IF(AND($M186&lt;&gt;"",$M186&lt;$F186),"Follow-Up Completed Before Session","OK"))))))))))</f>
        <v/>
      </c>
    </row>
    <row r="187">
      <c r="A187" s="23" t="n"/>
      <c r="B187" s="23" t="n"/>
      <c r="C187" s="29">
        <f>IF($B187="","",IFERROR(INDEX('Action Plans'!$B$5:$B$504,MATCH($B187,'Action Plans'!$A$5:$A$504,0)),""))</f>
        <v/>
      </c>
      <c r="D187" s="29">
        <f>IF($B187="","",IFERROR(INDEX('Action Plans'!$C$5:$C$504,MATCH($B187,'Action Plans'!$A$5:$A$504,0)),""))</f>
        <v/>
      </c>
      <c r="E187" s="29">
        <f>IF($B187="","",IFERROR(INDEX('Action Plans'!$D$5:$D$504,MATCH($B187,'Action Plans'!$A$5:$A$504,0)),""))</f>
        <v/>
      </c>
      <c r="F187" s="42" t="n"/>
      <c r="G187" s="23" t="n"/>
      <c r="H187" s="23" t="n"/>
      <c r="I187" s="24" t="n"/>
      <c r="J187" s="24" t="n"/>
      <c r="K187" s="42" t="n"/>
      <c r="L187" s="23" t="n"/>
      <c r="M187" s="42" t="n"/>
      <c r="N187" s="23" t="n"/>
      <c r="O187" s="27" t="n"/>
      <c r="P187" s="45" t="n"/>
      <c r="Q187" s="24" t="n"/>
      <c r="R187" s="29">
        <f>IF(COUNTA($A187:$B187,$F187:$Q187)=0,"",IF($A187="","Missing Session ID",IF(COUNTIF($A$5:$A$504,$A187)&gt;1,"Duplicate Session ID",IF($B187="","Missing Plan ID",IF(COUNTIF('Action Plans'!$A$5:$A$504,$B187)=0,"Unknown Plan ID",IF($F187="","Missing Coaching Date",IF(AND($K187&lt;&gt;"",$K187&lt;$F187),"Follow-Up Due Before Session",IF(AND($L187="Yes",$M187=""),"Missing Follow-Up Completion Date",IF(AND($L187="No",$M187&lt;&gt;""),"Completion Date With Open Follow-Up",IF(AND($M187&lt;&gt;"",$M187&lt;$F187),"Follow-Up Completed Before Session","OK"))))))))))</f>
        <v/>
      </c>
    </row>
    <row r="188">
      <c r="A188" s="23" t="n"/>
      <c r="B188" s="23" t="n"/>
      <c r="C188" s="29">
        <f>IF($B188="","",IFERROR(INDEX('Action Plans'!$B$5:$B$504,MATCH($B188,'Action Plans'!$A$5:$A$504,0)),""))</f>
        <v/>
      </c>
      <c r="D188" s="29">
        <f>IF($B188="","",IFERROR(INDEX('Action Plans'!$C$5:$C$504,MATCH($B188,'Action Plans'!$A$5:$A$504,0)),""))</f>
        <v/>
      </c>
      <c r="E188" s="29">
        <f>IF($B188="","",IFERROR(INDEX('Action Plans'!$D$5:$D$504,MATCH($B188,'Action Plans'!$A$5:$A$504,0)),""))</f>
        <v/>
      </c>
      <c r="F188" s="42" t="n"/>
      <c r="G188" s="23" t="n"/>
      <c r="H188" s="23" t="n"/>
      <c r="I188" s="24" t="n"/>
      <c r="J188" s="24" t="n"/>
      <c r="K188" s="42" t="n"/>
      <c r="L188" s="23" t="n"/>
      <c r="M188" s="42" t="n"/>
      <c r="N188" s="23" t="n"/>
      <c r="O188" s="27" t="n"/>
      <c r="P188" s="45" t="n"/>
      <c r="Q188" s="24" t="n"/>
      <c r="R188" s="29">
        <f>IF(COUNTA($A188:$B188,$F188:$Q188)=0,"",IF($A188="","Missing Session ID",IF(COUNTIF($A$5:$A$504,$A188)&gt;1,"Duplicate Session ID",IF($B188="","Missing Plan ID",IF(COUNTIF('Action Plans'!$A$5:$A$504,$B188)=0,"Unknown Plan ID",IF($F188="","Missing Coaching Date",IF(AND($K188&lt;&gt;"",$K188&lt;$F188),"Follow-Up Due Before Session",IF(AND($L188="Yes",$M188=""),"Missing Follow-Up Completion Date",IF(AND($L188="No",$M188&lt;&gt;""),"Completion Date With Open Follow-Up",IF(AND($M188&lt;&gt;"",$M188&lt;$F188),"Follow-Up Completed Before Session","OK"))))))))))</f>
        <v/>
      </c>
    </row>
    <row r="189">
      <c r="A189" s="23" t="n"/>
      <c r="B189" s="23" t="n"/>
      <c r="C189" s="29">
        <f>IF($B189="","",IFERROR(INDEX('Action Plans'!$B$5:$B$504,MATCH($B189,'Action Plans'!$A$5:$A$504,0)),""))</f>
        <v/>
      </c>
      <c r="D189" s="29">
        <f>IF($B189="","",IFERROR(INDEX('Action Plans'!$C$5:$C$504,MATCH($B189,'Action Plans'!$A$5:$A$504,0)),""))</f>
        <v/>
      </c>
      <c r="E189" s="29">
        <f>IF($B189="","",IFERROR(INDEX('Action Plans'!$D$5:$D$504,MATCH($B189,'Action Plans'!$A$5:$A$504,0)),""))</f>
        <v/>
      </c>
      <c r="F189" s="42" t="n"/>
      <c r="G189" s="23" t="n"/>
      <c r="H189" s="23" t="n"/>
      <c r="I189" s="24" t="n"/>
      <c r="J189" s="24" t="n"/>
      <c r="K189" s="42" t="n"/>
      <c r="L189" s="23" t="n"/>
      <c r="M189" s="42" t="n"/>
      <c r="N189" s="23" t="n"/>
      <c r="O189" s="27" t="n"/>
      <c r="P189" s="45" t="n"/>
      <c r="Q189" s="24" t="n"/>
      <c r="R189" s="29">
        <f>IF(COUNTA($A189:$B189,$F189:$Q189)=0,"",IF($A189="","Missing Session ID",IF(COUNTIF($A$5:$A$504,$A189)&gt;1,"Duplicate Session ID",IF($B189="","Missing Plan ID",IF(COUNTIF('Action Plans'!$A$5:$A$504,$B189)=0,"Unknown Plan ID",IF($F189="","Missing Coaching Date",IF(AND($K189&lt;&gt;"",$K189&lt;$F189),"Follow-Up Due Before Session",IF(AND($L189="Yes",$M189=""),"Missing Follow-Up Completion Date",IF(AND($L189="No",$M189&lt;&gt;""),"Completion Date With Open Follow-Up",IF(AND($M189&lt;&gt;"",$M189&lt;$F189),"Follow-Up Completed Before Session","OK"))))))))))</f>
        <v/>
      </c>
    </row>
    <row r="190">
      <c r="A190" s="23" t="n"/>
      <c r="B190" s="23" t="n"/>
      <c r="C190" s="29">
        <f>IF($B190="","",IFERROR(INDEX('Action Plans'!$B$5:$B$504,MATCH($B190,'Action Plans'!$A$5:$A$504,0)),""))</f>
        <v/>
      </c>
      <c r="D190" s="29">
        <f>IF($B190="","",IFERROR(INDEX('Action Plans'!$C$5:$C$504,MATCH($B190,'Action Plans'!$A$5:$A$504,0)),""))</f>
        <v/>
      </c>
      <c r="E190" s="29">
        <f>IF($B190="","",IFERROR(INDEX('Action Plans'!$D$5:$D$504,MATCH($B190,'Action Plans'!$A$5:$A$504,0)),""))</f>
        <v/>
      </c>
      <c r="F190" s="42" t="n"/>
      <c r="G190" s="23" t="n"/>
      <c r="H190" s="23" t="n"/>
      <c r="I190" s="24" t="n"/>
      <c r="J190" s="24" t="n"/>
      <c r="K190" s="42" t="n"/>
      <c r="L190" s="23" t="n"/>
      <c r="M190" s="42" t="n"/>
      <c r="N190" s="23" t="n"/>
      <c r="O190" s="27" t="n"/>
      <c r="P190" s="45" t="n"/>
      <c r="Q190" s="24" t="n"/>
      <c r="R190" s="29">
        <f>IF(COUNTA($A190:$B190,$F190:$Q190)=0,"",IF($A190="","Missing Session ID",IF(COUNTIF($A$5:$A$504,$A190)&gt;1,"Duplicate Session ID",IF($B190="","Missing Plan ID",IF(COUNTIF('Action Plans'!$A$5:$A$504,$B190)=0,"Unknown Plan ID",IF($F190="","Missing Coaching Date",IF(AND($K190&lt;&gt;"",$K190&lt;$F190),"Follow-Up Due Before Session",IF(AND($L190="Yes",$M190=""),"Missing Follow-Up Completion Date",IF(AND($L190="No",$M190&lt;&gt;""),"Completion Date With Open Follow-Up",IF(AND($M190&lt;&gt;"",$M190&lt;$F190),"Follow-Up Completed Before Session","OK"))))))))))</f>
        <v/>
      </c>
    </row>
    <row r="191">
      <c r="A191" s="23" t="n"/>
      <c r="B191" s="23" t="n"/>
      <c r="C191" s="29">
        <f>IF($B191="","",IFERROR(INDEX('Action Plans'!$B$5:$B$504,MATCH($B191,'Action Plans'!$A$5:$A$504,0)),""))</f>
        <v/>
      </c>
      <c r="D191" s="29">
        <f>IF($B191="","",IFERROR(INDEX('Action Plans'!$C$5:$C$504,MATCH($B191,'Action Plans'!$A$5:$A$504,0)),""))</f>
        <v/>
      </c>
      <c r="E191" s="29">
        <f>IF($B191="","",IFERROR(INDEX('Action Plans'!$D$5:$D$504,MATCH($B191,'Action Plans'!$A$5:$A$504,0)),""))</f>
        <v/>
      </c>
      <c r="F191" s="42" t="n"/>
      <c r="G191" s="23" t="n"/>
      <c r="H191" s="23" t="n"/>
      <c r="I191" s="24" t="n"/>
      <c r="J191" s="24" t="n"/>
      <c r="K191" s="42" t="n"/>
      <c r="L191" s="23" t="n"/>
      <c r="M191" s="42" t="n"/>
      <c r="N191" s="23" t="n"/>
      <c r="O191" s="27" t="n"/>
      <c r="P191" s="45" t="n"/>
      <c r="Q191" s="24" t="n"/>
      <c r="R191" s="29">
        <f>IF(COUNTA($A191:$B191,$F191:$Q191)=0,"",IF($A191="","Missing Session ID",IF(COUNTIF($A$5:$A$504,$A191)&gt;1,"Duplicate Session ID",IF($B191="","Missing Plan ID",IF(COUNTIF('Action Plans'!$A$5:$A$504,$B191)=0,"Unknown Plan ID",IF($F191="","Missing Coaching Date",IF(AND($K191&lt;&gt;"",$K191&lt;$F191),"Follow-Up Due Before Session",IF(AND($L191="Yes",$M191=""),"Missing Follow-Up Completion Date",IF(AND($L191="No",$M191&lt;&gt;""),"Completion Date With Open Follow-Up",IF(AND($M191&lt;&gt;"",$M191&lt;$F191),"Follow-Up Completed Before Session","OK"))))))))))</f>
        <v/>
      </c>
    </row>
    <row r="192">
      <c r="A192" s="23" t="n"/>
      <c r="B192" s="23" t="n"/>
      <c r="C192" s="29">
        <f>IF($B192="","",IFERROR(INDEX('Action Plans'!$B$5:$B$504,MATCH($B192,'Action Plans'!$A$5:$A$504,0)),""))</f>
        <v/>
      </c>
      <c r="D192" s="29">
        <f>IF($B192="","",IFERROR(INDEX('Action Plans'!$C$5:$C$504,MATCH($B192,'Action Plans'!$A$5:$A$504,0)),""))</f>
        <v/>
      </c>
      <c r="E192" s="29">
        <f>IF($B192="","",IFERROR(INDEX('Action Plans'!$D$5:$D$504,MATCH($B192,'Action Plans'!$A$5:$A$504,0)),""))</f>
        <v/>
      </c>
      <c r="F192" s="42" t="n"/>
      <c r="G192" s="23" t="n"/>
      <c r="H192" s="23" t="n"/>
      <c r="I192" s="24" t="n"/>
      <c r="J192" s="24" t="n"/>
      <c r="K192" s="42" t="n"/>
      <c r="L192" s="23" t="n"/>
      <c r="M192" s="42" t="n"/>
      <c r="N192" s="23" t="n"/>
      <c r="O192" s="27" t="n"/>
      <c r="P192" s="45" t="n"/>
      <c r="Q192" s="24" t="n"/>
      <c r="R192" s="29">
        <f>IF(COUNTA($A192:$B192,$F192:$Q192)=0,"",IF($A192="","Missing Session ID",IF(COUNTIF($A$5:$A$504,$A192)&gt;1,"Duplicate Session ID",IF($B192="","Missing Plan ID",IF(COUNTIF('Action Plans'!$A$5:$A$504,$B192)=0,"Unknown Plan ID",IF($F192="","Missing Coaching Date",IF(AND($K192&lt;&gt;"",$K192&lt;$F192),"Follow-Up Due Before Session",IF(AND($L192="Yes",$M192=""),"Missing Follow-Up Completion Date",IF(AND($L192="No",$M192&lt;&gt;""),"Completion Date With Open Follow-Up",IF(AND($M192&lt;&gt;"",$M192&lt;$F192),"Follow-Up Completed Before Session","OK"))))))))))</f>
        <v/>
      </c>
    </row>
    <row r="193">
      <c r="A193" s="23" t="n"/>
      <c r="B193" s="23" t="n"/>
      <c r="C193" s="29">
        <f>IF($B193="","",IFERROR(INDEX('Action Plans'!$B$5:$B$504,MATCH($B193,'Action Plans'!$A$5:$A$504,0)),""))</f>
        <v/>
      </c>
      <c r="D193" s="29">
        <f>IF($B193="","",IFERROR(INDEX('Action Plans'!$C$5:$C$504,MATCH($B193,'Action Plans'!$A$5:$A$504,0)),""))</f>
        <v/>
      </c>
      <c r="E193" s="29">
        <f>IF($B193="","",IFERROR(INDEX('Action Plans'!$D$5:$D$504,MATCH($B193,'Action Plans'!$A$5:$A$504,0)),""))</f>
        <v/>
      </c>
      <c r="F193" s="42" t="n"/>
      <c r="G193" s="23" t="n"/>
      <c r="H193" s="23" t="n"/>
      <c r="I193" s="24" t="n"/>
      <c r="J193" s="24" t="n"/>
      <c r="K193" s="42" t="n"/>
      <c r="L193" s="23" t="n"/>
      <c r="M193" s="42" t="n"/>
      <c r="N193" s="23" t="n"/>
      <c r="O193" s="27" t="n"/>
      <c r="P193" s="45" t="n"/>
      <c r="Q193" s="24" t="n"/>
      <c r="R193" s="29">
        <f>IF(COUNTA($A193:$B193,$F193:$Q193)=0,"",IF($A193="","Missing Session ID",IF(COUNTIF($A$5:$A$504,$A193)&gt;1,"Duplicate Session ID",IF($B193="","Missing Plan ID",IF(COUNTIF('Action Plans'!$A$5:$A$504,$B193)=0,"Unknown Plan ID",IF($F193="","Missing Coaching Date",IF(AND($K193&lt;&gt;"",$K193&lt;$F193),"Follow-Up Due Before Session",IF(AND($L193="Yes",$M193=""),"Missing Follow-Up Completion Date",IF(AND($L193="No",$M193&lt;&gt;""),"Completion Date With Open Follow-Up",IF(AND($M193&lt;&gt;"",$M193&lt;$F193),"Follow-Up Completed Before Session","OK"))))))))))</f>
        <v/>
      </c>
    </row>
    <row r="194">
      <c r="A194" s="23" t="n"/>
      <c r="B194" s="23" t="n"/>
      <c r="C194" s="29">
        <f>IF($B194="","",IFERROR(INDEX('Action Plans'!$B$5:$B$504,MATCH($B194,'Action Plans'!$A$5:$A$504,0)),""))</f>
        <v/>
      </c>
      <c r="D194" s="29">
        <f>IF($B194="","",IFERROR(INDEX('Action Plans'!$C$5:$C$504,MATCH($B194,'Action Plans'!$A$5:$A$504,0)),""))</f>
        <v/>
      </c>
      <c r="E194" s="29">
        <f>IF($B194="","",IFERROR(INDEX('Action Plans'!$D$5:$D$504,MATCH($B194,'Action Plans'!$A$5:$A$504,0)),""))</f>
        <v/>
      </c>
      <c r="F194" s="42" t="n"/>
      <c r="G194" s="23" t="n"/>
      <c r="H194" s="23" t="n"/>
      <c r="I194" s="24" t="n"/>
      <c r="J194" s="24" t="n"/>
      <c r="K194" s="42" t="n"/>
      <c r="L194" s="23" t="n"/>
      <c r="M194" s="42" t="n"/>
      <c r="N194" s="23" t="n"/>
      <c r="O194" s="27" t="n"/>
      <c r="P194" s="45" t="n"/>
      <c r="Q194" s="24" t="n"/>
      <c r="R194" s="29">
        <f>IF(COUNTA($A194:$B194,$F194:$Q194)=0,"",IF($A194="","Missing Session ID",IF(COUNTIF($A$5:$A$504,$A194)&gt;1,"Duplicate Session ID",IF($B194="","Missing Plan ID",IF(COUNTIF('Action Plans'!$A$5:$A$504,$B194)=0,"Unknown Plan ID",IF($F194="","Missing Coaching Date",IF(AND($K194&lt;&gt;"",$K194&lt;$F194),"Follow-Up Due Before Session",IF(AND($L194="Yes",$M194=""),"Missing Follow-Up Completion Date",IF(AND($L194="No",$M194&lt;&gt;""),"Completion Date With Open Follow-Up",IF(AND($M194&lt;&gt;"",$M194&lt;$F194),"Follow-Up Completed Before Session","OK"))))))))))</f>
        <v/>
      </c>
    </row>
    <row r="195">
      <c r="A195" s="23" t="n"/>
      <c r="B195" s="23" t="n"/>
      <c r="C195" s="29">
        <f>IF($B195="","",IFERROR(INDEX('Action Plans'!$B$5:$B$504,MATCH($B195,'Action Plans'!$A$5:$A$504,0)),""))</f>
        <v/>
      </c>
      <c r="D195" s="29">
        <f>IF($B195="","",IFERROR(INDEX('Action Plans'!$C$5:$C$504,MATCH($B195,'Action Plans'!$A$5:$A$504,0)),""))</f>
        <v/>
      </c>
      <c r="E195" s="29">
        <f>IF($B195="","",IFERROR(INDEX('Action Plans'!$D$5:$D$504,MATCH($B195,'Action Plans'!$A$5:$A$504,0)),""))</f>
        <v/>
      </c>
      <c r="F195" s="42" t="n"/>
      <c r="G195" s="23" t="n"/>
      <c r="H195" s="23" t="n"/>
      <c r="I195" s="24" t="n"/>
      <c r="J195" s="24" t="n"/>
      <c r="K195" s="42" t="n"/>
      <c r="L195" s="23" t="n"/>
      <c r="M195" s="42" t="n"/>
      <c r="N195" s="23" t="n"/>
      <c r="O195" s="27" t="n"/>
      <c r="P195" s="45" t="n"/>
      <c r="Q195" s="24" t="n"/>
      <c r="R195" s="29">
        <f>IF(COUNTA($A195:$B195,$F195:$Q195)=0,"",IF($A195="","Missing Session ID",IF(COUNTIF($A$5:$A$504,$A195)&gt;1,"Duplicate Session ID",IF($B195="","Missing Plan ID",IF(COUNTIF('Action Plans'!$A$5:$A$504,$B195)=0,"Unknown Plan ID",IF($F195="","Missing Coaching Date",IF(AND($K195&lt;&gt;"",$K195&lt;$F195),"Follow-Up Due Before Session",IF(AND($L195="Yes",$M195=""),"Missing Follow-Up Completion Date",IF(AND($L195="No",$M195&lt;&gt;""),"Completion Date With Open Follow-Up",IF(AND($M195&lt;&gt;"",$M195&lt;$F195),"Follow-Up Completed Before Session","OK"))))))))))</f>
        <v/>
      </c>
    </row>
    <row r="196">
      <c r="A196" s="23" t="n"/>
      <c r="B196" s="23" t="n"/>
      <c r="C196" s="29">
        <f>IF($B196="","",IFERROR(INDEX('Action Plans'!$B$5:$B$504,MATCH($B196,'Action Plans'!$A$5:$A$504,0)),""))</f>
        <v/>
      </c>
      <c r="D196" s="29">
        <f>IF($B196="","",IFERROR(INDEX('Action Plans'!$C$5:$C$504,MATCH($B196,'Action Plans'!$A$5:$A$504,0)),""))</f>
        <v/>
      </c>
      <c r="E196" s="29">
        <f>IF($B196="","",IFERROR(INDEX('Action Plans'!$D$5:$D$504,MATCH($B196,'Action Plans'!$A$5:$A$504,0)),""))</f>
        <v/>
      </c>
      <c r="F196" s="42" t="n"/>
      <c r="G196" s="23" t="n"/>
      <c r="H196" s="23" t="n"/>
      <c r="I196" s="24" t="n"/>
      <c r="J196" s="24" t="n"/>
      <c r="K196" s="42" t="n"/>
      <c r="L196" s="23" t="n"/>
      <c r="M196" s="42" t="n"/>
      <c r="N196" s="23" t="n"/>
      <c r="O196" s="27" t="n"/>
      <c r="P196" s="45" t="n"/>
      <c r="Q196" s="24" t="n"/>
      <c r="R196" s="29">
        <f>IF(COUNTA($A196:$B196,$F196:$Q196)=0,"",IF($A196="","Missing Session ID",IF(COUNTIF($A$5:$A$504,$A196)&gt;1,"Duplicate Session ID",IF($B196="","Missing Plan ID",IF(COUNTIF('Action Plans'!$A$5:$A$504,$B196)=0,"Unknown Plan ID",IF($F196="","Missing Coaching Date",IF(AND($K196&lt;&gt;"",$K196&lt;$F196),"Follow-Up Due Before Session",IF(AND($L196="Yes",$M196=""),"Missing Follow-Up Completion Date",IF(AND($L196="No",$M196&lt;&gt;""),"Completion Date With Open Follow-Up",IF(AND($M196&lt;&gt;"",$M196&lt;$F196),"Follow-Up Completed Before Session","OK"))))))))))</f>
        <v/>
      </c>
    </row>
    <row r="197">
      <c r="A197" s="23" t="n"/>
      <c r="B197" s="23" t="n"/>
      <c r="C197" s="29">
        <f>IF($B197="","",IFERROR(INDEX('Action Plans'!$B$5:$B$504,MATCH($B197,'Action Plans'!$A$5:$A$504,0)),""))</f>
        <v/>
      </c>
      <c r="D197" s="29">
        <f>IF($B197="","",IFERROR(INDEX('Action Plans'!$C$5:$C$504,MATCH($B197,'Action Plans'!$A$5:$A$504,0)),""))</f>
        <v/>
      </c>
      <c r="E197" s="29">
        <f>IF($B197="","",IFERROR(INDEX('Action Plans'!$D$5:$D$504,MATCH($B197,'Action Plans'!$A$5:$A$504,0)),""))</f>
        <v/>
      </c>
      <c r="F197" s="42" t="n"/>
      <c r="G197" s="23" t="n"/>
      <c r="H197" s="23" t="n"/>
      <c r="I197" s="24" t="n"/>
      <c r="J197" s="24" t="n"/>
      <c r="K197" s="42" t="n"/>
      <c r="L197" s="23" t="n"/>
      <c r="M197" s="42" t="n"/>
      <c r="N197" s="23" t="n"/>
      <c r="O197" s="27" t="n"/>
      <c r="P197" s="45" t="n"/>
      <c r="Q197" s="24" t="n"/>
      <c r="R197" s="29">
        <f>IF(COUNTA($A197:$B197,$F197:$Q197)=0,"",IF($A197="","Missing Session ID",IF(COUNTIF($A$5:$A$504,$A197)&gt;1,"Duplicate Session ID",IF($B197="","Missing Plan ID",IF(COUNTIF('Action Plans'!$A$5:$A$504,$B197)=0,"Unknown Plan ID",IF($F197="","Missing Coaching Date",IF(AND($K197&lt;&gt;"",$K197&lt;$F197),"Follow-Up Due Before Session",IF(AND($L197="Yes",$M197=""),"Missing Follow-Up Completion Date",IF(AND($L197="No",$M197&lt;&gt;""),"Completion Date With Open Follow-Up",IF(AND($M197&lt;&gt;"",$M197&lt;$F197),"Follow-Up Completed Before Session","OK"))))))))))</f>
        <v/>
      </c>
    </row>
    <row r="198">
      <c r="A198" s="23" t="n"/>
      <c r="B198" s="23" t="n"/>
      <c r="C198" s="29">
        <f>IF($B198="","",IFERROR(INDEX('Action Plans'!$B$5:$B$504,MATCH($B198,'Action Plans'!$A$5:$A$504,0)),""))</f>
        <v/>
      </c>
      <c r="D198" s="29">
        <f>IF($B198="","",IFERROR(INDEX('Action Plans'!$C$5:$C$504,MATCH($B198,'Action Plans'!$A$5:$A$504,0)),""))</f>
        <v/>
      </c>
      <c r="E198" s="29">
        <f>IF($B198="","",IFERROR(INDEX('Action Plans'!$D$5:$D$504,MATCH($B198,'Action Plans'!$A$5:$A$504,0)),""))</f>
        <v/>
      </c>
      <c r="F198" s="42" t="n"/>
      <c r="G198" s="23" t="n"/>
      <c r="H198" s="23" t="n"/>
      <c r="I198" s="24" t="n"/>
      <c r="J198" s="24" t="n"/>
      <c r="K198" s="42" t="n"/>
      <c r="L198" s="23" t="n"/>
      <c r="M198" s="42" t="n"/>
      <c r="N198" s="23" t="n"/>
      <c r="O198" s="27" t="n"/>
      <c r="P198" s="45" t="n"/>
      <c r="Q198" s="24" t="n"/>
      <c r="R198" s="29">
        <f>IF(COUNTA($A198:$B198,$F198:$Q198)=0,"",IF($A198="","Missing Session ID",IF(COUNTIF($A$5:$A$504,$A198)&gt;1,"Duplicate Session ID",IF($B198="","Missing Plan ID",IF(COUNTIF('Action Plans'!$A$5:$A$504,$B198)=0,"Unknown Plan ID",IF($F198="","Missing Coaching Date",IF(AND($K198&lt;&gt;"",$K198&lt;$F198),"Follow-Up Due Before Session",IF(AND($L198="Yes",$M198=""),"Missing Follow-Up Completion Date",IF(AND($L198="No",$M198&lt;&gt;""),"Completion Date With Open Follow-Up",IF(AND($M198&lt;&gt;"",$M198&lt;$F198),"Follow-Up Completed Before Session","OK"))))))))))</f>
        <v/>
      </c>
    </row>
    <row r="199">
      <c r="A199" s="23" t="n"/>
      <c r="B199" s="23" t="n"/>
      <c r="C199" s="29">
        <f>IF($B199="","",IFERROR(INDEX('Action Plans'!$B$5:$B$504,MATCH($B199,'Action Plans'!$A$5:$A$504,0)),""))</f>
        <v/>
      </c>
      <c r="D199" s="29">
        <f>IF($B199="","",IFERROR(INDEX('Action Plans'!$C$5:$C$504,MATCH($B199,'Action Plans'!$A$5:$A$504,0)),""))</f>
        <v/>
      </c>
      <c r="E199" s="29">
        <f>IF($B199="","",IFERROR(INDEX('Action Plans'!$D$5:$D$504,MATCH($B199,'Action Plans'!$A$5:$A$504,0)),""))</f>
        <v/>
      </c>
      <c r="F199" s="42" t="n"/>
      <c r="G199" s="23" t="n"/>
      <c r="H199" s="23" t="n"/>
      <c r="I199" s="24" t="n"/>
      <c r="J199" s="24" t="n"/>
      <c r="K199" s="42" t="n"/>
      <c r="L199" s="23" t="n"/>
      <c r="M199" s="42" t="n"/>
      <c r="N199" s="23" t="n"/>
      <c r="O199" s="27" t="n"/>
      <c r="P199" s="45" t="n"/>
      <c r="Q199" s="24" t="n"/>
      <c r="R199" s="29">
        <f>IF(COUNTA($A199:$B199,$F199:$Q199)=0,"",IF($A199="","Missing Session ID",IF(COUNTIF($A$5:$A$504,$A199)&gt;1,"Duplicate Session ID",IF($B199="","Missing Plan ID",IF(COUNTIF('Action Plans'!$A$5:$A$504,$B199)=0,"Unknown Plan ID",IF($F199="","Missing Coaching Date",IF(AND($K199&lt;&gt;"",$K199&lt;$F199),"Follow-Up Due Before Session",IF(AND($L199="Yes",$M199=""),"Missing Follow-Up Completion Date",IF(AND($L199="No",$M199&lt;&gt;""),"Completion Date With Open Follow-Up",IF(AND($M199&lt;&gt;"",$M199&lt;$F199),"Follow-Up Completed Before Session","OK"))))))))))</f>
        <v/>
      </c>
    </row>
    <row r="200">
      <c r="A200" s="23" t="n"/>
      <c r="B200" s="23" t="n"/>
      <c r="C200" s="29">
        <f>IF($B200="","",IFERROR(INDEX('Action Plans'!$B$5:$B$504,MATCH($B200,'Action Plans'!$A$5:$A$504,0)),""))</f>
        <v/>
      </c>
      <c r="D200" s="29">
        <f>IF($B200="","",IFERROR(INDEX('Action Plans'!$C$5:$C$504,MATCH($B200,'Action Plans'!$A$5:$A$504,0)),""))</f>
        <v/>
      </c>
      <c r="E200" s="29">
        <f>IF($B200="","",IFERROR(INDEX('Action Plans'!$D$5:$D$504,MATCH($B200,'Action Plans'!$A$5:$A$504,0)),""))</f>
        <v/>
      </c>
      <c r="F200" s="42" t="n"/>
      <c r="G200" s="23" t="n"/>
      <c r="H200" s="23" t="n"/>
      <c r="I200" s="24" t="n"/>
      <c r="J200" s="24" t="n"/>
      <c r="K200" s="42" t="n"/>
      <c r="L200" s="23" t="n"/>
      <c r="M200" s="42" t="n"/>
      <c r="N200" s="23" t="n"/>
      <c r="O200" s="27" t="n"/>
      <c r="P200" s="45" t="n"/>
      <c r="Q200" s="24" t="n"/>
      <c r="R200" s="29">
        <f>IF(COUNTA($A200:$B200,$F200:$Q200)=0,"",IF($A200="","Missing Session ID",IF(COUNTIF($A$5:$A$504,$A200)&gt;1,"Duplicate Session ID",IF($B200="","Missing Plan ID",IF(COUNTIF('Action Plans'!$A$5:$A$504,$B200)=0,"Unknown Plan ID",IF($F200="","Missing Coaching Date",IF(AND($K200&lt;&gt;"",$K200&lt;$F200),"Follow-Up Due Before Session",IF(AND($L200="Yes",$M200=""),"Missing Follow-Up Completion Date",IF(AND($L200="No",$M200&lt;&gt;""),"Completion Date With Open Follow-Up",IF(AND($M200&lt;&gt;"",$M200&lt;$F200),"Follow-Up Completed Before Session","OK"))))))))))</f>
        <v/>
      </c>
    </row>
    <row r="201">
      <c r="A201" s="23" t="n"/>
      <c r="B201" s="23" t="n"/>
      <c r="C201" s="29">
        <f>IF($B201="","",IFERROR(INDEX('Action Plans'!$B$5:$B$504,MATCH($B201,'Action Plans'!$A$5:$A$504,0)),""))</f>
        <v/>
      </c>
      <c r="D201" s="29">
        <f>IF($B201="","",IFERROR(INDEX('Action Plans'!$C$5:$C$504,MATCH($B201,'Action Plans'!$A$5:$A$504,0)),""))</f>
        <v/>
      </c>
      <c r="E201" s="29">
        <f>IF($B201="","",IFERROR(INDEX('Action Plans'!$D$5:$D$504,MATCH($B201,'Action Plans'!$A$5:$A$504,0)),""))</f>
        <v/>
      </c>
      <c r="F201" s="42" t="n"/>
      <c r="G201" s="23" t="n"/>
      <c r="H201" s="23" t="n"/>
      <c r="I201" s="24" t="n"/>
      <c r="J201" s="24" t="n"/>
      <c r="K201" s="42" t="n"/>
      <c r="L201" s="23" t="n"/>
      <c r="M201" s="42" t="n"/>
      <c r="N201" s="23" t="n"/>
      <c r="O201" s="27" t="n"/>
      <c r="P201" s="45" t="n"/>
      <c r="Q201" s="24" t="n"/>
      <c r="R201" s="29">
        <f>IF(COUNTA($A201:$B201,$F201:$Q201)=0,"",IF($A201="","Missing Session ID",IF(COUNTIF($A$5:$A$504,$A201)&gt;1,"Duplicate Session ID",IF($B201="","Missing Plan ID",IF(COUNTIF('Action Plans'!$A$5:$A$504,$B201)=0,"Unknown Plan ID",IF($F201="","Missing Coaching Date",IF(AND($K201&lt;&gt;"",$K201&lt;$F201),"Follow-Up Due Before Session",IF(AND($L201="Yes",$M201=""),"Missing Follow-Up Completion Date",IF(AND($L201="No",$M201&lt;&gt;""),"Completion Date With Open Follow-Up",IF(AND($M201&lt;&gt;"",$M201&lt;$F201),"Follow-Up Completed Before Session","OK"))))))))))</f>
        <v/>
      </c>
    </row>
    <row r="202">
      <c r="A202" s="23" t="n"/>
      <c r="B202" s="23" t="n"/>
      <c r="C202" s="29">
        <f>IF($B202="","",IFERROR(INDEX('Action Plans'!$B$5:$B$504,MATCH($B202,'Action Plans'!$A$5:$A$504,0)),""))</f>
        <v/>
      </c>
      <c r="D202" s="29">
        <f>IF($B202="","",IFERROR(INDEX('Action Plans'!$C$5:$C$504,MATCH($B202,'Action Plans'!$A$5:$A$504,0)),""))</f>
        <v/>
      </c>
      <c r="E202" s="29">
        <f>IF($B202="","",IFERROR(INDEX('Action Plans'!$D$5:$D$504,MATCH($B202,'Action Plans'!$A$5:$A$504,0)),""))</f>
        <v/>
      </c>
      <c r="F202" s="42" t="n"/>
      <c r="G202" s="23" t="n"/>
      <c r="H202" s="23" t="n"/>
      <c r="I202" s="24" t="n"/>
      <c r="J202" s="24" t="n"/>
      <c r="K202" s="42" t="n"/>
      <c r="L202" s="23" t="n"/>
      <c r="M202" s="42" t="n"/>
      <c r="N202" s="23" t="n"/>
      <c r="O202" s="27" t="n"/>
      <c r="P202" s="45" t="n"/>
      <c r="Q202" s="24" t="n"/>
      <c r="R202" s="29">
        <f>IF(COUNTA($A202:$B202,$F202:$Q202)=0,"",IF($A202="","Missing Session ID",IF(COUNTIF($A$5:$A$504,$A202)&gt;1,"Duplicate Session ID",IF($B202="","Missing Plan ID",IF(COUNTIF('Action Plans'!$A$5:$A$504,$B202)=0,"Unknown Plan ID",IF($F202="","Missing Coaching Date",IF(AND($K202&lt;&gt;"",$K202&lt;$F202),"Follow-Up Due Before Session",IF(AND($L202="Yes",$M202=""),"Missing Follow-Up Completion Date",IF(AND($L202="No",$M202&lt;&gt;""),"Completion Date With Open Follow-Up",IF(AND($M202&lt;&gt;"",$M202&lt;$F202),"Follow-Up Completed Before Session","OK"))))))))))</f>
        <v/>
      </c>
    </row>
    <row r="203">
      <c r="A203" s="23" t="n"/>
      <c r="B203" s="23" t="n"/>
      <c r="C203" s="29">
        <f>IF($B203="","",IFERROR(INDEX('Action Plans'!$B$5:$B$504,MATCH($B203,'Action Plans'!$A$5:$A$504,0)),""))</f>
        <v/>
      </c>
      <c r="D203" s="29">
        <f>IF($B203="","",IFERROR(INDEX('Action Plans'!$C$5:$C$504,MATCH($B203,'Action Plans'!$A$5:$A$504,0)),""))</f>
        <v/>
      </c>
      <c r="E203" s="29">
        <f>IF($B203="","",IFERROR(INDEX('Action Plans'!$D$5:$D$504,MATCH($B203,'Action Plans'!$A$5:$A$504,0)),""))</f>
        <v/>
      </c>
      <c r="F203" s="42" t="n"/>
      <c r="G203" s="23" t="n"/>
      <c r="H203" s="23" t="n"/>
      <c r="I203" s="24" t="n"/>
      <c r="J203" s="24" t="n"/>
      <c r="K203" s="42" t="n"/>
      <c r="L203" s="23" t="n"/>
      <c r="M203" s="42" t="n"/>
      <c r="N203" s="23" t="n"/>
      <c r="O203" s="27" t="n"/>
      <c r="P203" s="45" t="n"/>
      <c r="Q203" s="24" t="n"/>
      <c r="R203" s="29">
        <f>IF(COUNTA($A203:$B203,$F203:$Q203)=0,"",IF($A203="","Missing Session ID",IF(COUNTIF($A$5:$A$504,$A203)&gt;1,"Duplicate Session ID",IF($B203="","Missing Plan ID",IF(COUNTIF('Action Plans'!$A$5:$A$504,$B203)=0,"Unknown Plan ID",IF($F203="","Missing Coaching Date",IF(AND($K203&lt;&gt;"",$K203&lt;$F203),"Follow-Up Due Before Session",IF(AND($L203="Yes",$M203=""),"Missing Follow-Up Completion Date",IF(AND($L203="No",$M203&lt;&gt;""),"Completion Date With Open Follow-Up",IF(AND($M203&lt;&gt;"",$M203&lt;$F203),"Follow-Up Completed Before Session","OK"))))))))))</f>
        <v/>
      </c>
    </row>
    <row r="204">
      <c r="A204" s="23" t="n"/>
      <c r="B204" s="23" t="n"/>
      <c r="C204" s="29">
        <f>IF($B204="","",IFERROR(INDEX('Action Plans'!$B$5:$B$504,MATCH($B204,'Action Plans'!$A$5:$A$504,0)),""))</f>
        <v/>
      </c>
      <c r="D204" s="29">
        <f>IF($B204="","",IFERROR(INDEX('Action Plans'!$C$5:$C$504,MATCH($B204,'Action Plans'!$A$5:$A$504,0)),""))</f>
        <v/>
      </c>
      <c r="E204" s="29">
        <f>IF($B204="","",IFERROR(INDEX('Action Plans'!$D$5:$D$504,MATCH($B204,'Action Plans'!$A$5:$A$504,0)),""))</f>
        <v/>
      </c>
      <c r="F204" s="42" t="n"/>
      <c r="G204" s="23" t="n"/>
      <c r="H204" s="23" t="n"/>
      <c r="I204" s="24" t="n"/>
      <c r="J204" s="24" t="n"/>
      <c r="K204" s="42" t="n"/>
      <c r="L204" s="23" t="n"/>
      <c r="M204" s="42" t="n"/>
      <c r="N204" s="23" t="n"/>
      <c r="O204" s="27" t="n"/>
      <c r="P204" s="45" t="n"/>
      <c r="Q204" s="24" t="n"/>
      <c r="R204" s="29">
        <f>IF(COUNTA($A204:$B204,$F204:$Q204)=0,"",IF($A204="","Missing Session ID",IF(COUNTIF($A$5:$A$504,$A204)&gt;1,"Duplicate Session ID",IF($B204="","Missing Plan ID",IF(COUNTIF('Action Plans'!$A$5:$A$504,$B204)=0,"Unknown Plan ID",IF($F204="","Missing Coaching Date",IF(AND($K204&lt;&gt;"",$K204&lt;$F204),"Follow-Up Due Before Session",IF(AND($L204="Yes",$M204=""),"Missing Follow-Up Completion Date",IF(AND($L204="No",$M204&lt;&gt;""),"Completion Date With Open Follow-Up",IF(AND($M204&lt;&gt;"",$M204&lt;$F204),"Follow-Up Completed Before Session","OK"))))))))))</f>
        <v/>
      </c>
    </row>
    <row r="205">
      <c r="A205" s="23" t="n"/>
      <c r="B205" s="23" t="n"/>
      <c r="C205" s="29">
        <f>IF($B205="","",IFERROR(INDEX('Action Plans'!$B$5:$B$504,MATCH($B205,'Action Plans'!$A$5:$A$504,0)),""))</f>
        <v/>
      </c>
      <c r="D205" s="29">
        <f>IF($B205="","",IFERROR(INDEX('Action Plans'!$C$5:$C$504,MATCH($B205,'Action Plans'!$A$5:$A$504,0)),""))</f>
        <v/>
      </c>
      <c r="E205" s="29">
        <f>IF($B205="","",IFERROR(INDEX('Action Plans'!$D$5:$D$504,MATCH($B205,'Action Plans'!$A$5:$A$504,0)),""))</f>
        <v/>
      </c>
      <c r="F205" s="42" t="n"/>
      <c r="G205" s="23" t="n"/>
      <c r="H205" s="23" t="n"/>
      <c r="I205" s="24" t="n"/>
      <c r="J205" s="24" t="n"/>
      <c r="K205" s="42" t="n"/>
      <c r="L205" s="23" t="n"/>
      <c r="M205" s="42" t="n"/>
      <c r="N205" s="23" t="n"/>
      <c r="O205" s="27" t="n"/>
      <c r="P205" s="45" t="n"/>
      <c r="Q205" s="24" t="n"/>
      <c r="R205" s="29">
        <f>IF(COUNTA($A205:$B205,$F205:$Q205)=0,"",IF($A205="","Missing Session ID",IF(COUNTIF($A$5:$A$504,$A205)&gt;1,"Duplicate Session ID",IF($B205="","Missing Plan ID",IF(COUNTIF('Action Plans'!$A$5:$A$504,$B205)=0,"Unknown Plan ID",IF($F205="","Missing Coaching Date",IF(AND($K205&lt;&gt;"",$K205&lt;$F205),"Follow-Up Due Before Session",IF(AND($L205="Yes",$M205=""),"Missing Follow-Up Completion Date",IF(AND($L205="No",$M205&lt;&gt;""),"Completion Date With Open Follow-Up",IF(AND($M205&lt;&gt;"",$M205&lt;$F205),"Follow-Up Completed Before Session","OK"))))))))))</f>
        <v/>
      </c>
    </row>
    <row r="206">
      <c r="A206" s="23" t="n"/>
      <c r="B206" s="23" t="n"/>
      <c r="C206" s="29">
        <f>IF($B206="","",IFERROR(INDEX('Action Plans'!$B$5:$B$504,MATCH($B206,'Action Plans'!$A$5:$A$504,0)),""))</f>
        <v/>
      </c>
      <c r="D206" s="29">
        <f>IF($B206="","",IFERROR(INDEX('Action Plans'!$C$5:$C$504,MATCH($B206,'Action Plans'!$A$5:$A$504,0)),""))</f>
        <v/>
      </c>
      <c r="E206" s="29">
        <f>IF($B206="","",IFERROR(INDEX('Action Plans'!$D$5:$D$504,MATCH($B206,'Action Plans'!$A$5:$A$504,0)),""))</f>
        <v/>
      </c>
      <c r="F206" s="42" t="n"/>
      <c r="G206" s="23" t="n"/>
      <c r="H206" s="23" t="n"/>
      <c r="I206" s="24" t="n"/>
      <c r="J206" s="24" t="n"/>
      <c r="K206" s="42" t="n"/>
      <c r="L206" s="23" t="n"/>
      <c r="M206" s="42" t="n"/>
      <c r="N206" s="23" t="n"/>
      <c r="O206" s="27" t="n"/>
      <c r="P206" s="45" t="n"/>
      <c r="Q206" s="24" t="n"/>
      <c r="R206" s="29">
        <f>IF(COUNTA($A206:$B206,$F206:$Q206)=0,"",IF($A206="","Missing Session ID",IF(COUNTIF($A$5:$A$504,$A206)&gt;1,"Duplicate Session ID",IF($B206="","Missing Plan ID",IF(COUNTIF('Action Plans'!$A$5:$A$504,$B206)=0,"Unknown Plan ID",IF($F206="","Missing Coaching Date",IF(AND($K206&lt;&gt;"",$K206&lt;$F206),"Follow-Up Due Before Session",IF(AND($L206="Yes",$M206=""),"Missing Follow-Up Completion Date",IF(AND($L206="No",$M206&lt;&gt;""),"Completion Date With Open Follow-Up",IF(AND($M206&lt;&gt;"",$M206&lt;$F206),"Follow-Up Completed Before Session","OK"))))))))))</f>
        <v/>
      </c>
    </row>
    <row r="207">
      <c r="A207" s="23" t="n"/>
      <c r="B207" s="23" t="n"/>
      <c r="C207" s="29">
        <f>IF($B207="","",IFERROR(INDEX('Action Plans'!$B$5:$B$504,MATCH($B207,'Action Plans'!$A$5:$A$504,0)),""))</f>
        <v/>
      </c>
      <c r="D207" s="29">
        <f>IF($B207="","",IFERROR(INDEX('Action Plans'!$C$5:$C$504,MATCH($B207,'Action Plans'!$A$5:$A$504,0)),""))</f>
        <v/>
      </c>
      <c r="E207" s="29">
        <f>IF($B207="","",IFERROR(INDEX('Action Plans'!$D$5:$D$504,MATCH($B207,'Action Plans'!$A$5:$A$504,0)),""))</f>
        <v/>
      </c>
      <c r="F207" s="42" t="n"/>
      <c r="G207" s="23" t="n"/>
      <c r="H207" s="23" t="n"/>
      <c r="I207" s="24" t="n"/>
      <c r="J207" s="24" t="n"/>
      <c r="K207" s="42" t="n"/>
      <c r="L207" s="23" t="n"/>
      <c r="M207" s="42" t="n"/>
      <c r="N207" s="23" t="n"/>
      <c r="O207" s="27" t="n"/>
      <c r="P207" s="45" t="n"/>
      <c r="Q207" s="24" t="n"/>
      <c r="R207" s="29">
        <f>IF(COUNTA($A207:$B207,$F207:$Q207)=0,"",IF($A207="","Missing Session ID",IF(COUNTIF($A$5:$A$504,$A207)&gt;1,"Duplicate Session ID",IF($B207="","Missing Plan ID",IF(COUNTIF('Action Plans'!$A$5:$A$504,$B207)=0,"Unknown Plan ID",IF($F207="","Missing Coaching Date",IF(AND($K207&lt;&gt;"",$K207&lt;$F207),"Follow-Up Due Before Session",IF(AND($L207="Yes",$M207=""),"Missing Follow-Up Completion Date",IF(AND($L207="No",$M207&lt;&gt;""),"Completion Date With Open Follow-Up",IF(AND($M207&lt;&gt;"",$M207&lt;$F207),"Follow-Up Completed Before Session","OK"))))))))))</f>
        <v/>
      </c>
    </row>
    <row r="208">
      <c r="A208" s="23" t="n"/>
      <c r="B208" s="23" t="n"/>
      <c r="C208" s="29">
        <f>IF($B208="","",IFERROR(INDEX('Action Plans'!$B$5:$B$504,MATCH($B208,'Action Plans'!$A$5:$A$504,0)),""))</f>
        <v/>
      </c>
      <c r="D208" s="29">
        <f>IF($B208="","",IFERROR(INDEX('Action Plans'!$C$5:$C$504,MATCH($B208,'Action Plans'!$A$5:$A$504,0)),""))</f>
        <v/>
      </c>
      <c r="E208" s="29">
        <f>IF($B208="","",IFERROR(INDEX('Action Plans'!$D$5:$D$504,MATCH($B208,'Action Plans'!$A$5:$A$504,0)),""))</f>
        <v/>
      </c>
      <c r="F208" s="42" t="n"/>
      <c r="G208" s="23" t="n"/>
      <c r="H208" s="23" t="n"/>
      <c r="I208" s="24" t="n"/>
      <c r="J208" s="24" t="n"/>
      <c r="K208" s="42" t="n"/>
      <c r="L208" s="23" t="n"/>
      <c r="M208" s="42" t="n"/>
      <c r="N208" s="23" t="n"/>
      <c r="O208" s="27" t="n"/>
      <c r="P208" s="45" t="n"/>
      <c r="Q208" s="24" t="n"/>
      <c r="R208" s="29">
        <f>IF(COUNTA($A208:$B208,$F208:$Q208)=0,"",IF($A208="","Missing Session ID",IF(COUNTIF($A$5:$A$504,$A208)&gt;1,"Duplicate Session ID",IF($B208="","Missing Plan ID",IF(COUNTIF('Action Plans'!$A$5:$A$504,$B208)=0,"Unknown Plan ID",IF($F208="","Missing Coaching Date",IF(AND($K208&lt;&gt;"",$K208&lt;$F208),"Follow-Up Due Before Session",IF(AND($L208="Yes",$M208=""),"Missing Follow-Up Completion Date",IF(AND($L208="No",$M208&lt;&gt;""),"Completion Date With Open Follow-Up",IF(AND($M208&lt;&gt;"",$M208&lt;$F208),"Follow-Up Completed Before Session","OK"))))))))))</f>
        <v/>
      </c>
    </row>
    <row r="209">
      <c r="A209" s="23" t="n"/>
      <c r="B209" s="23" t="n"/>
      <c r="C209" s="29">
        <f>IF($B209="","",IFERROR(INDEX('Action Plans'!$B$5:$B$504,MATCH($B209,'Action Plans'!$A$5:$A$504,0)),""))</f>
        <v/>
      </c>
      <c r="D209" s="29">
        <f>IF($B209="","",IFERROR(INDEX('Action Plans'!$C$5:$C$504,MATCH($B209,'Action Plans'!$A$5:$A$504,0)),""))</f>
        <v/>
      </c>
      <c r="E209" s="29">
        <f>IF($B209="","",IFERROR(INDEX('Action Plans'!$D$5:$D$504,MATCH($B209,'Action Plans'!$A$5:$A$504,0)),""))</f>
        <v/>
      </c>
      <c r="F209" s="42" t="n"/>
      <c r="G209" s="23" t="n"/>
      <c r="H209" s="23" t="n"/>
      <c r="I209" s="24" t="n"/>
      <c r="J209" s="24" t="n"/>
      <c r="K209" s="42" t="n"/>
      <c r="L209" s="23" t="n"/>
      <c r="M209" s="42" t="n"/>
      <c r="N209" s="23" t="n"/>
      <c r="O209" s="27" t="n"/>
      <c r="P209" s="45" t="n"/>
      <c r="Q209" s="24" t="n"/>
      <c r="R209" s="29">
        <f>IF(COUNTA($A209:$B209,$F209:$Q209)=0,"",IF($A209="","Missing Session ID",IF(COUNTIF($A$5:$A$504,$A209)&gt;1,"Duplicate Session ID",IF($B209="","Missing Plan ID",IF(COUNTIF('Action Plans'!$A$5:$A$504,$B209)=0,"Unknown Plan ID",IF($F209="","Missing Coaching Date",IF(AND($K209&lt;&gt;"",$K209&lt;$F209),"Follow-Up Due Before Session",IF(AND($L209="Yes",$M209=""),"Missing Follow-Up Completion Date",IF(AND($L209="No",$M209&lt;&gt;""),"Completion Date With Open Follow-Up",IF(AND($M209&lt;&gt;"",$M209&lt;$F209),"Follow-Up Completed Before Session","OK"))))))))))</f>
        <v/>
      </c>
    </row>
    <row r="210">
      <c r="A210" s="23" t="n"/>
      <c r="B210" s="23" t="n"/>
      <c r="C210" s="29">
        <f>IF($B210="","",IFERROR(INDEX('Action Plans'!$B$5:$B$504,MATCH($B210,'Action Plans'!$A$5:$A$504,0)),""))</f>
        <v/>
      </c>
      <c r="D210" s="29">
        <f>IF($B210="","",IFERROR(INDEX('Action Plans'!$C$5:$C$504,MATCH($B210,'Action Plans'!$A$5:$A$504,0)),""))</f>
        <v/>
      </c>
      <c r="E210" s="29">
        <f>IF($B210="","",IFERROR(INDEX('Action Plans'!$D$5:$D$504,MATCH($B210,'Action Plans'!$A$5:$A$504,0)),""))</f>
        <v/>
      </c>
      <c r="F210" s="42" t="n"/>
      <c r="G210" s="23" t="n"/>
      <c r="H210" s="23" t="n"/>
      <c r="I210" s="24" t="n"/>
      <c r="J210" s="24" t="n"/>
      <c r="K210" s="42" t="n"/>
      <c r="L210" s="23" t="n"/>
      <c r="M210" s="42" t="n"/>
      <c r="N210" s="23" t="n"/>
      <c r="O210" s="27" t="n"/>
      <c r="P210" s="45" t="n"/>
      <c r="Q210" s="24" t="n"/>
      <c r="R210" s="29">
        <f>IF(COUNTA($A210:$B210,$F210:$Q210)=0,"",IF($A210="","Missing Session ID",IF(COUNTIF($A$5:$A$504,$A210)&gt;1,"Duplicate Session ID",IF($B210="","Missing Plan ID",IF(COUNTIF('Action Plans'!$A$5:$A$504,$B210)=0,"Unknown Plan ID",IF($F210="","Missing Coaching Date",IF(AND($K210&lt;&gt;"",$K210&lt;$F210),"Follow-Up Due Before Session",IF(AND($L210="Yes",$M210=""),"Missing Follow-Up Completion Date",IF(AND($L210="No",$M210&lt;&gt;""),"Completion Date With Open Follow-Up",IF(AND($M210&lt;&gt;"",$M210&lt;$F210),"Follow-Up Completed Before Session","OK"))))))))))</f>
        <v/>
      </c>
    </row>
    <row r="211">
      <c r="A211" s="23" t="n"/>
      <c r="B211" s="23" t="n"/>
      <c r="C211" s="29">
        <f>IF($B211="","",IFERROR(INDEX('Action Plans'!$B$5:$B$504,MATCH($B211,'Action Plans'!$A$5:$A$504,0)),""))</f>
        <v/>
      </c>
      <c r="D211" s="29">
        <f>IF($B211="","",IFERROR(INDEX('Action Plans'!$C$5:$C$504,MATCH($B211,'Action Plans'!$A$5:$A$504,0)),""))</f>
        <v/>
      </c>
      <c r="E211" s="29">
        <f>IF($B211="","",IFERROR(INDEX('Action Plans'!$D$5:$D$504,MATCH($B211,'Action Plans'!$A$5:$A$504,0)),""))</f>
        <v/>
      </c>
      <c r="F211" s="42" t="n"/>
      <c r="G211" s="23" t="n"/>
      <c r="H211" s="23" t="n"/>
      <c r="I211" s="24" t="n"/>
      <c r="J211" s="24" t="n"/>
      <c r="K211" s="42" t="n"/>
      <c r="L211" s="23" t="n"/>
      <c r="M211" s="42" t="n"/>
      <c r="N211" s="23" t="n"/>
      <c r="O211" s="27" t="n"/>
      <c r="P211" s="45" t="n"/>
      <c r="Q211" s="24" t="n"/>
      <c r="R211" s="29">
        <f>IF(COUNTA($A211:$B211,$F211:$Q211)=0,"",IF($A211="","Missing Session ID",IF(COUNTIF($A$5:$A$504,$A211)&gt;1,"Duplicate Session ID",IF($B211="","Missing Plan ID",IF(COUNTIF('Action Plans'!$A$5:$A$504,$B211)=0,"Unknown Plan ID",IF($F211="","Missing Coaching Date",IF(AND($K211&lt;&gt;"",$K211&lt;$F211),"Follow-Up Due Before Session",IF(AND($L211="Yes",$M211=""),"Missing Follow-Up Completion Date",IF(AND($L211="No",$M211&lt;&gt;""),"Completion Date With Open Follow-Up",IF(AND($M211&lt;&gt;"",$M211&lt;$F211),"Follow-Up Completed Before Session","OK"))))))))))</f>
        <v/>
      </c>
    </row>
    <row r="212">
      <c r="A212" s="23" t="n"/>
      <c r="B212" s="23" t="n"/>
      <c r="C212" s="29">
        <f>IF($B212="","",IFERROR(INDEX('Action Plans'!$B$5:$B$504,MATCH($B212,'Action Plans'!$A$5:$A$504,0)),""))</f>
        <v/>
      </c>
      <c r="D212" s="29">
        <f>IF($B212="","",IFERROR(INDEX('Action Plans'!$C$5:$C$504,MATCH($B212,'Action Plans'!$A$5:$A$504,0)),""))</f>
        <v/>
      </c>
      <c r="E212" s="29">
        <f>IF($B212="","",IFERROR(INDEX('Action Plans'!$D$5:$D$504,MATCH($B212,'Action Plans'!$A$5:$A$504,0)),""))</f>
        <v/>
      </c>
      <c r="F212" s="42" t="n"/>
      <c r="G212" s="23" t="n"/>
      <c r="H212" s="23" t="n"/>
      <c r="I212" s="24" t="n"/>
      <c r="J212" s="24" t="n"/>
      <c r="K212" s="42" t="n"/>
      <c r="L212" s="23" t="n"/>
      <c r="M212" s="42" t="n"/>
      <c r="N212" s="23" t="n"/>
      <c r="O212" s="27" t="n"/>
      <c r="P212" s="45" t="n"/>
      <c r="Q212" s="24" t="n"/>
      <c r="R212" s="29">
        <f>IF(COUNTA($A212:$B212,$F212:$Q212)=0,"",IF($A212="","Missing Session ID",IF(COUNTIF($A$5:$A$504,$A212)&gt;1,"Duplicate Session ID",IF($B212="","Missing Plan ID",IF(COUNTIF('Action Plans'!$A$5:$A$504,$B212)=0,"Unknown Plan ID",IF($F212="","Missing Coaching Date",IF(AND($K212&lt;&gt;"",$K212&lt;$F212),"Follow-Up Due Before Session",IF(AND($L212="Yes",$M212=""),"Missing Follow-Up Completion Date",IF(AND($L212="No",$M212&lt;&gt;""),"Completion Date With Open Follow-Up",IF(AND($M212&lt;&gt;"",$M212&lt;$F212),"Follow-Up Completed Before Session","OK"))))))))))</f>
        <v/>
      </c>
    </row>
    <row r="213">
      <c r="A213" s="23" t="n"/>
      <c r="B213" s="23" t="n"/>
      <c r="C213" s="29">
        <f>IF($B213="","",IFERROR(INDEX('Action Plans'!$B$5:$B$504,MATCH($B213,'Action Plans'!$A$5:$A$504,0)),""))</f>
        <v/>
      </c>
      <c r="D213" s="29">
        <f>IF($B213="","",IFERROR(INDEX('Action Plans'!$C$5:$C$504,MATCH($B213,'Action Plans'!$A$5:$A$504,0)),""))</f>
        <v/>
      </c>
      <c r="E213" s="29">
        <f>IF($B213="","",IFERROR(INDEX('Action Plans'!$D$5:$D$504,MATCH($B213,'Action Plans'!$A$5:$A$504,0)),""))</f>
        <v/>
      </c>
      <c r="F213" s="42" t="n"/>
      <c r="G213" s="23" t="n"/>
      <c r="H213" s="23" t="n"/>
      <c r="I213" s="24" t="n"/>
      <c r="J213" s="24" t="n"/>
      <c r="K213" s="42" t="n"/>
      <c r="L213" s="23" t="n"/>
      <c r="M213" s="42" t="n"/>
      <c r="N213" s="23" t="n"/>
      <c r="O213" s="27" t="n"/>
      <c r="P213" s="45" t="n"/>
      <c r="Q213" s="24" t="n"/>
      <c r="R213" s="29">
        <f>IF(COUNTA($A213:$B213,$F213:$Q213)=0,"",IF($A213="","Missing Session ID",IF(COUNTIF($A$5:$A$504,$A213)&gt;1,"Duplicate Session ID",IF($B213="","Missing Plan ID",IF(COUNTIF('Action Plans'!$A$5:$A$504,$B213)=0,"Unknown Plan ID",IF($F213="","Missing Coaching Date",IF(AND($K213&lt;&gt;"",$K213&lt;$F213),"Follow-Up Due Before Session",IF(AND($L213="Yes",$M213=""),"Missing Follow-Up Completion Date",IF(AND($L213="No",$M213&lt;&gt;""),"Completion Date With Open Follow-Up",IF(AND($M213&lt;&gt;"",$M213&lt;$F213),"Follow-Up Completed Before Session","OK"))))))))))</f>
        <v/>
      </c>
    </row>
    <row r="214">
      <c r="A214" s="23" t="n"/>
      <c r="B214" s="23" t="n"/>
      <c r="C214" s="29">
        <f>IF($B214="","",IFERROR(INDEX('Action Plans'!$B$5:$B$504,MATCH($B214,'Action Plans'!$A$5:$A$504,0)),""))</f>
        <v/>
      </c>
      <c r="D214" s="29">
        <f>IF($B214="","",IFERROR(INDEX('Action Plans'!$C$5:$C$504,MATCH($B214,'Action Plans'!$A$5:$A$504,0)),""))</f>
        <v/>
      </c>
      <c r="E214" s="29">
        <f>IF($B214="","",IFERROR(INDEX('Action Plans'!$D$5:$D$504,MATCH($B214,'Action Plans'!$A$5:$A$504,0)),""))</f>
        <v/>
      </c>
      <c r="F214" s="42" t="n"/>
      <c r="G214" s="23" t="n"/>
      <c r="H214" s="23" t="n"/>
      <c r="I214" s="24" t="n"/>
      <c r="J214" s="24" t="n"/>
      <c r="K214" s="42" t="n"/>
      <c r="L214" s="23" t="n"/>
      <c r="M214" s="42" t="n"/>
      <c r="N214" s="23" t="n"/>
      <c r="O214" s="27" t="n"/>
      <c r="P214" s="45" t="n"/>
      <c r="Q214" s="24" t="n"/>
      <c r="R214" s="29">
        <f>IF(COUNTA($A214:$B214,$F214:$Q214)=0,"",IF($A214="","Missing Session ID",IF(COUNTIF($A$5:$A$504,$A214)&gt;1,"Duplicate Session ID",IF($B214="","Missing Plan ID",IF(COUNTIF('Action Plans'!$A$5:$A$504,$B214)=0,"Unknown Plan ID",IF($F214="","Missing Coaching Date",IF(AND($K214&lt;&gt;"",$K214&lt;$F214),"Follow-Up Due Before Session",IF(AND($L214="Yes",$M214=""),"Missing Follow-Up Completion Date",IF(AND($L214="No",$M214&lt;&gt;""),"Completion Date With Open Follow-Up",IF(AND($M214&lt;&gt;"",$M214&lt;$F214),"Follow-Up Completed Before Session","OK"))))))))))</f>
        <v/>
      </c>
    </row>
    <row r="215">
      <c r="A215" s="23" t="n"/>
      <c r="B215" s="23" t="n"/>
      <c r="C215" s="29">
        <f>IF($B215="","",IFERROR(INDEX('Action Plans'!$B$5:$B$504,MATCH($B215,'Action Plans'!$A$5:$A$504,0)),""))</f>
        <v/>
      </c>
      <c r="D215" s="29">
        <f>IF($B215="","",IFERROR(INDEX('Action Plans'!$C$5:$C$504,MATCH($B215,'Action Plans'!$A$5:$A$504,0)),""))</f>
        <v/>
      </c>
      <c r="E215" s="29">
        <f>IF($B215="","",IFERROR(INDEX('Action Plans'!$D$5:$D$504,MATCH($B215,'Action Plans'!$A$5:$A$504,0)),""))</f>
        <v/>
      </c>
      <c r="F215" s="42" t="n"/>
      <c r="G215" s="23" t="n"/>
      <c r="H215" s="23" t="n"/>
      <c r="I215" s="24" t="n"/>
      <c r="J215" s="24" t="n"/>
      <c r="K215" s="42" t="n"/>
      <c r="L215" s="23" t="n"/>
      <c r="M215" s="42" t="n"/>
      <c r="N215" s="23" t="n"/>
      <c r="O215" s="27" t="n"/>
      <c r="P215" s="45" t="n"/>
      <c r="Q215" s="24" t="n"/>
      <c r="R215" s="29">
        <f>IF(COUNTA($A215:$B215,$F215:$Q215)=0,"",IF($A215="","Missing Session ID",IF(COUNTIF($A$5:$A$504,$A215)&gt;1,"Duplicate Session ID",IF($B215="","Missing Plan ID",IF(COUNTIF('Action Plans'!$A$5:$A$504,$B215)=0,"Unknown Plan ID",IF($F215="","Missing Coaching Date",IF(AND($K215&lt;&gt;"",$K215&lt;$F215),"Follow-Up Due Before Session",IF(AND($L215="Yes",$M215=""),"Missing Follow-Up Completion Date",IF(AND($L215="No",$M215&lt;&gt;""),"Completion Date With Open Follow-Up",IF(AND($M215&lt;&gt;"",$M215&lt;$F215),"Follow-Up Completed Before Session","OK"))))))))))</f>
        <v/>
      </c>
    </row>
    <row r="216">
      <c r="A216" s="23" t="n"/>
      <c r="B216" s="23" t="n"/>
      <c r="C216" s="29">
        <f>IF($B216="","",IFERROR(INDEX('Action Plans'!$B$5:$B$504,MATCH($B216,'Action Plans'!$A$5:$A$504,0)),""))</f>
        <v/>
      </c>
      <c r="D216" s="29">
        <f>IF($B216="","",IFERROR(INDEX('Action Plans'!$C$5:$C$504,MATCH($B216,'Action Plans'!$A$5:$A$504,0)),""))</f>
        <v/>
      </c>
      <c r="E216" s="29">
        <f>IF($B216="","",IFERROR(INDEX('Action Plans'!$D$5:$D$504,MATCH($B216,'Action Plans'!$A$5:$A$504,0)),""))</f>
        <v/>
      </c>
      <c r="F216" s="42" t="n"/>
      <c r="G216" s="23" t="n"/>
      <c r="H216" s="23" t="n"/>
      <c r="I216" s="24" t="n"/>
      <c r="J216" s="24" t="n"/>
      <c r="K216" s="42" t="n"/>
      <c r="L216" s="23" t="n"/>
      <c r="M216" s="42" t="n"/>
      <c r="N216" s="23" t="n"/>
      <c r="O216" s="27" t="n"/>
      <c r="P216" s="45" t="n"/>
      <c r="Q216" s="24" t="n"/>
      <c r="R216" s="29">
        <f>IF(COUNTA($A216:$B216,$F216:$Q216)=0,"",IF($A216="","Missing Session ID",IF(COUNTIF($A$5:$A$504,$A216)&gt;1,"Duplicate Session ID",IF($B216="","Missing Plan ID",IF(COUNTIF('Action Plans'!$A$5:$A$504,$B216)=0,"Unknown Plan ID",IF($F216="","Missing Coaching Date",IF(AND($K216&lt;&gt;"",$K216&lt;$F216),"Follow-Up Due Before Session",IF(AND($L216="Yes",$M216=""),"Missing Follow-Up Completion Date",IF(AND($L216="No",$M216&lt;&gt;""),"Completion Date With Open Follow-Up",IF(AND($M216&lt;&gt;"",$M216&lt;$F216),"Follow-Up Completed Before Session","OK"))))))))))</f>
        <v/>
      </c>
    </row>
    <row r="217">
      <c r="A217" s="23" t="n"/>
      <c r="B217" s="23" t="n"/>
      <c r="C217" s="29">
        <f>IF($B217="","",IFERROR(INDEX('Action Plans'!$B$5:$B$504,MATCH($B217,'Action Plans'!$A$5:$A$504,0)),""))</f>
        <v/>
      </c>
      <c r="D217" s="29">
        <f>IF($B217="","",IFERROR(INDEX('Action Plans'!$C$5:$C$504,MATCH($B217,'Action Plans'!$A$5:$A$504,0)),""))</f>
        <v/>
      </c>
      <c r="E217" s="29">
        <f>IF($B217="","",IFERROR(INDEX('Action Plans'!$D$5:$D$504,MATCH($B217,'Action Plans'!$A$5:$A$504,0)),""))</f>
        <v/>
      </c>
      <c r="F217" s="42" t="n"/>
      <c r="G217" s="23" t="n"/>
      <c r="H217" s="23" t="n"/>
      <c r="I217" s="24" t="n"/>
      <c r="J217" s="24" t="n"/>
      <c r="K217" s="42" t="n"/>
      <c r="L217" s="23" t="n"/>
      <c r="M217" s="42" t="n"/>
      <c r="N217" s="23" t="n"/>
      <c r="O217" s="27" t="n"/>
      <c r="P217" s="45" t="n"/>
      <c r="Q217" s="24" t="n"/>
      <c r="R217" s="29">
        <f>IF(COUNTA($A217:$B217,$F217:$Q217)=0,"",IF($A217="","Missing Session ID",IF(COUNTIF($A$5:$A$504,$A217)&gt;1,"Duplicate Session ID",IF($B217="","Missing Plan ID",IF(COUNTIF('Action Plans'!$A$5:$A$504,$B217)=0,"Unknown Plan ID",IF($F217="","Missing Coaching Date",IF(AND($K217&lt;&gt;"",$K217&lt;$F217),"Follow-Up Due Before Session",IF(AND($L217="Yes",$M217=""),"Missing Follow-Up Completion Date",IF(AND($L217="No",$M217&lt;&gt;""),"Completion Date With Open Follow-Up",IF(AND($M217&lt;&gt;"",$M217&lt;$F217),"Follow-Up Completed Before Session","OK"))))))))))</f>
        <v/>
      </c>
    </row>
    <row r="218">
      <c r="A218" s="23" t="n"/>
      <c r="B218" s="23" t="n"/>
      <c r="C218" s="29">
        <f>IF($B218="","",IFERROR(INDEX('Action Plans'!$B$5:$B$504,MATCH($B218,'Action Plans'!$A$5:$A$504,0)),""))</f>
        <v/>
      </c>
      <c r="D218" s="29">
        <f>IF($B218="","",IFERROR(INDEX('Action Plans'!$C$5:$C$504,MATCH($B218,'Action Plans'!$A$5:$A$504,0)),""))</f>
        <v/>
      </c>
      <c r="E218" s="29">
        <f>IF($B218="","",IFERROR(INDEX('Action Plans'!$D$5:$D$504,MATCH($B218,'Action Plans'!$A$5:$A$504,0)),""))</f>
        <v/>
      </c>
      <c r="F218" s="42" t="n"/>
      <c r="G218" s="23" t="n"/>
      <c r="H218" s="23" t="n"/>
      <c r="I218" s="24" t="n"/>
      <c r="J218" s="24" t="n"/>
      <c r="K218" s="42" t="n"/>
      <c r="L218" s="23" t="n"/>
      <c r="M218" s="42" t="n"/>
      <c r="N218" s="23" t="n"/>
      <c r="O218" s="27" t="n"/>
      <c r="P218" s="45" t="n"/>
      <c r="Q218" s="24" t="n"/>
      <c r="R218" s="29">
        <f>IF(COUNTA($A218:$B218,$F218:$Q218)=0,"",IF($A218="","Missing Session ID",IF(COUNTIF($A$5:$A$504,$A218)&gt;1,"Duplicate Session ID",IF($B218="","Missing Plan ID",IF(COUNTIF('Action Plans'!$A$5:$A$504,$B218)=0,"Unknown Plan ID",IF($F218="","Missing Coaching Date",IF(AND($K218&lt;&gt;"",$K218&lt;$F218),"Follow-Up Due Before Session",IF(AND($L218="Yes",$M218=""),"Missing Follow-Up Completion Date",IF(AND($L218="No",$M218&lt;&gt;""),"Completion Date With Open Follow-Up",IF(AND($M218&lt;&gt;"",$M218&lt;$F218),"Follow-Up Completed Before Session","OK"))))))))))</f>
        <v/>
      </c>
    </row>
    <row r="219">
      <c r="A219" s="23" t="n"/>
      <c r="B219" s="23" t="n"/>
      <c r="C219" s="29">
        <f>IF($B219="","",IFERROR(INDEX('Action Plans'!$B$5:$B$504,MATCH($B219,'Action Plans'!$A$5:$A$504,0)),""))</f>
        <v/>
      </c>
      <c r="D219" s="29">
        <f>IF($B219="","",IFERROR(INDEX('Action Plans'!$C$5:$C$504,MATCH($B219,'Action Plans'!$A$5:$A$504,0)),""))</f>
        <v/>
      </c>
      <c r="E219" s="29">
        <f>IF($B219="","",IFERROR(INDEX('Action Plans'!$D$5:$D$504,MATCH($B219,'Action Plans'!$A$5:$A$504,0)),""))</f>
        <v/>
      </c>
      <c r="F219" s="42" t="n"/>
      <c r="G219" s="23" t="n"/>
      <c r="H219" s="23" t="n"/>
      <c r="I219" s="24" t="n"/>
      <c r="J219" s="24" t="n"/>
      <c r="K219" s="42" t="n"/>
      <c r="L219" s="23" t="n"/>
      <c r="M219" s="42" t="n"/>
      <c r="N219" s="23" t="n"/>
      <c r="O219" s="27" t="n"/>
      <c r="P219" s="45" t="n"/>
      <c r="Q219" s="24" t="n"/>
      <c r="R219" s="29">
        <f>IF(COUNTA($A219:$B219,$F219:$Q219)=0,"",IF($A219="","Missing Session ID",IF(COUNTIF($A$5:$A$504,$A219)&gt;1,"Duplicate Session ID",IF($B219="","Missing Plan ID",IF(COUNTIF('Action Plans'!$A$5:$A$504,$B219)=0,"Unknown Plan ID",IF($F219="","Missing Coaching Date",IF(AND($K219&lt;&gt;"",$K219&lt;$F219),"Follow-Up Due Before Session",IF(AND($L219="Yes",$M219=""),"Missing Follow-Up Completion Date",IF(AND($L219="No",$M219&lt;&gt;""),"Completion Date With Open Follow-Up",IF(AND($M219&lt;&gt;"",$M219&lt;$F219),"Follow-Up Completed Before Session","OK"))))))))))</f>
        <v/>
      </c>
    </row>
    <row r="220">
      <c r="A220" s="23" t="n"/>
      <c r="B220" s="23" t="n"/>
      <c r="C220" s="29">
        <f>IF($B220="","",IFERROR(INDEX('Action Plans'!$B$5:$B$504,MATCH($B220,'Action Plans'!$A$5:$A$504,0)),""))</f>
        <v/>
      </c>
      <c r="D220" s="29">
        <f>IF($B220="","",IFERROR(INDEX('Action Plans'!$C$5:$C$504,MATCH($B220,'Action Plans'!$A$5:$A$504,0)),""))</f>
        <v/>
      </c>
      <c r="E220" s="29">
        <f>IF($B220="","",IFERROR(INDEX('Action Plans'!$D$5:$D$504,MATCH($B220,'Action Plans'!$A$5:$A$504,0)),""))</f>
        <v/>
      </c>
      <c r="F220" s="42" t="n"/>
      <c r="G220" s="23" t="n"/>
      <c r="H220" s="23" t="n"/>
      <c r="I220" s="24" t="n"/>
      <c r="J220" s="24" t="n"/>
      <c r="K220" s="42" t="n"/>
      <c r="L220" s="23" t="n"/>
      <c r="M220" s="42" t="n"/>
      <c r="N220" s="23" t="n"/>
      <c r="O220" s="27" t="n"/>
      <c r="P220" s="45" t="n"/>
      <c r="Q220" s="24" t="n"/>
      <c r="R220" s="29">
        <f>IF(COUNTA($A220:$B220,$F220:$Q220)=0,"",IF($A220="","Missing Session ID",IF(COUNTIF($A$5:$A$504,$A220)&gt;1,"Duplicate Session ID",IF($B220="","Missing Plan ID",IF(COUNTIF('Action Plans'!$A$5:$A$504,$B220)=0,"Unknown Plan ID",IF($F220="","Missing Coaching Date",IF(AND($K220&lt;&gt;"",$K220&lt;$F220),"Follow-Up Due Before Session",IF(AND($L220="Yes",$M220=""),"Missing Follow-Up Completion Date",IF(AND($L220="No",$M220&lt;&gt;""),"Completion Date With Open Follow-Up",IF(AND($M220&lt;&gt;"",$M220&lt;$F220),"Follow-Up Completed Before Session","OK"))))))))))</f>
        <v/>
      </c>
    </row>
    <row r="221">
      <c r="A221" s="23" t="n"/>
      <c r="B221" s="23" t="n"/>
      <c r="C221" s="29">
        <f>IF($B221="","",IFERROR(INDEX('Action Plans'!$B$5:$B$504,MATCH($B221,'Action Plans'!$A$5:$A$504,0)),""))</f>
        <v/>
      </c>
      <c r="D221" s="29">
        <f>IF($B221="","",IFERROR(INDEX('Action Plans'!$C$5:$C$504,MATCH($B221,'Action Plans'!$A$5:$A$504,0)),""))</f>
        <v/>
      </c>
      <c r="E221" s="29">
        <f>IF($B221="","",IFERROR(INDEX('Action Plans'!$D$5:$D$504,MATCH($B221,'Action Plans'!$A$5:$A$504,0)),""))</f>
        <v/>
      </c>
      <c r="F221" s="42" t="n"/>
      <c r="G221" s="23" t="n"/>
      <c r="H221" s="23" t="n"/>
      <c r="I221" s="24" t="n"/>
      <c r="J221" s="24" t="n"/>
      <c r="K221" s="42" t="n"/>
      <c r="L221" s="23" t="n"/>
      <c r="M221" s="42" t="n"/>
      <c r="N221" s="23" t="n"/>
      <c r="O221" s="27" t="n"/>
      <c r="P221" s="45" t="n"/>
      <c r="Q221" s="24" t="n"/>
      <c r="R221" s="29">
        <f>IF(COUNTA($A221:$B221,$F221:$Q221)=0,"",IF($A221="","Missing Session ID",IF(COUNTIF($A$5:$A$504,$A221)&gt;1,"Duplicate Session ID",IF($B221="","Missing Plan ID",IF(COUNTIF('Action Plans'!$A$5:$A$504,$B221)=0,"Unknown Plan ID",IF($F221="","Missing Coaching Date",IF(AND($K221&lt;&gt;"",$K221&lt;$F221),"Follow-Up Due Before Session",IF(AND($L221="Yes",$M221=""),"Missing Follow-Up Completion Date",IF(AND($L221="No",$M221&lt;&gt;""),"Completion Date With Open Follow-Up",IF(AND($M221&lt;&gt;"",$M221&lt;$F221),"Follow-Up Completed Before Session","OK"))))))))))</f>
        <v/>
      </c>
    </row>
    <row r="222">
      <c r="A222" s="23" t="n"/>
      <c r="B222" s="23" t="n"/>
      <c r="C222" s="29">
        <f>IF($B222="","",IFERROR(INDEX('Action Plans'!$B$5:$B$504,MATCH($B222,'Action Plans'!$A$5:$A$504,0)),""))</f>
        <v/>
      </c>
      <c r="D222" s="29">
        <f>IF($B222="","",IFERROR(INDEX('Action Plans'!$C$5:$C$504,MATCH($B222,'Action Plans'!$A$5:$A$504,0)),""))</f>
        <v/>
      </c>
      <c r="E222" s="29">
        <f>IF($B222="","",IFERROR(INDEX('Action Plans'!$D$5:$D$504,MATCH($B222,'Action Plans'!$A$5:$A$504,0)),""))</f>
        <v/>
      </c>
      <c r="F222" s="42" t="n"/>
      <c r="G222" s="23" t="n"/>
      <c r="H222" s="23" t="n"/>
      <c r="I222" s="24" t="n"/>
      <c r="J222" s="24" t="n"/>
      <c r="K222" s="42" t="n"/>
      <c r="L222" s="23" t="n"/>
      <c r="M222" s="42" t="n"/>
      <c r="N222" s="23" t="n"/>
      <c r="O222" s="27" t="n"/>
      <c r="P222" s="45" t="n"/>
      <c r="Q222" s="24" t="n"/>
      <c r="R222" s="29">
        <f>IF(COUNTA($A222:$B222,$F222:$Q222)=0,"",IF($A222="","Missing Session ID",IF(COUNTIF($A$5:$A$504,$A222)&gt;1,"Duplicate Session ID",IF($B222="","Missing Plan ID",IF(COUNTIF('Action Plans'!$A$5:$A$504,$B222)=0,"Unknown Plan ID",IF($F222="","Missing Coaching Date",IF(AND($K222&lt;&gt;"",$K222&lt;$F222),"Follow-Up Due Before Session",IF(AND($L222="Yes",$M222=""),"Missing Follow-Up Completion Date",IF(AND($L222="No",$M222&lt;&gt;""),"Completion Date With Open Follow-Up",IF(AND($M222&lt;&gt;"",$M222&lt;$F222),"Follow-Up Completed Before Session","OK"))))))))))</f>
        <v/>
      </c>
    </row>
    <row r="223">
      <c r="A223" s="23" t="n"/>
      <c r="B223" s="23" t="n"/>
      <c r="C223" s="29">
        <f>IF($B223="","",IFERROR(INDEX('Action Plans'!$B$5:$B$504,MATCH($B223,'Action Plans'!$A$5:$A$504,0)),""))</f>
        <v/>
      </c>
      <c r="D223" s="29">
        <f>IF($B223="","",IFERROR(INDEX('Action Plans'!$C$5:$C$504,MATCH($B223,'Action Plans'!$A$5:$A$504,0)),""))</f>
        <v/>
      </c>
      <c r="E223" s="29">
        <f>IF($B223="","",IFERROR(INDEX('Action Plans'!$D$5:$D$504,MATCH($B223,'Action Plans'!$A$5:$A$504,0)),""))</f>
        <v/>
      </c>
      <c r="F223" s="42" t="n"/>
      <c r="G223" s="23" t="n"/>
      <c r="H223" s="23" t="n"/>
      <c r="I223" s="24" t="n"/>
      <c r="J223" s="24" t="n"/>
      <c r="K223" s="42" t="n"/>
      <c r="L223" s="23" t="n"/>
      <c r="M223" s="42" t="n"/>
      <c r="N223" s="23" t="n"/>
      <c r="O223" s="27" t="n"/>
      <c r="P223" s="45" t="n"/>
      <c r="Q223" s="24" t="n"/>
      <c r="R223" s="29">
        <f>IF(COUNTA($A223:$B223,$F223:$Q223)=0,"",IF($A223="","Missing Session ID",IF(COUNTIF($A$5:$A$504,$A223)&gt;1,"Duplicate Session ID",IF($B223="","Missing Plan ID",IF(COUNTIF('Action Plans'!$A$5:$A$504,$B223)=0,"Unknown Plan ID",IF($F223="","Missing Coaching Date",IF(AND($K223&lt;&gt;"",$K223&lt;$F223),"Follow-Up Due Before Session",IF(AND($L223="Yes",$M223=""),"Missing Follow-Up Completion Date",IF(AND($L223="No",$M223&lt;&gt;""),"Completion Date With Open Follow-Up",IF(AND($M223&lt;&gt;"",$M223&lt;$F223),"Follow-Up Completed Before Session","OK"))))))))))</f>
        <v/>
      </c>
    </row>
    <row r="224">
      <c r="A224" s="23" t="n"/>
      <c r="B224" s="23" t="n"/>
      <c r="C224" s="29">
        <f>IF($B224="","",IFERROR(INDEX('Action Plans'!$B$5:$B$504,MATCH($B224,'Action Plans'!$A$5:$A$504,0)),""))</f>
        <v/>
      </c>
      <c r="D224" s="29">
        <f>IF($B224="","",IFERROR(INDEX('Action Plans'!$C$5:$C$504,MATCH($B224,'Action Plans'!$A$5:$A$504,0)),""))</f>
        <v/>
      </c>
      <c r="E224" s="29">
        <f>IF($B224="","",IFERROR(INDEX('Action Plans'!$D$5:$D$504,MATCH($B224,'Action Plans'!$A$5:$A$504,0)),""))</f>
        <v/>
      </c>
      <c r="F224" s="42" t="n"/>
      <c r="G224" s="23" t="n"/>
      <c r="H224" s="23" t="n"/>
      <c r="I224" s="24" t="n"/>
      <c r="J224" s="24" t="n"/>
      <c r="K224" s="42" t="n"/>
      <c r="L224" s="23" t="n"/>
      <c r="M224" s="42" t="n"/>
      <c r="N224" s="23" t="n"/>
      <c r="O224" s="27" t="n"/>
      <c r="P224" s="45" t="n"/>
      <c r="Q224" s="24" t="n"/>
      <c r="R224" s="29">
        <f>IF(COUNTA($A224:$B224,$F224:$Q224)=0,"",IF($A224="","Missing Session ID",IF(COUNTIF($A$5:$A$504,$A224)&gt;1,"Duplicate Session ID",IF($B224="","Missing Plan ID",IF(COUNTIF('Action Plans'!$A$5:$A$504,$B224)=0,"Unknown Plan ID",IF($F224="","Missing Coaching Date",IF(AND($K224&lt;&gt;"",$K224&lt;$F224),"Follow-Up Due Before Session",IF(AND($L224="Yes",$M224=""),"Missing Follow-Up Completion Date",IF(AND($L224="No",$M224&lt;&gt;""),"Completion Date With Open Follow-Up",IF(AND($M224&lt;&gt;"",$M224&lt;$F224),"Follow-Up Completed Before Session","OK"))))))))))</f>
        <v/>
      </c>
    </row>
    <row r="225">
      <c r="A225" s="23" t="n"/>
      <c r="B225" s="23" t="n"/>
      <c r="C225" s="29">
        <f>IF($B225="","",IFERROR(INDEX('Action Plans'!$B$5:$B$504,MATCH($B225,'Action Plans'!$A$5:$A$504,0)),""))</f>
        <v/>
      </c>
      <c r="D225" s="29">
        <f>IF($B225="","",IFERROR(INDEX('Action Plans'!$C$5:$C$504,MATCH($B225,'Action Plans'!$A$5:$A$504,0)),""))</f>
        <v/>
      </c>
      <c r="E225" s="29">
        <f>IF($B225="","",IFERROR(INDEX('Action Plans'!$D$5:$D$504,MATCH($B225,'Action Plans'!$A$5:$A$504,0)),""))</f>
        <v/>
      </c>
      <c r="F225" s="42" t="n"/>
      <c r="G225" s="23" t="n"/>
      <c r="H225" s="23" t="n"/>
      <c r="I225" s="24" t="n"/>
      <c r="J225" s="24" t="n"/>
      <c r="K225" s="42" t="n"/>
      <c r="L225" s="23" t="n"/>
      <c r="M225" s="42" t="n"/>
      <c r="N225" s="23" t="n"/>
      <c r="O225" s="27" t="n"/>
      <c r="P225" s="45" t="n"/>
      <c r="Q225" s="24" t="n"/>
      <c r="R225" s="29">
        <f>IF(COUNTA($A225:$B225,$F225:$Q225)=0,"",IF($A225="","Missing Session ID",IF(COUNTIF($A$5:$A$504,$A225)&gt;1,"Duplicate Session ID",IF($B225="","Missing Plan ID",IF(COUNTIF('Action Plans'!$A$5:$A$504,$B225)=0,"Unknown Plan ID",IF($F225="","Missing Coaching Date",IF(AND($K225&lt;&gt;"",$K225&lt;$F225),"Follow-Up Due Before Session",IF(AND($L225="Yes",$M225=""),"Missing Follow-Up Completion Date",IF(AND($L225="No",$M225&lt;&gt;""),"Completion Date With Open Follow-Up",IF(AND($M225&lt;&gt;"",$M225&lt;$F225),"Follow-Up Completed Before Session","OK"))))))))))</f>
        <v/>
      </c>
    </row>
    <row r="226">
      <c r="A226" s="23" t="n"/>
      <c r="B226" s="23" t="n"/>
      <c r="C226" s="29">
        <f>IF($B226="","",IFERROR(INDEX('Action Plans'!$B$5:$B$504,MATCH($B226,'Action Plans'!$A$5:$A$504,0)),""))</f>
        <v/>
      </c>
      <c r="D226" s="29">
        <f>IF($B226="","",IFERROR(INDEX('Action Plans'!$C$5:$C$504,MATCH($B226,'Action Plans'!$A$5:$A$504,0)),""))</f>
        <v/>
      </c>
      <c r="E226" s="29">
        <f>IF($B226="","",IFERROR(INDEX('Action Plans'!$D$5:$D$504,MATCH($B226,'Action Plans'!$A$5:$A$504,0)),""))</f>
        <v/>
      </c>
      <c r="F226" s="42" t="n"/>
      <c r="G226" s="23" t="n"/>
      <c r="H226" s="23" t="n"/>
      <c r="I226" s="24" t="n"/>
      <c r="J226" s="24" t="n"/>
      <c r="K226" s="42" t="n"/>
      <c r="L226" s="23" t="n"/>
      <c r="M226" s="42" t="n"/>
      <c r="N226" s="23" t="n"/>
      <c r="O226" s="27" t="n"/>
      <c r="P226" s="45" t="n"/>
      <c r="Q226" s="24" t="n"/>
      <c r="R226" s="29">
        <f>IF(COUNTA($A226:$B226,$F226:$Q226)=0,"",IF($A226="","Missing Session ID",IF(COUNTIF($A$5:$A$504,$A226)&gt;1,"Duplicate Session ID",IF($B226="","Missing Plan ID",IF(COUNTIF('Action Plans'!$A$5:$A$504,$B226)=0,"Unknown Plan ID",IF($F226="","Missing Coaching Date",IF(AND($K226&lt;&gt;"",$K226&lt;$F226),"Follow-Up Due Before Session",IF(AND($L226="Yes",$M226=""),"Missing Follow-Up Completion Date",IF(AND($L226="No",$M226&lt;&gt;""),"Completion Date With Open Follow-Up",IF(AND($M226&lt;&gt;"",$M226&lt;$F226),"Follow-Up Completed Before Session","OK"))))))))))</f>
        <v/>
      </c>
    </row>
    <row r="227">
      <c r="A227" s="23" t="n"/>
      <c r="B227" s="23" t="n"/>
      <c r="C227" s="29">
        <f>IF($B227="","",IFERROR(INDEX('Action Plans'!$B$5:$B$504,MATCH($B227,'Action Plans'!$A$5:$A$504,0)),""))</f>
        <v/>
      </c>
      <c r="D227" s="29">
        <f>IF($B227="","",IFERROR(INDEX('Action Plans'!$C$5:$C$504,MATCH($B227,'Action Plans'!$A$5:$A$504,0)),""))</f>
        <v/>
      </c>
      <c r="E227" s="29">
        <f>IF($B227="","",IFERROR(INDEX('Action Plans'!$D$5:$D$504,MATCH($B227,'Action Plans'!$A$5:$A$504,0)),""))</f>
        <v/>
      </c>
      <c r="F227" s="42" t="n"/>
      <c r="G227" s="23" t="n"/>
      <c r="H227" s="23" t="n"/>
      <c r="I227" s="24" t="n"/>
      <c r="J227" s="24" t="n"/>
      <c r="K227" s="42" t="n"/>
      <c r="L227" s="23" t="n"/>
      <c r="M227" s="42" t="n"/>
      <c r="N227" s="23" t="n"/>
      <c r="O227" s="27" t="n"/>
      <c r="P227" s="45" t="n"/>
      <c r="Q227" s="24" t="n"/>
      <c r="R227" s="29">
        <f>IF(COUNTA($A227:$B227,$F227:$Q227)=0,"",IF($A227="","Missing Session ID",IF(COUNTIF($A$5:$A$504,$A227)&gt;1,"Duplicate Session ID",IF($B227="","Missing Plan ID",IF(COUNTIF('Action Plans'!$A$5:$A$504,$B227)=0,"Unknown Plan ID",IF($F227="","Missing Coaching Date",IF(AND($K227&lt;&gt;"",$K227&lt;$F227),"Follow-Up Due Before Session",IF(AND($L227="Yes",$M227=""),"Missing Follow-Up Completion Date",IF(AND($L227="No",$M227&lt;&gt;""),"Completion Date With Open Follow-Up",IF(AND($M227&lt;&gt;"",$M227&lt;$F227),"Follow-Up Completed Before Session","OK"))))))))))</f>
        <v/>
      </c>
    </row>
    <row r="228">
      <c r="A228" s="23" t="n"/>
      <c r="B228" s="23" t="n"/>
      <c r="C228" s="29">
        <f>IF($B228="","",IFERROR(INDEX('Action Plans'!$B$5:$B$504,MATCH($B228,'Action Plans'!$A$5:$A$504,0)),""))</f>
        <v/>
      </c>
      <c r="D228" s="29">
        <f>IF($B228="","",IFERROR(INDEX('Action Plans'!$C$5:$C$504,MATCH($B228,'Action Plans'!$A$5:$A$504,0)),""))</f>
        <v/>
      </c>
      <c r="E228" s="29">
        <f>IF($B228="","",IFERROR(INDEX('Action Plans'!$D$5:$D$504,MATCH($B228,'Action Plans'!$A$5:$A$504,0)),""))</f>
        <v/>
      </c>
      <c r="F228" s="42" t="n"/>
      <c r="G228" s="23" t="n"/>
      <c r="H228" s="23" t="n"/>
      <c r="I228" s="24" t="n"/>
      <c r="J228" s="24" t="n"/>
      <c r="K228" s="42" t="n"/>
      <c r="L228" s="23" t="n"/>
      <c r="M228" s="42" t="n"/>
      <c r="N228" s="23" t="n"/>
      <c r="O228" s="27" t="n"/>
      <c r="P228" s="45" t="n"/>
      <c r="Q228" s="24" t="n"/>
      <c r="R228" s="29">
        <f>IF(COUNTA($A228:$B228,$F228:$Q228)=0,"",IF($A228="","Missing Session ID",IF(COUNTIF($A$5:$A$504,$A228)&gt;1,"Duplicate Session ID",IF($B228="","Missing Plan ID",IF(COUNTIF('Action Plans'!$A$5:$A$504,$B228)=0,"Unknown Plan ID",IF($F228="","Missing Coaching Date",IF(AND($K228&lt;&gt;"",$K228&lt;$F228),"Follow-Up Due Before Session",IF(AND($L228="Yes",$M228=""),"Missing Follow-Up Completion Date",IF(AND($L228="No",$M228&lt;&gt;""),"Completion Date With Open Follow-Up",IF(AND($M228&lt;&gt;"",$M228&lt;$F228),"Follow-Up Completed Before Session","OK"))))))))))</f>
        <v/>
      </c>
    </row>
    <row r="229">
      <c r="A229" s="23" t="n"/>
      <c r="B229" s="23" t="n"/>
      <c r="C229" s="29">
        <f>IF($B229="","",IFERROR(INDEX('Action Plans'!$B$5:$B$504,MATCH($B229,'Action Plans'!$A$5:$A$504,0)),""))</f>
        <v/>
      </c>
      <c r="D229" s="29">
        <f>IF($B229="","",IFERROR(INDEX('Action Plans'!$C$5:$C$504,MATCH($B229,'Action Plans'!$A$5:$A$504,0)),""))</f>
        <v/>
      </c>
      <c r="E229" s="29">
        <f>IF($B229="","",IFERROR(INDEX('Action Plans'!$D$5:$D$504,MATCH($B229,'Action Plans'!$A$5:$A$504,0)),""))</f>
        <v/>
      </c>
      <c r="F229" s="42" t="n"/>
      <c r="G229" s="23" t="n"/>
      <c r="H229" s="23" t="n"/>
      <c r="I229" s="24" t="n"/>
      <c r="J229" s="24" t="n"/>
      <c r="K229" s="42" t="n"/>
      <c r="L229" s="23" t="n"/>
      <c r="M229" s="42" t="n"/>
      <c r="N229" s="23" t="n"/>
      <c r="O229" s="27" t="n"/>
      <c r="P229" s="45" t="n"/>
      <c r="Q229" s="24" t="n"/>
      <c r="R229" s="29">
        <f>IF(COUNTA($A229:$B229,$F229:$Q229)=0,"",IF($A229="","Missing Session ID",IF(COUNTIF($A$5:$A$504,$A229)&gt;1,"Duplicate Session ID",IF($B229="","Missing Plan ID",IF(COUNTIF('Action Plans'!$A$5:$A$504,$B229)=0,"Unknown Plan ID",IF($F229="","Missing Coaching Date",IF(AND($K229&lt;&gt;"",$K229&lt;$F229),"Follow-Up Due Before Session",IF(AND($L229="Yes",$M229=""),"Missing Follow-Up Completion Date",IF(AND($L229="No",$M229&lt;&gt;""),"Completion Date With Open Follow-Up",IF(AND($M229&lt;&gt;"",$M229&lt;$F229),"Follow-Up Completed Before Session","OK"))))))))))</f>
        <v/>
      </c>
    </row>
    <row r="230">
      <c r="A230" s="23" t="n"/>
      <c r="B230" s="23" t="n"/>
      <c r="C230" s="29">
        <f>IF($B230="","",IFERROR(INDEX('Action Plans'!$B$5:$B$504,MATCH($B230,'Action Plans'!$A$5:$A$504,0)),""))</f>
        <v/>
      </c>
      <c r="D230" s="29">
        <f>IF($B230="","",IFERROR(INDEX('Action Plans'!$C$5:$C$504,MATCH($B230,'Action Plans'!$A$5:$A$504,0)),""))</f>
        <v/>
      </c>
      <c r="E230" s="29">
        <f>IF($B230="","",IFERROR(INDEX('Action Plans'!$D$5:$D$504,MATCH($B230,'Action Plans'!$A$5:$A$504,0)),""))</f>
        <v/>
      </c>
      <c r="F230" s="42" t="n"/>
      <c r="G230" s="23" t="n"/>
      <c r="H230" s="23" t="n"/>
      <c r="I230" s="24" t="n"/>
      <c r="J230" s="24" t="n"/>
      <c r="K230" s="42" t="n"/>
      <c r="L230" s="23" t="n"/>
      <c r="M230" s="42" t="n"/>
      <c r="N230" s="23" t="n"/>
      <c r="O230" s="27" t="n"/>
      <c r="P230" s="45" t="n"/>
      <c r="Q230" s="24" t="n"/>
      <c r="R230" s="29">
        <f>IF(COUNTA($A230:$B230,$F230:$Q230)=0,"",IF($A230="","Missing Session ID",IF(COUNTIF($A$5:$A$504,$A230)&gt;1,"Duplicate Session ID",IF($B230="","Missing Plan ID",IF(COUNTIF('Action Plans'!$A$5:$A$504,$B230)=0,"Unknown Plan ID",IF($F230="","Missing Coaching Date",IF(AND($K230&lt;&gt;"",$K230&lt;$F230),"Follow-Up Due Before Session",IF(AND($L230="Yes",$M230=""),"Missing Follow-Up Completion Date",IF(AND($L230="No",$M230&lt;&gt;""),"Completion Date With Open Follow-Up",IF(AND($M230&lt;&gt;"",$M230&lt;$F230),"Follow-Up Completed Before Session","OK"))))))))))</f>
        <v/>
      </c>
    </row>
    <row r="231">
      <c r="A231" s="23" t="n"/>
      <c r="B231" s="23" t="n"/>
      <c r="C231" s="29">
        <f>IF($B231="","",IFERROR(INDEX('Action Plans'!$B$5:$B$504,MATCH($B231,'Action Plans'!$A$5:$A$504,0)),""))</f>
        <v/>
      </c>
      <c r="D231" s="29">
        <f>IF($B231="","",IFERROR(INDEX('Action Plans'!$C$5:$C$504,MATCH($B231,'Action Plans'!$A$5:$A$504,0)),""))</f>
        <v/>
      </c>
      <c r="E231" s="29">
        <f>IF($B231="","",IFERROR(INDEX('Action Plans'!$D$5:$D$504,MATCH($B231,'Action Plans'!$A$5:$A$504,0)),""))</f>
        <v/>
      </c>
      <c r="F231" s="42" t="n"/>
      <c r="G231" s="23" t="n"/>
      <c r="H231" s="23" t="n"/>
      <c r="I231" s="24" t="n"/>
      <c r="J231" s="24" t="n"/>
      <c r="K231" s="42" t="n"/>
      <c r="L231" s="23" t="n"/>
      <c r="M231" s="42" t="n"/>
      <c r="N231" s="23" t="n"/>
      <c r="O231" s="27" t="n"/>
      <c r="P231" s="45" t="n"/>
      <c r="Q231" s="24" t="n"/>
      <c r="R231" s="29">
        <f>IF(COUNTA($A231:$B231,$F231:$Q231)=0,"",IF($A231="","Missing Session ID",IF(COUNTIF($A$5:$A$504,$A231)&gt;1,"Duplicate Session ID",IF($B231="","Missing Plan ID",IF(COUNTIF('Action Plans'!$A$5:$A$504,$B231)=0,"Unknown Plan ID",IF($F231="","Missing Coaching Date",IF(AND($K231&lt;&gt;"",$K231&lt;$F231),"Follow-Up Due Before Session",IF(AND($L231="Yes",$M231=""),"Missing Follow-Up Completion Date",IF(AND($L231="No",$M231&lt;&gt;""),"Completion Date With Open Follow-Up",IF(AND($M231&lt;&gt;"",$M231&lt;$F231),"Follow-Up Completed Before Session","OK"))))))))))</f>
        <v/>
      </c>
    </row>
    <row r="232">
      <c r="A232" s="23" t="n"/>
      <c r="B232" s="23" t="n"/>
      <c r="C232" s="29">
        <f>IF($B232="","",IFERROR(INDEX('Action Plans'!$B$5:$B$504,MATCH($B232,'Action Plans'!$A$5:$A$504,0)),""))</f>
        <v/>
      </c>
      <c r="D232" s="29">
        <f>IF($B232="","",IFERROR(INDEX('Action Plans'!$C$5:$C$504,MATCH($B232,'Action Plans'!$A$5:$A$504,0)),""))</f>
        <v/>
      </c>
      <c r="E232" s="29">
        <f>IF($B232="","",IFERROR(INDEX('Action Plans'!$D$5:$D$504,MATCH($B232,'Action Plans'!$A$5:$A$504,0)),""))</f>
        <v/>
      </c>
      <c r="F232" s="42" t="n"/>
      <c r="G232" s="23" t="n"/>
      <c r="H232" s="23" t="n"/>
      <c r="I232" s="24" t="n"/>
      <c r="J232" s="24" t="n"/>
      <c r="K232" s="42" t="n"/>
      <c r="L232" s="23" t="n"/>
      <c r="M232" s="42" t="n"/>
      <c r="N232" s="23" t="n"/>
      <c r="O232" s="27" t="n"/>
      <c r="P232" s="45" t="n"/>
      <c r="Q232" s="24" t="n"/>
      <c r="R232" s="29">
        <f>IF(COUNTA($A232:$B232,$F232:$Q232)=0,"",IF($A232="","Missing Session ID",IF(COUNTIF($A$5:$A$504,$A232)&gt;1,"Duplicate Session ID",IF($B232="","Missing Plan ID",IF(COUNTIF('Action Plans'!$A$5:$A$504,$B232)=0,"Unknown Plan ID",IF($F232="","Missing Coaching Date",IF(AND($K232&lt;&gt;"",$K232&lt;$F232),"Follow-Up Due Before Session",IF(AND($L232="Yes",$M232=""),"Missing Follow-Up Completion Date",IF(AND($L232="No",$M232&lt;&gt;""),"Completion Date With Open Follow-Up",IF(AND($M232&lt;&gt;"",$M232&lt;$F232),"Follow-Up Completed Before Session","OK"))))))))))</f>
        <v/>
      </c>
    </row>
    <row r="233">
      <c r="A233" s="23" t="n"/>
      <c r="B233" s="23" t="n"/>
      <c r="C233" s="29">
        <f>IF($B233="","",IFERROR(INDEX('Action Plans'!$B$5:$B$504,MATCH($B233,'Action Plans'!$A$5:$A$504,0)),""))</f>
        <v/>
      </c>
      <c r="D233" s="29">
        <f>IF($B233="","",IFERROR(INDEX('Action Plans'!$C$5:$C$504,MATCH($B233,'Action Plans'!$A$5:$A$504,0)),""))</f>
        <v/>
      </c>
      <c r="E233" s="29">
        <f>IF($B233="","",IFERROR(INDEX('Action Plans'!$D$5:$D$504,MATCH($B233,'Action Plans'!$A$5:$A$504,0)),""))</f>
        <v/>
      </c>
      <c r="F233" s="42" t="n"/>
      <c r="G233" s="23" t="n"/>
      <c r="H233" s="23" t="n"/>
      <c r="I233" s="24" t="n"/>
      <c r="J233" s="24" t="n"/>
      <c r="K233" s="42" t="n"/>
      <c r="L233" s="23" t="n"/>
      <c r="M233" s="42" t="n"/>
      <c r="N233" s="23" t="n"/>
      <c r="O233" s="27" t="n"/>
      <c r="P233" s="45" t="n"/>
      <c r="Q233" s="24" t="n"/>
      <c r="R233" s="29">
        <f>IF(COUNTA($A233:$B233,$F233:$Q233)=0,"",IF($A233="","Missing Session ID",IF(COUNTIF($A$5:$A$504,$A233)&gt;1,"Duplicate Session ID",IF($B233="","Missing Plan ID",IF(COUNTIF('Action Plans'!$A$5:$A$504,$B233)=0,"Unknown Plan ID",IF($F233="","Missing Coaching Date",IF(AND($K233&lt;&gt;"",$K233&lt;$F233),"Follow-Up Due Before Session",IF(AND($L233="Yes",$M233=""),"Missing Follow-Up Completion Date",IF(AND($L233="No",$M233&lt;&gt;""),"Completion Date With Open Follow-Up",IF(AND($M233&lt;&gt;"",$M233&lt;$F233),"Follow-Up Completed Before Session","OK"))))))))))</f>
        <v/>
      </c>
    </row>
    <row r="234">
      <c r="A234" s="23" t="n"/>
      <c r="B234" s="23" t="n"/>
      <c r="C234" s="29">
        <f>IF($B234="","",IFERROR(INDEX('Action Plans'!$B$5:$B$504,MATCH($B234,'Action Plans'!$A$5:$A$504,0)),""))</f>
        <v/>
      </c>
      <c r="D234" s="29">
        <f>IF($B234="","",IFERROR(INDEX('Action Plans'!$C$5:$C$504,MATCH($B234,'Action Plans'!$A$5:$A$504,0)),""))</f>
        <v/>
      </c>
      <c r="E234" s="29">
        <f>IF($B234="","",IFERROR(INDEX('Action Plans'!$D$5:$D$504,MATCH($B234,'Action Plans'!$A$5:$A$504,0)),""))</f>
        <v/>
      </c>
      <c r="F234" s="42" t="n"/>
      <c r="G234" s="23" t="n"/>
      <c r="H234" s="23" t="n"/>
      <c r="I234" s="24" t="n"/>
      <c r="J234" s="24" t="n"/>
      <c r="K234" s="42" t="n"/>
      <c r="L234" s="23" t="n"/>
      <c r="M234" s="42" t="n"/>
      <c r="N234" s="23" t="n"/>
      <c r="O234" s="27" t="n"/>
      <c r="P234" s="45" t="n"/>
      <c r="Q234" s="24" t="n"/>
      <c r="R234" s="29">
        <f>IF(COUNTA($A234:$B234,$F234:$Q234)=0,"",IF($A234="","Missing Session ID",IF(COUNTIF($A$5:$A$504,$A234)&gt;1,"Duplicate Session ID",IF($B234="","Missing Plan ID",IF(COUNTIF('Action Plans'!$A$5:$A$504,$B234)=0,"Unknown Plan ID",IF($F234="","Missing Coaching Date",IF(AND($K234&lt;&gt;"",$K234&lt;$F234),"Follow-Up Due Before Session",IF(AND($L234="Yes",$M234=""),"Missing Follow-Up Completion Date",IF(AND($L234="No",$M234&lt;&gt;""),"Completion Date With Open Follow-Up",IF(AND($M234&lt;&gt;"",$M234&lt;$F234),"Follow-Up Completed Before Session","OK"))))))))))</f>
        <v/>
      </c>
    </row>
    <row r="235">
      <c r="A235" s="23" t="n"/>
      <c r="B235" s="23" t="n"/>
      <c r="C235" s="29">
        <f>IF($B235="","",IFERROR(INDEX('Action Plans'!$B$5:$B$504,MATCH($B235,'Action Plans'!$A$5:$A$504,0)),""))</f>
        <v/>
      </c>
      <c r="D235" s="29">
        <f>IF($B235="","",IFERROR(INDEX('Action Plans'!$C$5:$C$504,MATCH($B235,'Action Plans'!$A$5:$A$504,0)),""))</f>
        <v/>
      </c>
      <c r="E235" s="29">
        <f>IF($B235="","",IFERROR(INDEX('Action Plans'!$D$5:$D$504,MATCH($B235,'Action Plans'!$A$5:$A$504,0)),""))</f>
        <v/>
      </c>
      <c r="F235" s="42" t="n"/>
      <c r="G235" s="23" t="n"/>
      <c r="H235" s="23" t="n"/>
      <c r="I235" s="24" t="n"/>
      <c r="J235" s="24" t="n"/>
      <c r="K235" s="42" t="n"/>
      <c r="L235" s="23" t="n"/>
      <c r="M235" s="42" t="n"/>
      <c r="N235" s="23" t="n"/>
      <c r="O235" s="27" t="n"/>
      <c r="P235" s="45" t="n"/>
      <c r="Q235" s="24" t="n"/>
      <c r="R235" s="29">
        <f>IF(COUNTA($A235:$B235,$F235:$Q235)=0,"",IF($A235="","Missing Session ID",IF(COUNTIF($A$5:$A$504,$A235)&gt;1,"Duplicate Session ID",IF($B235="","Missing Plan ID",IF(COUNTIF('Action Plans'!$A$5:$A$504,$B235)=0,"Unknown Plan ID",IF($F235="","Missing Coaching Date",IF(AND($K235&lt;&gt;"",$K235&lt;$F235),"Follow-Up Due Before Session",IF(AND($L235="Yes",$M235=""),"Missing Follow-Up Completion Date",IF(AND($L235="No",$M235&lt;&gt;""),"Completion Date With Open Follow-Up",IF(AND($M235&lt;&gt;"",$M235&lt;$F235),"Follow-Up Completed Before Session","OK"))))))))))</f>
        <v/>
      </c>
    </row>
    <row r="236">
      <c r="A236" s="23" t="n"/>
      <c r="B236" s="23" t="n"/>
      <c r="C236" s="29">
        <f>IF($B236="","",IFERROR(INDEX('Action Plans'!$B$5:$B$504,MATCH($B236,'Action Plans'!$A$5:$A$504,0)),""))</f>
        <v/>
      </c>
      <c r="D236" s="29">
        <f>IF($B236="","",IFERROR(INDEX('Action Plans'!$C$5:$C$504,MATCH($B236,'Action Plans'!$A$5:$A$504,0)),""))</f>
        <v/>
      </c>
      <c r="E236" s="29">
        <f>IF($B236="","",IFERROR(INDEX('Action Plans'!$D$5:$D$504,MATCH($B236,'Action Plans'!$A$5:$A$504,0)),""))</f>
        <v/>
      </c>
      <c r="F236" s="42" t="n"/>
      <c r="G236" s="23" t="n"/>
      <c r="H236" s="23" t="n"/>
      <c r="I236" s="24" t="n"/>
      <c r="J236" s="24" t="n"/>
      <c r="K236" s="42" t="n"/>
      <c r="L236" s="23" t="n"/>
      <c r="M236" s="42" t="n"/>
      <c r="N236" s="23" t="n"/>
      <c r="O236" s="27" t="n"/>
      <c r="P236" s="45" t="n"/>
      <c r="Q236" s="24" t="n"/>
      <c r="R236" s="29">
        <f>IF(COUNTA($A236:$B236,$F236:$Q236)=0,"",IF($A236="","Missing Session ID",IF(COUNTIF($A$5:$A$504,$A236)&gt;1,"Duplicate Session ID",IF($B236="","Missing Plan ID",IF(COUNTIF('Action Plans'!$A$5:$A$504,$B236)=0,"Unknown Plan ID",IF($F236="","Missing Coaching Date",IF(AND($K236&lt;&gt;"",$K236&lt;$F236),"Follow-Up Due Before Session",IF(AND($L236="Yes",$M236=""),"Missing Follow-Up Completion Date",IF(AND($L236="No",$M236&lt;&gt;""),"Completion Date With Open Follow-Up",IF(AND($M236&lt;&gt;"",$M236&lt;$F236),"Follow-Up Completed Before Session","OK"))))))))))</f>
        <v/>
      </c>
    </row>
    <row r="237">
      <c r="A237" s="23" t="n"/>
      <c r="B237" s="23" t="n"/>
      <c r="C237" s="29">
        <f>IF($B237="","",IFERROR(INDEX('Action Plans'!$B$5:$B$504,MATCH($B237,'Action Plans'!$A$5:$A$504,0)),""))</f>
        <v/>
      </c>
      <c r="D237" s="29">
        <f>IF($B237="","",IFERROR(INDEX('Action Plans'!$C$5:$C$504,MATCH($B237,'Action Plans'!$A$5:$A$504,0)),""))</f>
        <v/>
      </c>
      <c r="E237" s="29">
        <f>IF($B237="","",IFERROR(INDEX('Action Plans'!$D$5:$D$504,MATCH($B237,'Action Plans'!$A$5:$A$504,0)),""))</f>
        <v/>
      </c>
      <c r="F237" s="42" t="n"/>
      <c r="G237" s="23" t="n"/>
      <c r="H237" s="23" t="n"/>
      <c r="I237" s="24" t="n"/>
      <c r="J237" s="24" t="n"/>
      <c r="K237" s="42" t="n"/>
      <c r="L237" s="23" t="n"/>
      <c r="M237" s="42" t="n"/>
      <c r="N237" s="23" t="n"/>
      <c r="O237" s="27" t="n"/>
      <c r="P237" s="45" t="n"/>
      <c r="Q237" s="24" t="n"/>
      <c r="R237" s="29">
        <f>IF(COUNTA($A237:$B237,$F237:$Q237)=0,"",IF($A237="","Missing Session ID",IF(COUNTIF($A$5:$A$504,$A237)&gt;1,"Duplicate Session ID",IF($B237="","Missing Plan ID",IF(COUNTIF('Action Plans'!$A$5:$A$504,$B237)=0,"Unknown Plan ID",IF($F237="","Missing Coaching Date",IF(AND($K237&lt;&gt;"",$K237&lt;$F237),"Follow-Up Due Before Session",IF(AND($L237="Yes",$M237=""),"Missing Follow-Up Completion Date",IF(AND($L237="No",$M237&lt;&gt;""),"Completion Date With Open Follow-Up",IF(AND($M237&lt;&gt;"",$M237&lt;$F237),"Follow-Up Completed Before Session","OK"))))))))))</f>
        <v/>
      </c>
    </row>
    <row r="238">
      <c r="A238" s="23" t="n"/>
      <c r="B238" s="23" t="n"/>
      <c r="C238" s="29">
        <f>IF($B238="","",IFERROR(INDEX('Action Plans'!$B$5:$B$504,MATCH($B238,'Action Plans'!$A$5:$A$504,0)),""))</f>
        <v/>
      </c>
      <c r="D238" s="29">
        <f>IF($B238="","",IFERROR(INDEX('Action Plans'!$C$5:$C$504,MATCH($B238,'Action Plans'!$A$5:$A$504,0)),""))</f>
        <v/>
      </c>
      <c r="E238" s="29">
        <f>IF($B238="","",IFERROR(INDEX('Action Plans'!$D$5:$D$504,MATCH($B238,'Action Plans'!$A$5:$A$504,0)),""))</f>
        <v/>
      </c>
      <c r="F238" s="42" t="n"/>
      <c r="G238" s="23" t="n"/>
      <c r="H238" s="23" t="n"/>
      <c r="I238" s="24" t="n"/>
      <c r="J238" s="24" t="n"/>
      <c r="K238" s="42" t="n"/>
      <c r="L238" s="23" t="n"/>
      <c r="M238" s="42" t="n"/>
      <c r="N238" s="23" t="n"/>
      <c r="O238" s="27" t="n"/>
      <c r="P238" s="45" t="n"/>
      <c r="Q238" s="24" t="n"/>
      <c r="R238" s="29">
        <f>IF(COUNTA($A238:$B238,$F238:$Q238)=0,"",IF($A238="","Missing Session ID",IF(COUNTIF($A$5:$A$504,$A238)&gt;1,"Duplicate Session ID",IF($B238="","Missing Plan ID",IF(COUNTIF('Action Plans'!$A$5:$A$504,$B238)=0,"Unknown Plan ID",IF($F238="","Missing Coaching Date",IF(AND($K238&lt;&gt;"",$K238&lt;$F238),"Follow-Up Due Before Session",IF(AND($L238="Yes",$M238=""),"Missing Follow-Up Completion Date",IF(AND($L238="No",$M238&lt;&gt;""),"Completion Date With Open Follow-Up",IF(AND($M238&lt;&gt;"",$M238&lt;$F238),"Follow-Up Completed Before Session","OK"))))))))))</f>
        <v/>
      </c>
    </row>
    <row r="239">
      <c r="A239" s="23" t="n"/>
      <c r="B239" s="23" t="n"/>
      <c r="C239" s="29">
        <f>IF($B239="","",IFERROR(INDEX('Action Plans'!$B$5:$B$504,MATCH($B239,'Action Plans'!$A$5:$A$504,0)),""))</f>
        <v/>
      </c>
      <c r="D239" s="29">
        <f>IF($B239="","",IFERROR(INDEX('Action Plans'!$C$5:$C$504,MATCH($B239,'Action Plans'!$A$5:$A$504,0)),""))</f>
        <v/>
      </c>
      <c r="E239" s="29">
        <f>IF($B239="","",IFERROR(INDEX('Action Plans'!$D$5:$D$504,MATCH($B239,'Action Plans'!$A$5:$A$504,0)),""))</f>
        <v/>
      </c>
      <c r="F239" s="42" t="n"/>
      <c r="G239" s="23" t="n"/>
      <c r="H239" s="23" t="n"/>
      <c r="I239" s="24" t="n"/>
      <c r="J239" s="24" t="n"/>
      <c r="K239" s="42" t="n"/>
      <c r="L239" s="23" t="n"/>
      <c r="M239" s="42" t="n"/>
      <c r="N239" s="23" t="n"/>
      <c r="O239" s="27" t="n"/>
      <c r="P239" s="45" t="n"/>
      <c r="Q239" s="24" t="n"/>
      <c r="R239" s="29">
        <f>IF(COUNTA($A239:$B239,$F239:$Q239)=0,"",IF($A239="","Missing Session ID",IF(COUNTIF($A$5:$A$504,$A239)&gt;1,"Duplicate Session ID",IF($B239="","Missing Plan ID",IF(COUNTIF('Action Plans'!$A$5:$A$504,$B239)=0,"Unknown Plan ID",IF($F239="","Missing Coaching Date",IF(AND($K239&lt;&gt;"",$K239&lt;$F239),"Follow-Up Due Before Session",IF(AND($L239="Yes",$M239=""),"Missing Follow-Up Completion Date",IF(AND($L239="No",$M239&lt;&gt;""),"Completion Date With Open Follow-Up",IF(AND($M239&lt;&gt;"",$M239&lt;$F239),"Follow-Up Completed Before Session","OK"))))))))))</f>
        <v/>
      </c>
    </row>
    <row r="240">
      <c r="A240" s="23" t="n"/>
      <c r="B240" s="23" t="n"/>
      <c r="C240" s="29">
        <f>IF($B240="","",IFERROR(INDEX('Action Plans'!$B$5:$B$504,MATCH($B240,'Action Plans'!$A$5:$A$504,0)),""))</f>
        <v/>
      </c>
      <c r="D240" s="29">
        <f>IF($B240="","",IFERROR(INDEX('Action Plans'!$C$5:$C$504,MATCH($B240,'Action Plans'!$A$5:$A$504,0)),""))</f>
        <v/>
      </c>
      <c r="E240" s="29">
        <f>IF($B240="","",IFERROR(INDEX('Action Plans'!$D$5:$D$504,MATCH($B240,'Action Plans'!$A$5:$A$504,0)),""))</f>
        <v/>
      </c>
      <c r="F240" s="42" t="n"/>
      <c r="G240" s="23" t="n"/>
      <c r="H240" s="23" t="n"/>
      <c r="I240" s="24" t="n"/>
      <c r="J240" s="24" t="n"/>
      <c r="K240" s="42" t="n"/>
      <c r="L240" s="23" t="n"/>
      <c r="M240" s="42" t="n"/>
      <c r="N240" s="23" t="n"/>
      <c r="O240" s="27" t="n"/>
      <c r="P240" s="45" t="n"/>
      <c r="Q240" s="24" t="n"/>
      <c r="R240" s="29">
        <f>IF(COUNTA($A240:$B240,$F240:$Q240)=0,"",IF($A240="","Missing Session ID",IF(COUNTIF($A$5:$A$504,$A240)&gt;1,"Duplicate Session ID",IF($B240="","Missing Plan ID",IF(COUNTIF('Action Plans'!$A$5:$A$504,$B240)=0,"Unknown Plan ID",IF($F240="","Missing Coaching Date",IF(AND($K240&lt;&gt;"",$K240&lt;$F240),"Follow-Up Due Before Session",IF(AND($L240="Yes",$M240=""),"Missing Follow-Up Completion Date",IF(AND($L240="No",$M240&lt;&gt;""),"Completion Date With Open Follow-Up",IF(AND($M240&lt;&gt;"",$M240&lt;$F240),"Follow-Up Completed Before Session","OK"))))))))))</f>
        <v/>
      </c>
    </row>
    <row r="241">
      <c r="A241" s="23" t="n"/>
      <c r="B241" s="23" t="n"/>
      <c r="C241" s="29">
        <f>IF($B241="","",IFERROR(INDEX('Action Plans'!$B$5:$B$504,MATCH($B241,'Action Plans'!$A$5:$A$504,0)),""))</f>
        <v/>
      </c>
      <c r="D241" s="29">
        <f>IF($B241="","",IFERROR(INDEX('Action Plans'!$C$5:$C$504,MATCH($B241,'Action Plans'!$A$5:$A$504,0)),""))</f>
        <v/>
      </c>
      <c r="E241" s="29">
        <f>IF($B241="","",IFERROR(INDEX('Action Plans'!$D$5:$D$504,MATCH($B241,'Action Plans'!$A$5:$A$504,0)),""))</f>
        <v/>
      </c>
      <c r="F241" s="42" t="n"/>
      <c r="G241" s="23" t="n"/>
      <c r="H241" s="23" t="n"/>
      <c r="I241" s="24" t="n"/>
      <c r="J241" s="24" t="n"/>
      <c r="K241" s="42" t="n"/>
      <c r="L241" s="23" t="n"/>
      <c r="M241" s="42" t="n"/>
      <c r="N241" s="23" t="n"/>
      <c r="O241" s="27" t="n"/>
      <c r="P241" s="45" t="n"/>
      <c r="Q241" s="24" t="n"/>
      <c r="R241" s="29">
        <f>IF(COUNTA($A241:$B241,$F241:$Q241)=0,"",IF($A241="","Missing Session ID",IF(COUNTIF($A$5:$A$504,$A241)&gt;1,"Duplicate Session ID",IF($B241="","Missing Plan ID",IF(COUNTIF('Action Plans'!$A$5:$A$504,$B241)=0,"Unknown Plan ID",IF($F241="","Missing Coaching Date",IF(AND($K241&lt;&gt;"",$K241&lt;$F241),"Follow-Up Due Before Session",IF(AND($L241="Yes",$M241=""),"Missing Follow-Up Completion Date",IF(AND($L241="No",$M241&lt;&gt;""),"Completion Date With Open Follow-Up",IF(AND($M241&lt;&gt;"",$M241&lt;$F241),"Follow-Up Completed Before Session","OK"))))))))))</f>
        <v/>
      </c>
    </row>
    <row r="242">
      <c r="A242" s="23" t="n"/>
      <c r="B242" s="23" t="n"/>
      <c r="C242" s="29">
        <f>IF($B242="","",IFERROR(INDEX('Action Plans'!$B$5:$B$504,MATCH($B242,'Action Plans'!$A$5:$A$504,0)),""))</f>
        <v/>
      </c>
      <c r="D242" s="29">
        <f>IF($B242="","",IFERROR(INDEX('Action Plans'!$C$5:$C$504,MATCH($B242,'Action Plans'!$A$5:$A$504,0)),""))</f>
        <v/>
      </c>
      <c r="E242" s="29">
        <f>IF($B242="","",IFERROR(INDEX('Action Plans'!$D$5:$D$504,MATCH($B242,'Action Plans'!$A$5:$A$504,0)),""))</f>
        <v/>
      </c>
      <c r="F242" s="42" t="n"/>
      <c r="G242" s="23" t="n"/>
      <c r="H242" s="23" t="n"/>
      <c r="I242" s="24" t="n"/>
      <c r="J242" s="24" t="n"/>
      <c r="K242" s="42" t="n"/>
      <c r="L242" s="23" t="n"/>
      <c r="M242" s="42" t="n"/>
      <c r="N242" s="23" t="n"/>
      <c r="O242" s="27" t="n"/>
      <c r="P242" s="45" t="n"/>
      <c r="Q242" s="24" t="n"/>
      <c r="R242" s="29">
        <f>IF(COUNTA($A242:$B242,$F242:$Q242)=0,"",IF($A242="","Missing Session ID",IF(COUNTIF($A$5:$A$504,$A242)&gt;1,"Duplicate Session ID",IF($B242="","Missing Plan ID",IF(COUNTIF('Action Plans'!$A$5:$A$504,$B242)=0,"Unknown Plan ID",IF($F242="","Missing Coaching Date",IF(AND($K242&lt;&gt;"",$K242&lt;$F242),"Follow-Up Due Before Session",IF(AND($L242="Yes",$M242=""),"Missing Follow-Up Completion Date",IF(AND($L242="No",$M242&lt;&gt;""),"Completion Date With Open Follow-Up",IF(AND($M242&lt;&gt;"",$M242&lt;$F242),"Follow-Up Completed Before Session","OK"))))))))))</f>
        <v/>
      </c>
    </row>
    <row r="243">
      <c r="A243" s="23" t="n"/>
      <c r="B243" s="23" t="n"/>
      <c r="C243" s="29">
        <f>IF($B243="","",IFERROR(INDEX('Action Plans'!$B$5:$B$504,MATCH($B243,'Action Plans'!$A$5:$A$504,0)),""))</f>
        <v/>
      </c>
      <c r="D243" s="29">
        <f>IF($B243="","",IFERROR(INDEX('Action Plans'!$C$5:$C$504,MATCH($B243,'Action Plans'!$A$5:$A$504,0)),""))</f>
        <v/>
      </c>
      <c r="E243" s="29">
        <f>IF($B243="","",IFERROR(INDEX('Action Plans'!$D$5:$D$504,MATCH($B243,'Action Plans'!$A$5:$A$504,0)),""))</f>
        <v/>
      </c>
      <c r="F243" s="42" t="n"/>
      <c r="G243" s="23" t="n"/>
      <c r="H243" s="23" t="n"/>
      <c r="I243" s="24" t="n"/>
      <c r="J243" s="24" t="n"/>
      <c r="K243" s="42" t="n"/>
      <c r="L243" s="23" t="n"/>
      <c r="M243" s="42" t="n"/>
      <c r="N243" s="23" t="n"/>
      <c r="O243" s="27" t="n"/>
      <c r="P243" s="45" t="n"/>
      <c r="Q243" s="24" t="n"/>
      <c r="R243" s="29">
        <f>IF(COUNTA($A243:$B243,$F243:$Q243)=0,"",IF($A243="","Missing Session ID",IF(COUNTIF($A$5:$A$504,$A243)&gt;1,"Duplicate Session ID",IF($B243="","Missing Plan ID",IF(COUNTIF('Action Plans'!$A$5:$A$504,$B243)=0,"Unknown Plan ID",IF($F243="","Missing Coaching Date",IF(AND($K243&lt;&gt;"",$K243&lt;$F243),"Follow-Up Due Before Session",IF(AND($L243="Yes",$M243=""),"Missing Follow-Up Completion Date",IF(AND($L243="No",$M243&lt;&gt;""),"Completion Date With Open Follow-Up",IF(AND($M243&lt;&gt;"",$M243&lt;$F243),"Follow-Up Completed Before Session","OK"))))))))))</f>
        <v/>
      </c>
    </row>
    <row r="244">
      <c r="A244" s="23" t="n"/>
      <c r="B244" s="23" t="n"/>
      <c r="C244" s="29">
        <f>IF($B244="","",IFERROR(INDEX('Action Plans'!$B$5:$B$504,MATCH($B244,'Action Plans'!$A$5:$A$504,0)),""))</f>
        <v/>
      </c>
      <c r="D244" s="29">
        <f>IF($B244="","",IFERROR(INDEX('Action Plans'!$C$5:$C$504,MATCH($B244,'Action Plans'!$A$5:$A$504,0)),""))</f>
        <v/>
      </c>
      <c r="E244" s="29">
        <f>IF($B244="","",IFERROR(INDEX('Action Plans'!$D$5:$D$504,MATCH($B244,'Action Plans'!$A$5:$A$504,0)),""))</f>
        <v/>
      </c>
      <c r="F244" s="42" t="n"/>
      <c r="G244" s="23" t="n"/>
      <c r="H244" s="23" t="n"/>
      <c r="I244" s="24" t="n"/>
      <c r="J244" s="24" t="n"/>
      <c r="K244" s="42" t="n"/>
      <c r="L244" s="23" t="n"/>
      <c r="M244" s="42" t="n"/>
      <c r="N244" s="23" t="n"/>
      <c r="O244" s="27" t="n"/>
      <c r="P244" s="45" t="n"/>
      <c r="Q244" s="24" t="n"/>
      <c r="R244" s="29">
        <f>IF(COUNTA($A244:$B244,$F244:$Q244)=0,"",IF($A244="","Missing Session ID",IF(COUNTIF($A$5:$A$504,$A244)&gt;1,"Duplicate Session ID",IF($B244="","Missing Plan ID",IF(COUNTIF('Action Plans'!$A$5:$A$504,$B244)=0,"Unknown Plan ID",IF($F244="","Missing Coaching Date",IF(AND($K244&lt;&gt;"",$K244&lt;$F244),"Follow-Up Due Before Session",IF(AND($L244="Yes",$M244=""),"Missing Follow-Up Completion Date",IF(AND($L244="No",$M244&lt;&gt;""),"Completion Date With Open Follow-Up",IF(AND($M244&lt;&gt;"",$M244&lt;$F244),"Follow-Up Completed Before Session","OK"))))))))))</f>
        <v/>
      </c>
    </row>
    <row r="245">
      <c r="A245" s="23" t="n"/>
      <c r="B245" s="23" t="n"/>
      <c r="C245" s="29">
        <f>IF($B245="","",IFERROR(INDEX('Action Plans'!$B$5:$B$504,MATCH($B245,'Action Plans'!$A$5:$A$504,0)),""))</f>
        <v/>
      </c>
      <c r="D245" s="29">
        <f>IF($B245="","",IFERROR(INDEX('Action Plans'!$C$5:$C$504,MATCH($B245,'Action Plans'!$A$5:$A$504,0)),""))</f>
        <v/>
      </c>
      <c r="E245" s="29">
        <f>IF($B245="","",IFERROR(INDEX('Action Plans'!$D$5:$D$504,MATCH($B245,'Action Plans'!$A$5:$A$504,0)),""))</f>
        <v/>
      </c>
      <c r="F245" s="42" t="n"/>
      <c r="G245" s="23" t="n"/>
      <c r="H245" s="23" t="n"/>
      <c r="I245" s="24" t="n"/>
      <c r="J245" s="24" t="n"/>
      <c r="K245" s="42" t="n"/>
      <c r="L245" s="23" t="n"/>
      <c r="M245" s="42" t="n"/>
      <c r="N245" s="23" t="n"/>
      <c r="O245" s="27" t="n"/>
      <c r="P245" s="45" t="n"/>
      <c r="Q245" s="24" t="n"/>
      <c r="R245" s="29">
        <f>IF(COUNTA($A245:$B245,$F245:$Q245)=0,"",IF($A245="","Missing Session ID",IF(COUNTIF($A$5:$A$504,$A245)&gt;1,"Duplicate Session ID",IF($B245="","Missing Plan ID",IF(COUNTIF('Action Plans'!$A$5:$A$504,$B245)=0,"Unknown Plan ID",IF($F245="","Missing Coaching Date",IF(AND($K245&lt;&gt;"",$K245&lt;$F245),"Follow-Up Due Before Session",IF(AND($L245="Yes",$M245=""),"Missing Follow-Up Completion Date",IF(AND($L245="No",$M245&lt;&gt;""),"Completion Date With Open Follow-Up",IF(AND($M245&lt;&gt;"",$M245&lt;$F245),"Follow-Up Completed Before Session","OK"))))))))))</f>
        <v/>
      </c>
    </row>
    <row r="246">
      <c r="A246" s="23" t="n"/>
      <c r="B246" s="23" t="n"/>
      <c r="C246" s="29">
        <f>IF($B246="","",IFERROR(INDEX('Action Plans'!$B$5:$B$504,MATCH($B246,'Action Plans'!$A$5:$A$504,0)),""))</f>
        <v/>
      </c>
      <c r="D246" s="29">
        <f>IF($B246="","",IFERROR(INDEX('Action Plans'!$C$5:$C$504,MATCH($B246,'Action Plans'!$A$5:$A$504,0)),""))</f>
        <v/>
      </c>
      <c r="E246" s="29">
        <f>IF($B246="","",IFERROR(INDEX('Action Plans'!$D$5:$D$504,MATCH($B246,'Action Plans'!$A$5:$A$504,0)),""))</f>
        <v/>
      </c>
      <c r="F246" s="42" t="n"/>
      <c r="G246" s="23" t="n"/>
      <c r="H246" s="23" t="n"/>
      <c r="I246" s="24" t="n"/>
      <c r="J246" s="24" t="n"/>
      <c r="K246" s="42" t="n"/>
      <c r="L246" s="23" t="n"/>
      <c r="M246" s="42" t="n"/>
      <c r="N246" s="23" t="n"/>
      <c r="O246" s="27" t="n"/>
      <c r="P246" s="45" t="n"/>
      <c r="Q246" s="24" t="n"/>
      <c r="R246" s="29">
        <f>IF(COUNTA($A246:$B246,$F246:$Q246)=0,"",IF($A246="","Missing Session ID",IF(COUNTIF($A$5:$A$504,$A246)&gt;1,"Duplicate Session ID",IF($B246="","Missing Plan ID",IF(COUNTIF('Action Plans'!$A$5:$A$504,$B246)=0,"Unknown Plan ID",IF($F246="","Missing Coaching Date",IF(AND($K246&lt;&gt;"",$K246&lt;$F246),"Follow-Up Due Before Session",IF(AND($L246="Yes",$M246=""),"Missing Follow-Up Completion Date",IF(AND($L246="No",$M246&lt;&gt;""),"Completion Date With Open Follow-Up",IF(AND($M246&lt;&gt;"",$M246&lt;$F246),"Follow-Up Completed Before Session","OK"))))))))))</f>
        <v/>
      </c>
    </row>
    <row r="247">
      <c r="A247" s="23" t="n"/>
      <c r="B247" s="23" t="n"/>
      <c r="C247" s="29">
        <f>IF($B247="","",IFERROR(INDEX('Action Plans'!$B$5:$B$504,MATCH($B247,'Action Plans'!$A$5:$A$504,0)),""))</f>
        <v/>
      </c>
      <c r="D247" s="29">
        <f>IF($B247="","",IFERROR(INDEX('Action Plans'!$C$5:$C$504,MATCH($B247,'Action Plans'!$A$5:$A$504,0)),""))</f>
        <v/>
      </c>
      <c r="E247" s="29">
        <f>IF($B247="","",IFERROR(INDEX('Action Plans'!$D$5:$D$504,MATCH($B247,'Action Plans'!$A$5:$A$504,0)),""))</f>
        <v/>
      </c>
      <c r="F247" s="42" t="n"/>
      <c r="G247" s="23" t="n"/>
      <c r="H247" s="23" t="n"/>
      <c r="I247" s="24" t="n"/>
      <c r="J247" s="24" t="n"/>
      <c r="K247" s="42" t="n"/>
      <c r="L247" s="23" t="n"/>
      <c r="M247" s="42" t="n"/>
      <c r="N247" s="23" t="n"/>
      <c r="O247" s="27" t="n"/>
      <c r="P247" s="45" t="n"/>
      <c r="Q247" s="24" t="n"/>
      <c r="R247" s="29">
        <f>IF(COUNTA($A247:$B247,$F247:$Q247)=0,"",IF($A247="","Missing Session ID",IF(COUNTIF($A$5:$A$504,$A247)&gt;1,"Duplicate Session ID",IF($B247="","Missing Plan ID",IF(COUNTIF('Action Plans'!$A$5:$A$504,$B247)=0,"Unknown Plan ID",IF($F247="","Missing Coaching Date",IF(AND($K247&lt;&gt;"",$K247&lt;$F247),"Follow-Up Due Before Session",IF(AND($L247="Yes",$M247=""),"Missing Follow-Up Completion Date",IF(AND($L247="No",$M247&lt;&gt;""),"Completion Date With Open Follow-Up",IF(AND($M247&lt;&gt;"",$M247&lt;$F247),"Follow-Up Completed Before Session","OK"))))))))))</f>
        <v/>
      </c>
    </row>
    <row r="248">
      <c r="A248" s="23" t="n"/>
      <c r="B248" s="23" t="n"/>
      <c r="C248" s="29">
        <f>IF($B248="","",IFERROR(INDEX('Action Plans'!$B$5:$B$504,MATCH($B248,'Action Plans'!$A$5:$A$504,0)),""))</f>
        <v/>
      </c>
      <c r="D248" s="29">
        <f>IF($B248="","",IFERROR(INDEX('Action Plans'!$C$5:$C$504,MATCH($B248,'Action Plans'!$A$5:$A$504,0)),""))</f>
        <v/>
      </c>
      <c r="E248" s="29">
        <f>IF($B248="","",IFERROR(INDEX('Action Plans'!$D$5:$D$504,MATCH($B248,'Action Plans'!$A$5:$A$504,0)),""))</f>
        <v/>
      </c>
      <c r="F248" s="42" t="n"/>
      <c r="G248" s="23" t="n"/>
      <c r="H248" s="23" t="n"/>
      <c r="I248" s="24" t="n"/>
      <c r="J248" s="24" t="n"/>
      <c r="K248" s="42" t="n"/>
      <c r="L248" s="23" t="n"/>
      <c r="M248" s="42" t="n"/>
      <c r="N248" s="23" t="n"/>
      <c r="O248" s="27" t="n"/>
      <c r="P248" s="45" t="n"/>
      <c r="Q248" s="24" t="n"/>
      <c r="R248" s="29">
        <f>IF(COUNTA($A248:$B248,$F248:$Q248)=0,"",IF($A248="","Missing Session ID",IF(COUNTIF($A$5:$A$504,$A248)&gt;1,"Duplicate Session ID",IF($B248="","Missing Plan ID",IF(COUNTIF('Action Plans'!$A$5:$A$504,$B248)=0,"Unknown Plan ID",IF($F248="","Missing Coaching Date",IF(AND($K248&lt;&gt;"",$K248&lt;$F248),"Follow-Up Due Before Session",IF(AND($L248="Yes",$M248=""),"Missing Follow-Up Completion Date",IF(AND($L248="No",$M248&lt;&gt;""),"Completion Date With Open Follow-Up",IF(AND($M248&lt;&gt;"",$M248&lt;$F248),"Follow-Up Completed Before Session","OK"))))))))))</f>
        <v/>
      </c>
    </row>
    <row r="249">
      <c r="A249" s="23" t="n"/>
      <c r="B249" s="23" t="n"/>
      <c r="C249" s="29">
        <f>IF($B249="","",IFERROR(INDEX('Action Plans'!$B$5:$B$504,MATCH($B249,'Action Plans'!$A$5:$A$504,0)),""))</f>
        <v/>
      </c>
      <c r="D249" s="29">
        <f>IF($B249="","",IFERROR(INDEX('Action Plans'!$C$5:$C$504,MATCH($B249,'Action Plans'!$A$5:$A$504,0)),""))</f>
        <v/>
      </c>
      <c r="E249" s="29">
        <f>IF($B249="","",IFERROR(INDEX('Action Plans'!$D$5:$D$504,MATCH($B249,'Action Plans'!$A$5:$A$504,0)),""))</f>
        <v/>
      </c>
      <c r="F249" s="42" t="n"/>
      <c r="G249" s="23" t="n"/>
      <c r="H249" s="23" t="n"/>
      <c r="I249" s="24" t="n"/>
      <c r="J249" s="24" t="n"/>
      <c r="K249" s="42" t="n"/>
      <c r="L249" s="23" t="n"/>
      <c r="M249" s="42" t="n"/>
      <c r="N249" s="23" t="n"/>
      <c r="O249" s="27" t="n"/>
      <c r="P249" s="45" t="n"/>
      <c r="Q249" s="24" t="n"/>
      <c r="R249" s="29">
        <f>IF(COUNTA($A249:$B249,$F249:$Q249)=0,"",IF($A249="","Missing Session ID",IF(COUNTIF($A$5:$A$504,$A249)&gt;1,"Duplicate Session ID",IF($B249="","Missing Plan ID",IF(COUNTIF('Action Plans'!$A$5:$A$504,$B249)=0,"Unknown Plan ID",IF($F249="","Missing Coaching Date",IF(AND($K249&lt;&gt;"",$K249&lt;$F249),"Follow-Up Due Before Session",IF(AND($L249="Yes",$M249=""),"Missing Follow-Up Completion Date",IF(AND($L249="No",$M249&lt;&gt;""),"Completion Date With Open Follow-Up",IF(AND($M249&lt;&gt;"",$M249&lt;$F249),"Follow-Up Completed Before Session","OK"))))))))))</f>
        <v/>
      </c>
    </row>
    <row r="250">
      <c r="A250" s="23" t="n"/>
      <c r="B250" s="23" t="n"/>
      <c r="C250" s="29">
        <f>IF($B250="","",IFERROR(INDEX('Action Plans'!$B$5:$B$504,MATCH($B250,'Action Plans'!$A$5:$A$504,0)),""))</f>
        <v/>
      </c>
      <c r="D250" s="29">
        <f>IF($B250="","",IFERROR(INDEX('Action Plans'!$C$5:$C$504,MATCH($B250,'Action Plans'!$A$5:$A$504,0)),""))</f>
        <v/>
      </c>
      <c r="E250" s="29">
        <f>IF($B250="","",IFERROR(INDEX('Action Plans'!$D$5:$D$504,MATCH($B250,'Action Plans'!$A$5:$A$504,0)),""))</f>
        <v/>
      </c>
      <c r="F250" s="42" t="n"/>
      <c r="G250" s="23" t="n"/>
      <c r="H250" s="23" t="n"/>
      <c r="I250" s="24" t="n"/>
      <c r="J250" s="24" t="n"/>
      <c r="K250" s="42" t="n"/>
      <c r="L250" s="23" t="n"/>
      <c r="M250" s="42" t="n"/>
      <c r="N250" s="23" t="n"/>
      <c r="O250" s="27" t="n"/>
      <c r="P250" s="45" t="n"/>
      <c r="Q250" s="24" t="n"/>
      <c r="R250" s="29">
        <f>IF(COUNTA($A250:$B250,$F250:$Q250)=0,"",IF($A250="","Missing Session ID",IF(COUNTIF($A$5:$A$504,$A250)&gt;1,"Duplicate Session ID",IF($B250="","Missing Plan ID",IF(COUNTIF('Action Plans'!$A$5:$A$504,$B250)=0,"Unknown Plan ID",IF($F250="","Missing Coaching Date",IF(AND($K250&lt;&gt;"",$K250&lt;$F250),"Follow-Up Due Before Session",IF(AND($L250="Yes",$M250=""),"Missing Follow-Up Completion Date",IF(AND($L250="No",$M250&lt;&gt;""),"Completion Date With Open Follow-Up",IF(AND($M250&lt;&gt;"",$M250&lt;$F250),"Follow-Up Completed Before Session","OK"))))))))))</f>
        <v/>
      </c>
    </row>
    <row r="251">
      <c r="A251" s="23" t="n"/>
      <c r="B251" s="23" t="n"/>
      <c r="C251" s="29">
        <f>IF($B251="","",IFERROR(INDEX('Action Plans'!$B$5:$B$504,MATCH($B251,'Action Plans'!$A$5:$A$504,0)),""))</f>
        <v/>
      </c>
      <c r="D251" s="29">
        <f>IF($B251="","",IFERROR(INDEX('Action Plans'!$C$5:$C$504,MATCH($B251,'Action Plans'!$A$5:$A$504,0)),""))</f>
        <v/>
      </c>
      <c r="E251" s="29">
        <f>IF($B251="","",IFERROR(INDEX('Action Plans'!$D$5:$D$504,MATCH($B251,'Action Plans'!$A$5:$A$504,0)),""))</f>
        <v/>
      </c>
      <c r="F251" s="42" t="n"/>
      <c r="G251" s="23" t="n"/>
      <c r="H251" s="23" t="n"/>
      <c r="I251" s="24" t="n"/>
      <c r="J251" s="24" t="n"/>
      <c r="K251" s="42" t="n"/>
      <c r="L251" s="23" t="n"/>
      <c r="M251" s="42" t="n"/>
      <c r="N251" s="23" t="n"/>
      <c r="O251" s="27" t="n"/>
      <c r="P251" s="45" t="n"/>
      <c r="Q251" s="24" t="n"/>
      <c r="R251" s="29">
        <f>IF(COUNTA($A251:$B251,$F251:$Q251)=0,"",IF($A251="","Missing Session ID",IF(COUNTIF($A$5:$A$504,$A251)&gt;1,"Duplicate Session ID",IF($B251="","Missing Plan ID",IF(COUNTIF('Action Plans'!$A$5:$A$504,$B251)=0,"Unknown Plan ID",IF($F251="","Missing Coaching Date",IF(AND($K251&lt;&gt;"",$K251&lt;$F251),"Follow-Up Due Before Session",IF(AND($L251="Yes",$M251=""),"Missing Follow-Up Completion Date",IF(AND($L251="No",$M251&lt;&gt;""),"Completion Date With Open Follow-Up",IF(AND($M251&lt;&gt;"",$M251&lt;$F251),"Follow-Up Completed Before Session","OK"))))))))))</f>
        <v/>
      </c>
    </row>
    <row r="252">
      <c r="A252" s="23" t="n"/>
      <c r="B252" s="23" t="n"/>
      <c r="C252" s="29">
        <f>IF($B252="","",IFERROR(INDEX('Action Plans'!$B$5:$B$504,MATCH($B252,'Action Plans'!$A$5:$A$504,0)),""))</f>
        <v/>
      </c>
      <c r="D252" s="29">
        <f>IF($B252="","",IFERROR(INDEX('Action Plans'!$C$5:$C$504,MATCH($B252,'Action Plans'!$A$5:$A$504,0)),""))</f>
        <v/>
      </c>
      <c r="E252" s="29">
        <f>IF($B252="","",IFERROR(INDEX('Action Plans'!$D$5:$D$504,MATCH($B252,'Action Plans'!$A$5:$A$504,0)),""))</f>
        <v/>
      </c>
      <c r="F252" s="42" t="n"/>
      <c r="G252" s="23" t="n"/>
      <c r="H252" s="23" t="n"/>
      <c r="I252" s="24" t="n"/>
      <c r="J252" s="24" t="n"/>
      <c r="K252" s="42" t="n"/>
      <c r="L252" s="23" t="n"/>
      <c r="M252" s="42" t="n"/>
      <c r="N252" s="23" t="n"/>
      <c r="O252" s="27" t="n"/>
      <c r="P252" s="45" t="n"/>
      <c r="Q252" s="24" t="n"/>
      <c r="R252" s="29">
        <f>IF(COUNTA($A252:$B252,$F252:$Q252)=0,"",IF($A252="","Missing Session ID",IF(COUNTIF($A$5:$A$504,$A252)&gt;1,"Duplicate Session ID",IF($B252="","Missing Plan ID",IF(COUNTIF('Action Plans'!$A$5:$A$504,$B252)=0,"Unknown Plan ID",IF($F252="","Missing Coaching Date",IF(AND($K252&lt;&gt;"",$K252&lt;$F252),"Follow-Up Due Before Session",IF(AND($L252="Yes",$M252=""),"Missing Follow-Up Completion Date",IF(AND($L252="No",$M252&lt;&gt;""),"Completion Date With Open Follow-Up",IF(AND($M252&lt;&gt;"",$M252&lt;$F252),"Follow-Up Completed Before Session","OK"))))))))))</f>
        <v/>
      </c>
    </row>
    <row r="253">
      <c r="A253" s="23" t="n"/>
      <c r="B253" s="23" t="n"/>
      <c r="C253" s="29">
        <f>IF($B253="","",IFERROR(INDEX('Action Plans'!$B$5:$B$504,MATCH($B253,'Action Plans'!$A$5:$A$504,0)),""))</f>
        <v/>
      </c>
      <c r="D253" s="29">
        <f>IF($B253="","",IFERROR(INDEX('Action Plans'!$C$5:$C$504,MATCH($B253,'Action Plans'!$A$5:$A$504,0)),""))</f>
        <v/>
      </c>
      <c r="E253" s="29">
        <f>IF($B253="","",IFERROR(INDEX('Action Plans'!$D$5:$D$504,MATCH($B253,'Action Plans'!$A$5:$A$504,0)),""))</f>
        <v/>
      </c>
      <c r="F253" s="42" t="n"/>
      <c r="G253" s="23" t="n"/>
      <c r="H253" s="23" t="n"/>
      <c r="I253" s="24" t="n"/>
      <c r="J253" s="24" t="n"/>
      <c r="K253" s="42" t="n"/>
      <c r="L253" s="23" t="n"/>
      <c r="M253" s="42" t="n"/>
      <c r="N253" s="23" t="n"/>
      <c r="O253" s="27" t="n"/>
      <c r="P253" s="45" t="n"/>
      <c r="Q253" s="24" t="n"/>
      <c r="R253" s="29">
        <f>IF(COUNTA($A253:$B253,$F253:$Q253)=0,"",IF($A253="","Missing Session ID",IF(COUNTIF($A$5:$A$504,$A253)&gt;1,"Duplicate Session ID",IF($B253="","Missing Plan ID",IF(COUNTIF('Action Plans'!$A$5:$A$504,$B253)=0,"Unknown Plan ID",IF($F253="","Missing Coaching Date",IF(AND($K253&lt;&gt;"",$K253&lt;$F253),"Follow-Up Due Before Session",IF(AND($L253="Yes",$M253=""),"Missing Follow-Up Completion Date",IF(AND($L253="No",$M253&lt;&gt;""),"Completion Date With Open Follow-Up",IF(AND($M253&lt;&gt;"",$M253&lt;$F253),"Follow-Up Completed Before Session","OK"))))))))))</f>
        <v/>
      </c>
    </row>
    <row r="254">
      <c r="A254" s="23" t="n"/>
      <c r="B254" s="23" t="n"/>
      <c r="C254" s="29">
        <f>IF($B254="","",IFERROR(INDEX('Action Plans'!$B$5:$B$504,MATCH($B254,'Action Plans'!$A$5:$A$504,0)),""))</f>
        <v/>
      </c>
      <c r="D254" s="29">
        <f>IF($B254="","",IFERROR(INDEX('Action Plans'!$C$5:$C$504,MATCH($B254,'Action Plans'!$A$5:$A$504,0)),""))</f>
        <v/>
      </c>
      <c r="E254" s="29">
        <f>IF($B254="","",IFERROR(INDEX('Action Plans'!$D$5:$D$504,MATCH($B254,'Action Plans'!$A$5:$A$504,0)),""))</f>
        <v/>
      </c>
      <c r="F254" s="42" t="n"/>
      <c r="G254" s="23" t="n"/>
      <c r="H254" s="23" t="n"/>
      <c r="I254" s="24" t="n"/>
      <c r="J254" s="24" t="n"/>
      <c r="K254" s="42" t="n"/>
      <c r="L254" s="23" t="n"/>
      <c r="M254" s="42" t="n"/>
      <c r="N254" s="23" t="n"/>
      <c r="O254" s="27" t="n"/>
      <c r="P254" s="45" t="n"/>
      <c r="Q254" s="24" t="n"/>
      <c r="R254" s="29">
        <f>IF(COUNTA($A254:$B254,$F254:$Q254)=0,"",IF($A254="","Missing Session ID",IF(COUNTIF($A$5:$A$504,$A254)&gt;1,"Duplicate Session ID",IF($B254="","Missing Plan ID",IF(COUNTIF('Action Plans'!$A$5:$A$504,$B254)=0,"Unknown Plan ID",IF($F254="","Missing Coaching Date",IF(AND($K254&lt;&gt;"",$K254&lt;$F254),"Follow-Up Due Before Session",IF(AND($L254="Yes",$M254=""),"Missing Follow-Up Completion Date",IF(AND($L254="No",$M254&lt;&gt;""),"Completion Date With Open Follow-Up",IF(AND($M254&lt;&gt;"",$M254&lt;$F254),"Follow-Up Completed Before Session","OK"))))))))))</f>
        <v/>
      </c>
    </row>
    <row r="255">
      <c r="A255" s="23" t="n"/>
      <c r="B255" s="23" t="n"/>
      <c r="C255" s="29">
        <f>IF($B255="","",IFERROR(INDEX('Action Plans'!$B$5:$B$504,MATCH($B255,'Action Plans'!$A$5:$A$504,0)),""))</f>
        <v/>
      </c>
      <c r="D255" s="29">
        <f>IF($B255="","",IFERROR(INDEX('Action Plans'!$C$5:$C$504,MATCH($B255,'Action Plans'!$A$5:$A$504,0)),""))</f>
        <v/>
      </c>
      <c r="E255" s="29">
        <f>IF($B255="","",IFERROR(INDEX('Action Plans'!$D$5:$D$504,MATCH($B255,'Action Plans'!$A$5:$A$504,0)),""))</f>
        <v/>
      </c>
      <c r="F255" s="42" t="n"/>
      <c r="G255" s="23" t="n"/>
      <c r="H255" s="23" t="n"/>
      <c r="I255" s="24" t="n"/>
      <c r="J255" s="24" t="n"/>
      <c r="K255" s="42" t="n"/>
      <c r="L255" s="23" t="n"/>
      <c r="M255" s="42" t="n"/>
      <c r="N255" s="23" t="n"/>
      <c r="O255" s="27" t="n"/>
      <c r="P255" s="45" t="n"/>
      <c r="Q255" s="24" t="n"/>
      <c r="R255" s="29">
        <f>IF(COUNTA($A255:$B255,$F255:$Q255)=0,"",IF($A255="","Missing Session ID",IF(COUNTIF($A$5:$A$504,$A255)&gt;1,"Duplicate Session ID",IF($B255="","Missing Plan ID",IF(COUNTIF('Action Plans'!$A$5:$A$504,$B255)=0,"Unknown Plan ID",IF($F255="","Missing Coaching Date",IF(AND($K255&lt;&gt;"",$K255&lt;$F255),"Follow-Up Due Before Session",IF(AND($L255="Yes",$M255=""),"Missing Follow-Up Completion Date",IF(AND($L255="No",$M255&lt;&gt;""),"Completion Date With Open Follow-Up",IF(AND($M255&lt;&gt;"",$M255&lt;$F255),"Follow-Up Completed Before Session","OK"))))))))))</f>
        <v/>
      </c>
    </row>
    <row r="256">
      <c r="A256" s="23" t="n"/>
      <c r="B256" s="23" t="n"/>
      <c r="C256" s="29">
        <f>IF($B256="","",IFERROR(INDEX('Action Plans'!$B$5:$B$504,MATCH($B256,'Action Plans'!$A$5:$A$504,0)),""))</f>
        <v/>
      </c>
      <c r="D256" s="29">
        <f>IF($B256="","",IFERROR(INDEX('Action Plans'!$C$5:$C$504,MATCH($B256,'Action Plans'!$A$5:$A$504,0)),""))</f>
        <v/>
      </c>
      <c r="E256" s="29">
        <f>IF($B256="","",IFERROR(INDEX('Action Plans'!$D$5:$D$504,MATCH($B256,'Action Plans'!$A$5:$A$504,0)),""))</f>
        <v/>
      </c>
      <c r="F256" s="42" t="n"/>
      <c r="G256" s="23" t="n"/>
      <c r="H256" s="23" t="n"/>
      <c r="I256" s="24" t="n"/>
      <c r="J256" s="24" t="n"/>
      <c r="K256" s="42" t="n"/>
      <c r="L256" s="23" t="n"/>
      <c r="M256" s="42" t="n"/>
      <c r="N256" s="23" t="n"/>
      <c r="O256" s="27" t="n"/>
      <c r="P256" s="45" t="n"/>
      <c r="Q256" s="24" t="n"/>
      <c r="R256" s="29">
        <f>IF(COUNTA($A256:$B256,$F256:$Q256)=0,"",IF($A256="","Missing Session ID",IF(COUNTIF($A$5:$A$504,$A256)&gt;1,"Duplicate Session ID",IF($B256="","Missing Plan ID",IF(COUNTIF('Action Plans'!$A$5:$A$504,$B256)=0,"Unknown Plan ID",IF($F256="","Missing Coaching Date",IF(AND($K256&lt;&gt;"",$K256&lt;$F256),"Follow-Up Due Before Session",IF(AND($L256="Yes",$M256=""),"Missing Follow-Up Completion Date",IF(AND($L256="No",$M256&lt;&gt;""),"Completion Date With Open Follow-Up",IF(AND($M256&lt;&gt;"",$M256&lt;$F256),"Follow-Up Completed Before Session","OK"))))))))))</f>
        <v/>
      </c>
    </row>
    <row r="257">
      <c r="A257" s="23" t="n"/>
      <c r="B257" s="23" t="n"/>
      <c r="C257" s="29">
        <f>IF($B257="","",IFERROR(INDEX('Action Plans'!$B$5:$B$504,MATCH($B257,'Action Plans'!$A$5:$A$504,0)),""))</f>
        <v/>
      </c>
      <c r="D257" s="29">
        <f>IF($B257="","",IFERROR(INDEX('Action Plans'!$C$5:$C$504,MATCH($B257,'Action Plans'!$A$5:$A$504,0)),""))</f>
        <v/>
      </c>
      <c r="E257" s="29">
        <f>IF($B257="","",IFERROR(INDEX('Action Plans'!$D$5:$D$504,MATCH($B257,'Action Plans'!$A$5:$A$504,0)),""))</f>
        <v/>
      </c>
      <c r="F257" s="42" t="n"/>
      <c r="G257" s="23" t="n"/>
      <c r="H257" s="23" t="n"/>
      <c r="I257" s="24" t="n"/>
      <c r="J257" s="24" t="n"/>
      <c r="K257" s="42" t="n"/>
      <c r="L257" s="23" t="n"/>
      <c r="M257" s="42" t="n"/>
      <c r="N257" s="23" t="n"/>
      <c r="O257" s="27" t="n"/>
      <c r="P257" s="45" t="n"/>
      <c r="Q257" s="24" t="n"/>
      <c r="R257" s="29">
        <f>IF(COUNTA($A257:$B257,$F257:$Q257)=0,"",IF($A257="","Missing Session ID",IF(COUNTIF($A$5:$A$504,$A257)&gt;1,"Duplicate Session ID",IF($B257="","Missing Plan ID",IF(COUNTIF('Action Plans'!$A$5:$A$504,$B257)=0,"Unknown Plan ID",IF($F257="","Missing Coaching Date",IF(AND($K257&lt;&gt;"",$K257&lt;$F257),"Follow-Up Due Before Session",IF(AND($L257="Yes",$M257=""),"Missing Follow-Up Completion Date",IF(AND($L257="No",$M257&lt;&gt;""),"Completion Date With Open Follow-Up",IF(AND($M257&lt;&gt;"",$M257&lt;$F257),"Follow-Up Completed Before Session","OK"))))))))))</f>
        <v/>
      </c>
    </row>
    <row r="258">
      <c r="A258" s="23" t="n"/>
      <c r="B258" s="23" t="n"/>
      <c r="C258" s="29">
        <f>IF($B258="","",IFERROR(INDEX('Action Plans'!$B$5:$B$504,MATCH($B258,'Action Plans'!$A$5:$A$504,0)),""))</f>
        <v/>
      </c>
      <c r="D258" s="29">
        <f>IF($B258="","",IFERROR(INDEX('Action Plans'!$C$5:$C$504,MATCH($B258,'Action Plans'!$A$5:$A$504,0)),""))</f>
        <v/>
      </c>
      <c r="E258" s="29">
        <f>IF($B258="","",IFERROR(INDEX('Action Plans'!$D$5:$D$504,MATCH($B258,'Action Plans'!$A$5:$A$504,0)),""))</f>
        <v/>
      </c>
      <c r="F258" s="42" t="n"/>
      <c r="G258" s="23" t="n"/>
      <c r="H258" s="23" t="n"/>
      <c r="I258" s="24" t="n"/>
      <c r="J258" s="24" t="n"/>
      <c r="K258" s="42" t="n"/>
      <c r="L258" s="23" t="n"/>
      <c r="M258" s="42" t="n"/>
      <c r="N258" s="23" t="n"/>
      <c r="O258" s="27" t="n"/>
      <c r="P258" s="45" t="n"/>
      <c r="Q258" s="24" t="n"/>
      <c r="R258" s="29">
        <f>IF(COUNTA($A258:$B258,$F258:$Q258)=0,"",IF($A258="","Missing Session ID",IF(COUNTIF($A$5:$A$504,$A258)&gt;1,"Duplicate Session ID",IF($B258="","Missing Plan ID",IF(COUNTIF('Action Plans'!$A$5:$A$504,$B258)=0,"Unknown Plan ID",IF($F258="","Missing Coaching Date",IF(AND($K258&lt;&gt;"",$K258&lt;$F258),"Follow-Up Due Before Session",IF(AND($L258="Yes",$M258=""),"Missing Follow-Up Completion Date",IF(AND($L258="No",$M258&lt;&gt;""),"Completion Date With Open Follow-Up",IF(AND($M258&lt;&gt;"",$M258&lt;$F258),"Follow-Up Completed Before Session","OK"))))))))))</f>
        <v/>
      </c>
    </row>
    <row r="259">
      <c r="A259" s="23" t="n"/>
      <c r="B259" s="23" t="n"/>
      <c r="C259" s="29">
        <f>IF($B259="","",IFERROR(INDEX('Action Plans'!$B$5:$B$504,MATCH($B259,'Action Plans'!$A$5:$A$504,0)),""))</f>
        <v/>
      </c>
      <c r="D259" s="29">
        <f>IF($B259="","",IFERROR(INDEX('Action Plans'!$C$5:$C$504,MATCH($B259,'Action Plans'!$A$5:$A$504,0)),""))</f>
        <v/>
      </c>
      <c r="E259" s="29">
        <f>IF($B259="","",IFERROR(INDEX('Action Plans'!$D$5:$D$504,MATCH($B259,'Action Plans'!$A$5:$A$504,0)),""))</f>
        <v/>
      </c>
      <c r="F259" s="42" t="n"/>
      <c r="G259" s="23" t="n"/>
      <c r="H259" s="23" t="n"/>
      <c r="I259" s="24" t="n"/>
      <c r="J259" s="24" t="n"/>
      <c r="K259" s="42" t="n"/>
      <c r="L259" s="23" t="n"/>
      <c r="M259" s="42" t="n"/>
      <c r="N259" s="23" t="n"/>
      <c r="O259" s="27" t="n"/>
      <c r="P259" s="45" t="n"/>
      <c r="Q259" s="24" t="n"/>
      <c r="R259" s="29">
        <f>IF(COUNTA($A259:$B259,$F259:$Q259)=0,"",IF($A259="","Missing Session ID",IF(COUNTIF($A$5:$A$504,$A259)&gt;1,"Duplicate Session ID",IF($B259="","Missing Plan ID",IF(COUNTIF('Action Plans'!$A$5:$A$504,$B259)=0,"Unknown Plan ID",IF($F259="","Missing Coaching Date",IF(AND($K259&lt;&gt;"",$K259&lt;$F259),"Follow-Up Due Before Session",IF(AND($L259="Yes",$M259=""),"Missing Follow-Up Completion Date",IF(AND($L259="No",$M259&lt;&gt;""),"Completion Date With Open Follow-Up",IF(AND($M259&lt;&gt;"",$M259&lt;$F259),"Follow-Up Completed Before Session","OK"))))))))))</f>
        <v/>
      </c>
    </row>
    <row r="260">
      <c r="A260" s="23" t="n"/>
      <c r="B260" s="23" t="n"/>
      <c r="C260" s="29">
        <f>IF($B260="","",IFERROR(INDEX('Action Plans'!$B$5:$B$504,MATCH($B260,'Action Plans'!$A$5:$A$504,0)),""))</f>
        <v/>
      </c>
      <c r="D260" s="29">
        <f>IF($B260="","",IFERROR(INDEX('Action Plans'!$C$5:$C$504,MATCH($B260,'Action Plans'!$A$5:$A$504,0)),""))</f>
        <v/>
      </c>
      <c r="E260" s="29">
        <f>IF($B260="","",IFERROR(INDEX('Action Plans'!$D$5:$D$504,MATCH($B260,'Action Plans'!$A$5:$A$504,0)),""))</f>
        <v/>
      </c>
      <c r="F260" s="42" t="n"/>
      <c r="G260" s="23" t="n"/>
      <c r="H260" s="23" t="n"/>
      <c r="I260" s="24" t="n"/>
      <c r="J260" s="24" t="n"/>
      <c r="K260" s="42" t="n"/>
      <c r="L260" s="23" t="n"/>
      <c r="M260" s="42" t="n"/>
      <c r="N260" s="23" t="n"/>
      <c r="O260" s="27" t="n"/>
      <c r="P260" s="45" t="n"/>
      <c r="Q260" s="24" t="n"/>
      <c r="R260" s="29">
        <f>IF(COUNTA($A260:$B260,$F260:$Q260)=0,"",IF($A260="","Missing Session ID",IF(COUNTIF($A$5:$A$504,$A260)&gt;1,"Duplicate Session ID",IF($B260="","Missing Plan ID",IF(COUNTIF('Action Plans'!$A$5:$A$504,$B260)=0,"Unknown Plan ID",IF($F260="","Missing Coaching Date",IF(AND($K260&lt;&gt;"",$K260&lt;$F260),"Follow-Up Due Before Session",IF(AND($L260="Yes",$M260=""),"Missing Follow-Up Completion Date",IF(AND($L260="No",$M260&lt;&gt;""),"Completion Date With Open Follow-Up",IF(AND($M260&lt;&gt;"",$M260&lt;$F260),"Follow-Up Completed Before Session","OK"))))))))))</f>
        <v/>
      </c>
    </row>
    <row r="261">
      <c r="A261" s="23" t="n"/>
      <c r="B261" s="23" t="n"/>
      <c r="C261" s="29">
        <f>IF($B261="","",IFERROR(INDEX('Action Plans'!$B$5:$B$504,MATCH($B261,'Action Plans'!$A$5:$A$504,0)),""))</f>
        <v/>
      </c>
      <c r="D261" s="29">
        <f>IF($B261="","",IFERROR(INDEX('Action Plans'!$C$5:$C$504,MATCH($B261,'Action Plans'!$A$5:$A$504,0)),""))</f>
        <v/>
      </c>
      <c r="E261" s="29">
        <f>IF($B261="","",IFERROR(INDEX('Action Plans'!$D$5:$D$504,MATCH($B261,'Action Plans'!$A$5:$A$504,0)),""))</f>
        <v/>
      </c>
      <c r="F261" s="42" t="n"/>
      <c r="G261" s="23" t="n"/>
      <c r="H261" s="23" t="n"/>
      <c r="I261" s="24" t="n"/>
      <c r="J261" s="24" t="n"/>
      <c r="K261" s="42" t="n"/>
      <c r="L261" s="23" t="n"/>
      <c r="M261" s="42" t="n"/>
      <c r="N261" s="23" t="n"/>
      <c r="O261" s="27" t="n"/>
      <c r="P261" s="45" t="n"/>
      <c r="Q261" s="24" t="n"/>
      <c r="R261" s="29">
        <f>IF(COUNTA($A261:$B261,$F261:$Q261)=0,"",IF($A261="","Missing Session ID",IF(COUNTIF($A$5:$A$504,$A261)&gt;1,"Duplicate Session ID",IF($B261="","Missing Plan ID",IF(COUNTIF('Action Plans'!$A$5:$A$504,$B261)=0,"Unknown Plan ID",IF($F261="","Missing Coaching Date",IF(AND($K261&lt;&gt;"",$K261&lt;$F261),"Follow-Up Due Before Session",IF(AND($L261="Yes",$M261=""),"Missing Follow-Up Completion Date",IF(AND($L261="No",$M261&lt;&gt;""),"Completion Date With Open Follow-Up",IF(AND($M261&lt;&gt;"",$M261&lt;$F261),"Follow-Up Completed Before Session","OK"))))))))))</f>
        <v/>
      </c>
    </row>
    <row r="262">
      <c r="A262" s="23" t="n"/>
      <c r="B262" s="23" t="n"/>
      <c r="C262" s="29">
        <f>IF($B262="","",IFERROR(INDEX('Action Plans'!$B$5:$B$504,MATCH($B262,'Action Plans'!$A$5:$A$504,0)),""))</f>
        <v/>
      </c>
      <c r="D262" s="29">
        <f>IF($B262="","",IFERROR(INDEX('Action Plans'!$C$5:$C$504,MATCH($B262,'Action Plans'!$A$5:$A$504,0)),""))</f>
        <v/>
      </c>
      <c r="E262" s="29">
        <f>IF($B262="","",IFERROR(INDEX('Action Plans'!$D$5:$D$504,MATCH($B262,'Action Plans'!$A$5:$A$504,0)),""))</f>
        <v/>
      </c>
      <c r="F262" s="42" t="n"/>
      <c r="G262" s="23" t="n"/>
      <c r="H262" s="23" t="n"/>
      <c r="I262" s="24" t="n"/>
      <c r="J262" s="24" t="n"/>
      <c r="K262" s="42" t="n"/>
      <c r="L262" s="23" t="n"/>
      <c r="M262" s="42" t="n"/>
      <c r="N262" s="23" t="n"/>
      <c r="O262" s="27" t="n"/>
      <c r="P262" s="45" t="n"/>
      <c r="Q262" s="24" t="n"/>
      <c r="R262" s="29">
        <f>IF(COUNTA($A262:$B262,$F262:$Q262)=0,"",IF($A262="","Missing Session ID",IF(COUNTIF($A$5:$A$504,$A262)&gt;1,"Duplicate Session ID",IF($B262="","Missing Plan ID",IF(COUNTIF('Action Plans'!$A$5:$A$504,$B262)=0,"Unknown Plan ID",IF($F262="","Missing Coaching Date",IF(AND($K262&lt;&gt;"",$K262&lt;$F262),"Follow-Up Due Before Session",IF(AND($L262="Yes",$M262=""),"Missing Follow-Up Completion Date",IF(AND($L262="No",$M262&lt;&gt;""),"Completion Date With Open Follow-Up",IF(AND($M262&lt;&gt;"",$M262&lt;$F262),"Follow-Up Completed Before Session","OK"))))))))))</f>
        <v/>
      </c>
    </row>
    <row r="263">
      <c r="A263" s="23" t="n"/>
      <c r="B263" s="23" t="n"/>
      <c r="C263" s="29">
        <f>IF($B263="","",IFERROR(INDEX('Action Plans'!$B$5:$B$504,MATCH($B263,'Action Plans'!$A$5:$A$504,0)),""))</f>
        <v/>
      </c>
      <c r="D263" s="29">
        <f>IF($B263="","",IFERROR(INDEX('Action Plans'!$C$5:$C$504,MATCH($B263,'Action Plans'!$A$5:$A$504,0)),""))</f>
        <v/>
      </c>
      <c r="E263" s="29">
        <f>IF($B263="","",IFERROR(INDEX('Action Plans'!$D$5:$D$504,MATCH($B263,'Action Plans'!$A$5:$A$504,0)),""))</f>
        <v/>
      </c>
      <c r="F263" s="42" t="n"/>
      <c r="G263" s="23" t="n"/>
      <c r="H263" s="23" t="n"/>
      <c r="I263" s="24" t="n"/>
      <c r="J263" s="24" t="n"/>
      <c r="K263" s="42" t="n"/>
      <c r="L263" s="23" t="n"/>
      <c r="M263" s="42" t="n"/>
      <c r="N263" s="23" t="n"/>
      <c r="O263" s="27" t="n"/>
      <c r="P263" s="45" t="n"/>
      <c r="Q263" s="24" t="n"/>
      <c r="R263" s="29">
        <f>IF(COUNTA($A263:$B263,$F263:$Q263)=0,"",IF($A263="","Missing Session ID",IF(COUNTIF($A$5:$A$504,$A263)&gt;1,"Duplicate Session ID",IF($B263="","Missing Plan ID",IF(COUNTIF('Action Plans'!$A$5:$A$504,$B263)=0,"Unknown Plan ID",IF($F263="","Missing Coaching Date",IF(AND($K263&lt;&gt;"",$K263&lt;$F263),"Follow-Up Due Before Session",IF(AND($L263="Yes",$M263=""),"Missing Follow-Up Completion Date",IF(AND($L263="No",$M263&lt;&gt;""),"Completion Date With Open Follow-Up",IF(AND($M263&lt;&gt;"",$M263&lt;$F263),"Follow-Up Completed Before Session","OK"))))))))))</f>
        <v/>
      </c>
    </row>
    <row r="264">
      <c r="A264" s="23" t="n"/>
      <c r="B264" s="23" t="n"/>
      <c r="C264" s="29">
        <f>IF($B264="","",IFERROR(INDEX('Action Plans'!$B$5:$B$504,MATCH($B264,'Action Plans'!$A$5:$A$504,0)),""))</f>
        <v/>
      </c>
      <c r="D264" s="29">
        <f>IF($B264="","",IFERROR(INDEX('Action Plans'!$C$5:$C$504,MATCH($B264,'Action Plans'!$A$5:$A$504,0)),""))</f>
        <v/>
      </c>
      <c r="E264" s="29">
        <f>IF($B264="","",IFERROR(INDEX('Action Plans'!$D$5:$D$504,MATCH($B264,'Action Plans'!$A$5:$A$504,0)),""))</f>
        <v/>
      </c>
      <c r="F264" s="42" t="n"/>
      <c r="G264" s="23" t="n"/>
      <c r="H264" s="23" t="n"/>
      <c r="I264" s="24" t="n"/>
      <c r="J264" s="24" t="n"/>
      <c r="K264" s="42" t="n"/>
      <c r="L264" s="23" t="n"/>
      <c r="M264" s="42" t="n"/>
      <c r="N264" s="23" t="n"/>
      <c r="O264" s="27" t="n"/>
      <c r="P264" s="45" t="n"/>
      <c r="Q264" s="24" t="n"/>
      <c r="R264" s="29">
        <f>IF(COUNTA($A264:$B264,$F264:$Q264)=0,"",IF($A264="","Missing Session ID",IF(COUNTIF($A$5:$A$504,$A264)&gt;1,"Duplicate Session ID",IF($B264="","Missing Plan ID",IF(COUNTIF('Action Plans'!$A$5:$A$504,$B264)=0,"Unknown Plan ID",IF($F264="","Missing Coaching Date",IF(AND($K264&lt;&gt;"",$K264&lt;$F264),"Follow-Up Due Before Session",IF(AND($L264="Yes",$M264=""),"Missing Follow-Up Completion Date",IF(AND($L264="No",$M264&lt;&gt;""),"Completion Date With Open Follow-Up",IF(AND($M264&lt;&gt;"",$M264&lt;$F264),"Follow-Up Completed Before Session","OK"))))))))))</f>
        <v/>
      </c>
    </row>
    <row r="265">
      <c r="A265" s="23" t="n"/>
      <c r="B265" s="23" t="n"/>
      <c r="C265" s="29">
        <f>IF($B265="","",IFERROR(INDEX('Action Plans'!$B$5:$B$504,MATCH($B265,'Action Plans'!$A$5:$A$504,0)),""))</f>
        <v/>
      </c>
      <c r="D265" s="29">
        <f>IF($B265="","",IFERROR(INDEX('Action Plans'!$C$5:$C$504,MATCH($B265,'Action Plans'!$A$5:$A$504,0)),""))</f>
        <v/>
      </c>
      <c r="E265" s="29">
        <f>IF($B265="","",IFERROR(INDEX('Action Plans'!$D$5:$D$504,MATCH($B265,'Action Plans'!$A$5:$A$504,0)),""))</f>
        <v/>
      </c>
      <c r="F265" s="42" t="n"/>
      <c r="G265" s="23" t="n"/>
      <c r="H265" s="23" t="n"/>
      <c r="I265" s="24" t="n"/>
      <c r="J265" s="24" t="n"/>
      <c r="K265" s="42" t="n"/>
      <c r="L265" s="23" t="n"/>
      <c r="M265" s="42" t="n"/>
      <c r="N265" s="23" t="n"/>
      <c r="O265" s="27" t="n"/>
      <c r="P265" s="45" t="n"/>
      <c r="Q265" s="24" t="n"/>
      <c r="R265" s="29">
        <f>IF(COUNTA($A265:$B265,$F265:$Q265)=0,"",IF($A265="","Missing Session ID",IF(COUNTIF($A$5:$A$504,$A265)&gt;1,"Duplicate Session ID",IF($B265="","Missing Plan ID",IF(COUNTIF('Action Plans'!$A$5:$A$504,$B265)=0,"Unknown Plan ID",IF($F265="","Missing Coaching Date",IF(AND($K265&lt;&gt;"",$K265&lt;$F265),"Follow-Up Due Before Session",IF(AND($L265="Yes",$M265=""),"Missing Follow-Up Completion Date",IF(AND($L265="No",$M265&lt;&gt;""),"Completion Date With Open Follow-Up",IF(AND($M265&lt;&gt;"",$M265&lt;$F265),"Follow-Up Completed Before Session","OK"))))))))))</f>
        <v/>
      </c>
    </row>
    <row r="266">
      <c r="A266" s="23" t="n"/>
      <c r="B266" s="23" t="n"/>
      <c r="C266" s="29">
        <f>IF($B266="","",IFERROR(INDEX('Action Plans'!$B$5:$B$504,MATCH($B266,'Action Plans'!$A$5:$A$504,0)),""))</f>
        <v/>
      </c>
      <c r="D266" s="29">
        <f>IF($B266="","",IFERROR(INDEX('Action Plans'!$C$5:$C$504,MATCH($B266,'Action Plans'!$A$5:$A$504,0)),""))</f>
        <v/>
      </c>
      <c r="E266" s="29">
        <f>IF($B266="","",IFERROR(INDEX('Action Plans'!$D$5:$D$504,MATCH($B266,'Action Plans'!$A$5:$A$504,0)),""))</f>
        <v/>
      </c>
      <c r="F266" s="42" t="n"/>
      <c r="G266" s="23" t="n"/>
      <c r="H266" s="23" t="n"/>
      <c r="I266" s="24" t="n"/>
      <c r="J266" s="24" t="n"/>
      <c r="K266" s="42" t="n"/>
      <c r="L266" s="23" t="n"/>
      <c r="M266" s="42" t="n"/>
      <c r="N266" s="23" t="n"/>
      <c r="O266" s="27" t="n"/>
      <c r="P266" s="45" t="n"/>
      <c r="Q266" s="24" t="n"/>
      <c r="R266" s="29">
        <f>IF(COUNTA($A266:$B266,$F266:$Q266)=0,"",IF($A266="","Missing Session ID",IF(COUNTIF($A$5:$A$504,$A266)&gt;1,"Duplicate Session ID",IF($B266="","Missing Plan ID",IF(COUNTIF('Action Plans'!$A$5:$A$504,$B266)=0,"Unknown Plan ID",IF($F266="","Missing Coaching Date",IF(AND($K266&lt;&gt;"",$K266&lt;$F266),"Follow-Up Due Before Session",IF(AND($L266="Yes",$M266=""),"Missing Follow-Up Completion Date",IF(AND($L266="No",$M266&lt;&gt;""),"Completion Date With Open Follow-Up",IF(AND($M266&lt;&gt;"",$M266&lt;$F266),"Follow-Up Completed Before Session","OK"))))))))))</f>
        <v/>
      </c>
    </row>
    <row r="267">
      <c r="A267" s="23" t="n"/>
      <c r="B267" s="23" t="n"/>
      <c r="C267" s="29">
        <f>IF($B267="","",IFERROR(INDEX('Action Plans'!$B$5:$B$504,MATCH($B267,'Action Plans'!$A$5:$A$504,0)),""))</f>
        <v/>
      </c>
      <c r="D267" s="29">
        <f>IF($B267="","",IFERROR(INDEX('Action Plans'!$C$5:$C$504,MATCH($B267,'Action Plans'!$A$5:$A$504,0)),""))</f>
        <v/>
      </c>
      <c r="E267" s="29">
        <f>IF($B267="","",IFERROR(INDEX('Action Plans'!$D$5:$D$504,MATCH($B267,'Action Plans'!$A$5:$A$504,0)),""))</f>
        <v/>
      </c>
      <c r="F267" s="42" t="n"/>
      <c r="G267" s="23" t="n"/>
      <c r="H267" s="23" t="n"/>
      <c r="I267" s="24" t="n"/>
      <c r="J267" s="24" t="n"/>
      <c r="K267" s="42" t="n"/>
      <c r="L267" s="23" t="n"/>
      <c r="M267" s="42" t="n"/>
      <c r="N267" s="23" t="n"/>
      <c r="O267" s="27" t="n"/>
      <c r="P267" s="45" t="n"/>
      <c r="Q267" s="24" t="n"/>
      <c r="R267" s="29">
        <f>IF(COUNTA($A267:$B267,$F267:$Q267)=0,"",IF($A267="","Missing Session ID",IF(COUNTIF($A$5:$A$504,$A267)&gt;1,"Duplicate Session ID",IF($B267="","Missing Plan ID",IF(COUNTIF('Action Plans'!$A$5:$A$504,$B267)=0,"Unknown Plan ID",IF($F267="","Missing Coaching Date",IF(AND($K267&lt;&gt;"",$K267&lt;$F267),"Follow-Up Due Before Session",IF(AND($L267="Yes",$M267=""),"Missing Follow-Up Completion Date",IF(AND($L267="No",$M267&lt;&gt;""),"Completion Date With Open Follow-Up",IF(AND($M267&lt;&gt;"",$M267&lt;$F267),"Follow-Up Completed Before Session","OK"))))))))))</f>
        <v/>
      </c>
    </row>
    <row r="268">
      <c r="A268" s="23" t="n"/>
      <c r="B268" s="23" t="n"/>
      <c r="C268" s="29">
        <f>IF($B268="","",IFERROR(INDEX('Action Plans'!$B$5:$B$504,MATCH($B268,'Action Plans'!$A$5:$A$504,0)),""))</f>
        <v/>
      </c>
      <c r="D268" s="29">
        <f>IF($B268="","",IFERROR(INDEX('Action Plans'!$C$5:$C$504,MATCH($B268,'Action Plans'!$A$5:$A$504,0)),""))</f>
        <v/>
      </c>
      <c r="E268" s="29">
        <f>IF($B268="","",IFERROR(INDEX('Action Plans'!$D$5:$D$504,MATCH($B268,'Action Plans'!$A$5:$A$504,0)),""))</f>
        <v/>
      </c>
      <c r="F268" s="42" t="n"/>
      <c r="G268" s="23" t="n"/>
      <c r="H268" s="23" t="n"/>
      <c r="I268" s="24" t="n"/>
      <c r="J268" s="24" t="n"/>
      <c r="K268" s="42" t="n"/>
      <c r="L268" s="23" t="n"/>
      <c r="M268" s="42" t="n"/>
      <c r="N268" s="23" t="n"/>
      <c r="O268" s="27" t="n"/>
      <c r="P268" s="45" t="n"/>
      <c r="Q268" s="24" t="n"/>
      <c r="R268" s="29">
        <f>IF(COUNTA($A268:$B268,$F268:$Q268)=0,"",IF($A268="","Missing Session ID",IF(COUNTIF($A$5:$A$504,$A268)&gt;1,"Duplicate Session ID",IF($B268="","Missing Plan ID",IF(COUNTIF('Action Plans'!$A$5:$A$504,$B268)=0,"Unknown Plan ID",IF($F268="","Missing Coaching Date",IF(AND($K268&lt;&gt;"",$K268&lt;$F268),"Follow-Up Due Before Session",IF(AND($L268="Yes",$M268=""),"Missing Follow-Up Completion Date",IF(AND($L268="No",$M268&lt;&gt;""),"Completion Date With Open Follow-Up",IF(AND($M268&lt;&gt;"",$M268&lt;$F268),"Follow-Up Completed Before Session","OK"))))))))))</f>
        <v/>
      </c>
    </row>
    <row r="269">
      <c r="A269" s="23" t="n"/>
      <c r="B269" s="23" t="n"/>
      <c r="C269" s="29">
        <f>IF($B269="","",IFERROR(INDEX('Action Plans'!$B$5:$B$504,MATCH($B269,'Action Plans'!$A$5:$A$504,0)),""))</f>
        <v/>
      </c>
      <c r="D269" s="29">
        <f>IF($B269="","",IFERROR(INDEX('Action Plans'!$C$5:$C$504,MATCH($B269,'Action Plans'!$A$5:$A$504,0)),""))</f>
        <v/>
      </c>
      <c r="E269" s="29">
        <f>IF($B269="","",IFERROR(INDEX('Action Plans'!$D$5:$D$504,MATCH($B269,'Action Plans'!$A$5:$A$504,0)),""))</f>
        <v/>
      </c>
      <c r="F269" s="42" t="n"/>
      <c r="G269" s="23" t="n"/>
      <c r="H269" s="23" t="n"/>
      <c r="I269" s="24" t="n"/>
      <c r="J269" s="24" t="n"/>
      <c r="K269" s="42" t="n"/>
      <c r="L269" s="23" t="n"/>
      <c r="M269" s="42" t="n"/>
      <c r="N269" s="23" t="n"/>
      <c r="O269" s="27" t="n"/>
      <c r="P269" s="45" t="n"/>
      <c r="Q269" s="24" t="n"/>
      <c r="R269" s="29">
        <f>IF(COUNTA($A269:$B269,$F269:$Q269)=0,"",IF($A269="","Missing Session ID",IF(COUNTIF($A$5:$A$504,$A269)&gt;1,"Duplicate Session ID",IF($B269="","Missing Plan ID",IF(COUNTIF('Action Plans'!$A$5:$A$504,$B269)=0,"Unknown Plan ID",IF($F269="","Missing Coaching Date",IF(AND($K269&lt;&gt;"",$K269&lt;$F269),"Follow-Up Due Before Session",IF(AND($L269="Yes",$M269=""),"Missing Follow-Up Completion Date",IF(AND($L269="No",$M269&lt;&gt;""),"Completion Date With Open Follow-Up",IF(AND($M269&lt;&gt;"",$M269&lt;$F269),"Follow-Up Completed Before Session","OK"))))))))))</f>
        <v/>
      </c>
    </row>
    <row r="270">
      <c r="A270" s="23" t="n"/>
      <c r="B270" s="23" t="n"/>
      <c r="C270" s="29">
        <f>IF($B270="","",IFERROR(INDEX('Action Plans'!$B$5:$B$504,MATCH($B270,'Action Plans'!$A$5:$A$504,0)),""))</f>
        <v/>
      </c>
      <c r="D270" s="29">
        <f>IF($B270="","",IFERROR(INDEX('Action Plans'!$C$5:$C$504,MATCH($B270,'Action Plans'!$A$5:$A$504,0)),""))</f>
        <v/>
      </c>
      <c r="E270" s="29">
        <f>IF($B270="","",IFERROR(INDEX('Action Plans'!$D$5:$D$504,MATCH($B270,'Action Plans'!$A$5:$A$504,0)),""))</f>
        <v/>
      </c>
      <c r="F270" s="42" t="n"/>
      <c r="G270" s="23" t="n"/>
      <c r="H270" s="23" t="n"/>
      <c r="I270" s="24" t="n"/>
      <c r="J270" s="24" t="n"/>
      <c r="K270" s="42" t="n"/>
      <c r="L270" s="23" t="n"/>
      <c r="M270" s="42" t="n"/>
      <c r="N270" s="23" t="n"/>
      <c r="O270" s="27" t="n"/>
      <c r="P270" s="45" t="n"/>
      <c r="Q270" s="24" t="n"/>
      <c r="R270" s="29">
        <f>IF(COUNTA($A270:$B270,$F270:$Q270)=0,"",IF($A270="","Missing Session ID",IF(COUNTIF($A$5:$A$504,$A270)&gt;1,"Duplicate Session ID",IF($B270="","Missing Plan ID",IF(COUNTIF('Action Plans'!$A$5:$A$504,$B270)=0,"Unknown Plan ID",IF($F270="","Missing Coaching Date",IF(AND($K270&lt;&gt;"",$K270&lt;$F270),"Follow-Up Due Before Session",IF(AND($L270="Yes",$M270=""),"Missing Follow-Up Completion Date",IF(AND($L270="No",$M270&lt;&gt;""),"Completion Date With Open Follow-Up",IF(AND($M270&lt;&gt;"",$M270&lt;$F270),"Follow-Up Completed Before Session","OK"))))))))))</f>
        <v/>
      </c>
    </row>
    <row r="271">
      <c r="A271" s="23" t="n"/>
      <c r="B271" s="23" t="n"/>
      <c r="C271" s="29">
        <f>IF($B271="","",IFERROR(INDEX('Action Plans'!$B$5:$B$504,MATCH($B271,'Action Plans'!$A$5:$A$504,0)),""))</f>
        <v/>
      </c>
      <c r="D271" s="29">
        <f>IF($B271="","",IFERROR(INDEX('Action Plans'!$C$5:$C$504,MATCH($B271,'Action Plans'!$A$5:$A$504,0)),""))</f>
        <v/>
      </c>
      <c r="E271" s="29">
        <f>IF($B271="","",IFERROR(INDEX('Action Plans'!$D$5:$D$504,MATCH($B271,'Action Plans'!$A$5:$A$504,0)),""))</f>
        <v/>
      </c>
      <c r="F271" s="42" t="n"/>
      <c r="G271" s="23" t="n"/>
      <c r="H271" s="23" t="n"/>
      <c r="I271" s="24" t="n"/>
      <c r="J271" s="24" t="n"/>
      <c r="K271" s="42" t="n"/>
      <c r="L271" s="23" t="n"/>
      <c r="M271" s="42" t="n"/>
      <c r="N271" s="23" t="n"/>
      <c r="O271" s="27" t="n"/>
      <c r="P271" s="45" t="n"/>
      <c r="Q271" s="24" t="n"/>
      <c r="R271" s="29">
        <f>IF(COUNTA($A271:$B271,$F271:$Q271)=0,"",IF($A271="","Missing Session ID",IF(COUNTIF($A$5:$A$504,$A271)&gt;1,"Duplicate Session ID",IF($B271="","Missing Plan ID",IF(COUNTIF('Action Plans'!$A$5:$A$504,$B271)=0,"Unknown Plan ID",IF($F271="","Missing Coaching Date",IF(AND($K271&lt;&gt;"",$K271&lt;$F271),"Follow-Up Due Before Session",IF(AND($L271="Yes",$M271=""),"Missing Follow-Up Completion Date",IF(AND($L271="No",$M271&lt;&gt;""),"Completion Date With Open Follow-Up",IF(AND($M271&lt;&gt;"",$M271&lt;$F271),"Follow-Up Completed Before Session","OK"))))))))))</f>
        <v/>
      </c>
    </row>
    <row r="272">
      <c r="A272" s="23" t="n"/>
      <c r="B272" s="23" t="n"/>
      <c r="C272" s="29">
        <f>IF($B272="","",IFERROR(INDEX('Action Plans'!$B$5:$B$504,MATCH($B272,'Action Plans'!$A$5:$A$504,0)),""))</f>
        <v/>
      </c>
      <c r="D272" s="29">
        <f>IF($B272="","",IFERROR(INDEX('Action Plans'!$C$5:$C$504,MATCH($B272,'Action Plans'!$A$5:$A$504,0)),""))</f>
        <v/>
      </c>
      <c r="E272" s="29">
        <f>IF($B272="","",IFERROR(INDEX('Action Plans'!$D$5:$D$504,MATCH($B272,'Action Plans'!$A$5:$A$504,0)),""))</f>
        <v/>
      </c>
      <c r="F272" s="42" t="n"/>
      <c r="G272" s="23" t="n"/>
      <c r="H272" s="23" t="n"/>
      <c r="I272" s="24" t="n"/>
      <c r="J272" s="24" t="n"/>
      <c r="K272" s="42" t="n"/>
      <c r="L272" s="23" t="n"/>
      <c r="M272" s="42" t="n"/>
      <c r="N272" s="23" t="n"/>
      <c r="O272" s="27" t="n"/>
      <c r="P272" s="45" t="n"/>
      <c r="Q272" s="24" t="n"/>
      <c r="R272" s="29">
        <f>IF(COUNTA($A272:$B272,$F272:$Q272)=0,"",IF($A272="","Missing Session ID",IF(COUNTIF($A$5:$A$504,$A272)&gt;1,"Duplicate Session ID",IF($B272="","Missing Plan ID",IF(COUNTIF('Action Plans'!$A$5:$A$504,$B272)=0,"Unknown Plan ID",IF($F272="","Missing Coaching Date",IF(AND($K272&lt;&gt;"",$K272&lt;$F272),"Follow-Up Due Before Session",IF(AND($L272="Yes",$M272=""),"Missing Follow-Up Completion Date",IF(AND($L272="No",$M272&lt;&gt;""),"Completion Date With Open Follow-Up",IF(AND($M272&lt;&gt;"",$M272&lt;$F272),"Follow-Up Completed Before Session","OK"))))))))))</f>
        <v/>
      </c>
    </row>
    <row r="273">
      <c r="A273" s="23" t="n"/>
      <c r="B273" s="23" t="n"/>
      <c r="C273" s="29">
        <f>IF($B273="","",IFERROR(INDEX('Action Plans'!$B$5:$B$504,MATCH($B273,'Action Plans'!$A$5:$A$504,0)),""))</f>
        <v/>
      </c>
      <c r="D273" s="29">
        <f>IF($B273="","",IFERROR(INDEX('Action Plans'!$C$5:$C$504,MATCH($B273,'Action Plans'!$A$5:$A$504,0)),""))</f>
        <v/>
      </c>
      <c r="E273" s="29">
        <f>IF($B273="","",IFERROR(INDEX('Action Plans'!$D$5:$D$504,MATCH($B273,'Action Plans'!$A$5:$A$504,0)),""))</f>
        <v/>
      </c>
      <c r="F273" s="42" t="n"/>
      <c r="G273" s="23" t="n"/>
      <c r="H273" s="23" t="n"/>
      <c r="I273" s="24" t="n"/>
      <c r="J273" s="24" t="n"/>
      <c r="K273" s="42" t="n"/>
      <c r="L273" s="23" t="n"/>
      <c r="M273" s="42" t="n"/>
      <c r="N273" s="23" t="n"/>
      <c r="O273" s="27" t="n"/>
      <c r="P273" s="45" t="n"/>
      <c r="Q273" s="24" t="n"/>
      <c r="R273" s="29">
        <f>IF(COUNTA($A273:$B273,$F273:$Q273)=0,"",IF($A273="","Missing Session ID",IF(COUNTIF($A$5:$A$504,$A273)&gt;1,"Duplicate Session ID",IF($B273="","Missing Plan ID",IF(COUNTIF('Action Plans'!$A$5:$A$504,$B273)=0,"Unknown Plan ID",IF($F273="","Missing Coaching Date",IF(AND($K273&lt;&gt;"",$K273&lt;$F273),"Follow-Up Due Before Session",IF(AND($L273="Yes",$M273=""),"Missing Follow-Up Completion Date",IF(AND($L273="No",$M273&lt;&gt;""),"Completion Date With Open Follow-Up",IF(AND($M273&lt;&gt;"",$M273&lt;$F273),"Follow-Up Completed Before Session","OK"))))))))))</f>
        <v/>
      </c>
    </row>
    <row r="274">
      <c r="A274" s="23" t="n"/>
      <c r="B274" s="23" t="n"/>
      <c r="C274" s="29">
        <f>IF($B274="","",IFERROR(INDEX('Action Plans'!$B$5:$B$504,MATCH($B274,'Action Plans'!$A$5:$A$504,0)),""))</f>
        <v/>
      </c>
      <c r="D274" s="29">
        <f>IF($B274="","",IFERROR(INDEX('Action Plans'!$C$5:$C$504,MATCH($B274,'Action Plans'!$A$5:$A$504,0)),""))</f>
        <v/>
      </c>
      <c r="E274" s="29">
        <f>IF($B274="","",IFERROR(INDEX('Action Plans'!$D$5:$D$504,MATCH($B274,'Action Plans'!$A$5:$A$504,0)),""))</f>
        <v/>
      </c>
      <c r="F274" s="42" t="n"/>
      <c r="G274" s="23" t="n"/>
      <c r="H274" s="23" t="n"/>
      <c r="I274" s="24" t="n"/>
      <c r="J274" s="24" t="n"/>
      <c r="K274" s="42" t="n"/>
      <c r="L274" s="23" t="n"/>
      <c r="M274" s="42" t="n"/>
      <c r="N274" s="23" t="n"/>
      <c r="O274" s="27" t="n"/>
      <c r="P274" s="45" t="n"/>
      <c r="Q274" s="24" t="n"/>
      <c r="R274" s="29">
        <f>IF(COUNTA($A274:$B274,$F274:$Q274)=0,"",IF($A274="","Missing Session ID",IF(COUNTIF($A$5:$A$504,$A274)&gt;1,"Duplicate Session ID",IF($B274="","Missing Plan ID",IF(COUNTIF('Action Plans'!$A$5:$A$504,$B274)=0,"Unknown Plan ID",IF($F274="","Missing Coaching Date",IF(AND($K274&lt;&gt;"",$K274&lt;$F274),"Follow-Up Due Before Session",IF(AND($L274="Yes",$M274=""),"Missing Follow-Up Completion Date",IF(AND($L274="No",$M274&lt;&gt;""),"Completion Date With Open Follow-Up",IF(AND($M274&lt;&gt;"",$M274&lt;$F274),"Follow-Up Completed Before Session","OK"))))))))))</f>
        <v/>
      </c>
    </row>
    <row r="275">
      <c r="A275" s="23" t="n"/>
      <c r="B275" s="23" t="n"/>
      <c r="C275" s="29">
        <f>IF($B275="","",IFERROR(INDEX('Action Plans'!$B$5:$B$504,MATCH($B275,'Action Plans'!$A$5:$A$504,0)),""))</f>
        <v/>
      </c>
      <c r="D275" s="29">
        <f>IF($B275="","",IFERROR(INDEX('Action Plans'!$C$5:$C$504,MATCH($B275,'Action Plans'!$A$5:$A$504,0)),""))</f>
        <v/>
      </c>
      <c r="E275" s="29">
        <f>IF($B275="","",IFERROR(INDEX('Action Plans'!$D$5:$D$504,MATCH($B275,'Action Plans'!$A$5:$A$504,0)),""))</f>
        <v/>
      </c>
      <c r="F275" s="42" t="n"/>
      <c r="G275" s="23" t="n"/>
      <c r="H275" s="23" t="n"/>
      <c r="I275" s="24" t="n"/>
      <c r="J275" s="24" t="n"/>
      <c r="K275" s="42" t="n"/>
      <c r="L275" s="23" t="n"/>
      <c r="M275" s="42" t="n"/>
      <c r="N275" s="23" t="n"/>
      <c r="O275" s="27" t="n"/>
      <c r="P275" s="45" t="n"/>
      <c r="Q275" s="24" t="n"/>
      <c r="R275" s="29">
        <f>IF(COUNTA($A275:$B275,$F275:$Q275)=0,"",IF($A275="","Missing Session ID",IF(COUNTIF($A$5:$A$504,$A275)&gt;1,"Duplicate Session ID",IF($B275="","Missing Plan ID",IF(COUNTIF('Action Plans'!$A$5:$A$504,$B275)=0,"Unknown Plan ID",IF($F275="","Missing Coaching Date",IF(AND($K275&lt;&gt;"",$K275&lt;$F275),"Follow-Up Due Before Session",IF(AND($L275="Yes",$M275=""),"Missing Follow-Up Completion Date",IF(AND($L275="No",$M275&lt;&gt;""),"Completion Date With Open Follow-Up",IF(AND($M275&lt;&gt;"",$M275&lt;$F275),"Follow-Up Completed Before Session","OK"))))))))))</f>
        <v/>
      </c>
    </row>
    <row r="276">
      <c r="A276" s="23" t="n"/>
      <c r="B276" s="23" t="n"/>
      <c r="C276" s="29">
        <f>IF($B276="","",IFERROR(INDEX('Action Plans'!$B$5:$B$504,MATCH($B276,'Action Plans'!$A$5:$A$504,0)),""))</f>
        <v/>
      </c>
      <c r="D276" s="29">
        <f>IF($B276="","",IFERROR(INDEX('Action Plans'!$C$5:$C$504,MATCH($B276,'Action Plans'!$A$5:$A$504,0)),""))</f>
        <v/>
      </c>
      <c r="E276" s="29">
        <f>IF($B276="","",IFERROR(INDEX('Action Plans'!$D$5:$D$504,MATCH($B276,'Action Plans'!$A$5:$A$504,0)),""))</f>
        <v/>
      </c>
      <c r="F276" s="42" t="n"/>
      <c r="G276" s="23" t="n"/>
      <c r="H276" s="23" t="n"/>
      <c r="I276" s="24" t="n"/>
      <c r="J276" s="24" t="n"/>
      <c r="K276" s="42" t="n"/>
      <c r="L276" s="23" t="n"/>
      <c r="M276" s="42" t="n"/>
      <c r="N276" s="23" t="n"/>
      <c r="O276" s="27" t="n"/>
      <c r="P276" s="45" t="n"/>
      <c r="Q276" s="24" t="n"/>
      <c r="R276" s="29">
        <f>IF(COUNTA($A276:$B276,$F276:$Q276)=0,"",IF($A276="","Missing Session ID",IF(COUNTIF($A$5:$A$504,$A276)&gt;1,"Duplicate Session ID",IF($B276="","Missing Plan ID",IF(COUNTIF('Action Plans'!$A$5:$A$504,$B276)=0,"Unknown Plan ID",IF($F276="","Missing Coaching Date",IF(AND($K276&lt;&gt;"",$K276&lt;$F276),"Follow-Up Due Before Session",IF(AND($L276="Yes",$M276=""),"Missing Follow-Up Completion Date",IF(AND($L276="No",$M276&lt;&gt;""),"Completion Date With Open Follow-Up",IF(AND($M276&lt;&gt;"",$M276&lt;$F276),"Follow-Up Completed Before Session","OK"))))))))))</f>
        <v/>
      </c>
    </row>
    <row r="277">
      <c r="A277" s="23" t="n"/>
      <c r="B277" s="23" t="n"/>
      <c r="C277" s="29">
        <f>IF($B277="","",IFERROR(INDEX('Action Plans'!$B$5:$B$504,MATCH($B277,'Action Plans'!$A$5:$A$504,0)),""))</f>
        <v/>
      </c>
      <c r="D277" s="29">
        <f>IF($B277="","",IFERROR(INDEX('Action Plans'!$C$5:$C$504,MATCH($B277,'Action Plans'!$A$5:$A$504,0)),""))</f>
        <v/>
      </c>
      <c r="E277" s="29">
        <f>IF($B277="","",IFERROR(INDEX('Action Plans'!$D$5:$D$504,MATCH($B277,'Action Plans'!$A$5:$A$504,0)),""))</f>
        <v/>
      </c>
      <c r="F277" s="42" t="n"/>
      <c r="G277" s="23" t="n"/>
      <c r="H277" s="23" t="n"/>
      <c r="I277" s="24" t="n"/>
      <c r="J277" s="24" t="n"/>
      <c r="K277" s="42" t="n"/>
      <c r="L277" s="23" t="n"/>
      <c r="M277" s="42" t="n"/>
      <c r="N277" s="23" t="n"/>
      <c r="O277" s="27" t="n"/>
      <c r="P277" s="45" t="n"/>
      <c r="Q277" s="24" t="n"/>
      <c r="R277" s="29">
        <f>IF(COUNTA($A277:$B277,$F277:$Q277)=0,"",IF($A277="","Missing Session ID",IF(COUNTIF($A$5:$A$504,$A277)&gt;1,"Duplicate Session ID",IF($B277="","Missing Plan ID",IF(COUNTIF('Action Plans'!$A$5:$A$504,$B277)=0,"Unknown Plan ID",IF($F277="","Missing Coaching Date",IF(AND($K277&lt;&gt;"",$K277&lt;$F277),"Follow-Up Due Before Session",IF(AND($L277="Yes",$M277=""),"Missing Follow-Up Completion Date",IF(AND($L277="No",$M277&lt;&gt;""),"Completion Date With Open Follow-Up",IF(AND($M277&lt;&gt;"",$M277&lt;$F277),"Follow-Up Completed Before Session","OK"))))))))))</f>
        <v/>
      </c>
    </row>
    <row r="278">
      <c r="A278" s="23" t="n"/>
      <c r="B278" s="23" t="n"/>
      <c r="C278" s="29">
        <f>IF($B278="","",IFERROR(INDEX('Action Plans'!$B$5:$B$504,MATCH($B278,'Action Plans'!$A$5:$A$504,0)),""))</f>
        <v/>
      </c>
      <c r="D278" s="29">
        <f>IF($B278="","",IFERROR(INDEX('Action Plans'!$C$5:$C$504,MATCH($B278,'Action Plans'!$A$5:$A$504,0)),""))</f>
        <v/>
      </c>
      <c r="E278" s="29">
        <f>IF($B278="","",IFERROR(INDEX('Action Plans'!$D$5:$D$504,MATCH($B278,'Action Plans'!$A$5:$A$504,0)),""))</f>
        <v/>
      </c>
      <c r="F278" s="42" t="n"/>
      <c r="G278" s="23" t="n"/>
      <c r="H278" s="23" t="n"/>
      <c r="I278" s="24" t="n"/>
      <c r="J278" s="24" t="n"/>
      <c r="K278" s="42" t="n"/>
      <c r="L278" s="23" t="n"/>
      <c r="M278" s="42" t="n"/>
      <c r="N278" s="23" t="n"/>
      <c r="O278" s="27" t="n"/>
      <c r="P278" s="45" t="n"/>
      <c r="Q278" s="24" t="n"/>
      <c r="R278" s="29">
        <f>IF(COUNTA($A278:$B278,$F278:$Q278)=0,"",IF($A278="","Missing Session ID",IF(COUNTIF($A$5:$A$504,$A278)&gt;1,"Duplicate Session ID",IF($B278="","Missing Plan ID",IF(COUNTIF('Action Plans'!$A$5:$A$504,$B278)=0,"Unknown Plan ID",IF($F278="","Missing Coaching Date",IF(AND($K278&lt;&gt;"",$K278&lt;$F278),"Follow-Up Due Before Session",IF(AND($L278="Yes",$M278=""),"Missing Follow-Up Completion Date",IF(AND($L278="No",$M278&lt;&gt;""),"Completion Date With Open Follow-Up",IF(AND($M278&lt;&gt;"",$M278&lt;$F278),"Follow-Up Completed Before Session","OK"))))))))))</f>
        <v/>
      </c>
    </row>
    <row r="279">
      <c r="A279" s="23" t="n"/>
      <c r="B279" s="23" t="n"/>
      <c r="C279" s="29">
        <f>IF($B279="","",IFERROR(INDEX('Action Plans'!$B$5:$B$504,MATCH($B279,'Action Plans'!$A$5:$A$504,0)),""))</f>
        <v/>
      </c>
      <c r="D279" s="29">
        <f>IF($B279="","",IFERROR(INDEX('Action Plans'!$C$5:$C$504,MATCH($B279,'Action Plans'!$A$5:$A$504,0)),""))</f>
        <v/>
      </c>
      <c r="E279" s="29">
        <f>IF($B279="","",IFERROR(INDEX('Action Plans'!$D$5:$D$504,MATCH($B279,'Action Plans'!$A$5:$A$504,0)),""))</f>
        <v/>
      </c>
      <c r="F279" s="42" t="n"/>
      <c r="G279" s="23" t="n"/>
      <c r="H279" s="23" t="n"/>
      <c r="I279" s="24" t="n"/>
      <c r="J279" s="24" t="n"/>
      <c r="K279" s="42" t="n"/>
      <c r="L279" s="23" t="n"/>
      <c r="M279" s="42" t="n"/>
      <c r="N279" s="23" t="n"/>
      <c r="O279" s="27" t="n"/>
      <c r="P279" s="45" t="n"/>
      <c r="Q279" s="24" t="n"/>
      <c r="R279" s="29">
        <f>IF(COUNTA($A279:$B279,$F279:$Q279)=0,"",IF($A279="","Missing Session ID",IF(COUNTIF($A$5:$A$504,$A279)&gt;1,"Duplicate Session ID",IF($B279="","Missing Plan ID",IF(COUNTIF('Action Plans'!$A$5:$A$504,$B279)=0,"Unknown Plan ID",IF($F279="","Missing Coaching Date",IF(AND($K279&lt;&gt;"",$K279&lt;$F279),"Follow-Up Due Before Session",IF(AND($L279="Yes",$M279=""),"Missing Follow-Up Completion Date",IF(AND($L279="No",$M279&lt;&gt;""),"Completion Date With Open Follow-Up",IF(AND($M279&lt;&gt;"",$M279&lt;$F279),"Follow-Up Completed Before Session","OK"))))))))))</f>
        <v/>
      </c>
    </row>
    <row r="280">
      <c r="A280" s="23" t="n"/>
      <c r="B280" s="23" t="n"/>
      <c r="C280" s="29">
        <f>IF($B280="","",IFERROR(INDEX('Action Plans'!$B$5:$B$504,MATCH($B280,'Action Plans'!$A$5:$A$504,0)),""))</f>
        <v/>
      </c>
      <c r="D280" s="29">
        <f>IF($B280="","",IFERROR(INDEX('Action Plans'!$C$5:$C$504,MATCH($B280,'Action Plans'!$A$5:$A$504,0)),""))</f>
        <v/>
      </c>
      <c r="E280" s="29">
        <f>IF($B280="","",IFERROR(INDEX('Action Plans'!$D$5:$D$504,MATCH($B280,'Action Plans'!$A$5:$A$504,0)),""))</f>
        <v/>
      </c>
      <c r="F280" s="42" t="n"/>
      <c r="G280" s="23" t="n"/>
      <c r="H280" s="23" t="n"/>
      <c r="I280" s="24" t="n"/>
      <c r="J280" s="24" t="n"/>
      <c r="K280" s="42" t="n"/>
      <c r="L280" s="23" t="n"/>
      <c r="M280" s="42" t="n"/>
      <c r="N280" s="23" t="n"/>
      <c r="O280" s="27" t="n"/>
      <c r="P280" s="45" t="n"/>
      <c r="Q280" s="24" t="n"/>
      <c r="R280" s="29">
        <f>IF(COUNTA($A280:$B280,$F280:$Q280)=0,"",IF($A280="","Missing Session ID",IF(COUNTIF($A$5:$A$504,$A280)&gt;1,"Duplicate Session ID",IF($B280="","Missing Plan ID",IF(COUNTIF('Action Plans'!$A$5:$A$504,$B280)=0,"Unknown Plan ID",IF($F280="","Missing Coaching Date",IF(AND($K280&lt;&gt;"",$K280&lt;$F280),"Follow-Up Due Before Session",IF(AND($L280="Yes",$M280=""),"Missing Follow-Up Completion Date",IF(AND($L280="No",$M280&lt;&gt;""),"Completion Date With Open Follow-Up",IF(AND($M280&lt;&gt;"",$M280&lt;$F280),"Follow-Up Completed Before Session","OK"))))))))))</f>
        <v/>
      </c>
    </row>
    <row r="281">
      <c r="A281" s="23" t="n"/>
      <c r="B281" s="23" t="n"/>
      <c r="C281" s="29">
        <f>IF($B281="","",IFERROR(INDEX('Action Plans'!$B$5:$B$504,MATCH($B281,'Action Plans'!$A$5:$A$504,0)),""))</f>
        <v/>
      </c>
      <c r="D281" s="29">
        <f>IF($B281="","",IFERROR(INDEX('Action Plans'!$C$5:$C$504,MATCH($B281,'Action Plans'!$A$5:$A$504,0)),""))</f>
        <v/>
      </c>
      <c r="E281" s="29">
        <f>IF($B281="","",IFERROR(INDEX('Action Plans'!$D$5:$D$504,MATCH($B281,'Action Plans'!$A$5:$A$504,0)),""))</f>
        <v/>
      </c>
      <c r="F281" s="42" t="n"/>
      <c r="G281" s="23" t="n"/>
      <c r="H281" s="23" t="n"/>
      <c r="I281" s="24" t="n"/>
      <c r="J281" s="24" t="n"/>
      <c r="K281" s="42" t="n"/>
      <c r="L281" s="23" t="n"/>
      <c r="M281" s="42" t="n"/>
      <c r="N281" s="23" t="n"/>
      <c r="O281" s="27" t="n"/>
      <c r="P281" s="45" t="n"/>
      <c r="Q281" s="24" t="n"/>
      <c r="R281" s="29">
        <f>IF(COUNTA($A281:$B281,$F281:$Q281)=0,"",IF($A281="","Missing Session ID",IF(COUNTIF($A$5:$A$504,$A281)&gt;1,"Duplicate Session ID",IF($B281="","Missing Plan ID",IF(COUNTIF('Action Plans'!$A$5:$A$504,$B281)=0,"Unknown Plan ID",IF($F281="","Missing Coaching Date",IF(AND($K281&lt;&gt;"",$K281&lt;$F281),"Follow-Up Due Before Session",IF(AND($L281="Yes",$M281=""),"Missing Follow-Up Completion Date",IF(AND($L281="No",$M281&lt;&gt;""),"Completion Date With Open Follow-Up",IF(AND($M281&lt;&gt;"",$M281&lt;$F281),"Follow-Up Completed Before Session","OK"))))))))))</f>
        <v/>
      </c>
    </row>
    <row r="282">
      <c r="A282" s="23" t="n"/>
      <c r="B282" s="23" t="n"/>
      <c r="C282" s="29">
        <f>IF($B282="","",IFERROR(INDEX('Action Plans'!$B$5:$B$504,MATCH($B282,'Action Plans'!$A$5:$A$504,0)),""))</f>
        <v/>
      </c>
      <c r="D282" s="29">
        <f>IF($B282="","",IFERROR(INDEX('Action Plans'!$C$5:$C$504,MATCH($B282,'Action Plans'!$A$5:$A$504,0)),""))</f>
        <v/>
      </c>
      <c r="E282" s="29">
        <f>IF($B282="","",IFERROR(INDEX('Action Plans'!$D$5:$D$504,MATCH($B282,'Action Plans'!$A$5:$A$504,0)),""))</f>
        <v/>
      </c>
      <c r="F282" s="42" t="n"/>
      <c r="G282" s="23" t="n"/>
      <c r="H282" s="23" t="n"/>
      <c r="I282" s="24" t="n"/>
      <c r="J282" s="24" t="n"/>
      <c r="K282" s="42" t="n"/>
      <c r="L282" s="23" t="n"/>
      <c r="M282" s="42" t="n"/>
      <c r="N282" s="23" t="n"/>
      <c r="O282" s="27" t="n"/>
      <c r="P282" s="45" t="n"/>
      <c r="Q282" s="24" t="n"/>
      <c r="R282" s="29">
        <f>IF(COUNTA($A282:$B282,$F282:$Q282)=0,"",IF($A282="","Missing Session ID",IF(COUNTIF($A$5:$A$504,$A282)&gt;1,"Duplicate Session ID",IF($B282="","Missing Plan ID",IF(COUNTIF('Action Plans'!$A$5:$A$504,$B282)=0,"Unknown Plan ID",IF($F282="","Missing Coaching Date",IF(AND($K282&lt;&gt;"",$K282&lt;$F282),"Follow-Up Due Before Session",IF(AND($L282="Yes",$M282=""),"Missing Follow-Up Completion Date",IF(AND($L282="No",$M282&lt;&gt;""),"Completion Date With Open Follow-Up",IF(AND($M282&lt;&gt;"",$M282&lt;$F282),"Follow-Up Completed Before Session","OK"))))))))))</f>
        <v/>
      </c>
    </row>
    <row r="283">
      <c r="A283" s="23" t="n"/>
      <c r="B283" s="23" t="n"/>
      <c r="C283" s="29">
        <f>IF($B283="","",IFERROR(INDEX('Action Plans'!$B$5:$B$504,MATCH($B283,'Action Plans'!$A$5:$A$504,0)),""))</f>
        <v/>
      </c>
      <c r="D283" s="29">
        <f>IF($B283="","",IFERROR(INDEX('Action Plans'!$C$5:$C$504,MATCH($B283,'Action Plans'!$A$5:$A$504,0)),""))</f>
        <v/>
      </c>
      <c r="E283" s="29">
        <f>IF($B283="","",IFERROR(INDEX('Action Plans'!$D$5:$D$504,MATCH($B283,'Action Plans'!$A$5:$A$504,0)),""))</f>
        <v/>
      </c>
      <c r="F283" s="42" t="n"/>
      <c r="G283" s="23" t="n"/>
      <c r="H283" s="23" t="n"/>
      <c r="I283" s="24" t="n"/>
      <c r="J283" s="24" t="n"/>
      <c r="K283" s="42" t="n"/>
      <c r="L283" s="23" t="n"/>
      <c r="M283" s="42" t="n"/>
      <c r="N283" s="23" t="n"/>
      <c r="O283" s="27" t="n"/>
      <c r="P283" s="45" t="n"/>
      <c r="Q283" s="24" t="n"/>
      <c r="R283" s="29">
        <f>IF(COUNTA($A283:$B283,$F283:$Q283)=0,"",IF($A283="","Missing Session ID",IF(COUNTIF($A$5:$A$504,$A283)&gt;1,"Duplicate Session ID",IF($B283="","Missing Plan ID",IF(COUNTIF('Action Plans'!$A$5:$A$504,$B283)=0,"Unknown Plan ID",IF($F283="","Missing Coaching Date",IF(AND($K283&lt;&gt;"",$K283&lt;$F283),"Follow-Up Due Before Session",IF(AND($L283="Yes",$M283=""),"Missing Follow-Up Completion Date",IF(AND($L283="No",$M283&lt;&gt;""),"Completion Date With Open Follow-Up",IF(AND($M283&lt;&gt;"",$M283&lt;$F283),"Follow-Up Completed Before Session","OK"))))))))))</f>
        <v/>
      </c>
    </row>
    <row r="284">
      <c r="A284" s="23" t="n"/>
      <c r="B284" s="23" t="n"/>
      <c r="C284" s="29">
        <f>IF($B284="","",IFERROR(INDEX('Action Plans'!$B$5:$B$504,MATCH($B284,'Action Plans'!$A$5:$A$504,0)),""))</f>
        <v/>
      </c>
      <c r="D284" s="29">
        <f>IF($B284="","",IFERROR(INDEX('Action Plans'!$C$5:$C$504,MATCH($B284,'Action Plans'!$A$5:$A$504,0)),""))</f>
        <v/>
      </c>
      <c r="E284" s="29">
        <f>IF($B284="","",IFERROR(INDEX('Action Plans'!$D$5:$D$504,MATCH($B284,'Action Plans'!$A$5:$A$504,0)),""))</f>
        <v/>
      </c>
      <c r="F284" s="42" t="n"/>
      <c r="G284" s="23" t="n"/>
      <c r="H284" s="23" t="n"/>
      <c r="I284" s="24" t="n"/>
      <c r="J284" s="24" t="n"/>
      <c r="K284" s="42" t="n"/>
      <c r="L284" s="23" t="n"/>
      <c r="M284" s="42" t="n"/>
      <c r="N284" s="23" t="n"/>
      <c r="O284" s="27" t="n"/>
      <c r="P284" s="45" t="n"/>
      <c r="Q284" s="24" t="n"/>
      <c r="R284" s="29">
        <f>IF(COUNTA($A284:$B284,$F284:$Q284)=0,"",IF($A284="","Missing Session ID",IF(COUNTIF($A$5:$A$504,$A284)&gt;1,"Duplicate Session ID",IF($B284="","Missing Plan ID",IF(COUNTIF('Action Plans'!$A$5:$A$504,$B284)=0,"Unknown Plan ID",IF($F284="","Missing Coaching Date",IF(AND($K284&lt;&gt;"",$K284&lt;$F284),"Follow-Up Due Before Session",IF(AND($L284="Yes",$M284=""),"Missing Follow-Up Completion Date",IF(AND($L284="No",$M284&lt;&gt;""),"Completion Date With Open Follow-Up",IF(AND($M284&lt;&gt;"",$M284&lt;$F284),"Follow-Up Completed Before Session","OK"))))))))))</f>
        <v/>
      </c>
    </row>
    <row r="285">
      <c r="A285" s="23" t="n"/>
      <c r="B285" s="23" t="n"/>
      <c r="C285" s="29">
        <f>IF($B285="","",IFERROR(INDEX('Action Plans'!$B$5:$B$504,MATCH($B285,'Action Plans'!$A$5:$A$504,0)),""))</f>
        <v/>
      </c>
      <c r="D285" s="29">
        <f>IF($B285="","",IFERROR(INDEX('Action Plans'!$C$5:$C$504,MATCH($B285,'Action Plans'!$A$5:$A$504,0)),""))</f>
        <v/>
      </c>
      <c r="E285" s="29">
        <f>IF($B285="","",IFERROR(INDEX('Action Plans'!$D$5:$D$504,MATCH($B285,'Action Plans'!$A$5:$A$504,0)),""))</f>
        <v/>
      </c>
      <c r="F285" s="42" t="n"/>
      <c r="G285" s="23" t="n"/>
      <c r="H285" s="23" t="n"/>
      <c r="I285" s="24" t="n"/>
      <c r="J285" s="24" t="n"/>
      <c r="K285" s="42" t="n"/>
      <c r="L285" s="23" t="n"/>
      <c r="M285" s="42" t="n"/>
      <c r="N285" s="23" t="n"/>
      <c r="O285" s="27" t="n"/>
      <c r="P285" s="45" t="n"/>
      <c r="Q285" s="24" t="n"/>
      <c r="R285" s="29">
        <f>IF(COUNTA($A285:$B285,$F285:$Q285)=0,"",IF($A285="","Missing Session ID",IF(COUNTIF($A$5:$A$504,$A285)&gt;1,"Duplicate Session ID",IF($B285="","Missing Plan ID",IF(COUNTIF('Action Plans'!$A$5:$A$504,$B285)=0,"Unknown Plan ID",IF($F285="","Missing Coaching Date",IF(AND($K285&lt;&gt;"",$K285&lt;$F285),"Follow-Up Due Before Session",IF(AND($L285="Yes",$M285=""),"Missing Follow-Up Completion Date",IF(AND($L285="No",$M285&lt;&gt;""),"Completion Date With Open Follow-Up",IF(AND($M285&lt;&gt;"",$M285&lt;$F285),"Follow-Up Completed Before Session","OK"))))))))))</f>
        <v/>
      </c>
    </row>
    <row r="286">
      <c r="A286" s="23" t="n"/>
      <c r="B286" s="23" t="n"/>
      <c r="C286" s="29">
        <f>IF($B286="","",IFERROR(INDEX('Action Plans'!$B$5:$B$504,MATCH($B286,'Action Plans'!$A$5:$A$504,0)),""))</f>
        <v/>
      </c>
      <c r="D286" s="29">
        <f>IF($B286="","",IFERROR(INDEX('Action Plans'!$C$5:$C$504,MATCH($B286,'Action Plans'!$A$5:$A$504,0)),""))</f>
        <v/>
      </c>
      <c r="E286" s="29">
        <f>IF($B286="","",IFERROR(INDEX('Action Plans'!$D$5:$D$504,MATCH($B286,'Action Plans'!$A$5:$A$504,0)),""))</f>
        <v/>
      </c>
      <c r="F286" s="42" t="n"/>
      <c r="G286" s="23" t="n"/>
      <c r="H286" s="23" t="n"/>
      <c r="I286" s="24" t="n"/>
      <c r="J286" s="24" t="n"/>
      <c r="K286" s="42" t="n"/>
      <c r="L286" s="23" t="n"/>
      <c r="M286" s="42" t="n"/>
      <c r="N286" s="23" t="n"/>
      <c r="O286" s="27" t="n"/>
      <c r="P286" s="45" t="n"/>
      <c r="Q286" s="24" t="n"/>
      <c r="R286" s="29">
        <f>IF(COUNTA($A286:$B286,$F286:$Q286)=0,"",IF($A286="","Missing Session ID",IF(COUNTIF($A$5:$A$504,$A286)&gt;1,"Duplicate Session ID",IF($B286="","Missing Plan ID",IF(COUNTIF('Action Plans'!$A$5:$A$504,$B286)=0,"Unknown Plan ID",IF($F286="","Missing Coaching Date",IF(AND($K286&lt;&gt;"",$K286&lt;$F286),"Follow-Up Due Before Session",IF(AND($L286="Yes",$M286=""),"Missing Follow-Up Completion Date",IF(AND($L286="No",$M286&lt;&gt;""),"Completion Date With Open Follow-Up",IF(AND($M286&lt;&gt;"",$M286&lt;$F286),"Follow-Up Completed Before Session","OK"))))))))))</f>
        <v/>
      </c>
    </row>
    <row r="287">
      <c r="A287" s="23" t="n"/>
      <c r="B287" s="23" t="n"/>
      <c r="C287" s="29">
        <f>IF($B287="","",IFERROR(INDEX('Action Plans'!$B$5:$B$504,MATCH($B287,'Action Plans'!$A$5:$A$504,0)),""))</f>
        <v/>
      </c>
      <c r="D287" s="29">
        <f>IF($B287="","",IFERROR(INDEX('Action Plans'!$C$5:$C$504,MATCH($B287,'Action Plans'!$A$5:$A$504,0)),""))</f>
        <v/>
      </c>
      <c r="E287" s="29">
        <f>IF($B287="","",IFERROR(INDEX('Action Plans'!$D$5:$D$504,MATCH($B287,'Action Plans'!$A$5:$A$504,0)),""))</f>
        <v/>
      </c>
      <c r="F287" s="42" t="n"/>
      <c r="G287" s="23" t="n"/>
      <c r="H287" s="23" t="n"/>
      <c r="I287" s="24" t="n"/>
      <c r="J287" s="24" t="n"/>
      <c r="K287" s="42" t="n"/>
      <c r="L287" s="23" t="n"/>
      <c r="M287" s="42" t="n"/>
      <c r="N287" s="23" t="n"/>
      <c r="O287" s="27" t="n"/>
      <c r="P287" s="45" t="n"/>
      <c r="Q287" s="24" t="n"/>
      <c r="R287" s="29">
        <f>IF(COUNTA($A287:$B287,$F287:$Q287)=0,"",IF($A287="","Missing Session ID",IF(COUNTIF($A$5:$A$504,$A287)&gt;1,"Duplicate Session ID",IF($B287="","Missing Plan ID",IF(COUNTIF('Action Plans'!$A$5:$A$504,$B287)=0,"Unknown Plan ID",IF($F287="","Missing Coaching Date",IF(AND($K287&lt;&gt;"",$K287&lt;$F287),"Follow-Up Due Before Session",IF(AND($L287="Yes",$M287=""),"Missing Follow-Up Completion Date",IF(AND($L287="No",$M287&lt;&gt;""),"Completion Date With Open Follow-Up",IF(AND($M287&lt;&gt;"",$M287&lt;$F287),"Follow-Up Completed Before Session","OK"))))))))))</f>
        <v/>
      </c>
    </row>
    <row r="288">
      <c r="A288" s="23" t="n"/>
      <c r="B288" s="23" t="n"/>
      <c r="C288" s="29">
        <f>IF($B288="","",IFERROR(INDEX('Action Plans'!$B$5:$B$504,MATCH($B288,'Action Plans'!$A$5:$A$504,0)),""))</f>
        <v/>
      </c>
      <c r="D288" s="29">
        <f>IF($B288="","",IFERROR(INDEX('Action Plans'!$C$5:$C$504,MATCH($B288,'Action Plans'!$A$5:$A$504,0)),""))</f>
        <v/>
      </c>
      <c r="E288" s="29">
        <f>IF($B288="","",IFERROR(INDEX('Action Plans'!$D$5:$D$504,MATCH($B288,'Action Plans'!$A$5:$A$504,0)),""))</f>
        <v/>
      </c>
      <c r="F288" s="42" t="n"/>
      <c r="G288" s="23" t="n"/>
      <c r="H288" s="23" t="n"/>
      <c r="I288" s="24" t="n"/>
      <c r="J288" s="24" t="n"/>
      <c r="K288" s="42" t="n"/>
      <c r="L288" s="23" t="n"/>
      <c r="M288" s="42" t="n"/>
      <c r="N288" s="23" t="n"/>
      <c r="O288" s="27" t="n"/>
      <c r="P288" s="45" t="n"/>
      <c r="Q288" s="24" t="n"/>
      <c r="R288" s="29">
        <f>IF(COUNTA($A288:$B288,$F288:$Q288)=0,"",IF($A288="","Missing Session ID",IF(COUNTIF($A$5:$A$504,$A288)&gt;1,"Duplicate Session ID",IF($B288="","Missing Plan ID",IF(COUNTIF('Action Plans'!$A$5:$A$504,$B288)=0,"Unknown Plan ID",IF($F288="","Missing Coaching Date",IF(AND($K288&lt;&gt;"",$K288&lt;$F288),"Follow-Up Due Before Session",IF(AND($L288="Yes",$M288=""),"Missing Follow-Up Completion Date",IF(AND($L288="No",$M288&lt;&gt;""),"Completion Date With Open Follow-Up",IF(AND($M288&lt;&gt;"",$M288&lt;$F288),"Follow-Up Completed Before Session","OK"))))))))))</f>
        <v/>
      </c>
    </row>
    <row r="289">
      <c r="A289" s="23" t="n"/>
      <c r="B289" s="23" t="n"/>
      <c r="C289" s="29">
        <f>IF($B289="","",IFERROR(INDEX('Action Plans'!$B$5:$B$504,MATCH($B289,'Action Plans'!$A$5:$A$504,0)),""))</f>
        <v/>
      </c>
      <c r="D289" s="29">
        <f>IF($B289="","",IFERROR(INDEX('Action Plans'!$C$5:$C$504,MATCH($B289,'Action Plans'!$A$5:$A$504,0)),""))</f>
        <v/>
      </c>
      <c r="E289" s="29">
        <f>IF($B289="","",IFERROR(INDEX('Action Plans'!$D$5:$D$504,MATCH($B289,'Action Plans'!$A$5:$A$504,0)),""))</f>
        <v/>
      </c>
      <c r="F289" s="42" t="n"/>
      <c r="G289" s="23" t="n"/>
      <c r="H289" s="23" t="n"/>
      <c r="I289" s="24" t="n"/>
      <c r="J289" s="24" t="n"/>
      <c r="K289" s="42" t="n"/>
      <c r="L289" s="23" t="n"/>
      <c r="M289" s="42" t="n"/>
      <c r="N289" s="23" t="n"/>
      <c r="O289" s="27" t="n"/>
      <c r="P289" s="45" t="n"/>
      <c r="Q289" s="24" t="n"/>
      <c r="R289" s="29">
        <f>IF(COUNTA($A289:$B289,$F289:$Q289)=0,"",IF($A289="","Missing Session ID",IF(COUNTIF($A$5:$A$504,$A289)&gt;1,"Duplicate Session ID",IF($B289="","Missing Plan ID",IF(COUNTIF('Action Plans'!$A$5:$A$504,$B289)=0,"Unknown Plan ID",IF($F289="","Missing Coaching Date",IF(AND($K289&lt;&gt;"",$K289&lt;$F289),"Follow-Up Due Before Session",IF(AND($L289="Yes",$M289=""),"Missing Follow-Up Completion Date",IF(AND($L289="No",$M289&lt;&gt;""),"Completion Date With Open Follow-Up",IF(AND($M289&lt;&gt;"",$M289&lt;$F289),"Follow-Up Completed Before Session","OK"))))))))))</f>
        <v/>
      </c>
    </row>
    <row r="290">
      <c r="A290" s="23" t="n"/>
      <c r="B290" s="23" t="n"/>
      <c r="C290" s="29">
        <f>IF($B290="","",IFERROR(INDEX('Action Plans'!$B$5:$B$504,MATCH($B290,'Action Plans'!$A$5:$A$504,0)),""))</f>
        <v/>
      </c>
      <c r="D290" s="29">
        <f>IF($B290="","",IFERROR(INDEX('Action Plans'!$C$5:$C$504,MATCH($B290,'Action Plans'!$A$5:$A$504,0)),""))</f>
        <v/>
      </c>
      <c r="E290" s="29">
        <f>IF($B290="","",IFERROR(INDEX('Action Plans'!$D$5:$D$504,MATCH($B290,'Action Plans'!$A$5:$A$504,0)),""))</f>
        <v/>
      </c>
      <c r="F290" s="42" t="n"/>
      <c r="G290" s="23" t="n"/>
      <c r="H290" s="23" t="n"/>
      <c r="I290" s="24" t="n"/>
      <c r="J290" s="24" t="n"/>
      <c r="K290" s="42" t="n"/>
      <c r="L290" s="23" t="n"/>
      <c r="M290" s="42" t="n"/>
      <c r="N290" s="23" t="n"/>
      <c r="O290" s="27" t="n"/>
      <c r="P290" s="45" t="n"/>
      <c r="Q290" s="24" t="n"/>
      <c r="R290" s="29">
        <f>IF(COUNTA($A290:$B290,$F290:$Q290)=0,"",IF($A290="","Missing Session ID",IF(COUNTIF($A$5:$A$504,$A290)&gt;1,"Duplicate Session ID",IF($B290="","Missing Plan ID",IF(COUNTIF('Action Plans'!$A$5:$A$504,$B290)=0,"Unknown Plan ID",IF($F290="","Missing Coaching Date",IF(AND($K290&lt;&gt;"",$K290&lt;$F290),"Follow-Up Due Before Session",IF(AND($L290="Yes",$M290=""),"Missing Follow-Up Completion Date",IF(AND($L290="No",$M290&lt;&gt;""),"Completion Date With Open Follow-Up",IF(AND($M290&lt;&gt;"",$M290&lt;$F290),"Follow-Up Completed Before Session","OK"))))))))))</f>
        <v/>
      </c>
    </row>
    <row r="291">
      <c r="A291" s="23" t="n"/>
      <c r="B291" s="23" t="n"/>
      <c r="C291" s="29">
        <f>IF($B291="","",IFERROR(INDEX('Action Plans'!$B$5:$B$504,MATCH($B291,'Action Plans'!$A$5:$A$504,0)),""))</f>
        <v/>
      </c>
      <c r="D291" s="29">
        <f>IF($B291="","",IFERROR(INDEX('Action Plans'!$C$5:$C$504,MATCH($B291,'Action Plans'!$A$5:$A$504,0)),""))</f>
        <v/>
      </c>
      <c r="E291" s="29">
        <f>IF($B291="","",IFERROR(INDEX('Action Plans'!$D$5:$D$504,MATCH($B291,'Action Plans'!$A$5:$A$504,0)),""))</f>
        <v/>
      </c>
      <c r="F291" s="42" t="n"/>
      <c r="G291" s="23" t="n"/>
      <c r="H291" s="23" t="n"/>
      <c r="I291" s="24" t="n"/>
      <c r="J291" s="24" t="n"/>
      <c r="K291" s="42" t="n"/>
      <c r="L291" s="23" t="n"/>
      <c r="M291" s="42" t="n"/>
      <c r="N291" s="23" t="n"/>
      <c r="O291" s="27" t="n"/>
      <c r="P291" s="45" t="n"/>
      <c r="Q291" s="24" t="n"/>
      <c r="R291" s="29">
        <f>IF(COUNTA($A291:$B291,$F291:$Q291)=0,"",IF($A291="","Missing Session ID",IF(COUNTIF($A$5:$A$504,$A291)&gt;1,"Duplicate Session ID",IF($B291="","Missing Plan ID",IF(COUNTIF('Action Plans'!$A$5:$A$504,$B291)=0,"Unknown Plan ID",IF($F291="","Missing Coaching Date",IF(AND($K291&lt;&gt;"",$K291&lt;$F291),"Follow-Up Due Before Session",IF(AND($L291="Yes",$M291=""),"Missing Follow-Up Completion Date",IF(AND($L291="No",$M291&lt;&gt;""),"Completion Date With Open Follow-Up",IF(AND($M291&lt;&gt;"",$M291&lt;$F291),"Follow-Up Completed Before Session","OK"))))))))))</f>
        <v/>
      </c>
    </row>
    <row r="292">
      <c r="A292" s="23" t="n"/>
      <c r="B292" s="23" t="n"/>
      <c r="C292" s="29">
        <f>IF($B292="","",IFERROR(INDEX('Action Plans'!$B$5:$B$504,MATCH($B292,'Action Plans'!$A$5:$A$504,0)),""))</f>
        <v/>
      </c>
      <c r="D292" s="29">
        <f>IF($B292="","",IFERROR(INDEX('Action Plans'!$C$5:$C$504,MATCH($B292,'Action Plans'!$A$5:$A$504,0)),""))</f>
        <v/>
      </c>
      <c r="E292" s="29">
        <f>IF($B292="","",IFERROR(INDEX('Action Plans'!$D$5:$D$504,MATCH($B292,'Action Plans'!$A$5:$A$504,0)),""))</f>
        <v/>
      </c>
      <c r="F292" s="42" t="n"/>
      <c r="G292" s="23" t="n"/>
      <c r="H292" s="23" t="n"/>
      <c r="I292" s="24" t="n"/>
      <c r="J292" s="24" t="n"/>
      <c r="K292" s="42" t="n"/>
      <c r="L292" s="23" t="n"/>
      <c r="M292" s="42" t="n"/>
      <c r="N292" s="23" t="n"/>
      <c r="O292" s="27" t="n"/>
      <c r="P292" s="45" t="n"/>
      <c r="Q292" s="24" t="n"/>
      <c r="R292" s="29">
        <f>IF(COUNTA($A292:$B292,$F292:$Q292)=0,"",IF($A292="","Missing Session ID",IF(COUNTIF($A$5:$A$504,$A292)&gt;1,"Duplicate Session ID",IF($B292="","Missing Plan ID",IF(COUNTIF('Action Plans'!$A$5:$A$504,$B292)=0,"Unknown Plan ID",IF($F292="","Missing Coaching Date",IF(AND($K292&lt;&gt;"",$K292&lt;$F292),"Follow-Up Due Before Session",IF(AND($L292="Yes",$M292=""),"Missing Follow-Up Completion Date",IF(AND($L292="No",$M292&lt;&gt;""),"Completion Date With Open Follow-Up",IF(AND($M292&lt;&gt;"",$M292&lt;$F292),"Follow-Up Completed Before Session","OK"))))))))))</f>
        <v/>
      </c>
    </row>
    <row r="293">
      <c r="A293" s="23" t="n"/>
      <c r="B293" s="23" t="n"/>
      <c r="C293" s="29">
        <f>IF($B293="","",IFERROR(INDEX('Action Plans'!$B$5:$B$504,MATCH($B293,'Action Plans'!$A$5:$A$504,0)),""))</f>
        <v/>
      </c>
      <c r="D293" s="29">
        <f>IF($B293="","",IFERROR(INDEX('Action Plans'!$C$5:$C$504,MATCH($B293,'Action Plans'!$A$5:$A$504,0)),""))</f>
        <v/>
      </c>
      <c r="E293" s="29">
        <f>IF($B293="","",IFERROR(INDEX('Action Plans'!$D$5:$D$504,MATCH($B293,'Action Plans'!$A$5:$A$504,0)),""))</f>
        <v/>
      </c>
      <c r="F293" s="42" t="n"/>
      <c r="G293" s="23" t="n"/>
      <c r="H293" s="23" t="n"/>
      <c r="I293" s="24" t="n"/>
      <c r="J293" s="24" t="n"/>
      <c r="K293" s="42" t="n"/>
      <c r="L293" s="23" t="n"/>
      <c r="M293" s="42" t="n"/>
      <c r="N293" s="23" t="n"/>
      <c r="O293" s="27" t="n"/>
      <c r="P293" s="45" t="n"/>
      <c r="Q293" s="24" t="n"/>
      <c r="R293" s="29">
        <f>IF(COUNTA($A293:$B293,$F293:$Q293)=0,"",IF($A293="","Missing Session ID",IF(COUNTIF($A$5:$A$504,$A293)&gt;1,"Duplicate Session ID",IF($B293="","Missing Plan ID",IF(COUNTIF('Action Plans'!$A$5:$A$504,$B293)=0,"Unknown Plan ID",IF($F293="","Missing Coaching Date",IF(AND($K293&lt;&gt;"",$K293&lt;$F293),"Follow-Up Due Before Session",IF(AND($L293="Yes",$M293=""),"Missing Follow-Up Completion Date",IF(AND($L293="No",$M293&lt;&gt;""),"Completion Date With Open Follow-Up",IF(AND($M293&lt;&gt;"",$M293&lt;$F293),"Follow-Up Completed Before Session","OK"))))))))))</f>
        <v/>
      </c>
    </row>
    <row r="294">
      <c r="A294" s="23" t="n"/>
      <c r="B294" s="23" t="n"/>
      <c r="C294" s="29">
        <f>IF($B294="","",IFERROR(INDEX('Action Plans'!$B$5:$B$504,MATCH($B294,'Action Plans'!$A$5:$A$504,0)),""))</f>
        <v/>
      </c>
      <c r="D294" s="29">
        <f>IF($B294="","",IFERROR(INDEX('Action Plans'!$C$5:$C$504,MATCH($B294,'Action Plans'!$A$5:$A$504,0)),""))</f>
        <v/>
      </c>
      <c r="E294" s="29">
        <f>IF($B294="","",IFERROR(INDEX('Action Plans'!$D$5:$D$504,MATCH($B294,'Action Plans'!$A$5:$A$504,0)),""))</f>
        <v/>
      </c>
      <c r="F294" s="42" t="n"/>
      <c r="G294" s="23" t="n"/>
      <c r="H294" s="23" t="n"/>
      <c r="I294" s="24" t="n"/>
      <c r="J294" s="24" t="n"/>
      <c r="K294" s="42" t="n"/>
      <c r="L294" s="23" t="n"/>
      <c r="M294" s="42" t="n"/>
      <c r="N294" s="23" t="n"/>
      <c r="O294" s="27" t="n"/>
      <c r="P294" s="45" t="n"/>
      <c r="Q294" s="24" t="n"/>
      <c r="R294" s="29">
        <f>IF(COUNTA($A294:$B294,$F294:$Q294)=0,"",IF($A294="","Missing Session ID",IF(COUNTIF($A$5:$A$504,$A294)&gt;1,"Duplicate Session ID",IF($B294="","Missing Plan ID",IF(COUNTIF('Action Plans'!$A$5:$A$504,$B294)=0,"Unknown Plan ID",IF($F294="","Missing Coaching Date",IF(AND($K294&lt;&gt;"",$K294&lt;$F294),"Follow-Up Due Before Session",IF(AND($L294="Yes",$M294=""),"Missing Follow-Up Completion Date",IF(AND($L294="No",$M294&lt;&gt;""),"Completion Date With Open Follow-Up",IF(AND($M294&lt;&gt;"",$M294&lt;$F294),"Follow-Up Completed Before Session","OK"))))))))))</f>
        <v/>
      </c>
    </row>
    <row r="295">
      <c r="A295" s="23" t="n"/>
      <c r="B295" s="23" t="n"/>
      <c r="C295" s="29">
        <f>IF($B295="","",IFERROR(INDEX('Action Plans'!$B$5:$B$504,MATCH($B295,'Action Plans'!$A$5:$A$504,0)),""))</f>
        <v/>
      </c>
      <c r="D295" s="29">
        <f>IF($B295="","",IFERROR(INDEX('Action Plans'!$C$5:$C$504,MATCH($B295,'Action Plans'!$A$5:$A$504,0)),""))</f>
        <v/>
      </c>
      <c r="E295" s="29">
        <f>IF($B295="","",IFERROR(INDEX('Action Plans'!$D$5:$D$504,MATCH($B295,'Action Plans'!$A$5:$A$504,0)),""))</f>
        <v/>
      </c>
      <c r="F295" s="42" t="n"/>
      <c r="G295" s="23" t="n"/>
      <c r="H295" s="23" t="n"/>
      <c r="I295" s="24" t="n"/>
      <c r="J295" s="24" t="n"/>
      <c r="K295" s="42" t="n"/>
      <c r="L295" s="23" t="n"/>
      <c r="M295" s="42" t="n"/>
      <c r="N295" s="23" t="n"/>
      <c r="O295" s="27" t="n"/>
      <c r="P295" s="45" t="n"/>
      <c r="Q295" s="24" t="n"/>
      <c r="R295" s="29">
        <f>IF(COUNTA($A295:$B295,$F295:$Q295)=0,"",IF($A295="","Missing Session ID",IF(COUNTIF($A$5:$A$504,$A295)&gt;1,"Duplicate Session ID",IF($B295="","Missing Plan ID",IF(COUNTIF('Action Plans'!$A$5:$A$504,$B295)=0,"Unknown Plan ID",IF($F295="","Missing Coaching Date",IF(AND($K295&lt;&gt;"",$K295&lt;$F295),"Follow-Up Due Before Session",IF(AND($L295="Yes",$M295=""),"Missing Follow-Up Completion Date",IF(AND($L295="No",$M295&lt;&gt;""),"Completion Date With Open Follow-Up",IF(AND($M295&lt;&gt;"",$M295&lt;$F295),"Follow-Up Completed Before Session","OK"))))))))))</f>
        <v/>
      </c>
    </row>
    <row r="296">
      <c r="A296" s="23" t="n"/>
      <c r="B296" s="23" t="n"/>
      <c r="C296" s="29">
        <f>IF($B296="","",IFERROR(INDEX('Action Plans'!$B$5:$B$504,MATCH($B296,'Action Plans'!$A$5:$A$504,0)),""))</f>
        <v/>
      </c>
      <c r="D296" s="29">
        <f>IF($B296="","",IFERROR(INDEX('Action Plans'!$C$5:$C$504,MATCH($B296,'Action Plans'!$A$5:$A$504,0)),""))</f>
        <v/>
      </c>
      <c r="E296" s="29">
        <f>IF($B296="","",IFERROR(INDEX('Action Plans'!$D$5:$D$504,MATCH($B296,'Action Plans'!$A$5:$A$504,0)),""))</f>
        <v/>
      </c>
      <c r="F296" s="42" t="n"/>
      <c r="G296" s="23" t="n"/>
      <c r="H296" s="23" t="n"/>
      <c r="I296" s="24" t="n"/>
      <c r="J296" s="24" t="n"/>
      <c r="K296" s="42" t="n"/>
      <c r="L296" s="23" t="n"/>
      <c r="M296" s="42" t="n"/>
      <c r="N296" s="23" t="n"/>
      <c r="O296" s="27" t="n"/>
      <c r="P296" s="45" t="n"/>
      <c r="Q296" s="24" t="n"/>
      <c r="R296" s="29">
        <f>IF(COUNTA($A296:$B296,$F296:$Q296)=0,"",IF($A296="","Missing Session ID",IF(COUNTIF($A$5:$A$504,$A296)&gt;1,"Duplicate Session ID",IF($B296="","Missing Plan ID",IF(COUNTIF('Action Plans'!$A$5:$A$504,$B296)=0,"Unknown Plan ID",IF($F296="","Missing Coaching Date",IF(AND($K296&lt;&gt;"",$K296&lt;$F296),"Follow-Up Due Before Session",IF(AND($L296="Yes",$M296=""),"Missing Follow-Up Completion Date",IF(AND($L296="No",$M296&lt;&gt;""),"Completion Date With Open Follow-Up",IF(AND($M296&lt;&gt;"",$M296&lt;$F296),"Follow-Up Completed Before Session","OK"))))))))))</f>
        <v/>
      </c>
    </row>
    <row r="297">
      <c r="A297" s="23" t="n"/>
      <c r="B297" s="23" t="n"/>
      <c r="C297" s="29">
        <f>IF($B297="","",IFERROR(INDEX('Action Plans'!$B$5:$B$504,MATCH($B297,'Action Plans'!$A$5:$A$504,0)),""))</f>
        <v/>
      </c>
      <c r="D297" s="29">
        <f>IF($B297="","",IFERROR(INDEX('Action Plans'!$C$5:$C$504,MATCH($B297,'Action Plans'!$A$5:$A$504,0)),""))</f>
        <v/>
      </c>
      <c r="E297" s="29">
        <f>IF($B297="","",IFERROR(INDEX('Action Plans'!$D$5:$D$504,MATCH($B297,'Action Plans'!$A$5:$A$504,0)),""))</f>
        <v/>
      </c>
      <c r="F297" s="42" t="n"/>
      <c r="G297" s="23" t="n"/>
      <c r="H297" s="23" t="n"/>
      <c r="I297" s="24" t="n"/>
      <c r="J297" s="24" t="n"/>
      <c r="K297" s="42" t="n"/>
      <c r="L297" s="23" t="n"/>
      <c r="M297" s="42" t="n"/>
      <c r="N297" s="23" t="n"/>
      <c r="O297" s="27" t="n"/>
      <c r="P297" s="45" t="n"/>
      <c r="Q297" s="24" t="n"/>
      <c r="R297" s="29">
        <f>IF(COUNTA($A297:$B297,$F297:$Q297)=0,"",IF($A297="","Missing Session ID",IF(COUNTIF($A$5:$A$504,$A297)&gt;1,"Duplicate Session ID",IF($B297="","Missing Plan ID",IF(COUNTIF('Action Plans'!$A$5:$A$504,$B297)=0,"Unknown Plan ID",IF($F297="","Missing Coaching Date",IF(AND($K297&lt;&gt;"",$K297&lt;$F297),"Follow-Up Due Before Session",IF(AND($L297="Yes",$M297=""),"Missing Follow-Up Completion Date",IF(AND($L297="No",$M297&lt;&gt;""),"Completion Date With Open Follow-Up",IF(AND($M297&lt;&gt;"",$M297&lt;$F297),"Follow-Up Completed Before Session","OK"))))))))))</f>
        <v/>
      </c>
    </row>
    <row r="298">
      <c r="A298" s="23" t="n"/>
      <c r="B298" s="23" t="n"/>
      <c r="C298" s="29">
        <f>IF($B298="","",IFERROR(INDEX('Action Plans'!$B$5:$B$504,MATCH($B298,'Action Plans'!$A$5:$A$504,0)),""))</f>
        <v/>
      </c>
      <c r="D298" s="29">
        <f>IF($B298="","",IFERROR(INDEX('Action Plans'!$C$5:$C$504,MATCH($B298,'Action Plans'!$A$5:$A$504,0)),""))</f>
        <v/>
      </c>
      <c r="E298" s="29">
        <f>IF($B298="","",IFERROR(INDEX('Action Plans'!$D$5:$D$504,MATCH($B298,'Action Plans'!$A$5:$A$504,0)),""))</f>
        <v/>
      </c>
      <c r="F298" s="42" t="n"/>
      <c r="G298" s="23" t="n"/>
      <c r="H298" s="23" t="n"/>
      <c r="I298" s="24" t="n"/>
      <c r="J298" s="24" t="n"/>
      <c r="K298" s="42" t="n"/>
      <c r="L298" s="23" t="n"/>
      <c r="M298" s="42" t="n"/>
      <c r="N298" s="23" t="n"/>
      <c r="O298" s="27" t="n"/>
      <c r="P298" s="45" t="n"/>
      <c r="Q298" s="24" t="n"/>
      <c r="R298" s="29">
        <f>IF(COUNTA($A298:$B298,$F298:$Q298)=0,"",IF($A298="","Missing Session ID",IF(COUNTIF($A$5:$A$504,$A298)&gt;1,"Duplicate Session ID",IF($B298="","Missing Plan ID",IF(COUNTIF('Action Plans'!$A$5:$A$504,$B298)=0,"Unknown Plan ID",IF($F298="","Missing Coaching Date",IF(AND($K298&lt;&gt;"",$K298&lt;$F298),"Follow-Up Due Before Session",IF(AND($L298="Yes",$M298=""),"Missing Follow-Up Completion Date",IF(AND($L298="No",$M298&lt;&gt;""),"Completion Date With Open Follow-Up",IF(AND($M298&lt;&gt;"",$M298&lt;$F298),"Follow-Up Completed Before Session","OK"))))))))))</f>
        <v/>
      </c>
    </row>
    <row r="299">
      <c r="A299" s="23" t="n"/>
      <c r="B299" s="23" t="n"/>
      <c r="C299" s="29">
        <f>IF($B299="","",IFERROR(INDEX('Action Plans'!$B$5:$B$504,MATCH($B299,'Action Plans'!$A$5:$A$504,0)),""))</f>
        <v/>
      </c>
      <c r="D299" s="29">
        <f>IF($B299="","",IFERROR(INDEX('Action Plans'!$C$5:$C$504,MATCH($B299,'Action Plans'!$A$5:$A$504,0)),""))</f>
        <v/>
      </c>
      <c r="E299" s="29">
        <f>IF($B299="","",IFERROR(INDEX('Action Plans'!$D$5:$D$504,MATCH($B299,'Action Plans'!$A$5:$A$504,0)),""))</f>
        <v/>
      </c>
      <c r="F299" s="42" t="n"/>
      <c r="G299" s="23" t="n"/>
      <c r="H299" s="23" t="n"/>
      <c r="I299" s="24" t="n"/>
      <c r="J299" s="24" t="n"/>
      <c r="K299" s="42" t="n"/>
      <c r="L299" s="23" t="n"/>
      <c r="M299" s="42" t="n"/>
      <c r="N299" s="23" t="n"/>
      <c r="O299" s="27" t="n"/>
      <c r="P299" s="45" t="n"/>
      <c r="Q299" s="24" t="n"/>
      <c r="R299" s="29">
        <f>IF(COUNTA($A299:$B299,$F299:$Q299)=0,"",IF($A299="","Missing Session ID",IF(COUNTIF($A$5:$A$504,$A299)&gt;1,"Duplicate Session ID",IF($B299="","Missing Plan ID",IF(COUNTIF('Action Plans'!$A$5:$A$504,$B299)=0,"Unknown Plan ID",IF($F299="","Missing Coaching Date",IF(AND($K299&lt;&gt;"",$K299&lt;$F299),"Follow-Up Due Before Session",IF(AND($L299="Yes",$M299=""),"Missing Follow-Up Completion Date",IF(AND($L299="No",$M299&lt;&gt;""),"Completion Date With Open Follow-Up",IF(AND($M299&lt;&gt;"",$M299&lt;$F299),"Follow-Up Completed Before Session","OK"))))))))))</f>
        <v/>
      </c>
    </row>
    <row r="300">
      <c r="A300" s="23" t="n"/>
      <c r="B300" s="23" t="n"/>
      <c r="C300" s="29">
        <f>IF($B300="","",IFERROR(INDEX('Action Plans'!$B$5:$B$504,MATCH($B300,'Action Plans'!$A$5:$A$504,0)),""))</f>
        <v/>
      </c>
      <c r="D300" s="29">
        <f>IF($B300="","",IFERROR(INDEX('Action Plans'!$C$5:$C$504,MATCH($B300,'Action Plans'!$A$5:$A$504,0)),""))</f>
        <v/>
      </c>
      <c r="E300" s="29">
        <f>IF($B300="","",IFERROR(INDEX('Action Plans'!$D$5:$D$504,MATCH($B300,'Action Plans'!$A$5:$A$504,0)),""))</f>
        <v/>
      </c>
      <c r="F300" s="42" t="n"/>
      <c r="G300" s="23" t="n"/>
      <c r="H300" s="23" t="n"/>
      <c r="I300" s="24" t="n"/>
      <c r="J300" s="24" t="n"/>
      <c r="K300" s="42" t="n"/>
      <c r="L300" s="23" t="n"/>
      <c r="M300" s="42" t="n"/>
      <c r="N300" s="23" t="n"/>
      <c r="O300" s="27" t="n"/>
      <c r="P300" s="45" t="n"/>
      <c r="Q300" s="24" t="n"/>
      <c r="R300" s="29">
        <f>IF(COUNTA($A300:$B300,$F300:$Q300)=0,"",IF($A300="","Missing Session ID",IF(COUNTIF($A$5:$A$504,$A300)&gt;1,"Duplicate Session ID",IF($B300="","Missing Plan ID",IF(COUNTIF('Action Plans'!$A$5:$A$504,$B300)=0,"Unknown Plan ID",IF($F300="","Missing Coaching Date",IF(AND($K300&lt;&gt;"",$K300&lt;$F300),"Follow-Up Due Before Session",IF(AND($L300="Yes",$M300=""),"Missing Follow-Up Completion Date",IF(AND($L300="No",$M300&lt;&gt;""),"Completion Date With Open Follow-Up",IF(AND($M300&lt;&gt;"",$M300&lt;$F300),"Follow-Up Completed Before Session","OK"))))))))))</f>
        <v/>
      </c>
    </row>
    <row r="301">
      <c r="A301" s="23" t="n"/>
      <c r="B301" s="23" t="n"/>
      <c r="C301" s="29">
        <f>IF($B301="","",IFERROR(INDEX('Action Plans'!$B$5:$B$504,MATCH($B301,'Action Plans'!$A$5:$A$504,0)),""))</f>
        <v/>
      </c>
      <c r="D301" s="29">
        <f>IF($B301="","",IFERROR(INDEX('Action Plans'!$C$5:$C$504,MATCH($B301,'Action Plans'!$A$5:$A$504,0)),""))</f>
        <v/>
      </c>
      <c r="E301" s="29">
        <f>IF($B301="","",IFERROR(INDEX('Action Plans'!$D$5:$D$504,MATCH($B301,'Action Plans'!$A$5:$A$504,0)),""))</f>
        <v/>
      </c>
      <c r="F301" s="42" t="n"/>
      <c r="G301" s="23" t="n"/>
      <c r="H301" s="23" t="n"/>
      <c r="I301" s="24" t="n"/>
      <c r="J301" s="24" t="n"/>
      <c r="K301" s="42" t="n"/>
      <c r="L301" s="23" t="n"/>
      <c r="M301" s="42" t="n"/>
      <c r="N301" s="23" t="n"/>
      <c r="O301" s="27" t="n"/>
      <c r="P301" s="45" t="n"/>
      <c r="Q301" s="24" t="n"/>
      <c r="R301" s="29">
        <f>IF(COUNTA($A301:$B301,$F301:$Q301)=0,"",IF($A301="","Missing Session ID",IF(COUNTIF($A$5:$A$504,$A301)&gt;1,"Duplicate Session ID",IF($B301="","Missing Plan ID",IF(COUNTIF('Action Plans'!$A$5:$A$504,$B301)=0,"Unknown Plan ID",IF($F301="","Missing Coaching Date",IF(AND($K301&lt;&gt;"",$K301&lt;$F301),"Follow-Up Due Before Session",IF(AND($L301="Yes",$M301=""),"Missing Follow-Up Completion Date",IF(AND($L301="No",$M301&lt;&gt;""),"Completion Date With Open Follow-Up",IF(AND($M301&lt;&gt;"",$M301&lt;$F301),"Follow-Up Completed Before Session","OK"))))))))))</f>
        <v/>
      </c>
    </row>
    <row r="302">
      <c r="A302" s="23" t="n"/>
      <c r="B302" s="23" t="n"/>
      <c r="C302" s="29">
        <f>IF($B302="","",IFERROR(INDEX('Action Plans'!$B$5:$B$504,MATCH($B302,'Action Plans'!$A$5:$A$504,0)),""))</f>
        <v/>
      </c>
      <c r="D302" s="29">
        <f>IF($B302="","",IFERROR(INDEX('Action Plans'!$C$5:$C$504,MATCH($B302,'Action Plans'!$A$5:$A$504,0)),""))</f>
        <v/>
      </c>
      <c r="E302" s="29">
        <f>IF($B302="","",IFERROR(INDEX('Action Plans'!$D$5:$D$504,MATCH($B302,'Action Plans'!$A$5:$A$504,0)),""))</f>
        <v/>
      </c>
      <c r="F302" s="42" t="n"/>
      <c r="G302" s="23" t="n"/>
      <c r="H302" s="23" t="n"/>
      <c r="I302" s="24" t="n"/>
      <c r="J302" s="24" t="n"/>
      <c r="K302" s="42" t="n"/>
      <c r="L302" s="23" t="n"/>
      <c r="M302" s="42" t="n"/>
      <c r="N302" s="23" t="n"/>
      <c r="O302" s="27" t="n"/>
      <c r="P302" s="45" t="n"/>
      <c r="Q302" s="24" t="n"/>
      <c r="R302" s="29">
        <f>IF(COUNTA($A302:$B302,$F302:$Q302)=0,"",IF($A302="","Missing Session ID",IF(COUNTIF($A$5:$A$504,$A302)&gt;1,"Duplicate Session ID",IF($B302="","Missing Plan ID",IF(COUNTIF('Action Plans'!$A$5:$A$504,$B302)=0,"Unknown Plan ID",IF($F302="","Missing Coaching Date",IF(AND($K302&lt;&gt;"",$K302&lt;$F302),"Follow-Up Due Before Session",IF(AND($L302="Yes",$M302=""),"Missing Follow-Up Completion Date",IF(AND($L302="No",$M302&lt;&gt;""),"Completion Date With Open Follow-Up",IF(AND($M302&lt;&gt;"",$M302&lt;$F302),"Follow-Up Completed Before Session","OK"))))))))))</f>
        <v/>
      </c>
    </row>
    <row r="303">
      <c r="A303" s="23" t="n"/>
      <c r="B303" s="23" t="n"/>
      <c r="C303" s="29">
        <f>IF($B303="","",IFERROR(INDEX('Action Plans'!$B$5:$B$504,MATCH($B303,'Action Plans'!$A$5:$A$504,0)),""))</f>
        <v/>
      </c>
      <c r="D303" s="29">
        <f>IF($B303="","",IFERROR(INDEX('Action Plans'!$C$5:$C$504,MATCH($B303,'Action Plans'!$A$5:$A$504,0)),""))</f>
        <v/>
      </c>
      <c r="E303" s="29">
        <f>IF($B303="","",IFERROR(INDEX('Action Plans'!$D$5:$D$504,MATCH($B303,'Action Plans'!$A$5:$A$504,0)),""))</f>
        <v/>
      </c>
      <c r="F303" s="42" t="n"/>
      <c r="G303" s="23" t="n"/>
      <c r="H303" s="23" t="n"/>
      <c r="I303" s="24" t="n"/>
      <c r="J303" s="24" t="n"/>
      <c r="K303" s="42" t="n"/>
      <c r="L303" s="23" t="n"/>
      <c r="M303" s="42" t="n"/>
      <c r="N303" s="23" t="n"/>
      <c r="O303" s="27" t="n"/>
      <c r="P303" s="45" t="n"/>
      <c r="Q303" s="24" t="n"/>
      <c r="R303" s="29">
        <f>IF(COUNTA($A303:$B303,$F303:$Q303)=0,"",IF($A303="","Missing Session ID",IF(COUNTIF($A$5:$A$504,$A303)&gt;1,"Duplicate Session ID",IF($B303="","Missing Plan ID",IF(COUNTIF('Action Plans'!$A$5:$A$504,$B303)=0,"Unknown Plan ID",IF($F303="","Missing Coaching Date",IF(AND($K303&lt;&gt;"",$K303&lt;$F303),"Follow-Up Due Before Session",IF(AND($L303="Yes",$M303=""),"Missing Follow-Up Completion Date",IF(AND($L303="No",$M303&lt;&gt;""),"Completion Date With Open Follow-Up",IF(AND($M303&lt;&gt;"",$M303&lt;$F303),"Follow-Up Completed Before Session","OK"))))))))))</f>
        <v/>
      </c>
    </row>
    <row r="304">
      <c r="A304" s="23" t="n"/>
      <c r="B304" s="23" t="n"/>
      <c r="C304" s="29">
        <f>IF($B304="","",IFERROR(INDEX('Action Plans'!$B$5:$B$504,MATCH($B304,'Action Plans'!$A$5:$A$504,0)),""))</f>
        <v/>
      </c>
      <c r="D304" s="29">
        <f>IF($B304="","",IFERROR(INDEX('Action Plans'!$C$5:$C$504,MATCH($B304,'Action Plans'!$A$5:$A$504,0)),""))</f>
        <v/>
      </c>
      <c r="E304" s="29">
        <f>IF($B304="","",IFERROR(INDEX('Action Plans'!$D$5:$D$504,MATCH($B304,'Action Plans'!$A$5:$A$504,0)),""))</f>
        <v/>
      </c>
      <c r="F304" s="42" t="n"/>
      <c r="G304" s="23" t="n"/>
      <c r="H304" s="23" t="n"/>
      <c r="I304" s="24" t="n"/>
      <c r="J304" s="24" t="n"/>
      <c r="K304" s="42" t="n"/>
      <c r="L304" s="23" t="n"/>
      <c r="M304" s="42" t="n"/>
      <c r="N304" s="23" t="n"/>
      <c r="O304" s="27" t="n"/>
      <c r="P304" s="45" t="n"/>
      <c r="Q304" s="24" t="n"/>
      <c r="R304" s="29">
        <f>IF(COUNTA($A304:$B304,$F304:$Q304)=0,"",IF($A304="","Missing Session ID",IF(COUNTIF($A$5:$A$504,$A304)&gt;1,"Duplicate Session ID",IF($B304="","Missing Plan ID",IF(COUNTIF('Action Plans'!$A$5:$A$504,$B304)=0,"Unknown Plan ID",IF($F304="","Missing Coaching Date",IF(AND($K304&lt;&gt;"",$K304&lt;$F304),"Follow-Up Due Before Session",IF(AND($L304="Yes",$M304=""),"Missing Follow-Up Completion Date",IF(AND($L304="No",$M304&lt;&gt;""),"Completion Date With Open Follow-Up",IF(AND($M304&lt;&gt;"",$M304&lt;$F304),"Follow-Up Completed Before Session","OK"))))))))))</f>
        <v/>
      </c>
    </row>
    <row r="305">
      <c r="A305" s="23" t="n"/>
      <c r="B305" s="23" t="n"/>
      <c r="C305" s="29">
        <f>IF($B305="","",IFERROR(INDEX('Action Plans'!$B$5:$B$504,MATCH($B305,'Action Plans'!$A$5:$A$504,0)),""))</f>
        <v/>
      </c>
      <c r="D305" s="29">
        <f>IF($B305="","",IFERROR(INDEX('Action Plans'!$C$5:$C$504,MATCH($B305,'Action Plans'!$A$5:$A$504,0)),""))</f>
        <v/>
      </c>
      <c r="E305" s="29">
        <f>IF($B305="","",IFERROR(INDEX('Action Plans'!$D$5:$D$504,MATCH($B305,'Action Plans'!$A$5:$A$504,0)),""))</f>
        <v/>
      </c>
      <c r="F305" s="42" t="n"/>
      <c r="G305" s="23" t="n"/>
      <c r="H305" s="23" t="n"/>
      <c r="I305" s="24" t="n"/>
      <c r="J305" s="24" t="n"/>
      <c r="K305" s="42" t="n"/>
      <c r="L305" s="23" t="n"/>
      <c r="M305" s="42" t="n"/>
      <c r="N305" s="23" t="n"/>
      <c r="O305" s="27" t="n"/>
      <c r="P305" s="45" t="n"/>
      <c r="Q305" s="24" t="n"/>
      <c r="R305" s="29">
        <f>IF(COUNTA($A305:$B305,$F305:$Q305)=0,"",IF($A305="","Missing Session ID",IF(COUNTIF($A$5:$A$504,$A305)&gt;1,"Duplicate Session ID",IF($B305="","Missing Plan ID",IF(COUNTIF('Action Plans'!$A$5:$A$504,$B305)=0,"Unknown Plan ID",IF($F305="","Missing Coaching Date",IF(AND($K305&lt;&gt;"",$K305&lt;$F305),"Follow-Up Due Before Session",IF(AND($L305="Yes",$M305=""),"Missing Follow-Up Completion Date",IF(AND($L305="No",$M305&lt;&gt;""),"Completion Date With Open Follow-Up",IF(AND($M305&lt;&gt;"",$M305&lt;$F305),"Follow-Up Completed Before Session","OK"))))))))))</f>
        <v/>
      </c>
    </row>
    <row r="306">
      <c r="A306" s="23" t="n"/>
      <c r="B306" s="23" t="n"/>
      <c r="C306" s="29">
        <f>IF($B306="","",IFERROR(INDEX('Action Plans'!$B$5:$B$504,MATCH($B306,'Action Plans'!$A$5:$A$504,0)),""))</f>
        <v/>
      </c>
      <c r="D306" s="29">
        <f>IF($B306="","",IFERROR(INDEX('Action Plans'!$C$5:$C$504,MATCH($B306,'Action Plans'!$A$5:$A$504,0)),""))</f>
        <v/>
      </c>
      <c r="E306" s="29">
        <f>IF($B306="","",IFERROR(INDEX('Action Plans'!$D$5:$D$504,MATCH($B306,'Action Plans'!$A$5:$A$504,0)),""))</f>
        <v/>
      </c>
      <c r="F306" s="42" t="n"/>
      <c r="G306" s="23" t="n"/>
      <c r="H306" s="23" t="n"/>
      <c r="I306" s="24" t="n"/>
      <c r="J306" s="24" t="n"/>
      <c r="K306" s="42" t="n"/>
      <c r="L306" s="23" t="n"/>
      <c r="M306" s="42" t="n"/>
      <c r="N306" s="23" t="n"/>
      <c r="O306" s="27" t="n"/>
      <c r="P306" s="45" t="n"/>
      <c r="Q306" s="24" t="n"/>
      <c r="R306" s="29">
        <f>IF(COUNTA($A306:$B306,$F306:$Q306)=0,"",IF($A306="","Missing Session ID",IF(COUNTIF($A$5:$A$504,$A306)&gt;1,"Duplicate Session ID",IF($B306="","Missing Plan ID",IF(COUNTIF('Action Plans'!$A$5:$A$504,$B306)=0,"Unknown Plan ID",IF($F306="","Missing Coaching Date",IF(AND($K306&lt;&gt;"",$K306&lt;$F306),"Follow-Up Due Before Session",IF(AND($L306="Yes",$M306=""),"Missing Follow-Up Completion Date",IF(AND($L306="No",$M306&lt;&gt;""),"Completion Date With Open Follow-Up",IF(AND($M306&lt;&gt;"",$M306&lt;$F306),"Follow-Up Completed Before Session","OK"))))))))))</f>
        <v/>
      </c>
    </row>
    <row r="307">
      <c r="A307" s="23" t="n"/>
      <c r="B307" s="23" t="n"/>
      <c r="C307" s="29">
        <f>IF($B307="","",IFERROR(INDEX('Action Plans'!$B$5:$B$504,MATCH($B307,'Action Plans'!$A$5:$A$504,0)),""))</f>
        <v/>
      </c>
      <c r="D307" s="29">
        <f>IF($B307="","",IFERROR(INDEX('Action Plans'!$C$5:$C$504,MATCH($B307,'Action Plans'!$A$5:$A$504,0)),""))</f>
        <v/>
      </c>
      <c r="E307" s="29">
        <f>IF($B307="","",IFERROR(INDEX('Action Plans'!$D$5:$D$504,MATCH($B307,'Action Plans'!$A$5:$A$504,0)),""))</f>
        <v/>
      </c>
      <c r="F307" s="42" t="n"/>
      <c r="G307" s="23" t="n"/>
      <c r="H307" s="23" t="n"/>
      <c r="I307" s="24" t="n"/>
      <c r="J307" s="24" t="n"/>
      <c r="K307" s="42" t="n"/>
      <c r="L307" s="23" t="n"/>
      <c r="M307" s="42" t="n"/>
      <c r="N307" s="23" t="n"/>
      <c r="O307" s="27" t="n"/>
      <c r="P307" s="45" t="n"/>
      <c r="Q307" s="24" t="n"/>
      <c r="R307" s="29">
        <f>IF(COUNTA($A307:$B307,$F307:$Q307)=0,"",IF($A307="","Missing Session ID",IF(COUNTIF($A$5:$A$504,$A307)&gt;1,"Duplicate Session ID",IF($B307="","Missing Plan ID",IF(COUNTIF('Action Plans'!$A$5:$A$504,$B307)=0,"Unknown Plan ID",IF($F307="","Missing Coaching Date",IF(AND($K307&lt;&gt;"",$K307&lt;$F307),"Follow-Up Due Before Session",IF(AND($L307="Yes",$M307=""),"Missing Follow-Up Completion Date",IF(AND($L307="No",$M307&lt;&gt;""),"Completion Date With Open Follow-Up",IF(AND($M307&lt;&gt;"",$M307&lt;$F307),"Follow-Up Completed Before Session","OK"))))))))))</f>
        <v/>
      </c>
    </row>
    <row r="308">
      <c r="A308" s="23" t="n"/>
      <c r="B308" s="23" t="n"/>
      <c r="C308" s="29">
        <f>IF($B308="","",IFERROR(INDEX('Action Plans'!$B$5:$B$504,MATCH($B308,'Action Plans'!$A$5:$A$504,0)),""))</f>
        <v/>
      </c>
      <c r="D308" s="29">
        <f>IF($B308="","",IFERROR(INDEX('Action Plans'!$C$5:$C$504,MATCH($B308,'Action Plans'!$A$5:$A$504,0)),""))</f>
        <v/>
      </c>
      <c r="E308" s="29">
        <f>IF($B308="","",IFERROR(INDEX('Action Plans'!$D$5:$D$504,MATCH($B308,'Action Plans'!$A$5:$A$504,0)),""))</f>
        <v/>
      </c>
      <c r="F308" s="42" t="n"/>
      <c r="G308" s="23" t="n"/>
      <c r="H308" s="23" t="n"/>
      <c r="I308" s="24" t="n"/>
      <c r="J308" s="24" t="n"/>
      <c r="K308" s="42" t="n"/>
      <c r="L308" s="23" t="n"/>
      <c r="M308" s="42" t="n"/>
      <c r="N308" s="23" t="n"/>
      <c r="O308" s="27" t="n"/>
      <c r="P308" s="45" t="n"/>
      <c r="Q308" s="24" t="n"/>
      <c r="R308" s="29">
        <f>IF(COUNTA($A308:$B308,$F308:$Q308)=0,"",IF($A308="","Missing Session ID",IF(COUNTIF($A$5:$A$504,$A308)&gt;1,"Duplicate Session ID",IF($B308="","Missing Plan ID",IF(COUNTIF('Action Plans'!$A$5:$A$504,$B308)=0,"Unknown Plan ID",IF($F308="","Missing Coaching Date",IF(AND($K308&lt;&gt;"",$K308&lt;$F308),"Follow-Up Due Before Session",IF(AND($L308="Yes",$M308=""),"Missing Follow-Up Completion Date",IF(AND($L308="No",$M308&lt;&gt;""),"Completion Date With Open Follow-Up",IF(AND($M308&lt;&gt;"",$M308&lt;$F308),"Follow-Up Completed Before Session","OK"))))))))))</f>
        <v/>
      </c>
    </row>
    <row r="309">
      <c r="A309" s="23" t="n"/>
      <c r="B309" s="23" t="n"/>
      <c r="C309" s="29">
        <f>IF($B309="","",IFERROR(INDEX('Action Plans'!$B$5:$B$504,MATCH($B309,'Action Plans'!$A$5:$A$504,0)),""))</f>
        <v/>
      </c>
      <c r="D309" s="29">
        <f>IF($B309="","",IFERROR(INDEX('Action Plans'!$C$5:$C$504,MATCH($B309,'Action Plans'!$A$5:$A$504,0)),""))</f>
        <v/>
      </c>
      <c r="E309" s="29">
        <f>IF($B309="","",IFERROR(INDEX('Action Plans'!$D$5:$D$504,MATCH($B309,'Action Plans'!$A$5:$A$504,0)),""))</f>
        <v/>
      </c>
      <c r="F309" s="42" t="n"/>
      <c r="G309" s="23" t="n"/>
      <c r="H309" s="23" t="n"/>
      <c r="I309" s="24" t="n"/>
      <c r="J309" s="24" t="n"/>
      <c r="K309" s="42" t="n"/>
      <c r="L309" s="23" t="n"/>
      <c r="M309" s="42" t="n"/>
      <c r="N309" s="23" t="n"/>
      <c r="O309" s="27" t="n"/>
      <c r="P309" s="45" t="n"/>
      <c r="Q309" s="24" t="n"/>
      <c r="R309" s="29">
        <f>IF(COUNTA($A309:$B309,$F309:$Q309)=0,"",IF($A309="","Missing Session ID",IF(COUNTIF($A$5:$A$504,$A309)&gt;1,"Duplicate Session ID",IF($B309="","Missing Plan ID",IF(COUNTIF('Action Plans'!$A$5:$A$504,$B309)=0,"Unknown Plan ID",IF($F309="","Missing Coaching Date",IF(AND($K309&lt;&gt;"",$K309&lt;$F309),"Follow-Up Due Before Session",IF(AND($L309="Yes",$M309=""),"Missing Follow-Up Completion Date",IF(AND($L309="No",$M309&lt;&gt;""),"Completion Date With Open Follow-Up",IF(AND($M309&lt;&gt;"",$M309&lt;$F309),"Follow-Up Completed Before Session","OK"))))))))))</f>
        <v/>
      </c>
    </row>
    <row r="310">
      <c r="A310" s="23" t="n"/>
      <c r="B310" s="23" t="n"/>
      <c r="C310" s="29">
        <f>IF($B310="","",IFERROR(INDEX('Action Plans'!$B$5:$B$504,MATCH($B310,'Action Plans'!$A$5:$A$504,0)),""))</f>
        <v/>
      </c>
      <c r="D310" s="29">
        <f>IF($B310="","",IFERROR(INDEX('Action Plans'!$C$5:$C$504,MATCH($B310,'Action Plans'!$A$5:$A$504,0)),""))</f>
        <v/>
      </c>
      <c r="E310" s="29">
        <f>IF($B310="","",IFERROR(INDEX('Action Plans'!$D$5:$D$504,MATCH($B310,'Action Plans'!$A$5:$A$504,0)),""))</f>
        <v/>
      </c>
      <c r="F310" s="42" t="n"/>
      <c r="G310" s="23" t="n"/>
      <c r="H310" s="23" t="n"/>
      <c r="I310" s="24" t="n"/>
      <c r="J310" s="24" t="n"/>
      <c r="K310" s="42" t="n"/>
      <c r="L310" s="23" t="n"/>
      <c r="M310" s="42" t="n"/>
      <c r="N310" s="23" t="n"/>
      <c r="O310" s="27" t="n"/>
      <c r="P310" s="45" t="n"/>
      <c r="Q310" s="24" t="n"/>
      <c r="R310" s="29">
        <f>IF(COUNTA($A310:$B310,$F310:$Q310)=0,"",IF($A310="","Missing Session ID",IF(COUNTIF($A$5:$A$504,$A310)&gt;1,"Duplicate Session ID",IF($B310="","Missing Plan ID",IF(COUNTIF('Action Plans'!$A$5:$A$504,$B310)=0,"Unknown Plan ID",IF($F310="","Missing Coaching Date",IF(AND($K310&lt;&gt;"",$K310&lt;$F310),"Follow-Up Due Before Session",IF(AND($L310="Yes",$M310=""),"Missing Follow-Up Completion Date",IF(AND($L310="No",$M310&lt;&gt;""),"Completion Date With Open Follow-Up",IF(AND($M310&lt;&gt;"",$M310&lt;$F310),"Follow-Up Completed Before Session","OK"))))))))))</f>
        <v/>
      </c>
    </row>
    <row r="311">
      <c r="A311" s="23" t="n"/>
      <c r="B311" s="23" t="n"/>
      <c r="C311" s="29">
        <f>IF($B311="","",IFERROR(INDEX('Action Plans'!$B$5:$B$504,MATCH($B311,'Action Plans'!$A$5:$A$504,0)),""))</f>
        <v/>
      </c>
      <c r="D311" s="29">
        <f>IF($B311="","",IFERROR(INDEX('Action Plans'!$C$5:$C$504,MATCH($B311,'Action Plans'!$A$5:$A$504,0)),""))</f>
        <v/>
      </c>
      <c r="E311" s="29">
        <f>IF($B311="","",IFERROR(INDEX('Action Plans'!$D$5:$D$504,MATCH($B311,'Action Plans'!$A$5:$A$504,0)),""))</f>
        <v/>
      </c>
      <c r="F311" s="42" t="n"/>
      <c r="G311" s="23" t="n"/>
      <c r="H311" s="23" t="n"/>
      <c r="I311" s="24" t="n"/>
      <c r="J311" s="24" t="n"/>
      <c r="K311" s="42" t="n"/>
      <c r="L311" s="23" t="n"/>
      <c r="M311" s="42" t="n"/>
      <c r="N311" s="23" t="n"/>
      <c r="O311" s="27" t="n"/>
      <c r="P311" s="45" t="n"/>
      <c r="Q311" s="24" t="n"/>
      <c r="R311" s="29">
        <f>IF(COUNTA($A311:$B311,$F311:$Q311)=0,"",IF($A311="","Missing Session ID",IF(COUNTIF($A$5:$A$504,$A311)&gt;1,"Duplicate Session ID",IF($B311="","Missing Plan ID",IF(COUNTIF('Action Plans'!$A$5:$A$504,$B311)=0,"Unknown Plan ID",IF($F311="","Missing Coaching Date",IF(AND($K311&lt;&gt;"",$K311&lt;$F311),"Follow-Up Due Before Session",IF(AND($L311="Yes",$M311=""),"Missing Follow-Up Completion Date",IF(AND($L311="No",$M311&lt;&gt;""),"Completion Date With Open Follow-Up",IF(AND($M311&lt;&gt;"",$M311&lt;$F311),"Follow-Up Completed Before Session","OK"))))))))))</f>
        <v/>
      </c>
    </row>
    <row r="312">
      <c r="A312" s="23" t="n"/>
      <c r="B312" s="23" t="n"/>
      <c r="C312" s="29">
        <f>IF($B312="","",IFERROR(INDEX('Action Plans'!$B$5:$B$504,MATCH($B312,'Action Plans'!$A$5:$A$504,0)),""))</f>
        <v/>
      </c>
      <c r="D312" s="29">
        <f>IF($B312="","",IFERROR(INDEX('Action Plans'!$C$5:$C$504,MATCH($B312,'Action Plans'!$A$5:$A$504,0)),""))</f>
        <v/>
      </c>
      <c r="E312" s="29">
        <f>IF($B312="","",IFERROR(INDEX('Action Plans'!$D$5:$D$504,MATCH($B312,'Action Plans'!$A$5:$A$504,0)),""))</f>
        <v/>
      </c>
      <c r="F312" s="42" t="n"/>
      <c r="G312" s="23" t="n"/>
      <c r="H312" s="23" t="n"/>
      <c r="I312" s="24" t="n"/>
      <c r="J312" s="24" t="n"/>
      <c r="K312" s="42" t="n"/>
      <c r="L312" s="23" t="n"/>
      <c r="M312" s="42" t="n"/>
      <c r="N312" s="23" t="n"/>
      <c r="O312" s="27" t="n"/>
      <c r="P312" s="45" t="n"/>
      <c r="Q312" s="24" t="n"/>
      <c r="R312" s="29">
        <f>IF(COUNTA($A312:$B312,$F312:$Q312)=0,"",IF($A312="","Missing Session ID",IF(COUNTIF($A$5:$A$504,$A312)&gt;1,"Duplicate Session ID",IF($B312="","Missing Plan ID",IF(COUNTIF('Action Plans'!$A$5:$A$504,$B312)=0,"Unknown Plan ID",IF($F312="","Missing Coaching Date",IF(AND($K312&lt;&gt;"",$K312&lt;$F312),"Follow-Up Due Before Session",IF(AND($L312="Yes",$M312=""),"Missing Follow-Up Completion Date",IF(AND($L312="No",$M312&lt;&gt;""),"Completion Date With Open Follow-Up",IF(AND($M312&lt;&gt;"",$M312&lt;$F312),"Follow-Up Completed Before Session","OK"))))))))))</f>
        <v/>
      </c>
    </row>
    <row r="313">
      <c r="A313" s="23" t="n"/>
      <c r="B313" s="23" t="n"/>
      <c r="C313" s="29">
        <f>IF($B313="","",IFERROR(INDEX('Action Plans'!$B$5:$B$504,MATCH($B313,'Action Plans'!$A$5:$A$504,0)),""))</f>
        <v/>
      </c>
      <c r="D313" s="29">
        <f>IF($B313="","",IFERROR(INDEX('Action Plans'!$C$5:$C$504,MATCH($B313,'Action Plans'!$A$5:$A$504,0)),""))</f>
        <v/>
      </c>
      <c r="E313" s="29">
        <f>IF($B313="","",IFERROR(INDEX('Action Plans'!$D$5:$D$504,MATCH($B313,'Action Plans'!$A$5:$A$504,0)),""))</f>
        <v/>
      </c>
      <c r="F313" s="42" t="n"/>
      <c r="G313" s="23" t="n"/>
      <c r="H313" s="23" t="n"/>
      <c r="I313" s="24" t="n"/>
      <c r="J313" s="24" t="n"/>
      <c r="K313" s="42" t="n"/>
      <c r="L313" s="23" t="n"/>
      <c r="M313" s="42" t="n"/>
      <c r="N313" s="23" t="n"/>
      <c r="O313" s="27" t="n"/>
      <c r="P313" s="45" t="n"/>
      <c r="Q313" s="24" t="n"/>
      <c r="R313" s="29">
        <f>IF(COUNTA($A313:$B313,$F313:$Q313)=0,"",IF($A313="","Missing Session ID",IF(COUNTIF($A$5:$A$504,$A313)&gt;1,"Duplicate Session ID",IF($B313="","Missing Plan ID",IF(COUNTIF('Action Plans'!$A$5:$A$504,$B313)=0,"Unknown Plan ID",IF($F313="","Missing Coaching Date",IF(AND($K313&lt;&gt;"",$K313&lt;$F313),"Follow-Up Due Before Session",IF(AND($L313="Yes",$M313=""),"Missing Follow-Up Completion Date",IF(AND($L313="No",$M313&lt;&gt;""),"Completion Date With Open Follow-Up",IF(AND($M313&lt;&gt;"",$M313&lt;$F313),"Follow-Up Completed Before Session","OK"))))))))))</f>
        <v/>
      </c>
    </row>
    <row r="314">
      <c r="A314" s="23" t="n"/>
      <c r="B314" s="23" t="n"/>
      <c r="C314" s="29">
        <f>IF($B314="","",IFERROR(INDEX('Action Plans'!$B$5:$B$504,MATCH($B314,'Action Plans'!$A$5:$A$504,0)),""))</f>
        <v/>
      </c>
      <c r="D314" s="29">
        <f>IF($B314="","",IFERROR(INDEX('Action Plans'!$C$5:$C$504,MATCH($B314,'Action Plans'!$A$5:$A$504,0)),""))</f>
        <v/>
      </c>
      <c r="E314" s="29">
        <f>IF($B314="","",IFERROR(INDEX('Action Plans'!$D$5:$D$504,MATCH($B314,'Action Plans'!$A$5:$A$504,0)),""))</f>
        <v/>
      </c>
      <c r="F314" s="42" t="n"/>
      <c r="G314" s="23" t="n"/>
      <c r="H314" s="23" t="n"/>
      <c r="I314" s="24" t="n"/>
      <c r="J314" s="24" t="n"/>
      <c r="K314" s="42" t="n"/>
      <c r="L314" s="23" t="n"/>
      <c r="M314" s="42" t="n"/>
      <c r="N314" s="23" t="n"/>
      <c r="O314" s="27" t="n"/>
      <c r="P314" s="45" t="n"/>
      <c r="Q314" s="24" t="n"/>
      <c r="R314" s="29">
        <f>IF(COUNTA($A314:$B314,$F314:$Q314)=0,"",IF($A314="","Missing Session ID",IF(COUNTIF($A$5:$A$504,$A314)&gt;1,"Duplicate Session ID",IF($B314="","Missing Plan ID",IF(COUNTIF('Action Plans'!$A$5:$A$504,$B314)=0,"Unknown Plan ID",IF($F314="","Missing Coaching Date",IF(AND($K314&lt;&gt;"",$K314&lt;$F314),"Follow-Up Due Before Session",IF(AND($L314="Yes",$M314=""),"Missing Follow-Up Completion Date",IF(AND($L314="No",$M314&lt;&gt;""),"Completion Date With Open Follow-Up",IF(AND($M314&lt;&gt;"",$M314&lt;$F314),"Follow-Up Completed Before Session","OK"))))))))))</f>
        <v/>
      </c>
    </row>
    <row r="315">
      <c r="A315" s="23" t="n"/>
      <c r="B315" s="23" t="n"/>
      <c r="C315" s="29">
        <f>IF($B315="","",IFERROR(INDEX('Action Plans'!$B$5:$B$504,MATCH($B315,'Action Plans'!$A$5:$A$504,0)),""))</f>
        <v/>
      </c>
      <c r="D315" s="29">
        <f>IF($B315="","",IFERROR(INDEX('Action Plans'!$C$5:$C$504,MATCH($B315,'Action Plans'!$A$5:$A$504,0)),""))</f>
        <v/>
      </c>
      <c r="E315" s="29">
        <f>IF($B315="","",IFERROR(INDEX('Action Plans'!$D$5:$D$504,MATCH($B315,'Action Plans'!$A$5:$A$504,0)),""))</f>
        <v/>
      </c>
      <c r="F315" s="42" t="n"/>
      <c r="G315" s="23" t="n"/>
      <c r="H315" s="23" t="n"/>
      <c r="I315" s="24" t="n"/>
      <c r="J315" s="24" t="n"/>
      <c r="K315" s="42" t="n"/>
      <c r="L315" s="23" t="n"/>
      <c r="M315" s="42" t="n"/>
      <c r="N315" s="23" t="n"/>
      <c r="O315" s="27" t="n"/>
      <c r="P315" s="45" t="n"/>
      <c r="Q315" s="24" t="n"/>
      <c r="R315" s="29">
        <f>IF(COUNTA($A315:$B315,$F315:$Q315)=0,"",IF($A315="","Missing Session ID",IF(COUNTIF($A$5:$A$504,$A315)&gt;1,"Duplicate Session ID",IF($B315="","Missing Plan ID",IF(COUNTIF('Action Plans'!$A$5:$A$504,$B315)=0,"Unknown Plan ID",IF($F315="","Missing Coaching Date",IF(AND($K315&lt;&gt;"",$K315&lt;$F315),"Follow-Up Due Before Session",IF(AND($L315="Yes",$M315=""),"Missing Follow-Up Completion Date",IF(AND($L315="No",$M315&lt;&gt;""),"Completion Date With Open Follow-Up",IF(AND($M315&lt;&gt;"",$M315&lt;$F315),"Follow-Up Completed Before Session","OK"))))))))))</f>
        <v/>
      </c>
    </row>
    <row r="316">
      <c r="A316" s="23" t="n"/>
      <c r="B316" s="23" t="n"/>
      <c r="C316" s="29">
        <f>IF($B316="","",IFERROR(INDEX('Action Plans'!$B$5:$B$504,MATCH($B316,'Action Plans'!$A$5:$A$504,0)),""))</f>
        <v/>
      </c>
      <c r="D316" s="29">
        <f>IF($B316="","",IFERROR(INDEX('Action Plans'!$C$5:$C$504,MATCH($B316,'Action Plans'!$A$5:$A$504,0)),""))</f>
        <v/>
      </c>
      <c r="E316" s="29">
        <f>IF($B316="","",IFERROR(INDEX('Action Plans'!$D$5:$D$504,MATCH($B316,'Action Plans'!$A$5:$A$504,0)),""))</f>
        <v/>
      </c>
      <c r="F316" s="42" t="n"/>
      <c r="G316" s="23" t="n"/>
      <c r="H316" s="23" t="n"/>
      <c r="I316" s="24" t="n"/>
      <c r="J316" s="24" t="n"/>
      <c r="K316" s="42" t="n"/>
      <c r="L316" s="23" t="n"/>
      <c r="M316" s="42" t="n"/>
      <c r="N316" s="23" t="n"/>
      <c r="O316" s="27" t="n"/>
      <c r="P316" s="45" t="n"/>
      <c r="Q316" s="24" t="n"/>
      <c r="R316" s="29">
        <f>IF(COUNTA($A316:$B316,$F316:$Q316)=0,"",IF($A316="","Missing Session ID",IF(COUNTIF($A$5:$A$504,$A316)&gt;1,"Duplicate Session ID",IF($B316="","Missing Plan ID",IF(COUNTIF('Action Plans'!$A$5:$A$504,$B316)=0,"Unknown Plan ID",IF($F316="","Missing Coaching Date",IF(AND($K316&lt;&gt;"",$K316&lt;$F316),"Follow-Up Due Before Session",IF(AND($L316="Yes",$M316=""),"Missing Follow-Up Completion Date",IF(AND($L316="No",$M316&lt;&gt;""),"Completion Date With Open Follow-Up",IF(AND($M316&lt;&gt;"",$M316&lt;$F316),"Follow-Up Completed Before Session","OK"))))))))))</f>
        <v/>
      </c>
    </row>
    <row r="317">
      <c r="A317" s="23" t="n"/>
      <c r="B317" s="23" t="n"/>
      <c r="C317" s="29">
        <f>IF($B317="","",IFERROR(INDEX('Action Plans'!$B$5:$B$504,MATCH($B317,'Action Plans'!$A$5:$A$504,0)),""))</f>
        <v/>
      </c>
      <c r="D317" s="29">
        <f>IF($B317="","",IFERROR(INDEX('Action Plans'!$C$5:$C$504,MATCH($B317,'Action Plans'!$A$5:$A$504,0)),""))</f>
        <v/>
      </c>
      <c r="E317" s="29">
        <f>IF($B317="","",IFERROR(INDEX('Action Plans'!$D$5:$D$504,MATCH($B317,'Action Plans'!$A$5:$A$504,0)),""))</f>
        <v/>
      </c>
      <c r="F317" s="42" t="n"/>
      <c r="G317" s="23" t="n"/>
      <c r="H317" s="23" t="n"/>
      <c r="I317" s="24" t="n"/>
      <c r="J317" s="24" t="n"/>
      <c r="K317" s="42" t="n"/>
      <c r="L317" s="23" t="n"/>
      <c r="M317" s="42" t="n"/>
      <c r="N317" s="23" t="n"/>
      <c r="O317" s="27" t="n"/>
      <c r="P317" s="45" t="n"/>
      <c r="Q317" s="24" t="n"/>
      <c r="R317" s="29">
        <f>IF(COUNTA($A317:$B317,$F317:$Q317)=0,"",IF($A317="","Missing Session ID",IF(COUNTIF($A$5:$A$504,$A317)&gt;1,"Duplicate Session ID",IF($B317="","Missing Plan ID",IF(COUNTIF('Action Plans'!$A$5:$A$504,$B317)=0,"Unknown Plan ID",IF($F317="","Missing Coaching Date",IF(AND($K317&lt;&gt;"",$K317&lt;$F317),"Follow-Up Due Before Session",IF(AND($L317="Yes",$M317=""),"Missing Follow-Up Completion Date",IF(AND($L317="No",$M317&lt;&gt;""),"Completion Date With Open Follow-Up",IF(AND($M317&lt;&gt;"",$M317&lt;$F317),"Follow-Up Completed Before Session","OK"))))))))))</f>
        <v/>
      </c>
    </row>
    <row r="318">
      <c r="A318" s="23" t="n"/>
      <c r="B318" s="23" t="n"/>
      <c r="C318" s="29">
        <f>IF($B318="","",IFERROR(INDEX('Action Plans'!$B$5:$B$504,MATCH($B318,'Action Plans'!$A$5:$A$504,0)),""))</f>
        <v/>
      </c>
      <c r="D318" s="29">
        <f>IF($B318="","",IFERROR(INDEX('Action Plans'!$C$5:$C$504,MATCH($B318,'Action Plans'!$A$5:$A$504,0)),""))</f>
        <v/>
      </c>
      <c r="E318" s="29">
        <f>IF($B318="","",IFERROR(INDEX('Action Plans'!$D$5:$D$504,MATCH($B318,'Action Plans'!$A$5:$A$504,0)),""))</f>
        <v/>
      </c>
      <c r="F318" s="42" t="n"/>
      <c r="G318" s="23" t="n"/>
      <c r="H318" s="23" t="n"/>
      <c r="I318" s="24" t="n"/>
      <c r="J318" s="24" t="n"/>
      <c r="K318" s="42" t="n"/>
      <c r="L318" s="23" t="n"/>
      <c r="M318" s="42" t="n"/>
      <c r="N318" s="23" t="n"/>
      <c r="O318" s="27" t="n"/>
      <c r="P318" s="45" t="n"/>
      <c r="Q318" s="24" t="n"/>
      <c r="R318" s="29">
        <f>IF(COUNTA($A318:$B318,$F318:$Q318)=0,"",IF($A318="","Missing Session ID",IF(COUNTIF($A$5:$A$504,$A318)&gt;1,"Duplicate Session ID",IF($B318="","Missing Plan ID",IF(COUNTIF('Action Plans'!$A$5:$A$504,$B318)=0,"Unknown Plan ID",IF($F318="","Missing Coaching Date",IF(AND($K318&lt;&gt;"",$K318&lt;$F318),"Follow-Up Due Before Session",IF(AND($L318="Yes",$M318=""),"Missing Follow-Up Completion Date",IF(AND($L318="No",$M318&lt;&gt;""),"Completion Date With Open Follow-Up",IF(AND($M318&lt;&gt;"",$M318&lt;$F318),"Follow-Up Completed Before Session","OK"))))))))))</f>
        <v/>
      </c>
    </row>
    <row r="319">
      <c r="A319" s="23" t="n"/>
      <c r="B319" s="23" t="n"/>
      <c r="C319" s="29">
        <f>IF($B319="","",IFERROR(INDEX('Action Plans'!$B$5:$B$504,MATCH($B319,'Action Plans'!$A$5:$A$504,0)),""))</f>
        <v/>
      </c>
      <c r="D319" s="29">
        <f>IF($B319="","",IFERROR(INDEX('Action Plans'!$C$5:$C$504,MATCH($B319,'Action Plans'!$A$5:$A$504,0)),""))</f>
        <v/>
      </c>
      <c r="E319" s="29">
        <f>IF($B319="","",IFERROR(INDEX('Action Plans'!$D$5:$D$504,MATCH($B319,'Action Plans'!$A$5:$A$504,0)),""))</f>
        <v/>
      </c>
      <c r="F319" s="42" t="n"/>
      <c r="G319" s="23" t="n"/>
      <c r="H319" s="23" t="n"/>
      <c r="I319" s="24" t="n"/>
      <c r="J319" s="24" t="n"/>
      <c r="K319" s="42" t="n"/>
      <c r="L319" s="23" t="n"/>
      <c r="M319" s="42" t="n"/>
      <c r="N319" s="23" t="n"/>
      <c r="O319" s="27" t="n"/>
      <c r="P319" s="45" t="n"/>
      <c r="Q319" s="24" t="n"/>
      <c r="R319" s="29">
        <f>IF(COUNTA($A319:$B319,$F319:$Q319)=0,"",IF($A319="","Missing Session ID",IF(COUNTIF($A$5:$A$504,$A319)&gt;1,"Duplicate Session ID",IF($B319="","Missing Plan ID",IF(COUNTIF('Action Plans'!$A$5:$A$504,$B319)=0,"Unknown Plan ID",IF($F319="","Missing Coaching Date",IF(AND($K319&lt;&gt;"",$K319&lt;$F319),"Follow-Up Due Before Session",IF(AND($L319="Yes",$M319=""),"Missing Follow-Up Completion Date",IF(AND($L319="No",$M319&lt;&gt;""),"Completion Date With Open Follow-Up",IF(AND($M319&lt;&gt;"",$M319&lt;$F319),"Follow-Up Completed Before Session","OK"))))))))))</f>
        <v/>
      </c>
    </row>
    <row r="320">
      <c r="A320" s="23" t="n"/>
      <c r="B320" s="23" t="n"/>
      <c r="C320" s="29">
        <f>IF($B320="","",IFERROR(INDEX('Action Plans'!$B$5:$B$504,MATCH($B320,'Action Plans'!$A$5:$A$504,0)),""))</f>
        <v/>
      </c>
      <c r="D320" s="29">
        <f>IF($B320="","",IFERROR(INDEX('Action Plans'!$C$5:$C$504,MATCH($B320,'Action Plans'!$A$5:$A$504,0)),""))</f>
        <v/>
      </c>
      <c r="E320" s="29">
        <f>IF($B320="","",IFERROR(INDEX('Action Plans'!$D$5:$D$504,MATCH($B320,'Action Plans'!$A$5:$A$504,0)),""))</f>
        <v/>
      </c>
      <c r="F320" s="42" t="n"/>
      <c r="G320" s="23" t="n"/>
      <c r="H320" s="23" t="n"/>
      <c r="I320" s="24" t="n"/>
      <c r="J320" s="24" t="n"/>
      <c r="K320" s="42" t="n"/>
      <c r="L320" s="23" t="n"/>
      <c r="M320" s="42" t="n"/>
      <c r="N320" s="23" t="n"/>
      <c r="O320" s="27" t="n"/>
      <c r="P320" s="45" t="n"/>
      <c r="Q320" s="24" t="n"/>
      <c r="R320" s="29">
        <f>IF(COUNTA($A320:$B320,$F320:$Q320)=0,"",IF($A320="","Missing Session ID",IF(COUNTIF($A$5:$A$504,$A320)&gt;1,"Duplicate Session ID",IF($B320="","Missing Plan ID",IF(COUNTIF('Action Plans'!$A$5:$A$504,$B320)=0,"Unknown Plan ID",IF($F320="","Missing Coaching Date",IF(AND($K320&lt;&gt;"",$K320&lt;$F320),"Follow-Up Due Before Session",IF(AND($L320="Yes",$M320=""),"Missing Follow-Up Completion Date",IF(AND($L320="No",$M320&lt;&gt;""),"Completion Date With Open Follow-Up",IF(AND($M320&lt;&gt;"",$M320&lt;$F320),"Follow-Up Completed Before Session","OK"))))))))))</f>
        <v/>
      </c>
    </row>
    <row r="321">
      <c r="A321" s="23" t="n"/>
      <c r="B321" s="23" t="n"/>
      <c r="C321" s="29">
        <f>IF($B321="","",IFERROR(INDEX('Action Plans'!$B$5:$B$504,MATCH($B321,'Action Plans'!$A$5:$A$504,0)),""))</f>
        <v/>
      </c>
      <c r="D321" s="29">
        <f>IF($B321="","",IFERROR(INDEX('Action Plans'!$C$5:$C$504,MATCH($B321,'Action Plans'!$A$5:$A$504,0)),""))</f>
        <v/>
      </c>
      <c r="E321" s="29">
        <f>IF($B321="","",IFERROR(INDEX('Action Plans'!$D$5:$D$504,MATCH($B321,'Action Plans'!$A$5:$A$504,0)),""))</f>
        <v/>
      </c>
      <c r="F321" s="42" t="n"/>
      <c r="G321" s="23" t="n"/>
      <c r="H321" s="23" t="n"/>
      <c r="I321" s="24" t="n"/>
      <c r="J321" s="24" t="n"/>
      <c r="K321" s="42" t="n"/>
      <c r="L321" s="23" t="n"/>
      <c r="M321" s="42" t="n"/>
      <c r="N321" s="23" t="n"/>
      <c r="O321" s="27" t="n"/>
      <c r="P321" s="45" t="n"/>
      <c r="Q321" s="24" t="n"/>
      <c r="R321" s="29">
        <f>IF(COUNTA($A321:$B321,$F321:$Q321)=0,"",IF($A321="","Missing Session ID",IF(COUNTIF($A$5:$A$504,$A321)&gt;1,"Duplicate Session ID",IF($B321="","Missing Plan ID",IF(COUNTIF('Action Plans'!$A$5:$A$504,$B321)=0,"Unknown Plan ID",IF($F321="","Missing Coaching Date",IF(AND($K321&lt;&gt;"",$K321&lt;$F321),"Follow-Up Due Before Session",IF(AND($L321="Yes",$M321=""),"Missing Follow-Up Completion Date",IF(AND($L321="No",$M321&lt;&gt;""),"Completion Date With Open Follow-Up",IF(AND($M321&lt;&gt;"",$M321&lt;$F321),"Follow-Up Completed Before Session","OK"))))))))))</f>
        <v/>
      </c>
    </row>
    <row r="322">
      <c r="A322" s="23" t="n"/>
      <c r="B322" s="23" t="n"/>
      <c r="C322" s="29">
        <f>IF($B322="","",IFERROR(INDEX('Action Plans'!$B$5:$B$504,MATCH($B322,'Action Plans'!$A$5:$A$504,0)),""))</f>
        <v/>
      </c>
      <c r="D322" s="29">
        <f>IF($B322="","",IFERROR(INDEX('Action Plans'!$C$5:$C$504,MATCH($B322,'Action Plans'!$A$5:$A$504,0)),""))</f>
        <v/>
      </c>
      <c r="E322" s="29">
        <f>IF($B322="","",IFERROR(INDEX('Action Plans'!$D$5:$D$504,MATCH($B322,'Action Plans'!$A$5:$A$504,0)),""))</f>
        <v/>
      </c>
      <c r="F322" s="42" t="n"/>
      <c r="G322" s="23" t="n"/>
      <c r="H322" s="23" t="n"/>
      <c r="I322" s="24" t="n"/>
      <c r="J322" s="24" t="n"/>
      <c r="K322" s="42" t="n"/>
      <c r="L322" s="23" t="n"/>
      <c r="M322" s="42" t="n"/>
      <c r="N322" s="23" t="n"/>
      <c r="O322" s="27" t="n"/>
      <c r="P322" s="45" t="n"/>
      <c r="Q322" s="24" t="n"/>
      <c r="R322" s="29">
        <f>IF(COUNTA($A322:$B322,$F322:$Q322)=0,"",IF($A322="","Missing Session ID",IF(COUNTIF($A$5:$A$504,$A322)&gt;1,"Duplicate Session ID",IF($B322="","Missing Plan ID",IF(COUNTIF('Action Plans'!$A$5:$A$504,$B322)=0,"Unknown Plan ID",IF($F322="","Missing Coaching Date",IF(AND($K322&lt;&gt;"",$K322&lt;$F322),"Follow-Up Due Before Session",IF(AND($L322="Yes",$M322=""),"Missing Follow-Up Completion Date",IF(AND($L322="No",$M322&lt;&gt;""),"Completion Date With Open Follow-Up",IF(AND($M322&lt;&gt;"",$M322&lt;$F322),"Follow-Up Completed Before Session","OK"))))))))))</f>
        <v/>
      </c>
    </row>
    <row r="323">
      <c r="A323" s="23" t="n"/>
      <c r="B323" s="23" t="n"/>
      <c r="C323" s="29">
        <f>IF($B323="","",IFERROR(INDEX('Action Plans'!$B$5:$B$504,MATCH($B323,'Action Plans'!$A$5:$A$504,0)),""))</f>
        <v/>
      </c>
      <c r="D323" s="29">
        <f>IF($B323="","",IFERROR(INDEX('Action Plans'!$C$5:$C$504,MATCH($B323,'Action Plans'!$A$5:$A$504,0)),""))</f>
        <v/>
      </c>
      <c r="E323" s="29">
        <f>IF($B323="","",IFERROR(INDEX('Action Plans'!$D$5:$D$504,MATCH($B323,'Action Plans'!$A$5:$A$504,0)),""))</f>
        <v/>
      </c>
      <c r="F323" s="42" t="n"/>
      <c r="G323" s="23" t="n"/>
      <c r="H323" s="23" t="n"/>
      <c r="I323" s="24" t="n"/>
      <c r="J323" s="24" t="n"/>
      <c r="K323" s="42" t="n"/>
      <c r="L323" s="23" t="n"/>
      <c r="M323" s="42" t="n"/>
      <c r="N323" s="23" t="n"/>
      <c r="O323" s="27" t="n"/>
      <c r="P323" s="45" t="n"/>
      <c r="Q323" s="24" t="n"/>
      <c r="R323" s="29">
        <f>IF(COUNTA($A323:$B323,$F323:$Q323)=0,"",IF($A323="","Missing Session ID",IF(COUNTIF($A$5:$A$504,$A323)&gt;1,"Duplicate Session ID",IF($B323="","Missing Plan ID",IF(COUNTIF('Action Plans'!$A$5:$A$504,$B323)=0,"Unknown Plan ID",IF($F323="","Missing Coaching Date",IF(AND($K323&lt;&gt;"",$K323&lt;$F323),"Follow-Up Due Before Session",IF(AND($L323="Yes",$M323=""),"Missing Follow-Up Completion Date",IF(AND($L323="No",$M323&lt;&gt;""),"Completion Date With Open Follow-Up",IF(AND($M323&lt;&gt;"",$M323&lt;$F323),"Follow-Up Completed Before Session","OK"))))))))))</f>
        <v/>
      </c>
    </row>
    <row r="324">
      <c r="A324" s="23" t="n"/>
      <c r="B324" s="23" t="n"/>
      <c r="C324" s="29">
        <f>IF($B324="","",IFERROR(INDEX('Action Plans'!$B$5:$B$504,MATCH($B324,'Action Plans'!$A$5:$A$504,0)),""))</f>
        <v/>
      </c>
      <c r="D324" s="29">
        <f>IF($B324="","",IFERROR(INDEX('Action Plans'!$C$5:$C$504,MATCH($B324,'Action Plans'!$A$5:$A$504,0)),""))</f>
        <v/>
      </c>
      <c r="E324" s="29">
        <f>IF($B324="","",IFERROR(INDEX('Action Plans'!$D$5:$D$504,MATCH($B324,'Action Plans'!$A$5:$A$504,0)),""))</f>
        <v/>
      </c>
      <c r="F324" s="42" t="n"/>
      <c r="G324" s="23" t="n"/>
      <c r="H324" s="23" t="n"/>
      <c r="I324" s="24" t="n"/>
      <c r="J324" s="24" t="n"/>
      <c r="K324" s="42" t="n"/>
      <c r="L324" s="23" t="n"/>
      <c r="M324" s="42" t="n"/>
      <c r="N324" s="23" t="n"/>
      <c r="O324" s="27" t="n"/>
      <c r="P324" s="45" t="n"/>
      <c r="Q324" s="24" t="n"/>
      <c r="R324" s="29">
        <f>IF(COUNTA($A324:$B324,$F324:$Q324)=0,"",IF($A324="","Missing Session ID",IF(COUNTIF($A$5:$A$504,$A324)&gt;1,"Duplicate Session ID",IF($B324="","Missing Plan ID",IF(COUNTIF('Action Plans'!$A$5:$A$504,$B324)=0,"Unknown Plan ID",IF($F324="","Missing Coaching Date",IF(AND($K324&lt;&gt;"",$K324&lt;$F324),"Follow-Up Due Before Session",IF(AND($L324="Yes",$M324=""),"Missing Follow-Up Completion Date",IF(AND($L324="No",$M324&lt;&gt;""),"Completion Date With Open Follow-Up",IF(AND($M324&lt;&gt;"",$M324&lt;$F324),"Follow-Up Completed Before Session","OK"))))))))))</f>
        <v/>
      </c>
    </row>
    <row r="325">
      <c r="A325" s="23" t="n"/>
      <c r="B325" s="23" t="n"/>
      <c r="C325" s="29">
        <f>IF($B325="","",IFERROR(INDEX('Action Plans'!$B$5:$B$504,MATCH($B325,'Action Plans'!$A$5:$A$504,0)),""))</f>
        <v/>
      </c>
      <c r="D325" s="29">
        <f>IF($B325="","",IFERROR(INDEX('Action Plans'!$C$5:$C$504,MATCH($B325,'Action Plans'!$A$5:$A$504,0)),""))</f>
        <v/>
      </c>
      <c r="E325" s="29">
        <f>IF($B325="","",IFERROR(INDEX('Action Plans'!$D$5:$D$504,MATCH($B325,'Action Plans'!$A$5:$A$504,0)),""))</f>
        <v/>
      </c>
      <c r="F325" s="42" t="n"/>
      <c r="G325" s="23" t="n"/>
      <c r="H325" s="23" t="n"/>
      <c r="I325" s="24" t="n"/>
      <c r="J325" s="24" t="n"/>
      <c r="K325" s="42" t="n"/>
      <c r="L325" s="23" t="n"/>
      <c r="M325" s="42" t="n"/>
      <c r="N325" s="23" t="n"/>
      <c r="O325" s="27" t="n"/>
      <c r="P325" s="45" t="n"/>
      <c r="Q325" s="24" t="n"/>
      <c r="R325" s="29">
        <f>IF(COUNTA($A325:$B325,$F325:$Q325)=0,"",IF($A325="","Missing Session ID",IF(COUNTIF($A$5:$A$504,$A325)&gt;1,"Duplicate Session ID",IF($B325="","Missing Plan ID",IF(COUNTIF('Action Plans'!$A$5:$A$504,$B325)=0,"Unknown Plan ID",IF($F325="","Missing Coaching Date",IF(AND($K325&lt;&gt;"",$K325&lt;$F325),"Follow-Up Due Before Session",IF(AND($L325="Yes",$M325=""),"Missing Follow-Up Completion Date",IF(AND($L325="No",$M325&lt;&gt;""),"Completion Date With Open Follow-Up",IF(AND($M325&lt;&gt;"",$M325&lt;$F325),"Follow-Up Completed Before Session","OK"))))))))))</f>
        <v/>
      </c>
    </row>
    <row r="326">
      <c r="A326" s="23" t="n"/>
      <c r="B326" s="23" t="n"/>
      <c r="C326" s="29">
        <f>IF($B326="","",IFERROR(INDEX('Action Plans'!$B$5:$B$504,MATCH($B326,'Action Plans'!$A$5:$A$504,0)),""))</f>
        <v/>
      </c>
      <c r="D326" s="29">
        <f>IF($B326="","",IFERROR(INDEX('Action Plans'!$C$5:$C$504,MATCH($B326,'Action Plans'!$A$5:$A$504,0)),""))</f>
        <v/>
      </c>
      <c r="E326" s="29">
        <f>IF($B326="","",IFERROR(INDEX('Action Plans'!$D$5:$D$504,MATCH($B326,'Action Plans'!$A$5:$A$504,0)),""))</f>
        <v/>
      </c>
      <c r="F326" s="42" t="n"/>
      <c r="G326" s="23" t="n"/>
      <c r="H326" s="23" t="n"/>
      <c r="I326" s="24" t="n"/>
      <c r="J326" s="24" t="n"/>
      <c r="K326" s="42" t="n"/>
      <c r="L326" s="23" t="n"/>
      <c r="M326" s="42" t="n"/>
      <c r="N326" s="23" t="n"/>
      <c r="O326" s="27" t="n"/>
      <c r="P326" s="45" t="n"/>
      <c r="Q326" s="24" t="n"/>
      <c r="R326" s="29">
        <f>IF(COUNTA($A326:$B326,$F326:$Q326)=0,"",IF($A326="","Missing Session ID",IF(COUNTIF($A$5:$A$504,$A326)&gt;1,"Duplicate Session ID",IF($B326="","Missing Plan ID",IF(COUNTIF('Action Plans'!$A$5:$A$504,$B326)=0,"Unknown Plan ID",IF($F326="","Missing Coaching Date",IF(AND($K326&lt;&gt;"",$K326&lt;$F326),"Follow-Up Due Before Session",IF(AND($L326="Yes",$M326=""),"Missing Follow-Up Completion Date",IF(AND($L326="No",$M326&lt;&gt;""),"Completion Date With Open Follow-Up",IF(AND($M326&lt;&gt;"",$M326&lt;$F326),"Follow-Up Completed Before Session","OK"))))))))))</f>
        <v/>
      </c>
    </row>
    <row r="327">
      <c r="A327" s="23" t="n"/>
      <c r="B327" s="23" t="n"/>
      <c r="C327" s="29">
        <f>IF($B327="","",IFERROR(INDEX('Action Plans'!$B$5:$B$504,MATCH($B327,'Action Plans'!$A$5:$A$504,0)),""))</f>
        <v/>
      </c>
      <c r="D327" s="29">
        <f>IF($B327="","",IFERROR(INDEX('Action Plans'!$C$5:$C$504,MATCH($B327,'Action Plans'!$A$5:$A$504,0)),""))</f>
        <v/>
      </c>
      <c r="E327" s="29">
        <f>IF($B327="","",IFERROR(INDEX('Action Plans'!$D$5:$D$504,MATCH($B327,'Action Plans'!$A$5:$A$504,0)),""))</f>
        <v/>
      </c>
      <c r="F327" s="42" t="n"/>
      <c r="G327" s="23" t="n"/>
      <c r="H327" s="23" t="n"/>
      <c r="I327" s="24" t="n"/>
      <c r="J327" s="24" t="n"/>
      <c r="K327" s="42" t="n"/>
      <c r="L327" s="23" t="n"/>
      <c r="M327" s="42" t="n"/>
      <c r="N327" s="23" t="n"/>
      <c r="O327" s="27" t="n"/>
      <c r="P327" s="45" t="n"/>
      <c r="Q327" s="24" t="n"/>
      <c r="R327" s="29">
        <f>IF(COUNTA($A327:$B327,$F327:$Q327)=0,"",IF($A327="","Missing Session ID",IF(COUNTIF($A$5:$A$504,$A327)&gt;1,"Duplicate Session ID",IF($B327="","Missing Plan ID",IF(COUNTIF('Action Plans'!$A$5:$A$504,$B327)=0,"Unknown Plan ID",IF($F327="","Missing Coaching Date",IF(AND($K327&lt;&gt;"",$K327&lt;$F327),"Follow-Up Due Before Session",IF(AND($L327="Yes",$M327=""),"Missing Follow-Up Completion Date",IF(AND($L327="No",$M327&lt;&gt;""),"Completion Date With Open Follow-Up",IF(AND($M327&lt;&gt;"",$M327&lt;$F327),"Follow-Up Completed Before Session","OK"))))))))))</f>
        <v/>
      </c>
    </row>
    <row r="328">
      <c r="A328" s="23" t="n"/>
      <c r="B328" s="23" t="n"/>
      <c r="C328" s="29">
        <f>IF($B328="","",IFERROR(INDEX('Action Plans'!$B$5:$B$504,MATCH($B328,'Action Plans'!$A$5:$A$504,0)),""))</f>
        <v/>
      </c>
      <c r="D328" s="29">
        <f>IF($B328="","",IFERROR(INDEX('Action Plans'!$C$5:$C$504,MATCH($B328,'Action Plans'!$A$5:$A$504,0)),""))</f>
        <v/>
      </c>
      <c r="E328" s="29">
        <f>IF($B328="","",IFERROR(INDEX('Action Plans'!$D$5:$D$504,MATCH($B328,'Action Plans'!$A$5:$A$504,0)),""))</f>
        <v/>
      </c>
      <c r="F328" s="42" t="n"/>
      <c r="G328" s="23" t="n"/>
      <c r="H328" s="23" t="n"/>
      <c r="I328" s="24" t="n"/>
      <c r="J328" s="24" t="n"/>
      <c r="K328" s="42" t="n"/>
      <c r="L328" s="23" t="n"/>
      <c r="M328" s="42" t="n"/>
      <c r="N328" s="23" t="n"/>
      <c r="O328" s="27" t="n"/>
      <c r="P328" s="45" t="n"/>
      <c r="Q328" s="24" t="n"/>
      <c r="R328" s="29">
        <f>IF(COUNTA($A328:$B328,$F328:$Q328)=0,"",IF($A328="","Missing Session ID",IF(COUNTIF($A$5:$A$504,$A328)&gt;1,"Duplicate Session ID",IF($B328="","Missing Plan ID",IF(COUNTIF('Action Plans'!$A$5:$A$504,$B328)=0,"Unknown Plan ID",IF($F328="","Missing Coaching Date",IF(AND($K328&lt;&gt;"",$K328&lt;$F328),"Follow-Up Due Before Session",IF(AND($L328="Yes",$M328=""),"Missing Follow-Up Completion Date",IF(AND($L328="No",$M328&lt;&gt;""),"Completion Date With Open Follow-Up",IF(AND($M328&lt;&gt;"",$M328&lt;$F328),"Follow-Up Completed Before Session","OK"))))))))))</f>
        <v/>
      </c>
    </row>
    <row r="329">
      <c r="A329" s="23" t="n"/>
      <c r="B329" s="23" t="n"/>
      <c r="C329" s="29">
        <f>IF($B329="","",IFERROR(INDEX('Action Plans'!$B$5:$B$504,MATCH($B329,'Action Plans'!$A$5:$A$504,0)),""))</f>
        <v/>
      </c>
      <c r="D329" s="29">
        <f>IF($B329="","",IFERROR(INDEX('Action Plans'!$C$5:$C$504,MATCH($B329,'Action Plans'!$A$5:$A$504,0)),""))</f>
        <v/>
      </c>
      <c r="E329" s="29">
        <f>IF($B329="","",IFERROR(INDEX('Action Plans'!$D$5:$D$504,MATCH($B329,'Action Plans'!$A$5:$A$504,0)),""))</f>
        <v/>
      </c>
      <c r="F329" s="42" t="n"/>
      <c r="G329" s="23" t="n"/>
      <c r="H329" s="23" t="n"/>
      <c r="I329" s="24" t="n"/>
      <c r="J329" s="24" t="n"/>
      <c r="K329" s="42" t="n"/>
      <c r="L329" s="23" t="n"/>
      <c r="M329" s="42" t="n"/>
      <c r="N329" s="23" t="n"/>
      <c r="O329" s="27" t="n"/>
      <c r="P329" s="45" t="n"/>
      <c r="Q329" s="24" t="n"/>
      <c r="R329" s="29">
        <f>IF(COUNTA($A329:$B329,$F329:$Q329)=0,"",IF($A329="","Missing Session ID",IF(COUNTIF($A$5:$A$504,$A329)&gt;1,"Duplicate Session ID",IF($B329="","Missing Plan ID",IF(COUNTIF('Action Plans'!$A$5:$A$504,$B329)=0,"Unknown Plan ID",IF($F329="","Missing Coaching Date",IF(AND($K329&lt;&gt;"",$K329&lt;$F329),"Follow-Up Due Before Session",IF(AND($L329="Yes",$M329=""),"Missing Follow-Up Completion Date",IF(AND($L329="No",$M329&lt;&gt;""),"Completion Date With Open Follow-Up",IF(AND($M329&lt;&gt;"",$M329&lt;$F329),"Follow-Up Completed Before Session","OK"))))))))))</f>
        <v/>
      </c>
    </row>
    <row r="330">
      <c r="A330" s="23" t="n"/>
      <c r="B330" s="23" t="n"/>
      <c r="C330" s="29">
        <f>IF($B330="","",IFERROR(INDEX('Action Plans'!$B$5:$B$504,MATCH($B330,'Action Plans'!$A$5:$A$504,0)),""))</f>
        <v/>
      </c>
      <c r="D330" s="29">
        <f>IF($B330="","",IFERROR(INDEX('Action Plans'!$C$5:$C$504,MATCH($B330,'Action Plans'!$A$5:$A$504,0)),""))</f>
        <v/>
      </c>
      <c r="E330" s="29">
        <f>IF($B330="","",IFERROR(INDEX('Action Plans'!$D$5:$D$504,MATCH($B330,'Action Plans'!$A$5:$A$504,0)),""))</f>
        <v/>
      </c>
      <c r="F330" s="42" t="n"/>
      <c r="G330" s="23" t="n"/>
      <c r="H330" s="23" t="n"/>
      <c r="I330" s="24" t="n"/>
      <c r="J330" s="24" t="n"/>
      <c r="K330" s="42" t="n"/>
      <c r="L330" s="23" t="n"/>
      <c r="M330" s="42" t="n"/>
      <c r="N330" s="23" t="n"/>
      <c r="O330" s="27" t="n"/>
      <c r="P330" s="45" t="n"/>
      <c r="Q330" s="24" t="n"/>
      <c r="R330" s="29">
        <f>IF(COUNTA($A330:$B330,$F330:$Q330)=0,"",IF($A330="","Missing Session ID",IF(COUNTIF($A$5:$A$504,$A330)&gt;1,"Duplicate Session ID",IF($B330="","Missing Plan ID",IF(COUNTIF('Action Plans'!$A$5:$A$504,$B330)=0,"Unknown Plan ID",IF($F330="","Missing Coaching Date",IF(AND($K330&lt;&gt;"",$K330&lt;$F330),"Follow-Up Due Before Session",IF(AND($L330="Yes",$M330=""),"Missing Follow-Up Completion Date",IF(AND($L330="No",$M330&lt;&gt;""),"Completion Date With Open Follow-Up",IF(AND($M330&lt;&gt;"",$M330&lt;$F330),"Follow-Up Completed Before Session","OK"))))))))))</f>
        <v/>
      </c>
    </row>
    <row r="331">
      <c r="A331" s="23" t="n"/>
      <c r="B331" s="23" t="n"/>
      <c r="C331" s="29">
        <f>IF($B331="","",IFERROR(INDEX('Action Plans'!$B$5:$B$504,MATCH($B331,'Action Plans'!$A$5:$A$504,0)),""))</f>
        <v/>
      </c>
      <c r="D331" s="29">
        <f>IF($B331="","",IFERROR(INDEX('Action Plans'!$C$5:$C$504,MATCH($B331,'Action Plans'!$A$5:$A$504,0)),""))</f>
        <v/>
      </c>
      <c r="E331" s="29">
        <f>IF($B331="","",IFERROR(INDEX('Action Plans'!$D$5:$D$504,MATCH($B331,'Action Plans'!$A$5:$A$504,0)),""))</f>
        <v/>
      </c>
      <c r="F331" s="42" t="n"/>
      <c r="G331" s="23" t="n"/>
      <c r="H331" s="23" t="n"/>
      <c r="I331" s="24" t="n"/>
      <c r="J331" s="24" t="n"/>
      <c r="K331" s="42" t="n"/>
      <c r="L331" s="23" t="n"/>
      <c r="M331" s="42" t="n"/>
      <c r="N331" s="23" t="n"/>
      <c r="O331" s="27" t="n"/>
      <c r="P331" s="45" t="n"/>
      <c r="Q331" s="24" t="n"/>
      <c r="R331" s="29">
        <f>IF(COUNTA($A331:$B331,$F331:$Q331)=0,"",IF($A331="","Missing Session ID",IF(COUNTIF($A$5:$A$504,$A331)&gt;1,"Duplicate Session ID",IF($B331="","Missing Plan ID",IF(COUNTIF('Action Plans'!$A$5:$A$504,$B331)=0,"Unknown Plan ID",IF($F331="","Missing Coaching Date",IF(AND($K331&lt;&gt;"",$K331&lt;$F331),"Follow-Up Due Before Session",IF(AND($L331="Yes",$M331=""),"Missing Follow-Up Completion Date",IF(AND($L331="No",$M331&lt;&gt;""),"Completion Date With Open Follow-Up",IF(AND($M331&lt;&gt;"",$M331&lt;$F331),"Follow-Up Completed Before Session","OK"))))))))))</f>
        <v/>
      </c>
    </row>
    <row r="332">
      <c r="A332" s="23" t="n"/>
      <c r="B332" s="23" t="n"/>
      <c r="C332" s="29">
        <f>IF($B332="","",IFERROR(INDEX('Action Plans'!$B$5:$B$504,MATCH($B332,'Action Plans'!$A$5:$A$504,0)),""))</f>
        <v/>
      </c>
      <c r="D332" s="29">
        <f>IF($B332="","",IFERROR(INDEX('Action Plans'!$C$5:$C$504,MATCH($B332,'Action Plans'!$A$5:$A$504,0)),""))</f>
        <v/>
      </c>
      <c r="E332" s="29">
        <f>IF($B332="","",IFERROR(INDEX('Action Plans'!$D$5:$D$504,MATCH($B332,'Action Plans'!$A$5:$A$504,0)),""))</f>
        <v/>
      </c>
      <c r="F332" s="42" t="n"/>
      <c r="G332" s="23" t="n"/>
      <c r="H332" s="23" t="n"/>
      <c r="I332" s="24" t="n"/>
      <c r="J332" s="24" t="n"/>
      <c r="K332" s="42" t="n"/>
      <c r="L332" s="23" t="n"/>
      <c r="M332" s="42" t="n"/>
      <c r="N332" s="23" t="n"/>
      <c r="O332" s="27" t="n"/>
      <c r="P332" s="45" t="n"/>
      <c r="Q332" s="24" t="n"/>
      <c r="R332" s="29">
        <f>IF(COUNTA($A332:$B332,$F332:$Q332)=0,"",IF($A332="","Missing Session ID",IF(COUNTIF($A$5:$A$504,$A332)&gt;1,"Duplicate Session ID",IF($B332="","Missing Plan ID",IF(COUNTIF('Action Plans'!$A$5:$A$504,$B332)=0,"Unknown Plan ID",IF($F332="","Missing Coaching Date",IF(AND($K332&lt;&gt;"",$K332&lt;$F332),"Follow-Up Due Before Session",IF(AND($L332="Yes",$M332=""),"Missing Follow-Up Completion Date",IF(AND($L332="No",$M332&lt;&gt;""),"Completion Date With Open Follow-Up",IF(AND($M332&lt;&gt;"",$M332&lt;$F332),"Follow-Up Completed Before Session","OK"))))))))))</f>
        <v/>
      </c>
    </row>
    <row r="333">
      <c r="A333" s="23" t="n"/>
      <c r="B333" s="23" t="n"/>
      <c r="C333" s="29">
        <f>IF($B333="","",IFERROR(INDEX('Action Plans'!$B$5:$B$504,MATCH($B333,'Action Plans'!$A$5:$A$504,0)),""))</f>
        <v/>
      </c>
      <c r="D333" s="29">
        <f>IF($B333="","",IFERROR(INDEX('Action Plans'!$C$5:$C$504,MATCH($B333,'Action Plans'!$A$5:$A$504,0)),""))</f>
        <v/>
      </c>
      <c r="E333" s="29">
        <f>IF($B333="","",IFERROR(INDEX('Action Plans'!$D$5:$D$504,MATCH($B333,'Action Plans'!$A$5:$A$504,0)),""))</f>
        <v/>
      </c>
      <c r="F333" s="42" t="n"/>
      <c r="G333" s="23" t="n"/>
      <c r="H333" s="23" t="n"/>
      <c r="I333" s="24" t="n"/>
      <c r="J333" s="24" t="n"/>
      <c r="K333" s="42" t="n"/>
      <c r="L333" s="23" t="n"/>
      <c r="M333" s="42" t="n"/>
      <c r="N333" s="23" t="n"/>
      <c r="O333" s="27" t="n"/>
      <c r="P333" s="45" t="n"/>
      <c r="Q333" s="24" t="n"/>
      <c r="R333" s="29">
        <f>IF(COUNTA($A333:$B333,$F333:$Q333)=0,"",IF($A333="","Missing Session ID",IF(COUNTIF($A$5:$A$504,$A333)&gt;1,"Duplicate Session ID",IF($B333="","Missing Plan ID",IF(COUNTIF('Action Plans'!$A$5:$A$504,$B333)=0,"Unknown Plan ID",IF($F333="","Missing Coaching Date",IF(AND($K333&lt;&gt;"",$K333&lt;$F333),"Follow-Up Due Before Session",IF(AND($L333="Yes",$M333=""),"Missing Follow-Up Completion Date",IF(AND($L333="No",$M333&lt;&gt;""),"Completion Date With Open Follow-Up",IF(AND($M333&lt;&gt;"",$M333&lt;$F333),"Follow-Up Completed Before Session","OK"))))))))))</f>
        <v/>
      </c>
    </row>
    <row r="334">
      <c r="A334" s="23" t="n"/>
      <c r="B334" s="23" t="n"/>
      <c r="C334" s="29">
        <f>IF($B334="","",IFERROR(INDEX('Action Plans'!$B$5:$B$504,MATCH($B334,'Action Plans'!$A$5:$A$504,0)),""))</f>
        <v/>
      </c>
      <c r="D334" s="29">
        <f>IF($B334="","",IFERROR(INDEX('Action Plans'!$C$5:$C$504,MATCH($B334,'Action Plans'!$A$5:$A$504,0)),""))</f>
        <v/>
      </c>
      <c r="E334" s="29">
        <f>IF($B334="","",IFERROR(INDEX('Action Plans'!$D$5:$D$504,MATCH($B334,'Action Plans'!$A$5:$A$504,0)),""))</f>
        <v/>
      </c>
      <c r="F334" s="42" t="n"/>
      <c r="G334" s="23" t="n"/>
      <c r="H334" s="23" t="n"/>
      <c r="I334" s="24" t="n"/>
      <c r="J334" s="24" t="n"/>
      <c r="K334" s="42" t="n"/>
      <c r="L334" s="23" t="n"/>
      <c r="M334" s="42" t="n"/>
      <c r="N334" s="23" t="n"/>
      <c r="O334" s="27" t="n"/>
      <c r="P334" s="45" t="n"/>
      <c r="Q334" s="24" t="n"/>
      <c r="R334" s="29">
        <f>IF(COUNTA($A334:$B334,$F334:$Q334)=0,"",IF($A334="","Missing Session ID",IF(COUNTIF($A$5:$A$504,$A334)&gt;1,"Duplicate Session ID",IF($B334="","Missing Plan ID",IF(COUNTIF('Action Plans'!$A$5:$A$504,$B334)=0,"Unknown Plan ID",IF($F334="","Missing Coaching Date",IF(AND($K334&lt;&gt;"",$K334&lt;$F334),"Follow-Up Due Before Session",IF(AND($L334="Yes",$M334=""),"Missing Follow-Up Completion Date",IF(AND($L334="No",$M334&lt;&gt;""),"Completion Date With Open Follow-Up",IF(AND($M334&lt;&gt;"",$M334&lt;$F334),"Follow-Up Completed Before Session","OK"))))))))))</f>
        <v/>
      </c>
    </row>
    <row r="335">
      <c r="A335" s="23" t="n"/>
      <c r="B335" s="23" t="n"/>
      <c r="C335" s="29">
        <f>IF($B335="","",IFERROR(INDEX('Action Plans'!$B$5:$B$504,MATCH($B335,'Action Plans'!$A$5:$A$504,0)),""))</f>
        <v/>
      </c>
      <c r="D335" s="29">
        <f>IF($B335="","",IFERROR(INDEX('Action Plans'!$C$5:$C$504,MATCH($B335,'Action Plans'!$A$5:$A$504,0)),""))</f>
        <v/>
      </c>
      <c r="E335" s="29">
        <f>IF($B335="","",IFERROR(INDEX('Action Plans'!$D$5:$D$504,MATCH($B335,'Action Plans'!$A$5:$A$504,0)),""))</f>
        <v/>
      </c>
      <c r="F335" s="42" t="n"/>
      <c r="G335" s="23" t="n"/>
      <c r="H335" s="23" t="n"/>
      <c r="I335" s="24" t="n"/>
      <c r="J335" s="24" t="n"/>
      <c r="K335" s="42" t="n"/>
      <c r="L335" s="23" t="n"/>
      <c r="M335" s="42" t="n"/>
      <c r="N335" s="23" t="n"/>
      <c r="O335" s="27" t="n"/>
      <c r="P335" s="45" t="n"/>
      <c r="Q335" s="24" t="n"/>
      <c r="R335" s="29">
        <f>IF(COUNTA($A335:$B335,$F335:$Q335)=0,"",IF($A335="","Missing Session ID",IF(COUNTIF($A$5:$A$504,$A335)&gt;1,"Duplicate Session ID",IF($B335="","Missing Plan ID",IF(COUNTIF('Action Plans'!$A$5:$A$504,$B335)=0,"Unknown Plan ID",IF($F335="","Missing Coaching Date",IF(AND($K335&lt;&gt;"",$K335&lt;$F335),"Follow-Up Due Before Session",IF(AND($L335="Yes",$M335=""),"Missing Follow-Up Completion Date",IF(AND($L335="No",$M335&lt;&gt;""),"Completion Date With Open Follow-Up",IF(AND($M335&lt;&gt;"",$M335&lt;$F335),"Follow-Up Completed Before Session","OK"))))))))))</f>
        <v/>
      </c>
    </row>
    <row r="336">
      <c r="A336" s="23" t="n"/>
      <c r="B336" s="23" t="n"/>
      <c r="C336" s="29">
        <f>IF($B336="","",IFERROR(INDEX('Action Plans'!$B$5:$B$504,MATCH($B336,'Action Plans'!$A$5:$A$504,0)),""))</f>
        <v/>
      </c>
      <c r="D336" s="29">
        <f>IF($B336="","",IFERROR(INDEX('Action Plans'!$C$5:$C$504,MATCH($B336,'Action Plans'!$A$5:$A$504,0)),""))</f>
        <v/>
      </c>
      <c r="E336" s="29">
        <f>IF($B336="","",IFERROR(INDEX('Action Plans'!$D$5:$D$504,MATCH($B336,'Action Plans'!$A$5:$A$504,0)),""))</f>
        <v/>
      </c>
      <c r="F336" s="42" t="n"/>
      <c r="G336" s="23" t="n"/>
      <c r="H336" s="23" t="n"/>
      <c r="I336" s="24" t="n"/>
      <c r="J336" s="24" t="n"/>
      <c r="K336" s="42" t="n"/>
      <c r="L336" s="23" t="n"/>
      <c r="M336" s="42" t="n"/>
      <c r="N336" s="23" t="n"/>
      <c r="O336" s="27" t="n"/>
      <c r="P336" s="45" t="n"/>
      <c r="Q336" s="24" t="n"/>
      <c r="R336" s="29">
        <f>IF(COUNTA($A336:$B336,$F336:$Q336)=0,"",IF($A336="","Missing Session ID",IF(COUNTIF($A$5:$A$504,$A336)&gt;1,"Duplicate Session ID",IF($B336="","Missing Plan ID",IF(COUNTIF('Action Plans'!$A$5:$A$504,$B336)=0,"Unknown Plan ID",IF($F336="","Missing Coaching Date",IF(AND($K336&lt;&gt;"",$K336&lt;$F336),"Follow-Up Due Before Session",IF(AND($L336="Yes",$M336=""),"Missing Follow-Up Completion Date",IF(AND($L336="No",$M336&lt;&gt;""),"Completion Date With Open Follow-Up",IF(AND($M336&lt;&gt;"",$M336&lt;$F336),"Follow-Up Completed Before Session","OK"))))))))))</f>
        <v/>
      </c>
    </row>
    <row r="337">
      <c r="A337" s="23" t="n"/>
      <c r="B337" s="23" t="n"/>
      <c r="C337" s="29">
        <f>IF($B337="","",IFERROR(INDEX('Action Plans'!$B$5:$B$504,MATCH($B337,'Action Plans'!$A$5:$A$504,0)),""))</f>
        <v/>
      </c>
      <c r="D337" s="29">
        <f>IF($B337="","",IFERROR(INDEX('Action Plans'!$C$5:$C$504,MATCH($B337,'Action Plans'!$A$5:$A$504,0)),""))</f>
        <v/>
      </c>
      <c r="E337" s="29">
        <f>IF($B337="","",IFERROR(INDEX('Action Plans'!$D$5:$D$504,MATCH($B337,'Action Plans'!$A$5:$A$504,0)),""))</f>
        <v/>
      </c>
      <c r="F337" s="42" t="n"/>
      <c r="G337" s="23" t="n"/>
      <c r="H337" s="23" t="n"/>
      <c r="I337" s="24" t="n"/>
      <c r="J337" s="24" t="n"/>
      <c r="K337" s="42" t="n"/>
      <c r="L337" s="23" t="n"/>
      <c r="M337" s="42" t="n"/>
      <c r="N337" s="23" t="n"/>
      <c r="O337" s="27" t="n"/>
      <c r="P337" s="45" t="n"/>
      <c r="Q337" s="24" t="n"/>
      <c r="R337" s="29">
        <f>IF(COUNTA($A337:$B337,$F337:$Q337)=0,"",IF($A337="","Missing Session ID",IF(COUNTIF($A$5:$A$504,$A337)&gt;1,"Duplicate Session ID",IF($B337="","Missing Plan ID",IF(COUNTIF('Action Plans'!$A$5:$A$504,$B337)=0,"Unknown Plan ID",IF($F337="","Missing Coaching Date",IF(AND($K337&lt;&gt;"",$K337&lt;$F337),"Follow-Up Due Before Session",IF(AND($L337="Yes",$M337=""),"Missing Follow-Up Completion Date",IF(AND($L337="No",$M337&lt;&gt;""),"Completion Date With Open Follow-Up",IF(AND($M337&lt;&gt;"",$M337&lt;$F337),"Follow-Up Completed Before Session","OK"))))))))))</f>
        <v/>
      </c>
    </row>
    <row r="338">
      <c r="A338" s="23" t="n"/>
      <c r="B338" s="23" t="n"/>
      <c r="C338" s="29">
        <f>IF($B338="","",IFERROR(INDEX('Action Plans'!$B$5:$B$504,MATCH($B338,'Action Plans'!$A$5:$A$504,0)),""))</f>
        <v/>
      </c>
      <c r="D338" s="29">
        <f>IF($B338="","",IFERROR(INDEX('Action Plans'!$C$5:$C$504,MATCH($B338,'Action Plans'!$A$5:$A$504,0)),""))</f>
        <v/>
      </c>
      <c r="E338" s="29">
        <f>IF($B338="","",IFERROR(INDEX('Action Plans'!$D$5:$D$504,MATCH($B338,'Action Plans'!$A$5:$A$504,0)),""))</f>
        <v/>
      </c>
      <c r="F338" s="42" t="n"/>
      <c r="G338" s="23" t="n"/>
      <c r="H338" s="23" t="n"/>
      <c r="I338" s="24" t="n"/>
      <c r="J338" s="24" t="n"/>
      <c r="K338" s="42" t="n"/>
      <c r="L338" s="23" t="n"/>
      <c r="M338" s="42" t="n"/>
      <c r="N338" s="23" t="n"/>
      <c r="O338" s="27" t="n"/>
      <c r="P338" s="45" t="n"/>
      <c r="Q338" s="24" t="n"/>
      <c r="R338" s="29">
        <f>IF(COUNTA($A338:$B338,$F338:$Q338)=0,"",IF($A338="","Missing Session ID",IF(COUNTIF($A$5:$A$504,$A338)&gt;1,"Duplicate Session ID",IF($B338="","Missing Plan ID",IF(COUNTIF('Action Plans'!$A$5:$A$504,$B338)=0,"Unknown Plan ID",IF($F338="","Missing Coaching Date",IF(AND($K338&lt;&gt;"",$K338&lt;$F338),"Follow-Up Due Before Session",IF(AND($L338="Yes",$M338=""),"Missing Follow-Up Completion Date",IF(AND($L338="No",$M338&lt;&gt;""),"Completion Date With Open Follow-Up",IF(AND($M338&lt;&gt;"",$M338&lt;$F338),"Follow-Up Completed Before Session","OK"))))))))))</f>
        <v/>
      </c>
    </row>
    <row r="339">
      <c r="A339" s="23" t="n"/>
      <c r="B339" s="23" t="n"/>
      <c r="C339" s="29">
        <f>IF($B339="","",IFERROR(INDEX('Action Plans'!$B$5:$B$504,MATCH($B339,'Action Plans'!$A$5:$A$504,0)),""))</f>
        <v/>
      </c>
      <c r="D339" s="29">
        <f>IF($B339="","",IFERROR(INDEX('Action Plans'!$C$5:$C$504,MATCH($B339,'Action Plans'!$A$5:$A$504,0)),""))</f>
        <v/>
      </c>
      <c r="E339" s="29">
        <f>IF($B339="","",IFERROR(INDEX('Action Plans'!$D$5:$D$504,MATCH($B339,'Action Plans'!$A$5:$A$504,0)),""))</f>
        <v/>
      </c>
      <c r="F339" s="42" t="n"/>
      <c r="G339" s="23" t="n"/>
      <c r="H339" s="23" t="n"/>
      <c r="I339" s="24" t="n"/>
      <c r="J339" s="24" t="n"/>
      <c r="K339" s="42" t="n"/>
      <c r="L339" s="23" t="n"/>
      <c r="M339" s="42" t="n"/>
      <c r="N339" s="23" t="n"/>
      <c r="O339" s="27" t="n"/>
      <c r="P339" s="45" t="n"/>
      <c r="Q339" s="24" t="n"/>
      <c r="R339" s="29">
        <f>IF(COUNTA($A339:$B339,$F339:$Q339)=0,"",IF($A339="","Missing Session ID",IF(COUNTIF($A$5:$A$504,$A339)&gt;1,"Duplicate Session ID",IF($B339="","Missing Plan ID",IF(COUNTIF('Action Plans'!$A$5:$A$504,$B339)=0,"Unknown Plan ID",IF($F339="","Missing Coaching Date",IF(AND($K339&lt;&gt;"",$K339&lt;$F339),"Follow-Up Due Before Session",IF(AND($L339="Yes",$M339=""),"Missing Follow-Up Completion Date",IF(AND($L339="No",$M339&lt;&gt;""),"Completion Date With Open Follow-Up",IF(AND($M339&lt;&gt;"",$M339&lt;$F339),"Follow-Up Completed Before Session","OK"))))))))))</f>
        <v/>
      </c>
    </row>
    <row r="340">
      <c r="A340" s="23" t="n"/>
      <c r="B340" s="23" t="n"/>
      <c r="C340" s="29">
        <f>IF($B340="","",IFERROR(INDEX('Action Plans'!$B$5:$B$504,MATCH($B340,'Action Plans'!$A$5:$A$504,0)),""))</f>
        <v/>
      </c>
      <c r="D340" s="29">
        <f>IF($B340="","",IFERROR(INDEX('Action Plans'!$C$5:$C$504,MATCH($B340,'Action Plans'!$A$5:$A$504,0)),""))</f>
        <v/>
      </c>
      <c r="E340" s="29">
        <f>IF($B340="","",IFERROR(INDEX('Action Plans'!$D$5:$D$504,MATCH($B340,'Action Plans'!$A$5:$A$504,0)),""))</f>
        <v/>
      </c>
      <c r="F340" s="42" t="n"/>
      <c r="G340" s="23" t="n"/>
      <c r="H340" s="23" t="n"/>
      <c r="I340" s="24" t="n"/>
      <c r="J340" s="24" t="n"/>
      <c r="K340" s="42" t="n"/>
      <c r="L340" s="23" t="n"/>
      <c r="M340" s="42" t="n"/>
      <c r="N340" s="23" t="n"/>
      <c r="O340" s="27" t="n"/>
      <c r="P340" s="45" t="n"/>
      <c r="Q340" s="24" t="n"/>
      <c r="R340" s="29">
        <f>IF(COUNTA($A340:$B340,$F340:$Q340)=0,"",IF($A340="","Missing Session ID",IF(COUNTIF($A$5:$A$504,$A340)&gt;1,"Duplicate Session ID",IF($B340="","Missing Plan ID",IF(COUNTIF('Action Plans'!$A$5:$A$504,$B340)=0,"Unknown Plan ID",IF($F340="","Missing Coaching Date",IF(AND($K340&lt;&gt;"",$K340&lt;$F340),"Follow-Up Due Before Session",IF(AND($L340="Yes",$M340=""),"Missing Follow-Up Completion Date",IF(AND($L340="No",$M340&lt;&gt;""),"Completion Date With Open Follow-Up",IF(AND($M340&lt;&gt;"",$M340&lt;$F340),"Follow-Up Completed Before Session","OK"))))))))))</f>
        <v/>
      </c>
    </row>
    <row r="341">
      <c r="A341" s="23" t="n"/>
      <c r="B341" s="23" t="n"/>
      <c r="C341" s="29">
        <f>IF($B341="","",IFERROR(INDEX('Action Plans'!$B$5:$B$504,MATCH($B341,'Action Plans'!$A$5:$A$504,0)),""))</f>
        <v/>
      </c>
      <c r="D341" s="29">
        <f>IF($B341="","",IFERROR(INDEX('Action Plans'!$C$5:$C$504,MATCH($B341,'Action Plans'!$A$5:$A$504,0)),""))</f>
        <v/>
      </c>
      <c r="E341" s="29">
        <f>IF($B341="","",IFERROR(INDEX('Action Plans'!$D$5:$D$504,MATCH($B341,'Action Plans'!$A$5:$A$504,0)),""))</f>
        <v/>
      </c>
      <c r="F341" s="42" t="n"/>
      <c r="G341" s="23" t="n"/>
      <c r="H341" s="23" t="n"/>
      <c r="I341" s="24" t="n"/>
      <c r="J341" s="24" t="n"/>
      <c r="K341" s="42" t="n"/>
      <c r="L341" s="23" t="n"/>
      <c r="M341" s="42" t="n"/>
      <c r="N341" s="23" t="n"/>
      <c r="O341" s="27" t="n"/>
      <c r="P341" s="45" t="n"/>
      <c r="Q341" s="24" t="n"/>
      <c r="R341" s="29">
        <f>IF(COUNTA($A341:$B341,$F341:$Q341)=0,"",IF($A341="","Missing Session ID",IF(COUNTIF($A$5:$A$504,$A341)&gt;1,"Duplicate Session ID",IF($B341="","Missing Plan ID",IF(COUNTIF('Action Plans'!$A$5:$A$504,$B341)=0,"Unknown Plan ID",IF($F341="","Missing Coaching Date",IF(AND($K341&lt;&gt;"",$K341&lt;$F341),"Follow-Up Due Before Session",IF(AND($L341="Yes",$M341=""),"Missing Follow-Up Completion Date",IF(AND($L341="No",$M341&lt;&gt;""),"Completion Date With Open Follow-Up",IF(AND($M341&lt;&gt;"",$M341&lt;$F341),"Follow-Up Completed Before Session","OK"))))))))))</f>
        <v/>
      </c>
    </row>
    <row r="342">
      <c r="A342" s="23" t="n"/>
      <c r="B342" s="23" t="n"/>
      <c r="C342" s="29">
        <f>IF($B342="","",IFERROR(INDEX('Action Plans'!$B$5:$B$504,MATCH($B342,'Action Plans'!$A$5:$A$504,0)),""))</f>
        <v/>
      </c>
      <c r="D342" s="29">
        <f>IF($B342="","",IFERROR(INDEX('Action Plans'!$C$5:$C$504,MATCH($B342,'Action Plans'!$A$5:$A$504,0)),""))</f>
        <v/>
      </c>
      <c r="E342" s="29">
        <f>IF($B342="","",IFERROR(INDEX('Action Plans'!$D$5:$D$504,MATCH($B342,'Action Plans'!$A$5:$A$504,0)),""))</f>
        <v/>
      </c>
      <c r="F342" s="42" t="n"/>
      <c r="G342" s="23" t="n"/>
      <c r="H342" s="23" t="n"/>
      <c r="I342" s="24" t="n"/>
      <c r="J342" s="24" t="n"/>
      <c r="K342" s="42" t="n"/>
      <c r="L342" s="23" t="n"/>
      <c r="M342" s="42" t="n"/>
      <c r="N342" s="23" t="n"/>
      <c r="O342" s="27" t="n"/>
      <c r="P342" s="45" t="n"/>
      <c r="Q342" s="24" t="n"/>
      <c r="R342" s="29">
        <f>IF(COUNTA($A342:$B342,$F342:$Q342)=0,"",IF($A342="","Missing Session ID",IF(COUNTIF($A$5:$A$504,$A342)&gt;1,"Duplicate Session ID",IF($B342="","Missing Plan ID",IF(COUNTIF('Action Plans'!$A$5:$A$504,$B342)=0,"Unknown Plan ID",IF($F342="","Missing Coaching Date",IF(AND($K342&lt;&gt;"",$K342&lt;$F342),"Follow-Up Due Before Session",IF(AND($L342="Yes",$M342=""),"Missing Follow-Up Completion Date",IF(AND($L342="No",$M342&lt;&gt;""),"Completion Date With Open Follow-Up",IF(AND($M342&lt;&gt;"",$M342&lt;$F342),"Follow-Up Completed Before Session","OK"))))))))))</f>
        <v/>
      </c>
    </row>
    <row r="343">
      <c r="A343" s="23" t="n"/>
      <c r="B343" s="23" t="n"/>
      <c r="C343" s="29">
        <f>IF($B343="","",IFERROR(INDEX('Action Plans'!$B$5:$B$504,MATCH($B343,'Action Plans'!$A$5:$A$504,0)),""))</f>
        <v/>
      </c>
      <c r="D343" s="29">
        <f>IF($B343="","",IFERROR(INDEX('Action Plans'!$C$5:$C$504,MATCH($B343,'Action Plans'!$A$5:$A$504,0)),""))</f>
        <v/>
      </c>
      <c r="E343" s="29">
        <f>IF($B343="","",IFERROR(INDEX('Action Plans'!$D$5:$D$504,MATCH($B343,'Action Plans'!$A$5:$A$504,0)),""))</f>
        <v/>
      </c>
      <c r="F343" s="42" t="n"/>
      <c r="G343" s="23" t="n"/>
      <c r="H343" s="23" t="n"/>
      <c r="I343" s="24" t="n"/>
      <c r="J343" s="24" t="n"/>
      <c r="K343" s="42" t="n"/>
      <c r="L343" s="23" t="n"/>
      <c r="M343" s="42" t="n"/>
      <c r="N343" s="23" t="n"/>
      <c r="O343" s="27" t="n"/>
      <c r="P343" s="45" t="n"/>
      <c r="Q343" s="24" t="n"/>
      <c r="R343" s="29">
        <f>IF(COUNTA($A343:$B343,$F343:$Q343)=0,"",IF($A343="","Missing Session ID",IF(COUNTIF($A$5:$A$504,$A343)&gt;1,"Duplicate Session ID",IF($B343="","Missing Plan ID",IF(COUNTIF('Action Plans'!$A$5:$A$504,$B343)=0,"Unknown Plan ID",IF($F343="","Missing Coaching Date",IF(AND($K343&lt;&gt;"",$K343&lt;$F343),"Follow-Up Due Before Session",IF(AND($L343="Yes",$M343=""),"Missing Follow-Up Completion Date",IF(AND($L343="No",$M343&lt;&gt;""),"Completion Date With Open Follow-Up",IF(AND($M343&lt;&gt;"",$M343&lt;$F343),"Follow-Up Completed Before Session","OK"))))))))))</f>
        <v/>
      </c>
    </row>
    <row r="344">
      <c r="A344" s="23" t="n"/>
      <c r="B344" s="23" t="n"/>
      <c r="C344" s="29">
        <f>IF($B344="","",IFERROR(INDEX('Action Plans'!$B$5:$B$504,MATCH($B344,'Action Plans'!$A$5:$A$504,0)),""))</f>
        <v/>
      </c>
      <c r="D344" s="29">
        <f>IF($B344="","",IFERROR(INDEX('Action Plans'!$C$5:$C$504,MATCH($B344,'Action Plans'!$A$5:$A$504,0)),""))</f>
        <v/>
      </c>
      <c r="E344" s="29">
        <f>IF($B344="","",IFERROR(INDEX('Action Plans'!$D$5:$D$504,MATCH($B344,'Action Plans'!$A$5:$A$504,0)),""))</f>
        <v/>
      </c>
      <c r="F344" s="42" t="n"/>
      <c r="G344" s="23" t="n"/>
      <c r="H344" s="23" t="n"/>
      <c r="I344" s="24" t="n"/>
      <c r="J344" s="24" t="n"/>
      <c r="K344" s="42" t="n"/>
      <c r="L344" s="23" t="n"/>
      <c r="M344" s="42" t="n"/>
      <c r="N344" s="23" t="n"/>
      <c r="O344" s="27" t="n"/>
      <c r="P344" s="45" t="n"/>
      <c r="Q344" s="24" t="n"/>
      <c r="R344" s="29">
        <f>IF(COUNTA($A344:$B344,$F344:$Q344)=0,"",IF($A344="","Missing Session ID",IF(COUNTIF($A$5:$A$504,$A344)&gt;1,"Duplicate Session ID",IF($B344="","Missing Plan ID",IF(COUNTIF('Action Plans'!$A$5:$A$504,$B344)=0,"Unknown Plan ID",IF($F344="","Missing Coaching Date",IF(AND($K344&lt;&gt;"",$K344&lt;$F344),"Follow-Up Due Before Session",IF(AND($L344="Yes",$M344=""),"Missing Follow-Up Completion Date",IF(AND($L344="No",$M344&lt;&gt;""),"Completion Date With Open Follow-Up",IF(AND($M344&lt;&gt;"",$M344&lt;$F344),"Follow-Up Completed Before Session","OK"))))))))))</f>
        <v/>
      </c>
    </row>
    <row r="345">
      <c r="A345" s="23" t="n"/>
      <c r="B345" s="23" t="n"/>
      <c r="C345" s="29">
        <f>IF($B345="","",IFERROR(INDEX('Action Plans'!$B$5:$B$504,MATCH($B345,'Action Plans'!$A$5:$A$504,0)),""))</f>
        <v/>
      </c>
      <c r="D345" s="29">
        <f>IF($B345="","",IFERROR(INDEX('Action Plans'!$C$5:$C$504,MATCH($B345,'Action Plans'!$A$5:$A$504,0)),""))</f>
        <v/>
      </c>
      <c r="E345" s="29">
        <f>IF($B345="","",IFERROR(INDEX('Action Plans'!$D$5:$D$504,MATCH($B345,'Action Plans'!$A$5:$A$504,0)),""))</f>
        <v/>
      </c>
      <c r="F345" s="42" t="n"/>
      <c r="G345" s="23" t="n"/>
      <c r="H345" s="23" t="n"/>
      <c r="I345" s="24" t="n"/>
      <c r="J345" s="24" t="n"/>
      <c r="K345" s="42" t="n"/>
      <c r="L345" s="23" t="n"/>
      <c r="M345" s="42" t="n"/>
      <c r="N345" s="23" t="n"/>
      <c r="O345" s="27" t="n"/>
      <c r="P345" s="45" t="n"/>
      <c r="Q345" s="24" t="n"/>
      <c r="R345" s="29">
        <f>IF(COUNTA($A345:$B345,$F345:$Q345)=0,"",IF($A345="","Missing Session ID",IF(COUNTIF($A$5:$A$504,$A345)&gt;1,"Duplicate Session ID",IF($B345="","Missing Plan ID",IF(COUNTIF('Action Plans'!$A$5:$A$504,$B345)=0,"Unknown Plan ID",IF($F345="","Missing Coaching Date",IF(AND($K345&lt;&gt;"",$K345&lt;$F345),"Follow-Up Due Before Session",IF(AND($L345="Yes",$M345=""),"Missing Follow-Up Completion Date",IF(AND($L345="No",$M345&lt;&gt;""),"Completion Date With Open Follow-Up",IF(AND($M345&lt;&gt;"",$M345&lt;$F345),"Follow-Up Completed Before Session","OK"))))))))))</f>
        <v/>
      </c>
    </row>
    <row r="346">
      <c r="A346" s="23" t="n"/>
      <c r="B346" s="23" t="n"/>
      <c r="C346" s="29">
        <f>IF($B346="","",IFERROR(INDEX('Action Plans'!$B$5:$B$504,MATCH($B346,'Action Plans'!$A$5:$A$504,0)),""))</f>
        <v/>
      </c>
      <c r="D346" s="29">
        <f>IF($B346="","",IFERROR(INDEX('Action Plans'!$C$5:$C$504,MATCH($B346,'Action Plans'!$A$5:$A$504,0)),""))</f>
        <v/>
      </c>
      <c r="E346" s="29">
        <f>IF($B346="","",IFERROR(INDEX('Action Plans'!$D$5:$D$504,MATCH($B346,'Action Plans'!$A$5:$A$504,0)),""))</f>
        <v/>
      </c>
      <c r="F346" s="42" t="n"/>
      <c r="G346" s="23" t="n"/>
      <c r="H346" s="23" t="n"/>
      <c r="I346" s="24" t="n"/>
      <c r="J346" s="24" t="n"/>
      <c r="K346" s="42" t="n"/>
      <c r="L346" s="23" t="n"/>
      <c r="M346" s="42" t="n"/>
      <c r="N346" s="23" t="n"/>
      <c r="O346" s="27" t="n"/>
      <c r="P346" s="45" t="n"/>
      <c r="Q346" s="24" t="n"/>
      <c r="R346" s="29">
        <f>IF(COUNTA($A346:$B346,$F346:$Q346)=0,"",IF($A346="","Missing Session ID",IF(COUNTIF($A$5:$A$504,$A346)&gt;1,"Duplicate Session ID",IF($B346="","Missing Plan ID",IF(COUNTIF('Action Plans'!$A$5:$A$504,$B346)=0,"Unknown Plan ID",IF($F346="","Missing Coaching Date",IF(AND($K346&lt;&gt;"",$K346&lt;$F346),"Follow-Up Due Before Session",IF(AND($L346="Yes",$M346=""),"Missing Follow-Up Completion Date",IF(AND($L346="No",$M346&lt;&gt;""),"Completion Date With Open Follow-Up",IF(AND($M346&lt;&gt;"",$M346&lt;$F346),"Follow-Up Completed Before Session","OK"))))))))))</f>
        <v/>
      </c>
    </row>
    <row r="347">
      <c r="A347" s="23" t="n"/>
      <c r="B347" s="23" t="n"/>
      <c r="C347" s="29">
        <f>IF($B347="","",IFERROR(INDEX('Action Plans'!$B$5:$B$504,MATCH($B347,'Action Plans'!$A$5:$A$504,0)),""))</f>
        <v/>
      </c>
      <c r="D347" s="29">
        <f>IF($B347="","",IFERROR(INDEX('Action Plans'!$C$5:$C$504,MATCH($B347,'Action Plans'!$A$5:$A$504,0)),""))</f>
        <v/>
      </c>
      <c r="E347" s="29">
        <f>IF($B347="","",IFERROR(INDEX('Action Plans'!$D$5:$D$504,MATCH($B347,'Action Plans'!$A$5:$A$504,0)),""))</f>
        <v/>
      </c>
      <c r="F347" s="42" t="n"/>
      <c r="G347" s="23" t="n"/>
      <c r="H347" s="23" t="n"/>
      <c r="I347" s="24" t="n"/>
      <c r="J347" s="24" t="n"/>
      <c r="K347" s="42" t="n"/>
      <c r="L347" s="23" t="n"/>
      <c r="M347" s="42" t="n"/>
      <c r="N347" s="23" t="n"/>
      <c r="O347" s="27" t="n"/>
      <c r="P347" s="45" t="n"/>
      <c r="Q347" s="24" t="n"/>
      <c r="R347" s="29">
        <f>IF(COUNTA($A347:$B347,$F347:$Q347)=0,"",IF($A347="","Missing Session ID",IF(COUNTIF($A$5:$A$504,$A347)&gt;1,"Duplicate Session ID",IF($B347="","Missing Plan ID",IF(COUNTIF('Action Plans'!$A$5:$A$504,$B347)=0,"Unknown Plan ID",IF($F347="","Missing Coaching Date",IF(AND($K347&lt;&gt;"",$K347&lt;$F347),"Follow-Up Due Before Session",IF(AND($L347="Yes",$M347=""),"Missing Follow-Up Completion Date",IF(AND($L347="No",$M347&lt;&gt;""),"Completion Date With Open Follow-Up",IF(AND($M347&lt;&gt;"",$M347&lt;$F347),"Follow-Up Completed Before Session","OK"))))))))))</f>
        <v/>
      </c>
    </row>
    <row r="348">
      <c r="A348" s="23" t="n"/>
      <c r="B348" s="23" t="n"/>
      <c r="C348" s="29">
        <f>IF($B348="","",IFERROR(INDEX('Action Plans'!$B$5:$B$504,MATCH($B348,'Action Plans'!$A$5:$A$504,0)),""))</f>
        <v/>
      </c>
      <c r="D348" s="29">
        <f>IF($B348="","",IFERROR(INDEX('Action Plans'!$C$5:$C$504,MATCH($B348,'Action Plans'!$A$5:$A$504,0)),""))</f>
        <v/>
      </c>
      <c r="E348" s="29">
        <f>IF($B348="","",IFERROR(INDEX('Action Plans'!$D$5:$D$504,MATCH($B348,'Action Plans'!$A$5:$A$504,0)),""))</f>
        <v/>
      </c>
      <c r="F348" s="42" t="n"/>
      <c r="G348" s="23" t="n"/>
      <c r="H348" s="23" t="n"/>
      <c r="I348" s="24" t="n"/>
      <c r="J348" s="24" t="n"/>
      <c r="K348" s="42" t="n"/>
      <c r="L348" s="23" t="n"/>
      <c r="M348" s="42" t="n"/>
      <c r="N348" s="23" t="n"/>
      <c r="O348" s="27" t="n"/>
      <c r="P348" s="45" t="n"/>
      <c r="Q348" s="24" t="n"/>
      <c r="R348" s="29">
        <f>IF(COUNTA($A348:$B348,$F348:$Q348)=0,"",IF($A348="","Missing Session ID",IF(COUNTIF($A$5:$A$504,$A348)&gt;1,"Duplicate Session ID",IF($B348="","Missing Plan ID",IF(COUNTIF('Action Plans'!$A$5:$A$504,$B348)=0,"Unknown Plan ID",IF($F348="","Missing Coaching Date",IF(AND($K348&lt;&gt;"",$K348&lt;$F348),"Follow-Up Due Before Session",IF(AND($L348="Yes",$M348=""),"Missing Follow-Up Completion Date",IF(AND($L348="No",$M348&lt;&gt;""),"Completion Date With Open Follow-Up",IF(AND($M348&lt;&gt;"",$M348&lt;$F348),"Follow-Up Completed Before Session","OK"))))))))))</f>
        <v/>
      </c>
    </row>
    <row r="349">
      <c r="A349" s="23" t="n"/>
      <c r="B349" s="23" t="n"/>
      <c r="C349" s="29">
        <f>IF($B349="","",IFERROR(INDEX('Action Plans'!$B$5:$B$504,MATCH($B349,'Action Plans'!$A$5:$A$504,0)),""))</f>
        <v/>
      </c>
      <c r="D349" s="29">
        <f>IF($B349="","",IFERROR(INDEX('Action Plans'!$C$5:$C$504,MATCH($B349,'Action Plans'!$A$5:$A$504,0)),""))</f>
        <v/>
      </c>
      <c r="E349" s="29">
        <f>IF($B349="","",IFERROR(INDEX('Action Plans'!$D$5:$D$504,MATCH($B349,'Action Plans'!$A$5:$A$504,0)),""))</f>
        <v/>
      </c>
      <c r="F349" s="42" t="n"/>
      <c r="G349" s="23" t="n"/>
      <c r="H349" s="23" t="n"/>
      <c r="I349" s="24" t="n"/>
      <c r="J349" s="24" t="n"/>
      <c r="K349" s="42" t="n"/>
      <c r="L349" s="23" t="n"/>
      <c r="M349" s="42" t="n"/>
      <c r="N349" s="23" t="n"/>
      <c r="O349" s="27" t="n"/>
      <c r="P349" s="45" t="n"/>
      <c r="Q349" s="24" t="n"/>
      <c r="R349" s="29">
        <f>IF(COUNTA($A349:$B349,$F349:$Q349)=0,"",IF($A349="","Missing Session ID",IF(COUNTIF($A$5:$A$504,$A349)&gt;1,"Duplicate Session ID",IF($B349="","Missing Plan ID",IF(COUNTIF('Action Plans'!$A$5:$A$504,$B349)=0,"Unknown Plan ID",IF($F349="","Missing Coaching Date",IF(AND($K349&lt;&gt;"",$K349&lt;$F349),"Follow-Up Due Before Session",IF(AND($L349="Yes",$M349=""),"Missing Follow-Up Completion Date",IF(AND($L349="No",$M349&lt;&gt;""),"Completion Date With Open Follow-Up",IF(AND($M349&lt;&gt;"",$M349&lt;$F349),"Follow-Up Completed Before Session","OK"))))))))))</f>
        <v/>
      </c>
    </row>
    <row r="350">
      <c r="A350" s="23" t="n"/>
      <c r="B350" s="23" t="n"/>
      <c r="C350" s="29">
        <f>IF($B350="","",IFERROR(INDEX('Action Plans'!$B$5:$B$504,MATCH($B350,'Action Plans'!$A$5:$A$504,0)),""))</f>
        <v/>
      </c>
      <c r="D350" s="29">
        <f>IF($B350="","",IFERROR(INDEX('Action Plans'!$C$5:$C$504,MATCH($B350,'Action Plans'!$A$5:$A$504,0)),""))</f>
        <v/>
      </c>
      <c r="E350" s="29">
        <f>IF($B350="","",IFERROR(INDEX('Action Plans'!$D$5:$D$504,MATCH($B350,'Action Plans'!$A$5:$A$504,0)),""))</f>
        <v/>
      </c>
      <c r="F350" s="42" t="n"/>
      <c r="G350" s="23" t="n"/>
      <c r="H350" s="23" t="n"/>
      <c r="I350" s="24" t="n"/>
      <c r="J350" s="24" t="n"/>
      <c r="K350" s="42" t="n"/>
      <c r="L350" s="23" t="n"/>
      <c r="M350" s="42" t="n"/>
      <c r="N350" s="23" t="n"/>
      <c r="O350" s="27" t="n"/>
      <c r="P350" s="45" t="n"/>
      <c r="Q350" s="24" t="n"/>
      <c r="R350" s="29">
        <f>IF(COUNTA($A350:$B350,$F350:$Q350)=0,"",IF($A350="","Missing Session ID",IF(COUNTIF($A$5:$A$504,$A350)&gt;1,"Duplicate Session ID",IF($B350="","Missing Plan ID",IF(COUNTIF('Action Plans'!$A$5:$A$504,$B350)=0,"Unknown Plan ID",IF($F350="","Missing Coaching Date",IF(AND($K350&lt;&gt;"",$K350&lt;$F350),"Follow-Up Due Before Session",IF(AND($L350="Yes",$M350=""),"Missing Follow-Up Completion Date",IF(AND($L350="No",$M350&lt;&gt;""),"Completion Date With Open Follow-Up",IF(AND($M350&lt;&gt;"",$M350&lt;$F350),"Follow-Up Completed Before Session","OK"))))))))))</f>
        <v/>
      </c>
    </row>
    <row r="351">
      <c r="A351" s="23" t="n"/>
      <c r="B351" s="23" t="n"/>
      <c r="C351" s="29">
        <f>IF($B351="","",IFERROR(INDEX('Action Plans'!$B$5:$B$504,MATCH($B351,'Action Plans'!$A$5:$A$504,0)),""))</f>
        <v/>
      </c>
      <c r="D351" s="29">
        <f>IF($B351="","",IFERROR(INDEX('Action Plans'!$C$5:$C$504,MATCH($B351,'Action Plans'!$A$5:$A$504,0)),""))</f>
        <v/>
      </c>
      <c r="E351" s="29">
        <f>IF($B351="","",IFERROR(INDEX('Action Plans'!$D$5:$D$504,MATCH($B351,'Action Plans'!$A$5:$A$504,0)),""))</f>
        <v/>
      </c>
      <c r="F351" s="42" t="n"/>
      <c r="G351" s="23" t="n"/>
      <c r="H351" s="23" t="n"/>
      <c r="I351" s="24" t="n"/>
      <c r="J351" s="24" t="n"/>
      <c r="K351" s="42" t="n"/>
      <c r="L351" s="23" t="n"/>
      <c r="M351" s="42" t="n"/>
      <c r="N351" s="23" t="n"/>
      <c r="O351" s="27" t="n"/>
      <c r="P351" s="45" t="n"/>
      <c r="Q351" s="24" t="n"/>
      <c r="R351" s="29">
        <f>IF(COUNTA($A351:$B351,$F351:$Q351)=0,"",IF($A351="","Missing Session ID",IF(COUNTIF($A$5:$A$504,$A351)&gt;1,"Duplicate Session ID",IF($B351="","Missing Plan ID",IF(COUNTIF('Action Plans'!$A$5:$A$504,$B351)=0,"Unknown Plan ID",IF($F351="","Missing Coaching Date",IF(AND($K351&lt;&gt;"",$K351&lt;$F351),"Follow-Up Due Before Session",IF(AND($L351="Yes",$M351=""),"Missing Follow-Up Completion Date",IF(AND($L351="No",$M351&lt;&gt;""),"Completion Date With Open Follow-Up",IF(AND($M351&lt;&gt;"",$M351&lt;$F351),"Follow-Up Completed Before Session","OK"))))))))))</f>
        <v/>
      </c>
    </row>
    <row r="352">
      <c r="A352" s="23" t="n"/>
      <c r="B352" s="23" t="n"/>
      <c r="C352" s="29">
        <f>IF($B352="","",IFERROR(INDEX('Action Plans'!$B$5:$B$504,MATCH($B352,'Action Plans'!$A$5:$A$504,0)),""))</f>
        <v/>
      </c>
      <c r="D352" s="29">
        <f>IF($B352="","",IFERROR(INDEX('Action Plans'!$C$5:$C$504,MATCH($B352,'Action Plans'!$A$5:$A$504,0)),""))</f>
        <v/>
      </c>
      <c r="E352" s="29">
        <f>IF($B352="","",IFERROR(INDEX('Action Plans'!$D$5:$D$504,MATCH($B352,'Action Plans'!$A$5:$A$504,0)),""))</f>
        <v/>
      </c>
      <c r="F352" s="42" t="n"/>
      <c r="G352" s="23" t="n"/>
      <c r="H352" s="23" t="n"/>
      <c r="I352" s="24" t="n"/>
      <c r="J352" s="24" t="n"/>
      <c r="K352" s="42" t="n"/>
      <c r="L352" s="23" t="n"/>
      <c r="M352" s="42" t="n"/>
      <c r="N352" s="23" t="n"/>
      <c r="O352" s="27" t="n"/>
      <c r="P352" s="45" t="n"/>
      <c r="Q352" s="24" t="n"/>
      <c r="R352" s="29">
        <f>IF(COUNTA($A352:$B352,$F352:$Q352)=0,"",IF($A352="","Missing Session ID",IF(COUNTIF($A$5:$A$504,$A352)&gt;1,"Duplicate Session ID",IF($B352="","Missing Plan ID",IF(COUNTIF('Action Plans'!$A$5:$A$504,$B352)=0,"Unknown Plan ID",IF($F352="","Missing Coaching Date",IF(AND($K352&lt;&gt;"",$K352&lt;$F352),"Follow-Up Due Before Session",IF(AND($L352="Yes",$M352=""),"Missing Follow-Up Completion Date",IF(AND($L352="No",$M352&lt;&gt;""),"Completion Date With Open Follow-Up",IF(AND($M352&lt;&gt;"",$M352&lt;$F352),"Follow-Up Completed Before Session","OK"))))))))))</f>
        <v/>
      </c>
    </row>
    <row r="353">
      <c r="A353" s="23" t="n"/>
      <c r="B353" s="23" t="n"/>
      <c r="C353" s="29">
        <f>IF($B353="","",IFERROR(INDEX('Action Plans'!$B$5:$B$504,MATCH($B353,'Action Plans'!$A$5:$A$504,0)),""))</f>
        <v/>
      </c>
      <c r="D353" s="29">
        <f>IF($B353="","",IFERROR(INDEX('Action Plans'!$C$5:$C$504,MATCH($B353,'Action Plans'!$A$5:$A$504,0)),""))</f>
        <v/>
      </c>
      <c r="E353" s="29">
        <f>IF($B353="","",IFERROR(INDEX('Action Plans'!$D$5:$D$504,MATCH($B353,'Action Plans'!$A$5:$A$504,0)),""))</f>
        <v/>
      </c>
      <c r="F353" s="42" t="n"/>
      <c r="G353" s="23" t="n"/>
      <c r="H353" s="23" t="n"/>
      <c r="I353" s="24" t="n"/>
      <c r="J353" s="24" t="n"/>
      <c r="K353" s="42" t="n"/>
      <c r="L353" s="23" t="n"/>
      <c r="M353" s="42" t="n"/>
      <c r="N353" s="23" t="n"/>
      <c r="O353" s="27" t="n"/>
      <c r="P353" s="45" t="n"/>
      <c r="Q353" s="24" t="n"/>
      <c r="R353" s="29">
        <f>IF(COUNTA($A353:$B353,$F353:$Q353)=0,"",IF($A353="","Missing Session ID",IF(COUNTIF($A$5:$A$504,$A353)&gt;1,"Duplicate Session ID",IF($B353="","Missing Plan ID",IF(COUNTIF('Action Plans'!$A$5:$A$504,$B353)=0,"Unknown Plan ID",IF($F353="","Missing Coaching Date",IF(AND($K353&lt;&gt;"",$K353&lt;$F353),"Follow-Up Due Before Session",IF(AND($L353="Yes",$M353=""),"Missing Follow-Up Completion Date",IF(AND($L353="No",$M353&lt;&gt;""),"Completion Date With Open Follow-Up",IF(AND($M353&lt;&gt;"",$M353&lt;$F353),"Follow-Up Completed Before Session","OK"))))))))))</f>
        <v/>
      </c>
    </row>
    <row r="354">
      <c r="A354" s="23" t="n"/>
      <c r="B354" s="23" t="n"/>
      <c r="C354" s="29">
        <f>IF($B354="","",IFERROR(INDEX('Action Plans'!$B$5:$B$504,MATCH($B354,'Action Plans'!$A$5:$A$504,0)),""))</f>
        <v/>
      </c>
      <c r="D354" s="29">
        <f>IF($B354="","",IFERROR(INDEX('Action Plans'!$C$5:$C$504,MATCH($B354,'Action Plans'!$A$5:$A$504,0)),""))</f>
        <v/>
      </c>
      <c r="E354" s="29">
        <f>IF($B354="","",IFERROR(INDEX('Action Plans'!$D$5:$D$504,MATCH($B354,'Action Plans'!$A$5:$A$504,0)),""))</f>
        <v/>
      </c>
      <c r="F354" s="42" t="n"/>
      <c r="G354" s="23" t="n"/>
      <c r="H354" s="23" t="n"/>
      <c r="I354" s="24" t="n"/>
      <c r="J354" s="24" t="n"/>
      <c r="K354" s="42" t="n"/>
      <c r="L354" s="23" t="n"/>
      <c r="M354" s="42" t="n"/>
      <c r="N354" s="23" t="n"/>
      <c r="O354" s="27" t="n"/>
      <c r="P354" s="45" t="n"/>
      <c r="Q354" s="24" t="n"/>
      <c r="R354" s="29">
        <f>IF(COUNTA($A354:$B354,$F354:$Q354)=0,"",IF($A354="","Missing Session ID",IF(COUNTIF($A$5:$A$504,$A354)&gt;1,"Duplicate Session ID",IF($B354="","Missing Plan ID",IF(COUNTIF('Action Plans'!$A$5:$A$504,$B354)=0,"Unknown Plan ID",IF($F354="","Missing Coaching Date",IF(AND($K354&lt;&gt;"",$K354&lt;$F354),"Follow-Up Due Before Session",IF(AND($L354="Yes",$M354=""),"Missing Follow-Up Completion Date",IF(AND($L354="No",$M354&lt;&gt;""),"Completion Date With Open Follow-Up",IF(AND($M354&lt;&gt;"",$M354&lt;$F354),"Follow-Up Completed Before Session","OK"))))))))))</f>
        <v/>
      </c>
    </row>
    <row r="355">
      <c r="A355" s="23" t="n"/>
      <c r="B355" s="23" t="n"/>
      <c r="C355" s="29">
        <f>IF($B355="","",IFERROR(INDEX('Action Plans'!$B$5:$B$504,MATCH($B355,'Action Plans'!$A$5:$A$504,0)),""))</f>
        <v/>
      </c>
      <c r="D355" s="29">
        <f>IF($B355="","",IFERROR(INDEX('Action Plans'!$C$5:$C$504,MATCH($B355,'Action Plans'!$A$5:$A$504,0)),""))</f>
        <v/>
      </c>
      <c r="E355" s="29">
        <f>IF($B355="","",IFERROR(INDEX('Action Plans'!$D$5:$D$504,MATCH($B355,'Action Plans'!$A$5:$A$504,0)),""))</f>
        <v/>
      </c>
      <c r="F355" s="42" t="n"/>
      <c r="G355" s="23" t="n"/>
      <c r="H355" s="23" t="n"/>
      <c r="I355" s="24" t="n"/>
      <c r="J355" s="24" t="n"/>
      <c r="K355" s="42" t="n"/>
      <c r="L355" s="23" t="n"/>
      <c r="M355" s="42" t="n"/>
      <c r="N355" s="23" t="n"/>
      <c r="O355" s="27" t="n"/>
      <c r="P355" s="45" t="n"/>
      <c r="Q355" s="24" t="n"/>
      <c r="R355" s="29">
        <f>IF(COUNTA($A355:$B355,$F355:$Q355)=0,"",IF($A355="","Missing Session ID",IF(COUNTIF($A$5:$A$504,$A355)&gt;1,"Duplicate Session ID",IF($B355="","Missing Plan ID",IF(COUNTIF('Action Plans'!$A$5:$A$504,$B355)=0,"Unknown Plan ID",IF($F355="","Missing Coaching Date",IF(AND($K355&lt;&gt;"",$K355&lt;$F355),"Follow-Up Due Before Session",IF(AND($L355="Yes",$M355=""),"Missing Follow-Up Completion Date",IF(AND($L355="No",$M355&lt;&gt;""),"Completion Date With Open Follow-Up",IF(AND($M355&lt;&gt;"",$M355&lt;$F355),"Follow-Up Completed Before Session","OK"))))))))))</f>
        <v/>
      </c>
    </row>
    <row r="356">
      <c r="A356" s="23" t="n"/>
      <c r="B356" s="23" t="n"/>
      <c r="C356" s="29">
        <f>IF($B356="","",IFERROR(INDEX('Action Plans'!$B$5:$B$504,MATCH($B356,'Action Plans'!$A$5:$A$504,0)),""))</f>
        <v/>
      </c>
      <c r="D356" s="29">
        <f>IF($B356="","",IFERROR(INDEX('Action Plans'!$C$5:$C$504,MATCH($B356,'Action Plans'!$A$5:$A$504,0)),""))</f>
        <v/>
      </c>
      <c r="E356" s="29">
        <f>IF($B356="","",IFERROR(INDEX('Action Plans'!$D$5:$D$504,MATCH($B356,'Action Plans'!$A$5:$A$504,0)),""))</f>
        <v/>
      </c>
      <c r="F356" s="42" t="n"/>
      <c r="G356" s="23" t="n"/>
      <c r="H356" s="23" t="n"/>
      <c r="I356" s="24" t="n"/>
      <c r="J356" s="24" t="n"/>
      <c r="K356" s="42" t="n"/>
      <c r="L356" s="23" t="n"/>
      <c r="M356" s="42" t="n"/>
      <c r="N356" s="23" t="n"/>
      <c r="O356" s="27" t="n"/>
      <c r="P356" s="45" t="n"/>
      <c r="Q356" s="24" t="n"/>
      <c r="R356" s="29">
        <f>IF(COUNTA($A356:$B356,$F356:$Q356)=0,"",IF($A356="","Missing Session ID",IF(COUNTIF($A$5:$A$504,$A356)&gt;1,"Duplicate Session ID",IF($B356="","Missing Plan ID",IF(COUNTIF('Action Plans'!$A$5:$A$504,$B356)=0,"Unknown Plan ID",IF($F356="","Missing Coaching Date",IF(AND($K356&lt;&gt;"",$K356&lt;$F356),"Follow-Up Due Before Session",IF(AND($L356="Yes",$M356=""),"Missing Follow-Up Completion Date",IF(AND($L356="No",$M356&lt;&gt;""),"Completion Date With Open Follow-Up",IF(AND($M356&lt;&gt;"",$M356&lt;$F356),"Follow-Up Completed Before Session","OK"))))))))))</f>
        <v/>
      </c>
    </row>
    <row r="357">
      <c r="A357" s="23" t="n"/>
      <c r="B357" s="23" t="n"/>
      <c r="C357" s="29">
        <f>IF($B357="","",IFERROR(INDEX('Action Plans'!$B$5:$B$504,MATCH($B357,'Action Plans'!$A$5:$A$504,0)),""))</f>
        <v/>
      </c>
      <c r="D357" s="29">
        <f>IF($B357="","",IFERROR(INDEX('Action Plans'!$C$5:$C$504,MATCH($B357,'Action Plans'!$A$5:$A$504,0)),""))</f>
        <v/>
      </c>
      <c r="E357" s="29">
        <f>IF($B357="","",IFERROR(INDEX('Action Plans'!$D$5:$D$504,MATCH($B357,'Action Plans'!$A$5:$A$504,0)),""))</f>
        <v/>
      </c>
      <c r="F357" s="42" t="n"/>
      <c r="G357" s="23" t="n"/>
      <c r="H357" s="23" t="n"/>
      <c r="I357" s="24" t="n"/>
      <c r="J357" s="24" t="n"/>
      <c r="K357" s="42" t="n"/>
      <c r="L357" s="23" t="n"/>
      <c r="M357" s="42" t="n"/>
      <c r="N357" s="23" t="n"/>
      <c r="O357" s="27" t="n"/>
      <c r="P357" s="45" t="n"/>
      <c r="Q357" s="24" t="n"/>
      <c r="R357" s="29">
        <f>IF(COUNTA($A357:$B357,$F357:$Q357)=0,"",IF($A357="","Missing Session ID",IF(COUNTIF($A$5:$A$504,$A357)&gt;1,"Duplicate Session ID",IF($B357="","Missing Plan ID",IF(COUNTIF('Action Plans'!$A$5:$A$504,$B357)=0,"Unknown Plan ID",IF($F357="","Missing Coaching Date",IF(AND($K357&lt;&gt;"",$K357&lt;$F357),"Follow-Up Due Before Session",IF(AND($L357="Yes",$M357=""),"Missing Follow-Up Completion Date",IF(AND($L357="No",$M357&lt;&gt;""),"Completion Date With Open Follow-Up",IF(AND($M357&lt;&gt;"",$M357&lt;$F357),"Follow-Up Completed Before Session","OK"))))))))))</f>
        <v/>
      </c>
    </row>
    <row r="358">
      <c r="A358" s="23" t="n"/>
      <c r="B358" s="23" t="n"/>
      <c r="C358" s="29">
        <f>IF($B358="","",IFERROR(INDEX('Action Plans'!$B$5:$B$504,MATCH($B358,'Action Plans'!$A$5:$A$504,0)),""))</f>
        <v/>
      </c>
      <c r="D358" s="29">
        <f>IF($B358="","",IFERROR(INDEX('Action Plans'!$C$5:$C$504,MATCH($B358,'Action Plans'!$A$5:$A$504,0)),""))</f>
        <v/>
      </c>
      <c r="E358" s="29">
        <f>IF($B358="","",IFERROR(INDEX('Action Plans'!$D$5:$D$504,MATCH($B358,'Action Plans'!$A$5:$A$504,0)),""))</f>
        <v/>
      </c>
      <c r="F358" s="42" t="n"/>
      <c r="G358" s="23" t="n"/>
      <c r="H358" s="23" t="n"/>
      <c r="I358" s="24" t="n"/>
      <c r="J358" s="24" t="n"/>
      <c r="K358" s="42" t="n"/>
      <c r="L358" s="23" t="n"/>
      <c r="M358" s="42" t="n"/>
      <c r="N358" s="23" t="n"/>
      <c r="O358" s="27" t="n"/>
      <c r="P358" s="45" t="n"/>
      <c r="Q358" s="24" t="n"/>
      <c r="R358" s="29">
        <f>IF(COUNTA($A358:$B358,$F358:$Q358)=0,"",IF($A358="","Missing Session ID",IF(COUNTIF($A$5:$A$504,$A358)&gt;1,"Duplicate Session ID",IF($B358="","Missing Plan ID",IF(COUNTIF('Action Plans'!$A$5:$A$504,$B358)=0,"Unknown Plan ID",IF($F358="","Missing Coaching Date",IF(AND($K358&lt;&gt;"",$K358&lt;$F358),"Follow-Up Due Before Session",IF(AND($L358="Yes",$M358=""),"Missing Follow-Up Completion Date",IF(AND($L358="No",$M358&lt;&gt;""),"Completion Date With Open Follow-Up",IF(AND($M358&lt;&gt;"",$M358&lt;$F358),"Follow-Up Completed Before Session","OK"))))))))))</f>
        <v/>
      </c>
    </row>
    <row r="359">
      <c r="A359" s="23" t="n"/>
      <c r="B359" s="23" t="n"/>
      <c r="C359" s="29">
        <f>IF($B359="","",IFERROR(INDEX('Action Plans'!$B$5:$B$504,MATCH($B359,'Action Plans'!$A$5:$A$504,0)),""))</f>
        <v/>
      </c>
      <c r="D359" s="29">
        <f>IF($B359="","",IFERROR(INDEX('Action Plans'!$C$5:$C$504,MATCH($B359,'Action Plans'!$A$5:$A$504,0)),""))</f>
        <v/>
      </c>
      <c r="E359" s="29">
        <f>IF($B359="","",IFERROR(INDEX('Action Plans'!$D$5:$D$504,MATCH($B359,'Action Plans'!$A$5:$A$504,0)),""))</f>
        <v/>
      </c>
      <c r="F359" s="42" t="n"/>
      <c r="G359" s="23" t="n"/>
      <c r="H359" s="23" t="n"/>
      <c r="I359" s="24" t="n"/>
      <c r="J359" s="24" t="n"/>
      <c r="K359" s="42" t="n"/>
      <c r="L359" s="23" t="n"/>
      <c r="M359" s="42" t="n"/>
      <c r="N359" s="23" t="n"/>
      <c r="O359" s="27" t="n"/>
      <c r="P359" s="45" t="n"/>
      <c r="Q359" s="24" t="n"/>
      <c r="R359" s="29">
        <f>IF(COUNTA($A359:$B359,$F359:$Q359)=0,"",IF($A359="","Missing Session ID",IF(COUNTIF($A$5:$A$504,$A359)&gt;1,"Duplicate Session ID",IF($B359="","Missing Plan ID",IF(COUNTIF('Action Plans'!$A$5:$A$504,$B359)=0,"Unknown Plan ID",IF($F359="","Missing Coaching Date",IF(AND($K359&lt;&gt;"",$K359&lt;$F359),"Follow-Up Due Before Session",IF(AND($L359="Yes",$M359=""),"Missing Follow-Up Completion Date",IF(AND($L359="No",$M359&lt;&gt;""),"Completion Date With Open Follow-Up",IF(AND($M359&lt;&gt;"",$M359&lt;$F359),"Follow-Up Completed Before Session","OK"))))))))))</f>
        <v/>
      </c>
    </row>
    <row r="360">
      <c r="A360" s="23" t="n"/>
      <c r="B360" s="23" t="n"/>
      <c r="C360" s="29">
        <f>IF($B360="","",IFERROR(INDEX('Action Plans'!$B$5:$B$504,MATCH($B360,'Action Plans'!$A$5:$A$504,0)),""))</f>
        <v/>
      </c>
      <c r="D360" s="29">
        <f>IF($B360="","",IFERROR(INDEX('Action Plans'!$C$5:$C$504,MATCH($B360,'Action Plans'!$A$5:$A$504,0)),""))</f>
        <v/>
      </c>
      <c r="E360" s="29">
        <f>IF($B360="","",IFERROR(INDEX('Action Plans'!$D$5:$D$504,MATCH($B360,'Action Plans'!$A$5:$A$504,0)),""))</f>
        <v/>
      </c>
      <c r="F360" s="42" t="n"/>
      <c r="G360" s="23" t="n"/>
      <c r="H360" s="23" t="n"/>
      <c r="I360" s="24" t="n"/>
      <c r="J360" s="24" t="n"/>
      <c r="K360" s="42" t="n"/>
      <c r="L360" s="23" t="n"/>
      <c r="M360" s="42" t="n"/>
      <c r="N360" s="23" t="n"/>
      <c r="O360" s="27" t="n"/>
      <c r="P360" s="45" t="n"/>
      <c r="Q360" s="24" t="n"/>
      <c r="R360" s="29">
        <f>IF(COUNTA($A360:$B360,$F360:$Q360)=0,"",IF($A360="","Missing Session ID",IF(COUNTIF($A$5:$A$504,$A360)&gt;1,"Duplicate Session ID",IF($B360="","Missing Plan ID",IF(COUNTIF('Action Plans'!$A$5:$A$504,$B360)=0,"Unknown Plan ID",IF($F360="","Missing Coaching Date",IF(AND($K360&lt;&gt;"",$K360&lt;$F360),"Follow-Up Due Before Session",IF(AND($L360="Yes",$M360=""),"Missing Follow-Up Completion Date",IF(AND($L360="No",$M360&lt;&gt;""),"Completion Date With Open Follow-Up",IF(AND($M360&lt;&gt;"",$M360&lt;$F360),"Follow-Up Completed Before Session","OK"))))))))))</f>
        <v/>
      </c>
    </row>
    <row r="361">
      <c r="A361" s="23" t="n"/>
      <c r="B361" s="23" t="n"/>
      <c r="C361" s="29">
        <f>IF($B361="","",IFERROR(INDEX('Action Plans'!$B$5:$B$504,MATCH($B361,'Action Plans'!$A$5:$A$504,0)),""))</f>
        <v/>
      </c>
      <c r="D361" s="29">
        <f>IF($B361="","",IFERROR(INDEX('Action Plans'!$C$5:$C$504,MATCH($B361,'Action Plans'!$A$5:$A$504,0)),""))</f>
        <v/>
      </c>
      <c r="E361" s="29">
        <f>IF($B361="","",IFERROR(INDEX('Action Plans'!$D$5:$D$504,MATCH($B361,'Action Plans'!$A$5:$A$504,0)),""))</f>
        <v/>
      </c>
      <c r="F361" s="42" t="n"/>
      <c r="G361" s="23" t="n"/>
      <c r="H361" s="23" t="n"/>
      <c r="I361" s="24" t="n"/>
      <c r="J361" s="24" t="n"/>
      <c r="K361" s="42" t="n"/>
      <c r="L361" s="23" t="n"/>
      <c r="M361" s="42" t="n"/>
      <c r="N361" s="23" t="n"/>
      <c r="O361" s="27" t="n"/>
      <c r="P361" s="45" t="n"/>
      <c r="Q361" s="24" t="n"/>
      <c r="R361" s="29">
        <f>IF(COUNTA($A361:$B361,$F361:$Q361)=0,"",IF($A361="","Missing Session ID",IF(COUNTIF($A$5:$A$504,$A361)&gt;1,"Duplicate Session ID",IF($B361="","Missing Plan ID",IF(COUNTIF('Action Plans'!$A$5:$A$504,$B361)=0,"Unknown Plan ID",IF($F361="","Missing Coaching Date",IF(AND($K361&lt;&gt;"",$K361&lt;$F361),"Follow-Up Due Before Session",IF(AND($L361="Yes",$M361=""),"Missing Follow-Up Completion Date",IF(AND($L361="No",$M361&lt;&gt;""),"Completion Date With Open Follow-Up",IF(AND($M361&lt;&gt;"",$M361&lt;$F361),"Follow-Up Completed Before Session","OK"))))))))))</f>
        <v/>
      </c>
    </row>
    <row r="362">
      <c r="A362" s="23" t="n"/>
      <c r="B362" s="23" t="n"/>
      <c r="C362" s="29">
        <f>IF($B362="","",IFERROR(INDEX('Action Plans'!$B$5:$B$504,MATCH($B362,'Action Plans'!$A$5:$A$504,0)),""))</f>
        <v/>
      </c>
      <c r="D362" s="29">
        <f>IF($B362="","",IFERROR(INDEX('Action Plans'!$C$5:$C$504,MATCH($B362,'Action Plans'!$A$5:$A$504,0)),""))</f>
        <v/>
      </c>
      <c r="E362" s="29">
        <f>IF($B362="","",IFERROR(INDEX('Action Plans'!$D$5:$D$504,MATCH($B362,'Action Plans'!$A$5:$A$504,0)),""))</f>
        <v/>
      </c>
      <c r="F362" s="42" t="n"/>
      <c r="G362" s="23" t="n"/>
      <c r="H362" s="23" t="n"/>
      <c r="I362" s="24" t="n"/>
      <c r="J362" s="24" t="n"/>
      <c r="K362" s="42" t="n"/>
      <c r="L362" s="23" t="n"/>
      <c r="M362" s="42" t="n"/>
      <c r="N362" s="23" t="n"/>
      <c r="O362" s="27" t="n"/>
      <c r="P362" s="45" t="n"/>
      <c r="Q362" s="24" t="n"/>
      <c r="R362" s="29">
        <f>IF(COUNTA($A362:$B362,$F362:$Q362)=0,"",IF($A362="","Missing Session ID",IF(COUNTIF($A$5:$A$504,$A362)&gt;1,"Duplicate Session ID",IF($B362="","Missing Plan ID",IF(COUNTIF('Action Plans'!$A$5:$A$504,$B362)=0,"Unknown Plan ID",IF($F362="","Missing Coaching Date",IF(AND($K362&lt;&gt;"",$K362&lt;$F362),"Follow-Up Due Before Session",IF(AND($L362="Yes",$M362=""),"Missing Follow-Up Completion Date",IF(AND($L362="No",$M362&lt;&gt;""),"Completion Date With Open Follow-Up",IF(AND($M362&lt;&gt;"",$M362&lt;$F362),"Follow-Up Completed Before Session","OK"))))))))))</f>
        <v/>
      </c>
    </row>
    <row r="363">
      <c r="A363" s="23" t="n"/>
      <c r="B363" s="23" t="n"/>
      <c r="C363" s="29">
        <f>IF($B363="","",IFERROR(INDEX('Action Plans'!$B$5:$B$504,MATCH($B363,'Action Plans'!$A$5:$A$504,0)),""))</f>
        <v/>
      </c>
      <c r="D363" s="29">
        <f>IF($B363="","",IFERROR(INDEX('Action Plans'!$C$5:$C$504,MATCH($B363,'Action Plans'!$A$5:$A$504,0)),""))</f>
        <v/>
      </c>
      <c r="E363" s="29">
        <f>IF($B363="","",IFERROR(INDEX('Action Plans'!$D$5:$D$504,MATCH($B363,'Action Plans'!$A$5:$A$504,0)),""))</f>
        <v/>
      </c>
      <c r="F363" s="42" t="n"/>
      <c r="G363" s="23" t="n"/>
      <c r="H363" s="23" t="n"/>
      <c r="I363" s="24" t="n"/>
      <c r="J363" s="24" t="n"/>
      <c r="K363" s="42" t="n"/>
      <c r="L363" s="23" t="n"/>
      <c r="M363" s="42" t="n"/>
      <c r="N363" s="23" t="n"/>
      <c r="O363" s="27" t="n"/>
      <c r="P363" s="45" t="n"/>
      <c r="Q363" s="24" t="n"/>
      <c r="R363" s="29">
        <f>IF(COUNTA($A363:$B363,$F363:$Q363)=0,"",IF($A363="","Missing Session ID",IF(COUNTIF($A$5:$A$504,$A363)&gt;1,"Duplicate Session ID",IF($B363="","Missing Plan ID",IF(COUNTIF('Action Plans'!$A$5:$A$504,$B363)=0,"Unknown Plan ID",IF($F363="","Missing Coaching Date",IF(AND($K363&lt;&gt;"",$K363&lt;$F363),"Follow-Up Due Before Session",IF(AND($L363="Yes",$M363=""),"Missing Follow-Up Completion Date",IF(AND($L363="No",$M363&lt;&gt;""),"Completion Date With Open Follow-Up",IF(AND($M363&lt;&gt;"",$M363&lt;$F363),"Follow-Up Completed Before Session","OK"))))))))))</f>
        <v/>
      </c>
    </row>
    <row r="364">
      <c r="A364" s="23" t="n"/>
      <c r="B364" s="23" t="n"/>
      <c r="C364" s="29">
        <f>IF($B364="","",IFERROR(INDEX('Action Plans'!$B$5:$B$504,MATCH($B364,'Action Plans'!$A$5:$A$504,0)),""))</f>
        <v/>
      </c>
      <c r="D364" s="29">
        <f>IF($B364="","",IFERROR(INDEX('Action Plans'!$C$5:$C$504,MATCH($B364,'Action Plans'!$A$5:$A$504,0)),""))</f>
        <v/>
      </c>
      <c r="E364" s="29">
        <f>IF($B364="","",IFERROR(INDEX('Action Plans'!$D$5:$D$504,MATCH($B364,'Action Plans'!$A$5:$A$504,0)),""))</f>
        <v/>
      </c>
      <c r="F364" s="42" t="n"/>
      <c r="G364" s="23" t="n"/>
      <c r="H364" s="23" t="n"/>
      <c r="I364" s="24" t="n"/>
      <c r="J364" s="24" t="n"/>
      <c r="K364" s="42" t="n"/>
      <c r="L364" s="23" t="n"/>
      <c r="M364" s="42" t="n"/>
      <c r="N364" s="23" t="n"/>
      <c r="O364" s="27" t="n"/>
      <c r="P364" s="45" t="n"/>
      <c r="Q364" s="24" t="n"/>
      <c r="R364" s="29">
        <f>IF(COUNTA($A364:$B364,$F364:$Q364)=0,"",IF($A364="","Missing Session ID",IF(COUNTIF($A$5:$A$504,$A364)&gt;1,"Duplicate Session ID",IF($B364="","Missing Plan ID",IF(COUNTIF('Action Plans'!$A$5:$A$504,$B364)=0,"Unknown Plan ID",IF($F364="","Missing Coaching Date",IF(AND($K364&lt;&gt;"",$K364&lt;$F364),"Follow-Up Due Before Session",IF(AND($L364="Yes",$M364=""),"Missing Follow-Up Completion Date",IF(AND($L364="No",$M364&lt;&gt;""),"Completion Date With Open Follow-Up",IF(AND($M364&lt;&gt;"",$M364&lt;$F364),"Follow-Up Completed Before Session","OK"))))))))))</f>
        <v/>
      </c>
    </row>
    <row r="365">
      <c r="A365" s="23" t="n"/>
      <c r="B365" s="23" t="n"/>
      <c r="C365" s="29">
        <f>IF($B365="","",IFERROR(INDEX('Action Plans'!$B$5:$B$504,MATCH($B365,'Action Plans'!$A$5:$A$504,0)),""))</f>
        <v/>
      </c>
      <c r="D365" s="29">
        <f>IF($B365="","",IFERROR(INDEX('Action Plans'!$C$5:$C$504,MATCH($B365,'Action Plans'!$A$5:$A$504,0)),""))</f>
        <v/>
      </c>
      <c r="E365" s="29">
        <f>IF($B365="","",IFERROR(INDEX('Action Plans'!$D$5:$D$504,MATCH($B365,'Action Plans'!$A$5:$A$504,0)),""))</f>
        <v/>
      </c>
      <c r="F365" s="42" t="n"/>
      <c r="G365" s="23" t="n"/>
      <c r="H365" s="23" t="n"/>
      <c r="I365" s="24" t="n"/>
      <c r="J365" s="24" t="n"/>
      <c r="K365" s="42" t="n"/>
      <c r="L365" s="23" t="n"/>
      <c r="M365" s="42" t="n"/>
      <c r="N365" s="23" t="n"/>
      <c r="O365" s="27" t="n"/>
      <c r="P365" s="45" t="n"/>
      <c r="Q365" s="24" t="n"/>
      <c r="R365" s="29">
        <f>IF(COUNTA($A365:$B365,$F365:$Q365)=0,"",IF($A365="","Missing Session ID",IF(COUNTIF($A$5:$A$504,$A365)&gt;1,"Duplicate Session ID",IF($B365="","Missing Plan ID",IF(COUNTIF('Action Plans'!$A$5:$A$504,$B365)=0,"Unknown Plan ID",IF($F365="","Missing Coaching Date",IF(AND($K365&lt;&gt;"",$K365&lt;$F365),"Follow-Up Due Before Session",IF(AND($L365="Yes",$M365=""),"Missing Follow-Up Completion Date",IF(AND($L365="No",$M365&lt;&gt;""),"Completion Date With Open Follow-Up",IF(AND($M365&lt;&gt;"",$M365&lt;$F365),"Follow-Up Completed Before Session","OK"))))))))))</f>
        <v/>
      </c>
    </row>
    <row r="366">
      <c r="A366" s="23" t="n"/>
      <c r="B366" s="23" t="n"/>
      <c r="C366" s="29">
        <f>IF($B366="","",IFERROR(INDEX('Action Plans'!$B$5:$B$504,MATCH($B366,'Action Plans'!$A$5:$A$504,0)),""))</f>
        <v/>
      </c>
      <c r="D366" s="29">
        <f>IF($B366="","",IFERROR(INDEX('Action Plans'!$C$5:$C$504,MATCH($B366,'Action Plans'!$A$5:$A$504,0)),""))</f>
        <v/>
      </c>
      <c r="E366" s="29">
        <f>IF($B366="","",IFERROR(INDEX('Action Plans'!$D$5:$D$504,MATCH($B366,'Action Plans'!$A$5:$A$504,0)),""))</f>
        <v/>
      </c>
      <c r="F366" s="42" t="n"/>
      <c r="G366" s="23" t="n"/>
      <c r="H366" s="23" t="n"/>
      <c r="I366" s="24" t="n"/>
      <c r="J366" s="24" t="n"/>
      <c r="K366" s="42" t="n"/>
      <c r="L366" s="23" t="n"/>
      <c r="M366" s="42" t="n"/>
      <c r="N366" s="23" t="n"/>
      <c r="O366" s="27" t="n"/>
      <c r="P366" s="45" t="n"/>
      <c r="Q366" s="24" t="n"/>
      <c r="R366" s="29">
        <f>IF(COUNTA($A366:$B366,$F366:$Q366)=0,"",IF($A366="","Missing Session ID",IF(COUNTIF($A$5:$A$504,$A366)&gt;1,"Duplicate Session ID",IF($B366="","Missing Plan ID",IF(COUNTIF('Action Plans'!$A$5:$A$504,$B366)=0,"Unknown Plan ID",IF($F366="","Missing Coaching Date",IF(AND($K366&lt;&gt;"",$K366&lt;$F366),"Follow-Up Due Before Session",IF(AND($L366="Yes",$M366=""),"Missing Follow-Up Completion Date",IF(AND($L366="No",$M366&lt;&gt;""),"Completion Date With Open Follow-Up",IF(AND($M366&lt;&gt;"",$M366&lt;$F366),"Follow-Up Completed Before Session","OK"))))))))))</f>
        <v/>
      </c>
    </row>
    <row r="367">
      <c r="A367" s="23" t="n"/>
      <c r="B367" s="23" t="n"/>
      <c r="C367" s="29">
        <f>IF($B367="","",IFERROR(INDEX('Action Plans'!$B$5:$B$504,MATCH($B367,'Action Plans'!$A$5:$A$504,0)),""))</f>
        <v/>
      </c>
      <c r="D367" s="29">
        <f>IF($B367="","",IFERROR(INDEX('Action Plans'!$C$5:$C$504,MATCH($B367,'Action Plans'!$A$5:$A$504,0)),""))</f>
        <v/>
      </c>
      <c r="E367" s="29">
        <f>IF($B367="","",IFERROR(INDEX('Action Plans'!$D$5:$D$504,MATCH($B367,'Action Plans'!$A$5:$A$504,0)),""))</f>
        <v/>
      </c>
      <c r="F367" s="42" t="n"/>
      <c r="G367" s="23" t="n"/>
      <c r="H367" s="23" t="n"/>
      <c r="I367" s="24" t="n"/>
      <c r="J367" s="24" t="n"/>
      <c r="K367" s="42" t="n"/>
      <c r="L367" s="23" t="n"/>
      <c r="M367" s="42" t="n"/>
      <c r="N367" s="23" t="n"/>
      <c r="O367" s="27" t="n"/>
      <c r="P367" s="45" t="n"/>
      <c r="Q367" s="24" t="n"/>
      <c r="R367" s="29">
        <f>IF(COUNTA($A367:$B367,$F367:$Q367)=0,"",IF($A367="","Missing Session ID",IF(COUNTIF($A$5:$A$504,$A367)&gt;1,"Duplicate Session ID",IF($B367="","Missing Plan ID",IF(COUNTIF('Action Plans'!$A$5:$A$504,$B367)=0,"Unknown Plan ID",IF($F367="","Missing Coaching Date",IF(AND($K367&lt;&gt;"",$K367&lt;$F367),"Follow-Up Due Before Session",IF(AND($L367="Yes",$M367=""),"Missing Follow-Up Completion Date",IF(AND($L367="No",$M367&lt;&gt;""),"Completion Date With Open Follow-Up",IF(AND($M367&lt;&gt;"",$M367&lt;$F367),"Follow-Up Completed Before Session","OK"))))))))))</f>
        <v/>
      </c>
    </row>
    <row r="368">
      <c r="A368" s="23" t="n"/>
      <c r="B368" s="23" t="n"/>
      <c r="C368" s="29">
        <f>IF($B368="","",IFERROR(INDEX('Action Plans'!$B$5:$B$504,MATCH($B368,'Action Plans'!$A$5:$A$504,0)),""))</f>
        <v/>
      </c>
      <c r="D368" s="29">
        <f>IF($B368="","",IFERROR(INDEX('Action Plans'!$C$5:$C$504,MATCH($B368,'Action Plans'!$A$5:$A$504,0)),""))</f>
        <v/>
      </c>
      <c r="E368" s="29">
        <f>IF($B368="","",IFERROR(INDEX('Action Plans'!$D$5:$D$504,MATCH($B368,'Action Plans'!$A$5:$A$504,0)),""))</f>
        <v/>
      </c>
      <c r="F368" s="42" t="n"/>
      <c r="G368" s="23" t="n"/>
      <c r="H368" s="23" t="n"/>
      <c r="I368" s="24" t="n"/>
      <c r="J368" s="24" t="n"/>
      <c r="K368" s="42" t="n"/>
      <c r="L368" s="23" t="n"/>
      <c r="M368" s="42" t="n"/>
      <c r="N368" s="23" t="n"/>
      <c r="O368" s="27" t="n"/>
      <c r="P368" s="45" t="n"/>
      <c r="Q368" s="24" t="n"/>
      <c r="R368" s="29">
        <f>IF(COUNTA($A368:$B368,$F368:$Q368)=0,"",IF($A368="","Missing Session ID",IF(COUNTIF($A$5:$A$504,$A368)&gt;1,"Duplicate Session ID",IF($B368="","Missing Plan ID",IF(COUNTIF('Action Plans'!$A$5:$A$504,$B368)=0,"Unknown Plan ID",IF($F368="","Missing Coaching Date",IF(AND($K368&lt;&gt;"",$K368&lt;$F368),"Follow-Up Due Before Session",IF(AND($L368="Yes",$M368=""),"Missing Follow-Up Completion Date",IF(AND($L368="No",$M368&lt;&gt;""),"Completion Date With Open Follow-Up",IF(AND($M368&lt;&gt;"",$M368&lt;$F368),"Follow-Up Completed Before Session","OK"))))))))))</f>
        <v/>
      </c>
    </row>
    <row r="369">
      <c r="A369" s="23" t="n"/>
      <c r="B369" s="23" t="n"/>
      <c r="C369" s="29">
        <f>IF($B369="","",IFERROR(INDEX('Action Plans'!$B$5:$B$504,MATCH($B369,'Action Plans'!$A$5:$A$504,0)),""))</f>
        <v/>
      </c>
      <c r="D369" s="29">
        <f>IF($B369="","",IFERROR(INDEX('Action Plans'!$C$5:$C$504,MATCH($B369,'Action Plans'!$A$5:$A$504,0)),""))</f>
        <v/>
      </c>
      <c r="E369" s="29">
        <f>IF($B369="","",IFERROR(INDEX('Action Plans'!$D$5:$D$504,MATCH($B369,'Action Plans'!$A$5:$A$504,0)),""))</f>
        <v/>
      </c>
      <c r="F369" s="42" t="n"/>
      <c r="G369" s="23" t="n"/>
      <c r="H369" s="23" t="n"/>
      <c r="I369" s="24" t="n"/>
      <c r="J369" s="24" t="n"/>
      <c r="K369" s="42" t="n"/>
      <c r="L369" s="23" t="n"/>
      <c r="M369" s="42" t="n"/>
      <c r="N369" s="23" t="n"/>
      <c r="O369" s="27" t="n"/>
      <c r="P369" s="45" t="n"/>
      <c r="Q369" s="24" t="n"/>
      <c r="R369" s="29">
        <f>IF(COUNTA($A369:$B369,$F369:$Q369)=0,"",IF($A369="","Missing Session ID",IF(COUNTIF($A$5:$A$504,$A369)&gt;1,"Duplicate Session ID",IF($B369="","Missing Plan ID",IF(COUNTIF('Action Plans'!$A$5:$A$504,$B369)=0,"Unknown Plan ID",IF($F369="","Missing Coaching Date",IF(AND($K369&lt;&gt;"",$K369&lt;$F369),"Follow-Up Due Before Session",IF(AND($L369="Yes",$M369=""),"Missing Follow-Up Completion Date",IF(AND($L369="No",$M369&lt;&gt;""),"Completion Date With Open Follow-Up",IF(AND($M369&lt;&gt;"",$M369&lt;$F369),"Follow-Up Completed Before Session","OK"))))))))))</f>
        <v/>
      </c>
    </row>
    <row r="370">
      <c r="A370" s="23" t="n"/>
      <c r="B370" s="23" t="n"/>
      <c r="C370" s="29">
        <f>IF($B370="","",IFERROR(INDEX('Action Plans'!$B$5:$B$504,MATCH($B370,'Action Plans'!$A$5:$A$504,0)),""))</f>
        <v/>
      </c>
      <c r="D370" s="29">
        <f>IF($B370="","",IFERROR(INDEX('Action Plans'!$C$5:$C$504,MATCH($B370,'Action Plans'!$A$5:$A$504,0)),""))</f>
        <v/>
      </c>
      <c r="E370" s="29">
        <f>IF($B370="","",IFERROR(INDEX('Action Plans'!$D$5:$D$504,MATCH($B370,'Action Plans'!$A$5:$A$504,0)),""))</f>
        <v/>
      </c>
      <c r="F370" s="42" t="n"/>
      <c r="G370" s="23" t="n"/>
      <c r="H370" s="23" t="n"/>
      <c r="I370" s="24" t="n"/>
      <c r="J370" s="24" t="n"/>
      <c r="K370" s="42" t="n"/>
      <c r="L370" s="23" t="n"/>
      <c r="M370" s="42" t="n"/>
      <c r="N370" s="23" t="n"/>
      <c r="O370" s="27" t="n"/>
      <c r="P370" s="45" t="n"/>
      <c r="Q370" s="24" t="n"/>
      <c r="R370" s="29">
        <f>IF(COUNTA($A370:$B370,$F370:$Q370)=0,"",IF($A370="","Missing Session ID",IF(COUNTIF($A$5:$A$504,$A370)&gt;1,"Duplicate Session ID",IF($B370="","Missing Plan ID",IF(COUNTIF('Action Plans'!$A$5:$A$504,$B370)=0,"Unknown Plan ID",IF($F370="","Missing Coaching Date",IF(AND($K370&lt;&gt;"",$K370&lt;$F370),"Follow-Up Due Before Session",IF(AND($L370="Yes",$M370=""),"Missing Follow-Up Completion Date",IF(AND($L370="No",$M370&lt;&gt;""),"Completion Date With Open Follow-Up",IF(AND($M370&lt;&gt;"",$M370&lt;$F370),"Follow-Up Completed Before Session","OK"))))))))))</f>
        <v/>
      </c>
    </row>
    <row r="371">
      <c r="A371" s="23" t="n"/>
      <c r="B371" s="23" t="n"/>
      <c r="C371" s="29">
        <f>IF($B371="","",IFERROR(INDEX('Action Plans'!$B$5:$B$504,MATCH($B371,'Action Plans'!$A$5:$A$504,0)),""))</f>
        <v/>
      </c>
      <c r="D371" s="29">
        <f>IF($B371="","",IFERROR(INDEX('Action Plans'!$C$5:$C$504,MATCH($B371,'Action Plans'!$A$5:$A$504,0)),""))</f>
        <v/>
      </c>
      <c r="E371" s="29">
        <f>IF($B371="","",IFERROR(INDEX('Action Plans'!$D$5:$D$504,MATCH($B371,'Action Plans'!$A$5:$A$504,0)),""))</f>
        <v/>
      </c>
      <c r="F371" s="42" t="n"/>
      <c r="G371" s="23" t="n"/>
      <c r="H371" s="23" t="n"/>
      <c r="I371" s="24" t="n"/>
      <c r="J371" s="24" t="n"/>
      <c r="K371" s="42" t="n"/>
      <c r="L371" s="23" t="n"/>
      <c r="M371" s="42" t="n"/>
      <c r="N371" s="23" t="n"/>
      <c r="O371" s="27" t="n"/>
      <c r="P371" s="45" t="n"/>
      <c r="Q371" s="24" t="n"/>
      <c r="R371" s="29">
        <f>IF(COUNTA($A371:$B371,$F371:$Q371)=0,"",IF($A371="","Missing Session ID",IF(COUNTIF($A$5:$A$504,$A371)&gt;1,"Duplicate Session ID",IF($B371="","Missing Plan ID",IF(COUNTIF('Action Plans'!$A$5:$A$504,$B371)=0,"Unknown Plan ID",IF($F371="","Missing Coaching Date",IF(AND($K371&lt;&gt;"",$K371&lt;$F371),"Follow-Up Due Before Session",IF(AND($L371="Yes",$M371=""),"Missing Follow-Up Completion Date",IF(AND($L371="No",$M371&lt;&gt;""),"Completion Date With Open Follow-Up",IF(AND($M371&lt;&gt;"",$M371&lt;$F371),"Follow-Up Completed Before Session","OK"))))))))))</f>
        <v/>
      </c>
    </row>
    <row r="372">
      <c r="A372" s="23" t="n"/>
      <c r="B372" s="23" t="n"/>
      <c r="C372" s="29">
        <f>IF($B372="","",IFERROR(INDEX('Action Plans'!$B$5:$B$504,MATCH($B372,'Action Plans'!$A$5:$A$504,0)),""))</f>
        <v/>
      </c>
      <c r="D372" s="29">
        <f>IF($B372="","",IFERROR(INDEX('Action Plans'!$C$5:$C$504,MATCH($B372,'Action Plans'!$A$5:$A$504,0)),""))</f>
        <v/>
      </c>
      <c r="E372" s="29">
        <f>IF($B372="","",IFERROR(INDEX('Action Plans'!$D$5:$D$504,MATCH($B372,'Action Plans'!$A$5:$A$504,0)),""))</f>
        <v/>
      </c>
      <c r="F372" s="42" t="n"/>
      <c r="G372" s="23" t="n"/>
      <c r="H372" s="23" t="n"/>
      <c r="I372" s="24" t="n"/>
      <c r="J372" s="24" t="n"/>
      <c r="K372" s="42" t="n"/>
      <c r="L372" s="23" t="n"/>
      <c r="M372" s="42" t="n"/>
      <c r="N372" s="23" t="n"/>
      <c r="O372" s="27" t="n"/>
      <c r="P372" s="45" t="n"/>
      <c r="Q372" s="24" t="n"/>
      <c r="R372" s="29">
        <f>IF(COUNTA($A372:$B372,$F372:$Q372)=0,"",IF($A372="","Missing Session ID",IF(COUNTIF($A$5:$A$504,$A372)&gt;1,"Duplicate Session ID",IF($B372="","Missing Plan ID",IF(COUNTIF('Action Plans'!$A$5:$A$504,$B372)=0,"Unknown Plan ID",IF($F372="","Missing Coaching Date",IF(AND($K372&lt;&gt;"",$K372&lt;$F372),"Follow-Up Due Before Session",IF(AND($L372="Yes",$M372=""),"Missing Follow-Up Completion Date",IF(AND($L372="No",$M372&lt;&gt;""),"Completion Date With Open Follow-Up",IF(AND($M372&lt;&gt;"",$M372&lt;$F372),"Follow-Up Completed Before Session","OK"))))))))))</f>
        <v/>
      </c>
    </row>
    <row r="373">
      <c r="A373" s="23" t="n"/>
      <c r="B373" s="23" t="n"/>
      <c r="C373" s="29">
        <f>IF($B373="","",IFERROR(INDEX('Action Plans'!$B$5:$B$504,MATCH($B373,'Action Plans'!$A$5:$A$504,0)),""))</f>
        <v/>
      </c>
      <c r="D373" s="29">
        <f>IF($B373="","",IFERROR(INDEX('Action Plans'!$C$5:$C$504,MATCH($B373,'Action Plans'!$A$5:$A$504,0)),""))</f>
        <v/>
      </c>
      <c r="E373" s="29">
        <f>IF($B373="","",IFERROR(INDEX('Action Plans'!$D$5:$D$504,MATCH($B373,'Action Plans'!$A$5:$A$504,0)),""))</f>
        <v/>
      </c>
      <c r="F373" s="42" t="n"/>
      <c r="G373" s="23" t="n"/>
      <c r="H373" s="23" t="n"/>
      <c r="I373" s="24" t="n"/>
      <c r="J373" s="24" t="n"/>
      <c r="K373" s="42" t="n"/>
      <c r="L373" s="23" t="n"/>
      <c r="M373" s="42" t="n"/>
      <c r="N373" s="23" t="n"/>
      <c r="O373" s="27" t="n"/>
      <c r="P373" s="45" t="n"/>
      <c r="Q373" s="24" t="n"/>
      <c r="R373" s="29">
        <f>IF(COUNTA($A373:$B373,$F373:$Q373)=0,"",IF($A373="","Missing Session ID",IF(COUNTIF($A$5:$A$504,$A373)&gt;1,"Duplicate Session ID",IF($B373="","Missing Plan ID",IF(COUNTIF('Action Plans'!$A$5:$A$504,$B373)=0,"Unknown Plan ID",IF($F373="","Missing Coaching Date",IF(AND($K373&lt;&gt;"",$K373&lt;$F373),"Follow-Up Due Before Session",IF(AND($L373="Yes",$M373=""),"Missing Follow-Up Completion Date",IF(AND($L373="No",$M373&lt;&gt;""),"Completion Date With Open Follow-Up",IF(AND($M373&lt;&gt;"",$M373&lt;$F373),"Follow-Up Completed Before Session","OK"))))))))))</f>
        <v/>
      </c>
    </row>
    <row r="374">
      <c r="A374" s="23" t="n"/>
      <c r="B374" s="23" t="n"/>
      <c r="C374" s="29">
        <f>IF($B374="","",IFERROR(INDEX('Action Plans'!$B$5:$B$504,MATCH($B374,'Action Plans'!$A$5:$A$504,0)),""))</f>
        <v/>
      </c>
      <c r="D374" s="29">
        <f>IF($B374="","",IFERROR(INDEX('Action Plans'!$C$5:$C$504,MATCH($B374,'Action Plans'!$A$5:$A$504,0)),""))</f>
        <v/>
      </c>
      <c r="E374" s="29">
        <f>IF($B374="","",IFERROR(INDEX('Action Plans'!$D$5:$D$504,MATCH($B374,'Action Plans'!$A$5:$A$504,0)),""))</f>
        <v/>
      </c>
      <c r="F374" s="42" t="n"/>
      <c r="G374" s="23" t="n"/>
      <c r="H374" s="23" t="n"/>
      <c r="I374" s="24" t="n"/>
      <c r="J374" s="24" t="n"/>
      <c r="K374" s="42" t="n"/>
      <c r="L374" s="23" t="n"/>
      <c r="M374" s="42" t="n"/>
      <c r="N374" s="23" t="n"/>
      <c r="O374" s="27" t="n"/>
      <c r="P374" s="45" t="n"/>
      <c r="Q374" s="24" t="n"/>
      <c r="R374" s="29">
        <f>IF(COUNTA($A374:$B374,$F374:$Q374)=0,"",IF($A374="","Missing Session ID",IF(COUNTIF($A$5:$A$504,$A374)&gt;1,"Duplicate Session ID",IF($B374="","Missing Plan ID",IF(COUNTIF('Action Plans'!$A$5:$A$504,$B374)=0,"Unknown Plan ID",IF($F374="","Missing Coaching Date",IF(AND($K374&lt;&gt;"",$K374&lt;$F374),"Follow-Up Due Before Session",IF(AND($L374="Yes",$M374=""),"Missing Follow-Up Completion Date",IF(AND($L374="No",$M374&lt;&gt;""),"Completion Date With Open Follow-Up",IF(AND($M374&lt;&gt;"",$M374&lt;$F374),"Follow-Up Completed Before Session","OK"))))))))))</f>
        <v/>
      </c>
    </row>
    <row r="375">
      <c r="A375" s="23" t="n"/>
      <c r="B375" s="23" t="n"/>
      <c r="C375" s="29">
        <f>IF($B375="","",IFERROR(INDEX('Action Plans'!$B$5:$B$504,MATCH($B375,'Action Plans'!$A$5:$A$504,0)),""))</f>
        <v/>
      </c>
      <c r="D375" s="29">
        <f>IF($B375="","",IFERROR(INDEX('Action Plans'!$C$5:$C$504,MATCH($B375,'Action Plans'!$A$5:$A$504,0)),""))</f>
        <v/>
      </c>
      <c r="E375" s="29">
        <f>IF($B375="","",IFERROR(INDEX('Action Plans'!$D$5:$D$504,MATCH($B375,'Action Plans'!$A$5:$A$504,0)),""))</f>
        <v/>
      </c>
      <c r="F375" s="42" t="n"/>
      <c r="G375" s="23" t="n"/>
      <c r="H375" s="23" t="n"/>
      <c r="I375" s="24" t="n"/>
      <c r="J375" s="24" t="n"/>
      <c r="K375" s="42" t="n"/>
      <c r="L375" s="23" t="n"/>
      <c r="M375" s="42" t="n"/>
      <c r="N375" s="23" t="n"/>
      <c r="O375" s="27" t="n"/>
      <c r="P375" s="45" t="n"/>
      <c r="Q375" s="24" t="n"/>
      <c r="R375" s="29">
        <f>IF(COUNTA($A375:$B375,$F375:$Q375)=0,"",IF($A375="","Missing Session ID",IF(COUNTIF($A$5:$A$504,$A375)&gt;1,"Duplicate Session ID",IF($B375="","Missing Plan ID",IF(COUNTIF('Action Plans'!$A$5:$A$504,$B375)=0,"Unknown Plan ID",IF($F375="","Missing Coaching Date",IF(AND($K375&lt;&gt;"",$K375&lt;$F375),"Follow-Up Due Before Session",IF(AND($L375="Yes",$M375=""),"Missing Follow-Up Completion Date",IF(AND($L375="No",$M375&lt;&gt;""),"Completion Date With Open Follow-Up",IF(AND($M375&lt;&gt;"",$M375&lt;$F375),"Follow-Up Completed Before Session","OK"))))))))))</f>
        <v/>
      </c>
    </row>
    <row r="376">
      <c r="A376" s="23" t="n"/>
      <c r="B376" s="23" t="n"/>
      <c r="C376" s="29">
        <f>IF($B376="","",IFERROR(INDEX('Action Plans'!$B$5:$B$504,MATCH($B376,'Action Plans'!$A$5:$A$504,0)),""))</f>
        <v/>
      </c>
      <c r="D376" s="29">
        <f>IF($B376="","",IFERROR(INDEX('Action Plans'!$C$5:$C$504,MATCH($B376,'Action Plans'!$A$5:$A$504,0)),""))</f>
        <v/>
      </c>
      <c r="E376" s="29">
        <f>IF($B376="","",IFERROR(INDEX('Action Plans'!$D$5:$D$504,MATCH($B376,'Action Plans'!$A$5:$A$504,0)),""))</f>
        <v/>
      </c>
      <c r="F376" s="42" t="n"/>
      <c r="G376" s="23" t="n"/>
      <c r="H376" s="23" t="n"/>
      <c r="I376" s="24" t="n"/>
      <c r="J376" s="24" t="n"/>
      <c r="K376" s="42" t="n"/>
      <c r="L376" s="23" t="n"/>
      <c r="M376" s="42" t="n"/>
      <c r="N376" s="23" t="n"/>
      <c r="O376" s="27" t="n"/>
      <c r="P376" s="45" t="n"/>
      <c r="Q376" s="24" t="n"/>
      <c r="R376" s="29">
        <f>IF(COUNTA($A376:$B376,$F376:$Q376)=0,"",IF($A376="","Missing Session ID",IF(COUNTIF($A$5:$A$504,$A376)&gt;1,"Duplicate Session ID",IF($B376="","Missing Plan ID",IF(COUNTIF('Action Plans'!$A$5:$A$504,$B376)=0,"Unknown Plan ID",IF($F376="","Missing Coaching Date",IF(AND($K376&lt;&gt;"",$K376&lt;$F376),"Follow-Up Due Before Session",IF(AND($L376="Yes",$M376=""),"Missing Follow-Up Completion Date",IF(AND($L376="No",$M376&lt;&gt;""),"Completion Date With Open Follow-Up",IF(AND($M376&lt;&gt;"",$M376&lt;$F376),"Follow-Up Completed Before Session","OK"))))))))))</f>
        <v/>
      </c>
    </row>
    <row r="377">
      <c r="A377" s="23" t="n"/>
      <c r="B377" s="23" t="n"/>
      <c r="C377" s="29">
        <f>IF($B377="","",IFERROR(INDEX('Action Plans'!$B$5:$B$504,MATCH($B377,'Action Plans'!$A$5:$A$504,0)),""))</f>
        <v/>
      </c>
      <c r="D377" s="29">
        <f>IF($B377="","",IFERROR(INDEX('Action Plans'!$C$5:$C$504,MATCH($B377,'Action Plans'!$A$5:$A$504,0)),""))</f>
        <v/>
      </c>
      <c r="E377" s="29">
        <f>IF($B377="","",IFERROR(INDEX('Action Plans'!$D$5:$D$504,MATCH($B377,'Action Plans'!$A$5:$A$504,0)),""))</f>
        <v/>
      </c>
      <c r="F377" s="42" t="n"/>
      <c r="G377" s="23" t="n"/>
      <c r="H377" s="23" t="n"/>
      <c r="I377" s="24" t="n"/>
      <c r="J377" s="24" t="n"/>
      <c r="K377" s="42" t="n"/>
      <c r="L377" s="23" t="n"/>
      <c r="M377" s="42" t="n"/>
      <c r="N377" s="23" t="n"/>
      <c r="O377" s="27" t="n"/>
      <c r="P377" s="45" t="n"/>
      <c r="Q377" s="24" t="n"/>
      <c r="R377" s="29">
        <f>IF(COUNTA($A377:$B377,$F377:$Q377)=0,"",IF($A377="","Missing Session ID",IF(COUNTIF($A$5:$A$504,$A377)&gt;1,"Duplicate Session ID",IF($B377="","Missing Plan ID",IF(COUNTIF('Action Plans'!$A$5:$A$504,$B377)=0,"Unknown Plan ID",IF($F377="","Missing Coaching Date",IF(AND($K377&lt;&gt;"",$K377&lt;$F377),"Follow-Up Due Before Session",IF(AND($L377="Yes",$M377=""),"Missing Follow-Up Completion Date",IF(AND($L377="No",$M377&lt;&gt;""),"Completion Date With Open Follow-Up",IF(AND($M377&lt;&gt;"",$M377&lt;$F377),"Follow-Up Completed Before Session","OK"))))))))))</f>
        <v/>
      </c>
    </row>
    <row r="378">
      <c r="A378" s="23" t="n"/>
      <c r="B378" s="23" t="n"/>
      <c r="C378" s="29">
        <f>IF($B378="","",IFERROR(INDEX('Action Plans'!$B$5:$B$504,MATCH($B378,'Action Plans'!$A$5:$A$504,0)),""))</f>
        <v/>
      </c>
      <c r="D378" s="29">
        <f>IF($B378="","",IFERROR(INDEX('Action Plans'!$C$5:$C$504,MATCH($B378,'Action Plans'!$A$5:$A$504,0)),""))</f>
        <v/>
      </c>
      <c r="E378" s="29">
        <f>IF($B378="","",IFERROR(INDEX('Action Plans'!$D$5:$D$504,MATCH($B378,'Action Plans'!$A$5:$A$504,0)),""))</f>
        <v/>
      </c>
      <c r="F378" s="42" t="n"/>
      <c r="G378" s="23" t="n"/>
      <c r="H378" s="23" t="n"/>
      <c r="I378" s="24" t="n"/>
      <c r="J378" s="24" t="n"/>
      <c r="K378" s="42" t="n"/>
      <c r="L378" s="23" t="n"/>
      <c r="M378" s="42" t="n"/>
      <c r="N378" s="23" t="n"/>
      <c r="O378" s="27" t="n"/>
      <c r="P378" s="45" t="n"/>
      <c r="Q378" s="24" t="n"/>
      <c r="R378" s="29">
        <f>IF(COUNTA($A378:$B378,$F378:$Q378)=0,"",IF($A378="","Missing Session ID",IF(COUNTIF($A$5:$A$504,$A378)&gt;1,"Duplicate Session ID",IF($B378="","Missing Plan ID",IF(COUNTIF('Action Plans'!$A$5:$A$504,$B378)=0,"Unknown Plan ID",IF($F378="","Missing Coaching Date",IF(AND($K378&lt;&gt;"",$K378&lt;$F378),"Follow-Up Due Before Session",IF(AND($L378="Yes",$M378=""),"Missing Follow-Up Completion Date",IF(AND($L378="No",$M378&lt;&gt;""),"Completion Date With Open Follow-Up",IF(AND($M378&lt;&gt;"",$M378&lt;$F378),"Follow-Up Completed Before Session","OK"))))))))))</f>
        <v/>
      </c>
    </row>
    <row r="379">
      <c r="A379" s="23" t="n"/>
      <c r="B379" s="23" t="n"/>
      <c r="C379" s="29">
        <f>IF($B379="","",IFERROR(INDEX('Action Plans'!$B$5:$B$504,MATCH($B379,'Action Plans'!$A$5:$A$504,0)),""))</f>
        <v/>
      </c>
      <c r="D379" s="29">
        <f>IF($B379="","",IFERROR(INDEX('Action Plans'!$C$5:$C$504,MATCH($B379,'Action Plans'!$A$5:$A$504,0)),""))</f>
        <v/>
      </c>
      <c r="E379" s="29">
        <f>IF($B379="","",IFERROR(INDEX('Action Plans'!$D$5:$D$504,MATCH($B379,'Action Plans'!$A$5:$A$504,0)),""))</f>
        <v/>
      </c>
      <c r="F379" s="42" t="n"/>
      <c r="G379" s="23" t="n"/>
      <c r="H379" s="23" t="n"/>
      <c r="I379" s="24" t="n"/>
      <c r="J379" s="24" t="n"/>
      <c r="K379" s="42" t="n"/>
      <c r="L379" s="23" t="n"/>
      <c r="M379" s="42" t="n"/>
      <c r="N379" s="23" t="n"/>
      <c r="O379" s="27" t="n"/>
      <c r="P379" s="45" t="n"/>
      <c r="Q379" s="24" t="n"/>
      <c r="R379" s="29">
        <f>IF(COUNTA($A379:$B379,$F379:$Q379)=0,"",IF($A379="","Missing Session ID",IF(COUNTIF($A$5:$A$504,$A379)&gt;1,"Duplicate Session ID",IF($B379="","Missing Plan ID",IF(COUNTIF('Action Plans'!$A$5:$A$504,$B379)=0,"Unknown Plan ID",IF($F379="","Missing Coaching Date",IF(AND($K379&lt;&gt;"",$K379&lt;$F379),"Follow-Up Due Before Session",IF(AND($L379="Yes",$M379=""),"Missing Follow-Up Completion Date",IF(AND($L379="No",$M379&lt;&gt;""),"Completion Date With Open Follow-Up",IF(AND($M379&lt;&gt;"",$M379&lt;$F379),"Follow-Up Completed Before Session","OK"))))))))))</f>
        <v/>
      </c>
    </row>
    <row r="380">
      <c r="A380" s="23" t="n"/>
      <c r="B380" s="23" t="n"/>
      <c r="C380" s="29">
        <f>IF($B380="","",IFERROR(INDEX('Action Plans'!$B$5:$B$504,MATCH($B380,'Action Plans'!$A$5:$A$504,0)),""))</f>
        <v/>
      </c>
      <c r="D380" s="29">
        <f>IF($B380="","",IFERROR(INDEX('Action Plans'!$C$5:$C$504,MATCH($B380,'Action Plans'!$A$5:$A$504,0)),""))</f>
        <v/>
      </c>
      <c r="E380" s="29">
        <f>IF($B380="","",IFERROR(INDEX('Action Plans'!$D$5:$D$504,MATCH($B380,'Action Plans'!$A$5:$A$504,0)),""))</f>
        <v/>
      </c>
      <c r="F380" s="42" t="n"/>
      <c r="G380" s="23" t="n"/>
      <c r="H380" s="23" t="n"/>
      <c r="I380" s="24" t="n"/>
      <c r="J380" s="24" t="n"/>
      <c r="K380" s="42" t="n"/>
      <c r="L380" s="23" t="n"/>
      <c r="M380" s="42" t="n"/>
      <c r="N380" s="23" t="n"/>
      <c r="O380" s="27" t="n"/>
      <c r="P380" s="45" t="n"/>
      <c r="Q380" s="24" t="n"/>
      <c r="R380" s="29">
        <f>IF(COUNTA($A380:$B380,$F380:$Q380)=0,"",IF($A380="","Missing Session ID",IF(COUNTIF($A$5:$A$504,$A380)&gt;1,"Duplicate Session ID",IF($B380="","Missing Plan ID",IF(COUNTIF('Action Plans'!$A$5:$A$504,$B380)=0,"Unknown Plan ID",IF($F380="","Missing Coaching Date",IF(AND($K380&lt;&gt;"",$K380&lt;$F380),"Follow-Up Due Before Session",IF(AND($L380="Yes",$M380=""),"Missing Follow-Up Completion Date",IF(AND($L380="No",$M380&lt;&gt;""),"Completion Date With Open Follow-Up",IF(AND($M380&lt;&gt;"",$M380&lt;$F380),"Follow-Up Completed Before Session","OK"))))))))))</f>
        <v/>
      </c>
    </row>
    <row r="381">
      <c r="A381" s="23" t="n"/>
      <c r="B381" s="23" t="n"/>
      <c r="C381" s="29">
        <f>IF($B381="","",IFERROR(INDEX('Action Plans'!$B$5:$B$504,MATCH($B381,'Action Plans'!$A$5:$A$504,0)),""))</f>
        <v/>
      </c>
      <c r="D381" s="29">
        <f>IF($B381="","",IFERROR(INDEX('Action Plans'!$C$5:$C$504,MATCH($B381,'Action Plans'!$A$5:$A$504,0)),""))</f>
        <v/>
      </c>
      <c r="E381" s="29">
        <f>IF($B381="","",IFERROR(INDEX('Action Plans'!$D$5:$D$504,MATCH($B381,'Action Plans'!$A$5:$A$504,0)),""))</f>
        <v/>
      </c>
      <c r="F381" s="42" t="n"/>
      <c r="G381" s="23" t="n"/>
      <c r="H381" s="23" t="n"/>
      <c r="I381" s="24" t="n"/>
      <c r="J381" s="24" t="n"/>
      <c r="K381" s="42" t="n"/>
      <c r="L381" s="23" t="n"/>
      <c r="M381" s="42" t="n"/>
      <c r="N381" s="23" t="n"/>
      <c r="O381" s="27" t="n"/>
      <c r="P381" s="45" t="n"/>
      <c r="Q381" s="24" t="n"/>
      <c r="R381" s="29">
        <f>IF(COUNTA($A381:$B381,$F381:$Q381)=0,"",IF($A381="","Missing Session ID",IF(COUNTIF($A$5:$A$504,$A381)&gt;1,"Duplicate Session ID",IF($B381="","Missing Plan ID",IF(COUNTIF('Action Plans'!$A$5:$A$504,$B381)=0,"Unknown Plan ID",IF($F381="","Missing Coaching Date",IF(AND($K381&lt;&gt;"",$K381&lt;$F381),"Follow-Up Due Before Session",IF(AND($L381="Yes",$M381=""),"Missing Follow-Up Completion Date",IF(AND($L381="No",$M381&lt;&gt;""),"Completion Date With Open Follow-Up",IF(AND($M381&lt;&gt;"",$M381&lt;$F381),"Follow-Up Completed Before Session","OK"))))))))))</f>
        <v/>
      </c>
    </row>
    <row r="382">
      <c r="A382" s="23" t="n"/>
      <c r="B382" s="23" t="n"/>
      <c r="C382" s="29">
        <f>IF($B382="","",IFERROR(INDEX('Action Plans'!$B$5:$B$504,MATCH($B382,'Action Plans'!$A$5:$A$504,0)),""))</f>
        <v/>
      </c>
      <c r="D382" s="29">
        <f>IF($B382="","",IFERROR(INDEX('Action Plans'!$C$5:$C$504,MATCH($B382,'Action Plans'!$A$5:$A$504,0)),""))</f>
        <v/>
      </c>
      <c r="E382" s="29">
        <f>IF($B382="","",IFERROR(INDEX('Action Plans'!$D$5:$D$504,MATCH($B382,'Action Plans'!$A$5:$A$504,0)),""))</f>
        <v/>
      </c>
      <c r="F382" s="42" t="n"/>
      <c r="G382" s="23" t="n"/>
      <c r="H382" s="23" t="n"/>
      <c r="I382" s="24" t="n"/>
      <c r="J382" s="24" t="n"/>
      <c r="K382" s="42" t="n"/>
      <c r="L382" s="23" t="n"/>
      <c r="M382" s="42" t="n"/>
      <c r="N382" s="23" t="n"/>
      <c r="O382" s="27" t="n"/>
      <c r="P382" s="45" t="n"/>
      <c r="Q382" s="24" t="n"/>
      <c r="R382" s="29">
        <f>IF(COUNTA($A382:$B382,$F382:$Q382)=0,"",IF($A382="","Missing Session ID",IF(COUNTIF($A$5:$A$504,$A382)&gt;1,"Duplicate Session ID",IF($B382="","Missing Plan ID",IF(COUNTIF('Action Plans'!$A$5:$A$504,$B382)=0,"Unknown Plan ID",IF($F382="","Missing Coaching Date",IF(AND($K382&lt;&gt;"",$K382&lt;$F382),"Follow-Up Due Before Session",IF(AND($L382="Yes",$M382=""),"Missing Follow-Up Completion Date",IF(AND($L382="No",$M382&lt;&gt;""),"Completion Date With Open Follow-Up",IF(AND($M382&lt;&gt;"",$M382&lt;$F382),"Follow-Up Completed Before Session","OK"))))))))))</f>
        <v/>
      </c>
    </row>
    <row r="383">
      <c r="A383" s="23" t="n"/>
      <c r="B383" s="23" t="n"/>
      <c r="C383" s="29">
        <f>IF($B383="","",IFERROR(INDEX('Action Plans'!$B$5:$B$504,MATCH($B383,'Action Plans'!$A$5:$A$504,0)),""))</f>
        <v/>
      </c>
      <c r="D383" s="29">
        <f>IF($B383="","",IFERROR(INDEX('Action Plans'!$C$5:$C$504,MATCH($B383,'Action Plans'!$A$5:$A$504,0)),""))</f>
        <v/>
      </c>
      <c r="E383" s="29">
        <f>IF($B383="","",IFERROR(INDEX('Action Plans'!$D$5:$D$504,MATCH($B383,'Action Plans'!$A$5:$A$504,0)),""))</f>
        <v/>
      </c>
      <c r="F383" s="42" t="n"/>
      <c r="G383" s="23" t="n"/>
      <c r="H383" s="23" t="n"/>
      <c r="I383" s="24" t="n"/>
      <c r="J383" s="24" t="n"/>
      <c r="K383" s="42" t="n"/>
      <c r="L383" s="23" t="n"/>
      <c r="M383" s="42" t="n"/>
      <c r="N383" s="23" t="n"/>
      <c r="O383" s="27" t="n"/>
      <c r="P383" s="45" t="n"/>
      <c r="Q383" s="24" t="n"/>
      <c r="R383" s="29">
        <f>IF(COUNTA($A383:$B383,$F383:$Q383)=0,"",IF($A383="","Missing Session ID",IF(COUNTIF($A$5:$A$504,$A383)&gt;1,"Duplicate Session ID",IF($B383="","Missing Plan ID",IF(COUNTIF('Action Plans'!$A$5:$A$504,$B383)=0,"Unknown Plan ID",IF($F383="","Missing Coaching Date",IF(AND($K383&lt;&gt;"",$K383&lt;$F383),"Follow-Up Due Before Session",IF(AND($L383="Yes",$M383=""),"Missing Follow-Up Completion Date",IF(AND($L383="No",$M383&lt;&gt;""),"Completion Date With Open Follow-Up",IF(AND($M383&lt;&gt;"",$M383&lt;$F383),"Follow-Up Completed Before Session","OK"))))))))))</f>
        <v/>
      </c>
    </row>
    <row r="384">
      <c r="A384" s="23" t="n"/>
      <c r="B384" s="23" t="n"/>
      <c r="C384" s="29">
        <f>IF($B384="","",IFERROR(INDEX('Action Plans'!$B$5:$B$504,MATCH($B384,'Action Plans'!$A$5:$A$504,0)),""))</f>
        <v/>
      </c>
      <c r="D384" s="29">
        <f>IF($B384="","",IFERROR(INDEX('Action Plans'!$C$5:$C$504,MATCH($B384,'Action Plans'!$A$5:$A$504,0)),""))</f>
        <v/>
      </c>
      <c r="E384" s="29">
        <f>IF($B384="","",IFERROR(INDEX('Action Plans'!$D$5:$D$504,MATCH($B384,'Action Plans'!$A$5:$A$504,0)),""))</f>
        <v/>
      </c>
      <c r="F384" s="42" t="n"/>
      <c r="G384" s="23" t="n"/>
      <c r="H384" s="23" t="n"/>
      <c r="I384" s="24" t="n"/>
      <c r="J384" s="24" t="n"/>
      <c r="K384" s="42" t="n"/>
      <c r="L384" s="23" t="n"/>
      <c r="M384" s="42" t="n"/>
      <c r="N384" s="23" t="n"/>
      <c r="O384" s="27" t="n"/>
      <c r="P384" s="45" t="n"/>
      <c r="Q384" s="24" t="n"/>
      <c r="R384" s="29">
        <f>IF(COUNTA($A384:$B384,$F384:$Q384)=0,"",IF($A384="","Missing Session ID",IF(COUNTIF($A$5:$A$504,$A384)&gt;1,"Duplicate Session ID",IF($B384="","Missing Plan ID",IF(COUNTIF('Action Plans'!$A$5:$A$504,$B384)=0,"Unknown Plan ID",IF($F384="","Missing Coaching Date",IF(AND($K384&lt;&gt;"",$K384&lt;$F384),"Follow-Up Due Before Session",IF(AND($L384="Yes",$M384=""),"Missing Follow-Up Completion Date",IF(AND($L384="No",$M384&lt;&gt;""),"Completion Date With Open Follow-Up",IF(AND($M384&lt;&gt;"",$M384&lt;$F384),"Follow-Up Completed Before Session","OK"))))))))))</f>
        <v/>
      </c>
    </row>
    <row r="385">
      <c r="A385" s="23" t="n"/>
      <c r="B385" s="23" t="n"/>
      <c r="C385" s="29">
        <f>IF($B385="","",IFERROR(INDEX('Action Plans'!$B$5:$B$504,MATCH($B385,'Action Plans'!$A$5:$A$504,0)),""))</f>
        <v/>
      </c>
      <c r="D385" s="29">
        <f>IF($B385="","",IFERROR(INDEX('Action Plans'!$C$5:$C$504,MATCH($B385,'Action Plans'!$A$5:$A$504,0)),""))</f>
        <v/>
      </c>
      <c r="E385" s="29">
        <f>IF($B385="","",IFERROR(INDEX('Action Plans'!$D$5:$D$504,MATCH($B385,'Action Plans'!$A$5:$A$504,0)),""))</f>
        <v/>
      </c>
      <c r="F385" s="42" t="n"/>
      <c r="G385" s="23" t="n"/>
      <c r="H385" s="23" t="n"/>
      <c r="I385" s="24" t="n"/>
      <c r="J385" s="24" t="n"/>
      <c r="K385" s="42" t="n"/>
      <c r="L385" s="23" t="n"/>
      <c r="M385" s="42" t="n"/>
      <c r="N385" s="23" t="n"/>
      <c r="O385" s="27" t="n"/>
      <c r="P385" s="45" t="n"/>
      <c r="Q385" s="24" t="n"/>
      <c r="R385" s="29">
        <f>IF(COUNTA($A385:$B385,$F385:$Q385)=0,"",IF($A385="","Missing Session ID",IF(COUNTIF($A$5:$A$504,$A385)&gt;1,"Duplicate Session ID",IF($B385="","Missing Plan ID",IF(COUNTIF('Action Plans'!$A$5:$A$504,$B385)=0,"Unknown Plan ID",IF($F385="","Missing Coaching Date",IF(AND($K385&lt;&gt;"",$K385&lt;$F385),"Follow-Up Due Before Session",IF(AND($L385="Yes",$M385=""),"Missing Follow-Up Completion Date",IF(AND($L385="No",$M385&lt;&gt;""),"Completion Date With Open Follow-Up",IF(AND($M385&lt;&gt;"",$M385&lt;$F385),"Follow-Up Completed Before Session","OK"))))))))))</f>
        <v/>
      </c>
    </row>
    <row r="386">
      <c r="A386" s="23" t="n"/>
      <c r="B386" s="23" t="n"/>
      <c r="C386" s="29">
        <f>IF($B386="","",IFERROR(INDEX('Action Plans'!$B$5:$B$504,MATCH($B386,'Action Plans'!$A$5:$A$504,0)),""))</f>
        <v/>
      </c>
      <c r="D386" s="29">
        <f>IF($B386="","",IFERROR(INDEX('Action Plans'!$C$5:$C$504,MATCH($B386,'Action Plans'!$A$5:$A$504,0)),""))</f>
        <v/>
      </c>
      <c r="E386" s="29">
        <f>IF($B386="","",IFERROR(INDEX('Action Plans'!$D$5:$D$504,MATCH($B386,'Action Plans'!$A$5:$A$504,0)),""))</f>
        <v/>
      </c>
      <c r="F386" s="42" t="n"/>
      <c r="G386" s="23" t="n"/>
      <c r="H386" s="23" t="n"/>
      <c r="I386" s="24" t="n"/>
      <c r="J386" s="24" t="n"/>
      <c r="K386" s="42" t="n"/>
      <c r="L386" s="23" t="n"/>
      <c r="M386" s="42" t="n"/>
      <c r="N386" s="23" t="n"/>
      <c r="O386" s="27" t="n"/>
      <c r="P386" s="45" t="n"/>
      <c r="Q386" s="24" t="n"/>
      <c r="R386" s="29">
        <f>IF(COUNTA($A386:$B386,$F386:$Q386)=0,"",IF($A386="","Missing Session ID",IF(COUNTIF($A$5:$A$504,$A386)&gt;1,"Duplicate Session ID",IF($B386="","Missing Plan ID",IF(COUNTIF('Action Plans'!$A$5:$A$504,$B386)=0,"Unknown Plan ID",IF($F386="","Missing Coaching Date",IF(AND($K386&lt;&gt;"",$K386&lt;$F386),"Follow-Up Due Before Session",IF(AND($L386="Yes",$M386=""),"Missing Follow-Up Completion Date",IF(AND($L386="No",$M386&lt;&gt;""),"Completion Date With Open Follow-Up",IF(AND($M386&lt;&gt;"",$M386&lt;$F386),"Follow-Up Completed Before Session","OK"))))))))))</f>
        <v/>
      </c>
    </row>
    <row r="387">
      <c r="A387" s="23" t="n"/>
      <c r="B387" s="23" t="n"/>
      <c r="C387" s="29">
        <f>IF($B387="","",IFERROR(INDEX('Action Plans'!$B$5:$B$504,MATCH($B387,'Action Plans'!$A$5:$A$504,0)),""))</f>
        <v/>
      </c>
      <c r="D387" s="29">
        <f>IF($B387="","",IFERROR(INDEX('Action Plans'!$C$5:$C$504,MATCH($B387,'Action Plans'!$A$5:$A$504,0)),""))</f>
        <v/>
      </c>
      <c r="E387" s="29">
        <f>IF($B387="","",IFERROR(INDEX('Action Plans'!$D$5:$D$504,MATCH($B387,'Action Plans'!$A$5:$A$504,0)),""))</f>
        <v/>
      </c>
      <c r="F387" s="42" t="n"/>
      <c r="G387" s="23" t="n"/>
      <c r="H387" s="23" t="n"/>
      <c r="I387" s="24" t="n"/>
      <c r="J387" s="24" t="n"/>
      <c r="K387" s="42" t="n"/>
      <c r="L387" s="23" t="n"/>
      <c r="M387" s="42" t="n"/>
      <c r="N387" s="23" t="n"/>
      <c r="O387" s="27" t="n"/>
      <c r="P387" s="45" t="n"/>
      <c r="Q387" s="24" t="n"/>
      <c r="R387" s="29">
        <f>IF(COUNTA($A387:$B387,$F387:$Q387)=0,"",IF($A387="","Missing Session ID",IF(COUNTIF($A$5:$A$504,$A387)&gt;1,"Duplicate Session ID",IF($B387="","Missing Plan ID",IF(COUNTIF('Action Plans'!$A$5:$A$504,$B387)=0,"Unknown Plan ID",IF($F387="","Missing Coaching Date",IF(AND($K387&lt;&gt;"",$K387&lt;$F387),"Follow-Up Due Before Session",IF(AND($L387="Yes",$M387=""),"Missing Follow-Up Completion Date",IF(AND($L387="No",$M387&lt;&gt;""),"Completion Date With Open Follow-Up",IF(AND($M387&lt;&gt;"",$M387&lt;$F387),"Follow-Up Completed Before Session","OK"))))))))))</f>
        <v/>
      </c>
    </row>
    <row r="388">
      <c r="A388" s="23" t="n"/>
      <c r="B388" s="23" t="n"/>
      <c r="C388" s="29">
        <f>IF($B388="","",IFERROR(INDEX('Action Plans'!$B$5:$B$504,MATCH($B388,'Action Plans'!$A$5:$A$504,0)),""))</f>
        <v/>
      </c>
      <c r="D388" s="29">
        <f>IF($B388="","",IFERROR(INDEX('Action Plans'!$C$5:$C$504,MATCH($B388,'Action Plans'!$A$5:$A$504,0)),""))</f>
        <v/>
      </c>
      <c r="E388" s="29">
        <f>IF($B388="","",IFERROR(INDEX('Action Plans'!$D$5:$D$504,MATCH($B388,'Action Plans'!$A$5:$A$504,0)),""))</f>
        <v/>
      </c>
      <c r="F388" s="42" t="n"/>
      <c r="G388" s="23" t="n"/>
      <c r="H388" s="23" t="n"/>
      <c r="I388" s="24" t="n"/>
      <c r="J388" s="24" t="n"/>
      <c r="K388" s="42" t="n"/>
      <c r="L388" s="23" t="n"/>
      <c r="M388" s="42" t="n"/>
      <c r="N388" s="23" t="n"/>
      <c r="O388" s="27" t="n"/>
      <c r="P388" s="45" t="n"/>
      <c r="Q388" s="24" t="n"/>
      <c r="R388" s="29">
        <f>IF(COUNTA($A388:$B388,$F388:$Q388)=0,"",IF($A388="","Missing Session ID",IF(COUNTIF($A$5:$A$504,$A388)&gt;1,"Duplicate Session ID",IF($B388="","Missing Plan ID",IF(COUNTIF('Action Plans'!$A$5:$A$504,$B388)=0,"Unknown Plan ID",IF($F388="","Missing Coaching Date",IF(AND($K388&lt;&gt;"",$K388&lt;$F388),"Follow-Up Due Before Session",IF(AND($L388="Yes",$M388=""),"Missing Follow-Up Completion Date",IF(AND($L388="No",$M388&lt;&gt;""),"Completion Date With Open Follow-Up",IF(AND($M388&lt;&gt;"",$M388&lt;$F388),"Follow-Up Completed Before Session","OK"))))))))))</f>
        <v/>
      </c>
    </row>
    <row r="389">
      <c r="A389" s="23" t="n"/>
      <c r="B389" s="23" t="n"/>
      <c r="C389" s="29">
        <f>IF($B389="","",IFERROR(INDEX('Action Plans'!$B$5:$B$504,MATCH($B389,'Action Plans'!$A$5:$A$504,0)),""))</f>
        <v/>
      </c>
      <c r="D389" s="29">
        <f>IF($B389="","",IFERROR(INDEX('Action Plans'!$C$5:$C$504,MATCH($B389,'Action Plans'!$A$5:$A$504,0)),""))</f>
        <v/>
      </c>
      <c r="E389" s="29">
        <f>IF($B389="","",IFERROR(INDEX('Action Plans'!$D$5:$D$504,MATCH($B389,'Action Plans'!$A$5:$A$504,0)),""))</f>
        <v/>
      </c>
      <c r="F389" s="42" t="n"/>
      <c r="G389" s="23" t="n"/>
      <c r="H389" s="23" t="n"/>
      <c r="I389" s="24" t="n"/>
      <c r="J389" s="24" t="n"/>
      <c r="K389" s="42" t="n"/>
      <c r="L389" s="23" t="n"/>
      <c r="M389" s="42" t="n"/>
      <c r="N389" s="23" t="n"/>
      <c r="O389" s="27" t="n"/>
      <c r="P389" s="45" t="n"/>
      <c r="Q389" s="24" t="n"/>
      <c r="R389" s="29">
        <f>IF(COUNTA($A389:$B389,$F389:$Q389)=0,"",IF($A389="","Missing Session ID",IF(COUNTIF($A$5:$A$504,$A389)&gt;1,"Duplicate Session ID",IF($B389="","Missing Plan ID",IF(COUNTIF('Action Plans'!$A$5:$A$504,$B389)=0,"Unknown Plan ID",IF($F389="","Missing Coaching Date",IF(AND($K389&lt;&gt;"",$K389&lt;$F389),"Follow-Up Due Before Session",IF(AND($L389="Yes",$M389=""),"Missing Follow-Up Completion Date",IF(AND($L389="No",$M389&lt;&gt;""),"Completion Date With Open Follow-Up",IF(AND($M389&lt;&gt;"",$M389&lt;$F389),"Follow-Up Completed Before Session","OK"))))))))))</f>
        <v/>
      </c>
    </row>
    <row r="390">
      <c r="A390" s="23" t="n"/>
      <c r="B390" s="23" t="n"/>
      <c r="C390" s="29">
        <f>IF($B390="","",IFERROR(INDEX('Action Plans'!$B$5:$B$504,MATCH($B390,'Action Plans'!$A$5:$A$504,0)),""))</f>
        <v/>
      </c>
      <c r="D390" s="29">
        <f>IF($B390="","",IFERROR(INDEX('Action Plans'!$C$5:$C$504,MATCH($B390,'Action Plans'!$A$5:$A$504,0)),""))</f>
        <v/>
      </c>
      <c r="E390" s="29">
        <f>IF($B390="","",IFERROR(INDEX('Action Plans'!$D$5:$D$504,MATCH($B390,'Action Plans'!$A$5:$A$504,0)),""))</f>
        <v/>
      </c>
      <c r="F390" s="42" t="n"/>
      <c r="G390" s="23" t="n"/>
      <c r="H390" s="23" t="n"/>
      <c r="I390" s="24" t="n"/>
      <c r="J390" s="24" t="n"/>
      <c r="K390" s="42" t="n"/>
      <c r="L390" s="23" t="n"/>
      <c r="M390" s="42" t="n"/>
      <c r="N390" s="23" t="n"/>
      <c r="O390" s="27" t="n"/>
      <c r="P390" s="45" t="n"/>
      <c r="Q390" s="24" t="n"/>
      <c r="R390" s="29">
        <f>IF(COUNTA($A390:$B390,$F390:$Q390)=0,"",IF($A390="","Missing Session ID",IF(COUNTIF($A$5:$A$504,$A390)&gt;1,"Duplicate Session ID",IF($B390="","Missing Plan ID",IF(COUNTIF('Action Plans'!$A$5:$A$504,$B390)=0,"Unknown Plan ID",IF($F390="","Missing Coaching Date",IF(AND($K390&lt;&gt;"",$K390&lt;$F390),"Follow-Up Due Before Session",IF(AND($L390="Yes",$M390=""),"Missing Follow-Up Completion Date",IF(AND($L390="No",$M390&lt;&gt;""),"Completion Date With Open Follow-Up",IF(AND($M390&lt;&gt;"",$M390&lt;$F390),"Follow-Up Completed Before Session","OK"))))))))))</f>
        <v/>
      </c>
    </row>
    <row r="391">
      <c r="A391" s="23" t="n"/>
      <c r="B391" s="23" t="n"/>
      <c r="C391" s="29">
        <f>IF($B391="","",IFERROR(INDEX('Action Plans'!$B$5:$B$504,MATCH($B391,'Action Plans'!$A$5:$A$504,0)),""))</f>
        <v/>
      </c>
      <c r="D391" s="29">
        <f>IF($B391="","",IFERROR(INDEX('Action Plans'!$C$5:$C$504,MATCH($B391,'Action Plans'!$A$5:$A$504,0)),""))</f>
        <v/>
      </c>
      <c r="E391" s="29">
        <f>IF($B391="","",IFERROR(INDEX('Action Plans'!$D$5:$D$504,MATCH($B391,'Action Plans'!$A$5:$A$504,0)),""))</f>
        <v/>
      </c>
      <c r="F391" s="42" t="n"/>
      <c r="G391" s="23" t="n"/>
      <c r="H391" s="23" t="n"/>
      <c r="I391" s="24" t="n"/>
      <c r="J391" s="24" t="n"/>
      <c r="K391" s="42" t="n"/>
      <c r="L391" s="23" t="n"/>
      <c r="M391" s="42" t="n"/>
      <c r="N391" s="23" t="n"/>
      <c r="O391" s="27" t="n"/>
      <c r="P391" s="45" t="n"/>
      <c r="Q391" s="24" t="n"/>
      <c r="R391" s="29">
        <f>IF(COUNTA($A391:$B391,$F391:$Q391)=0,"",IF($A391="","Missing Session ID",IF(COUNTIF($A$5:$A$504,$A391)&gt;1,"Duplicate Session ID",IF($B391="","Missing Plan ID",IF(COUNTIF('Action Plans'!$A$5:$A$504,$B391)=0,"Unknown Plan ID",IF($F391="","Missing Coaching Date",IF(AND($K391&lt;&gt;"",$K391&lt;$F391),"Follow-Up Due Before Session",IF(AND($L391="Yes",$M391=""),"Missing Follow-Up Completion Date",IF(AND($L391="No",$M391&lt;&gt;""),"Completion Date With Open Follow-Up",IF(AND($M391&lt;&gt;"",$M391&lt;$F391),"Follow-Up Completed Before Session","OK"))))))))))</f>
        <v/>
      </c>
    </row>
    <row r="392">
      <c r="A392" s="23" t="n"/>
      <c r="B392" s="23" t="n"/>
      <c r="C392" s="29">
        <f>IF($B392="","",IFERROR(INDEX('Action Plans'!$B$5:$B$504,MATCH($B392,'Action Plans'!$A$5:$A$504,0)),""))</f>
        <v/>
      </c>
      <c r="D392" s="29">
        <f>IF($B392="","",IFERROR(INDEX('Action Plans'!$C$5:$C$504,MATCH($B392,'Action Plans'!$A$5:$A$504,0)),""))</f>
        <v/>
      </c>
      <c r="E392" s="29">
        <f>IF($B392="","",IFERROR(INDEX('Action Plans'!$D$5:$D$504,MATCH($B392,'Action Plans'!$A$5:$A$504,0)),""))</f>
        <v/>
      </c>
      <c r="F392" s="42" t="n"/>
      <c r="G392" s="23" t="n"/>
      <c r="H392" s="23" t="n"/>
      <c r="I392" s="24" t="n"/>
      <c r="J392" s="24" t="n"/>
      <c r="K392" s="42" t="n"/>
      <c r="L392" s="23" t="n"/>
      <c r="M392" s="42" t="n"/>
      <c r="N392" s="23" t="n"/>
      <c r="O392" s="27" t="n"/>
      <c r="P392" s="45" t="n"/>
      <c r="Q392" s="24" t="n"/>
      <c r="R392" s="29">
        <f>IF(COUNTA($A392:$B392,$F392:$Q392)=0,"",IF($A392="","Missing Session ID",IF(COUNTIF($A$5:$A$504,$A392)&gt;1,"Duplicate Session ID",IF($B392="","Missing Plan ID",IF(COUNTIF('Action Plans'!$A$5:$A$504,$B392)=0,"Unknown Plan ID",IF($F392="","Missing Coaching Date",IF(AND($K392&lt;&gt;"",$K392&lt;$F392),"Follow-Up Due Before Session",IF(AND($L392="Yes",$M392=""),"Missing Follow-Up Completion Date",IF(AND($L392="No",$M392&lt;&gt;""),"Completion Date With Open Follow-Up",IF(AND($M392&lt;&gt;"",$M392&lt;$F392),"Follow-Up Completed Before Session","OK"))))))))))</f>
        <v/>
      </c>
    </row>
    <row r="393">
      <c r="A393" s="23" t="n"/>
      <c r="B393" s="23" t="n"/>
      <c r="C393" s="29">
        <f>IF($B393="","",IFERROR(INDEX('Action Plans'!$B$5:$B$504,MATCH($B393,'Action Plans'!$A$5:$A$504,0)),""))</f>
        <v/>
      </c>
      <c r="D393" s="29">
        <f>IF($B393="","",IFERROR(INDEX('Action Plans'!$C$5:$C$504,MATCH($B393,'Action Plans'!$A$5:$A$504,0)),""))</f>
        <v/>
      </c>
      <c r="E393" s="29">
        <f>IF($B393="","",IFERROR(INDEX('Action Plans'!$D$5:$D$504,MATCH($B393,'Action Plans'!$A$5:$A$504,0)),""))</f>
        <v/>
      </c>
      <c r="F393" s="42" t="n"/>
      <c r="G393" s="23" t="n"/>
      <c r="H393" s="23" t="n"/>
      <c r="I393" s="24" t="n"/>
      <c r="J393" s="24" t="n"/>
      <c r="K393" s="42" t="n"/>
      <c r="L393" s="23" t="n"/>
      <c r="M393" s="42" t="n"/>
      <c r="N393" s="23" t="n"/>
      <c r="O393" s="27" t="n"/>
      <c r="P393" s="45" t="n"/>
      <c r="Q393" s="24" t="n"/>
      <c r="R393" s="29">
        <f>IF(COUNTA($A393:$B393,$F393:$Q393)=0,"",IF($A393="","Missing Session ID",IF(COUNTIF($A$5:$A$504,$A393)&gt;1,"Duplicate Session ID",IF($B393="","Missing Plan ID",IF(COUNTIF('Action Plans'!$A$5:$A$504,$B393)=0,"Unknown Plan ID",IF($F393="","Missing Coaching Date",IF(AND($K393&lt;&gt;"",$K393&lt;$F393),"Follow-Up Due Before Session",IF(AND($L393="Yes",$M393=""),"Missing Follow-Up Completion Date",IF(AND($L393="No",$M393&lt;&gt;""),"Completion Date With Open Follow-Up",IF(AND($M393&lt;&gt;"",$M393&lt;$F393),"Follow-Up Completed Before Session","OK"))))))))))</f>
        <v/>
      </c>
    </row>
    <row r="394">
      <c r="A394" s="23" t="n"/>
      <c r="B394" s="23" t="n"/>
      <c r="C394" s="29">
        <f>IF($B394="","",IFERROR(INDEX('Action Plans'!$B$5:$B$504,MATCH($B394,'Action Plans'!$A$5:$A$504,0)),""))</f>
        <v/>
      </c>
      <c r="D394" s="29">
        <f>IF($B394="","",IFERROR(INDEX('Action Plans'!$C$5:$C$504,MATCH($B394,'Action Plans'!$A$5:$A$504,0)),""))</f>
        <v/>
      </c>
      <c r="E394" s="29">
        <f>IF($B394="","",IFERROR(INDEX('Action Plans'!$D$5:$D$504,MATCH($B394,'Action Plans'!$A$5:$A$504,0)),""))</f>
        <v/>
      </c>
      <c r="F394" s="42" t="n"/>
      <c r="G394" s="23" t="n"/>
      <c r="H394" s="23" t="n"/>
      <c r="I394" s="24" t="n"/>
      <c r="J394" s="24" t="n"/>
      <c r="K394" s="42" t="n"/>
      <c r="L394" s="23" t="n"/>
      <c r="M394" s="42" t="n"/>
      <c r="N394" s="23" t="n"/>
      <c r="O394" s="27" t="n"/>
      <c r="P394" s="45" t="n"/>
      <c r="Q394" s="24" t="n"/>
      <c r="R394" s="29">
        <f>IF(COUNTA($A394:$B394,$F394:$Q394)=0,"",IF($A394="","Missing Session ID",IF(COUNTIF($A$5:$A$504,$A394)&gt;1,"Duplicate Session ID",IF($B394="","Missing Plan ID",IF(COUNTIF('Action Plans'!$A$5:$A$504,$B394)=0,"Unknown Plan ID",IF($F394="","Missing Coaching Date",IF(AND($K394&lt;&gt;"",$K394&lt;$F394),"Follow-Up Due Before Session",IF(AND($L394="Yes",$M394=""),"Missing Follow-Up Completion Date",IF(AND($L394="No",$M394&lt;&gt;""),"Completion Date With Open Follow-Up",IF(AND($M394&lt;&gt;"",$M394&lt;$F394),"Follow-Up Completed Before Session","OK"))))))))))</f>
        <v/>
      </c>
    </row>
    <row r="395">
      <c r="A395" s="23" t="n"/>
      <c r="B395" s="23" t="n"/>
      <c r="C395" s="29">
        <f>IF($B395="","",IFERROR(INDEX('Action Plans'!$B$5:$B$504,MATCH($B395,'Action Plans'!$A$5:$A$504,0)),""))</f>
        <v/>
      </c>
      <c r="D395" s="29">
        <f>IF($B395="","",IFERROR(INDEX('Action Plans'!$C$5:$C$504,MATCH($B395,'Action Plans'!$A$5:$A$504,0)),""))</f>
        <v/>
      </c>
      <c r="E395" s="29">
        <f>IF($B395="","",IFERROR(INDEX('Action Plans'!$D$5:$D$504,MATCH($B395,'Action Plans'!$A$5:$A$504,0)),""))</f>
        <v/>
      </c>
      <c r="F395" s="42" t="n"/>
      <c r="G395" s="23" t="n"/>
      <c r="H395" s="23" t="n"/>
      <c r="I395" s="24" t="n"/>
      <c r="J395" s="24" t="n"/>
      <c r="K395" s="42" t="n"/>
      <c r="L395" s="23" t="n"/>
      <c r="M395" s="42" t="n"/>
      <c r="N395" s="23" t="n"/>
      <c r="O395" s="27" t="n"/>
      <c r="P395" s="45" t="n"/>
      <c r="Q395" s="24" t="n"/>
      <c r="R395" s="29">
        <f>IF(COUNTA($A395:$B395,$F395:$Q395)=0,"",IF($A395="","Missing Session ID",IF(COUNTIF($A$5:$A$504,$A395)&gt;1,"Duplicate Session ID",IF($B395="","Missing Plan ID",IF(COUNTIF('Action Plans'!$A$5:$A$504,$B395)=0,"Unknown Plan ID",IF($F395="","Missing Coaching Date",IF(AND($K395&lt;&gt;"",$K395&lt;$F395),"Follow-Up Due Before Session",IF(AND($L395="Yes",$M395=""),"Missing Follow-Up Completion Date",IF(AND($L395="No",$M395&lt;&gt;""),"Completion Date With Open Follow-Up",IF(AND($M395&lt;&gt;"",$M395&lt;$F395),"Follow-Up Completed Before Session","OK"))))))))))</f>
        <v/>
      </c>
    </row>
    <row r="396">
      <c r="A396" s="23" t="n"/>
      <c r="B396" s="23" t="n"/>
      <c r="C396" s="29">
        <f>IF($B396="","",IFERROR(INDEX('Action Plans'!$B$5:$B$504,MATCH($B396,'Action Plans'!$A$5:$A$504,0)),""))</f>
        <v/>
      </c>
      <c r="D396" s="29">
        <f>IF($B396="","",IFERROR(INDEX('Action Plans'!$C$5:$C$504,MATCH($B396,'Action Plans'!$A$5:$A$504,0)),""))</f>
        <v/>
      </c>
      <c r="E396" s="29">
        <f>IF($B396="","",IFERROR(INDEX('Action Plans'!$D$5:$D$504,MATCH($B396,'Action Plans'!$A$5:$A$504,0)),""))</f>
        <v/>
      </c>
      <c r="F396" s="42" t="n"/>
      <c r="G396" s="23" t="n"/>
      <c r="H396" s="23" t="n"/>
      <c r="I396" s="24" t="n"/>
      <c r="J396" s="24" t="n"/>
      <c r="K396" s="42" t="n"/>
      <c r="L396" s="23" t="n"/>
      <c r="M396" s="42" t="n"/>
      <c r="N396" s="23" t="n"/>
      <c r="O396" s="27" t="n"/>
      <c r="P396" s="45" t="n"/>
      <c r="Q396" s="24" t="n"/>
      <c r="R396" s="29">
        <f>IF(COUNTA($A396:$B396,$F396:$Q396)=0,"",IF($A396="","Missing Session ID",IF(COUNTIF($A$5:$A$504,$A396)&gt;1,"Duplicate Session ID",IF($B396="","Missing Plan ID",IF(COUNTIF('Action Plans'!$A$5:$A$504,$B396)=0,"Unknown Plan ID",IF($F396="","Missing Coaching Date",IF(AND($K396&lt;&gt;"",$K396&lt;$F396),"Follow-Up Due Before Session",IF(AND($L396="Yes",$M396=""),"Missing Follow-Up Completion Date",IF(AND($L396="No",$M396&lt;&gt;""),"Completion Date With Open Follow-Up",IF(AND($M396&lt;&gt;"",$M396&lt;$F396),"Follow-Up Completed Before Session","OK"))))))))))</f>
        <v/>
      </c>
    </row>
    <row r="397">
      <c r="A397" s="23" t="n"/>
      <c r="B397" s="23" t="n"/>
      <c r="C397" s="29">
        <f>IF($B397="","",IFERROR(INDEX('Action Plans'!$B$5:$B$504,MATCH($B397,'Action Plans'!$A$5:$A$504,0)),""))</f>
        <v/>
      </c>
      <c r="D397" s="29">
        <f>IF($B397="","",IFERROR(INDEX('Action Plans'!$C$5:$C$504,MATCH($B397,'Action Plans'!$A$5:$A$504,0)),""))</f>
        <v/>
      </c>
      <c r="E397" s="29">
        <f>IF($B397="","",IFERROR(INDEX('Action Plans'!$D$5:$D$504,MATCH($B397,'Action Plans'!$A$5:$A$504,0)),""))</f>
        <v/>
      </c>
      <c r="F397" s="42" t="n"/>
      <c r="G397" s="23" t="n"/>
      <c r="H397" s="23" t="n"/>
      <c r="I397" s="24" t="n"/>
      <c r="J397" s="24" t="n"/>
      <c r="K397" s="42" t="n"/>
      <c r="L397" s="23" t="n"/>
      <c r="M397" s="42" t="n"/>
      <c r="N397" s="23" t="n"/>
      <c r="O397" s="27" t="n"/>
      <c r="P397" s="45" t="n"/>
      <c r="Q397" s="24" t="n"/>
      <c r="R397" s="29">
        <f>IF(COUNTA($A397:$B397,$F397:$Q397)=0,"",IF($A397="","Missing Session ID",IF(COUNTIF($A$5:$A$504,$A397)&gt;1,"Duplicate Session ID",IF($B397="","Missing Plan ID",IF(COUNTIF('Action Plans'!$A$5:$A$504,$B397)=0,"Unknown Plan ID",IF($F397="","Missing Coaching Date",IF(AND($K397&lt;&gt;"",$K397&lt;$F397),"Follow-Up Due Before Session",IF(AND($L397="Yes",$M397=""),"Missing Follow-Up Completion Date",IF(AND($L397="No",$M397&lt;&gt;""),"Completion Date With Open Follow-Up",IF(AND($M397&lt;&gt;"",$M397&lt;$F397),"Follow-Up Completed Before Session","OK"))))))))))</f>
        <v/>
      </c>
    </row>
    <row r="398">
      <c r="A398" s="23" t="n"/>
      <c r="B398" s="23" t="n"/>
      <c r="C398" s="29">
        <f>IF($B398="","",IFERROR(INDEX('Action Plans'!$B$5:$B$504,MATCH($B398,'Action Plans'!$A$5:$A$504,0)),""))</f>
        <v/>
      </c>
      <c r="D398" s="29">
        <f>IF($B398="","",IFERROR(INDEX('Action Plans'!$C$5:$C$504,MATCH($B398,'Action Plans'!$A$5:$A$504,0)),""))</f>
        <v/>
      </c>
      <c r="E398" s="29">
        <f>IF($B398="","",IFERROR(INDEX('Action Plans'!$D$5:$D$504,MATCH($B398,'Action Plans'!$A$5:$A$504,0)),""))</f>
        <v/>
      </c>
      <c r="F398" s="42" t="n"/>
      <c r="G398" s="23" t="n"/>
      <c r="H398" s="23" t="n"/>
      <c r="I398" s="24" t="n"/>
      <c r="J398" s="24" t="n"/>
      <c r="K398" s="42" t="n"/>
      <c r="L398" s="23" t="n"/>
      <c r="M398" s="42" t="n"/>
      <c r="N398" s="23" t="n"/>
      <c r="O398" s="27" t="n"/>
      <c r="P398" s="45" t="n"/>
      <c r="Q398" s="24" t="n"/>
      <c r="R398" s="29">
        <f>IF(COUNTA($A398:$B398,$F398:$Q398)=0,"",IF($A398="","Missing Session ID",IF(COUNTIF($A$5:$A$504,$A398)&gt;1,"Duplicate Session ID",IF($B398="","Missing Plan ID",IF(COUNTIF('Action Plans'!$A$5:$A$504,$B398)=0,"Unknown Plan ID",IF($F398="","Missing Coaching Date",IF(AND($K398&lt;&gt;"",$K398&lt;$F398),"Follow-Up Due Before Session",IF(AND($L398="Yes",$M398=""),"Missing Follow-Up Completion Date",IF(AND($L398="No",$M398&lt;&gt;""),"Completion Date With Open Follow-Up",IF(AND($M398&lt;&gt;"",$M398&lt;$F398),"Follow-Up Completed Before Session","OK"))))))))))</f>
        <v/>
      </c>
    </row>
    <row r="399">
      <c r="A399" s="23" t="n"/>
      <c r="B399" s="23" t="n"/>
      <c r="C399" s="29">
        <f>IF($B399="","",IFERROR(INDEX('Action Plans'!$B$5:$B$504,MATCH($B399,'Action Plans'!$A$5:$A$504,0)),""))</f>
        <v/>
      </c>
      <c r="D399" s="29">
        <f>IF($B399="","",IFERROR(INDEX('Action Plans'!$C$5:$C$504,MATCH($B399,'Action Plans'!$A$5:$A$504,0)),""))</f>
        <v/>
      </c>
      <c r="E399" s="29">
        <f>IF($B399="","",IFERROR(INDEX('Action Plans'!$D$5:$D$504,MATCH($B399,'Action Plans'!$A$5:$A$504,0)),""))</f>
        <v/>
      </c>
      <c r="F399" s="42" t="n"/>
      <c r="G399" s="23" t="n"/>
      <c r="H399" s="23" t="n"/>
      <c r="I399" s="24" t="n"/>
      <c r="J399" s="24" t="n"/>
      <c r="K399" s="42" t="n"/>
      <c r="L399" s="23" t="n"/>
      <c r="M399" s="42" t="n"/>
      <c r="N399" s="23" t="n"/>
      <c r="O399" s="27" t="n"/>
      <c r="P399" s="45" t="n"/>
      <c r="Q399" s="24" t="n"/>
      <c r="R399" s="29">
        <f>IF(COUNTA($A399:$B399,$F399:$Q399)=0,"",IF($A399="","Missing Session ID",IF(COUNTIF($A$5:$A$504,$A399)&gt;1,"Duplicate Session ID",IF($B399="","Missing Plan ID",IF(COUNTIF('Action Plans'!$A$5:$A$504,$B399)=0,"Unknown Plan ID",IF($F399="","Missing Coaching Date",IF(AND($K399&lt;&gt;"",$K399&lt;$F399),"Follow-Up Due Before Session",IF(AND($L399="Yes",$M399=""),"Missing Follow-Up Completion Date",IF(AND($L399="No",$M399&lt;&gt;""),"Completion Date With Open Follow-Up",IF(AND($M399&lt;&gt;"",$M399&lt;$F399),"Follow-Up Completed Before Session","OK"))))))))))</f>
        <v/>
      </c>
    </row>
    <row r="400">
      <c r="A400" s="23" t="n"/>
      <c r="B400" s="23" t="n"/>
      <c r="C400" s="29">
        <f>IF($B400="","",IFERROR(INDEX('Action Plans'!$B$5:$B$504,MATCH($B400,'Action Plans'!$A$5:$A$504,0)),""))</f>
        <v/>
      </c>
      <c r="D400" s="29">
        <f>IF($B400="","",IFERROR(INDEX('Action Plans'!$C$5:$C$504,MATCH($B400,'Action Plans'!$A$5:$A$504,0)),""))</f>
        <v/>
      </c>
      <c r="E400" s="29">
        <f>IF($B400="","",IFERROR(INDEX('Action Plans'!$D$5:$D$504,MATCH($B400,'Action Plans'!$A$5:$A$504,0)),""))</f>
        <v/>
      </c>
      <c r="F400" s="42" t="n"/>
      <c r="G400" s="23" t="n"/>
      <c r="H400" s="23" t="n"/>
      <c r="I400" s="24" t="n"/>
      <c r="J400" s="24" t="n"/>
      <c r="K400" s="42" t="n"/>
      <c r="L400" s="23" t="n"/>
      <c r="M400" s="42" t="n"/>
      <c r="N400" s="23" t="n"/>
      <c r="O400" s="27" t="n"/>
      <c r="P400" s="45" t="n"/>
      <c r="Q400" s="24" t="n"/>
      <c r="R400" s="29">
        <f>IF(COUNTA($A400:$B400,$F400:$Q400)=0,"",IF($A400="","Missing Session ID",IF(COUNTIF($A$5:$A$504,$A400)&gt;1,"Duplicate Session ID",IF($B400="","Missing Plan ID",IF(COUNTIF('Action Plans'!$A$5:$A$504,$B400)=0,"Unknown Plan ID",IF($F400="","Missing Coaching Date",IF(AND($K400&lt;&gt;"",$K400&lt;$F400),"Follow-Up Due Before Session",IF(AND($L400="Yes",$M400=""),"Missing Follow-Up Completion Date",IF(AND($L400="No",$M400&lt;&gt;""),"Completion Date With Open Follow-Up",IF(AND($M400&lt;&gt;"",$M400&lt;$F400),"Follow-Up Completed Before Session","OK"))))))))))</f>
        <v/>
      </c>
    </row>
    <row r="401">
      <c r="A401" s="23" t="n"/>
      <c r="B401" s="23" t="n"/>
      <c r="C401" s="29">
        <f>IF($B401="","",IFERROR(INDEX('Action Plans'!$B$5:$B$504,MATCH($B401,'Action Plans'!$A$5:$A$504,0)),""))</f>
        <v/>
      </c>
      <c r="D401" s="29">
        <f>IF($B401="","",IFERROR(INDEX('Action Plans'!$C$5:$C$504,MATCH($B401,'Action Plans'!$A$5:$A$504,0)),""))</f>
        <v/>
      </c>
      <c r="E401" s="29">
        <f>IF($B401="","",IFERROR(INDEX('Action Plans'!$D$5:$D$504,MATCH($B401,'Action Plans'!$A$5:$A$504,0)),""))</f>
        <v/>
      </c>
      <c r="F401" s="42" t="n"/>
      <c r="G401" s="23" t="n"/>
      <c r="H401" s="23" t="n"/>
      <c r="I401" s="24" t="n"/>
      <c r="J401" s="24" t="n"/>
      <c r="K401" s="42" t="n"/>
      <c r="L401" s="23" t="n"/>
      <c r="M401" s="42" t="n"/>
      <c r="N401" s="23" t="n"/>
      <c r="O401" s="27" t="n"/>
      <c r="P401" s="45" t="n"/>
      <c r="Q401" s="24" t="n"/>
      <c r="R401" s="29">
        <f>IF(COUNTA($A401:$B401,$F401:$Q401)=0,"",IF($A401="","Missing Session ID",IF(COUNTIF($A$5:$A$504,$A401)&gt;1,"Duplicate Session ID",IF($B401="","Missing Plan ID",IF(COUNTIF('Action Plans'!$A$5:$A$504,$B401)=0,"Unknown Plan ID",IF($F401="","Missing Coaching Date",IF(AND($K401&lt;&gt;"",$K401&lt;$F401),"Follow-Up Due Before Session",IF(AND($L401="Yes",$M401=""),"Missing Follow-Up Completion Date",IF(AND($L401="No",$M401&lt;&gt;""),"Completion Date With Open Follow-Up",IF(AND($M401&lt;&gt;"",$M401&lt;$F401),"Follow-Up Completed Before Session","OK"))))))))))</f>
        <v/>
      </c>
    </row>
    <row r="402">
      <c r="A402" s="23" t="n"/>
      <c r="B402" s="23" t="n"/>
      <c r="C402" s="29">
        <f>IF($B402="","",IFERROR(INDEX('Action Plans'!$B$5:$B$504,MATCH($B402,'Action Plans'!$A$5:$A$504,0)),""))</f>
        <v/>
      </c>
      <c r="D402" s="29">
        <f>IF($B402="","",IFERROR(INDEX('Action Plans'!$C$5:$C$504,MATCH($B402,'Action Plans'!$A$5:$A$504,0)),""))</f>
        <v/>
      </c>
      <c r="E402" s="29">
        <f>IF($B402="","",IFERROR(INDEX('Action Plans'!$D$5:$D$504,MATCH($B402,'Action Plans'!$A$5:$A$504,0)),""))</f>
        <v/>
      </c>
      <c r="F402" s="42" t="n"/>
      <c r="G402" s="23" t="n"/>
      <c r="H402" s="23" t="n"/>
      <c r="I402" s="24" t="n"/>
      <c r="J402" s="24" t="n"/>
      <c r="K402" s="42" t="n"/>
      <c r="L402" s="23" t="n"/>
      <c r="M402" s="42" t="n"/>
      <c r="N402" s="23" t="n"/>
      <c r="O402" s="27" t="n"/>
      <c r="P402" s="45" t="n"/>
      <c r="Q402" s="24" t="n"/>
      <c r="R402" s="29">
        <f>IF(COUNTA($A402:$B402,$F402:$Q402)=0,"",IF($A402="","Missing Session ID",IF(COUNTIF($A$5:$A$504,$A402)&gt;1,"Duplicate Session ID",IF($B402="","Missing Plan ID",IF(COUNTIF('Action Plans'!$A$5:$A$504,$B402)=0,"Unknown Plan ID",IF($F402="","Missing Coaching Date",IF(AND($K402&lt;&gt;"",$K402&lt;$F402),"Follow-Up Due Before Session",IF(AND($L402="Yes",$M402=""),"Missing Follow-Up Completion Date",IF(AND($L402="No",$M402&lt;&gt;""),"Completion Date With Open Follow-Up",IF(AND($M402&lt;&gt;"",$M402&lt;$F402),"Follow-Up Completed Before Session","OK"))))))))))</f>
        <v/>
      </c>
    </row>
    <row r="403">
      <c r="A403" s="23" t="n"/>
      <c r="B403" s="23" t="n"/>
      <c r="C403" s="29">
        <f>IF($B403="","",IFERROR(INDEX('Action Plans'!$B$5:$B$504,MATCH($B403,'Action Plans'!$A$5:$A$504,0)),""))</f>
        <v/>
      </c>
      <c r="D403" s="29">
        <f>IF($B403="","",IFERROR(INDEX('Action Plans'!$C$5:$C$504,MATCH($B403,'Action Plans'!$A$5:$A$504,0)),""))</f>
        <v/>
      </c>
      <c r="E403" s="29">
        <f>IF($B403="","",IFERROR(INDEX('Action Plans'!$D$5:$D$504,MATCH($B403,'Action Plans'!$A$5:$A$504,0)),""))</f>
        <v/>
      </c>
      <c r="F403" s="42" t="n"/>
      <c r="G403" s="23" t="n"/>
      <c r="H403" s="23" t="n"/>
      <c r="I403" s="24" t="n"/>
      <c r="J403" s="24" t="n"/>
      <c r="K403" s="42" t="n"/>
      <c r="L403" s="23" t="n"/>
      <c r="M403" s="42" t="n"/>
      <c r="N403" s="23" t="n"/>
      <c r="O403" s="27" t="n"/>
      <c r="P403" s="45" t="n"/>
      <c r="Q403" s="24" t="n"/>
      <c r="R403" s="29">
        <f>IF(COUNTA($A403:$B403,$F403:$Q403)=0,"",IF($A403="","Missing Session ID",IF(COUNTIF($A$5:$A$504,$A403)&gt;1,"Duplicate Session ID",IF($B403="","Missing Plan ID",IF(COUNTIF('Action Plans'!$A$5:$A$504,$B403)=0,"Unknown Plan ID",IF($F403="","Missing Coaching Date",IF(AND($K403&lt;&gt;"",$K403&lt;$F403),"Follow-Up Due Before Session",IF(AND($L403="Yes",$M403=""),"Missing Follow-Up Completion Date",IF(AND($L403="No",$M403&lt;&gt;""),"Completion Date With Open Follow-Up",IF(AND($M403&lt;&gt;"",$M403&lt;$F403),"Follow-Up Completed Before Session","OK"))))))))))</f>
        <v/>
      </c>
    </row>
    <row r="404">
      <c r="A404" s="23" t="n"/>
      <c r="B404" s="23" t="n"/>
      <c r="C404" s="29">
        <f>IF($B404="","",IFERROR(INDEX('Action Plans'!$B$5:$B$504,MATCH($B404,'Action Plans'!$A$5:$A$504,0)),""))</f>
        <v/>
      </c>
      <c r="D404" s="29">
        <f>IF($B404="","",IFERROR(INDEX('Action Plans'!$C$5:$C$504,MATCH($B404,'Action Plans'!$A$5:$A$504,0)),""))</f>
        <v/>
      </c>
      <c r="E404" s="29">
        <f>IF($B404="","",IFERROR(INDEX('Action Plans'!$D$5:$D$504,MATCH($B404,'Action Plans'!$A$5:$A$504,0)),""))</f>
        <v/>
      </c>
      <c r="F404" s="42" t="n"/>
      <c r="G404" s="23" t="n"/>
      <c r="H404" s="23" t="n"/>
      <c r="I404" s="24" t="n"/>
      <c r="J404" s="24" t="n"/>
      <c r="K404" s="42" t="n"/>
      <c r="L404" s="23" t="n"/>
      <c r="M404" s="42" t="n"/>
      <c r="N404" s="23" t="n"/>
      <c r="O404" s="27" t="n"/>
      <c r="P404" s="45" t="n"/>
      <c r="Q404" s="24" t="n"/>
      <c r="R404" s="29">
        <f>IF(COUNTA($A404:$B404,$F404:$Q404)=0,"",IF($A404="","Missing Session ID",IF(COUNTIF($A$5:$A$504,$A404)&gt;1,"Duplicate Session ID",IF($B404="","Missing Plan ID",IF(COUNTIF('Action Plans'!$A$5:$A$504,$B404)=0,"Unknown Plan ID",IF($F404="","Missing Coaching Date",IF(AND($K404&lt;&gt;"",$K404&lt;$F404),"Follow-Up Due Before Session",IF(AND($L404="Yes",$M404=""),"Missing Follow-Up Completion Date",IF(AND($L404="No",$M404&lt;&gt;""),"Completion Date With Open Follow-Up",IF(AND($M404&lt;&gt;"",$M404&lt;$F404),"Follow-Up Completed Before Session","OK"))))))))))</f>
        <v/>
      </c>
    </row>
    <row r="405">
      <c r="A405" s="23" t="n"/>
      <c r="B405" s="23" t="n"/>
      <c r="C405" s="29">
        <f>IF($B405="","",IFERROR(INDEX('Action Plans'!$B$5:$B$504,MATCH($B405,'Action Plans'!$A$5:$A$504,0)),""))</f>
        <v/>
      </c>
      <c r="D405" s="29">
        <f>IF($B405="","",IFERROR(INDEX('Action Plans'!$C$5:$C$504,MATCH($B405,'Action Plans'!$A$5:$A$504,0)),""))</f>
        <v/>
      </c>
      <c r="E405" s="29">
        <f>IF($B405="","",IFERROR(INDEX('Action Plans'!$D$5:$D$504,MATCH($B405,'Action Plans'!$A$5:$A$504,0)),""))</f>
        <v/>
      </c>
      <c r="F405" s="42" t="n"/>
      <c r="G405" s="23" t="n"/>
      <c r="H405" s="23" t="n"/>
      <c r="I405" s="24" t="n"/>
      <c r="J405" s="24" t="n"/>
      <c r="K405" s="42" t="n"/>
      <c r="L405" s="23" t="n"/>
      <c r="M405" s="42" t="n"/>
      <c r="N405" s="23" t="n"/>
      <c r="O405" s="27" t="n"/>
      <c r="P405" s="45" t="n"/>
      <c r="Q405" s="24" t="n"/>
      <c r="R405" s="29">
        <f>IF(COUNTA($A405:$B405,$F405:$Q405)=0,"",IF($A405="","Missing Session ID",IF(COUNTIF($A$5:$A$504,$A405)&gt;1,"Duplicate Session ID",IF($B405="","Missing Plan ID",IF(COUNTIF('Action Plans'!$A$5:$A$504,$B405)=0,"Unknown Plan ID",IF($F405="","Missing Coaching Date",IF(AND($K405&lt;&gt;"",$K405&lt;$F405),"Follow-Up Due Before Session",IF(AND($L405="Yes",$M405=""),"Missing Follow-Up Completion Date",IF(AND($L405="No",$M405&lt;&gt;""),"Completion Date With Open Follow-Up",IF(AND($M405&lt;&gt;"",$M405&lt;$F405),"Follow-Up Completed Before Session","OK"))))))))))</f>
        <v/>
      </c>
    </row>
    <row r="406">
      <c r="A406" s="23" t="n"/>
      <c r="B406" s="23" t="n"/>
      <c r="C406" s="29">
        <f>IF($B406="","",IFERROR(INDEX('Action Plans'!$B$5:$B$504,MATCH($B406,'Action Plans'!$A$5:$A$504,0)),""))</f>
        <v/>
      </c>
      <c r="D406" s="29">
        <f>IF($B406="","",IFERROR(INDEX('Action Plans'!$C$5:$C$504,MATCH($B406,'Action Plans'!$A$5:$A$504,0)),""))</f>
        <v/>
      </c>
      <c r="E406" s="29">
        <f>IF($B406="","",IFERROR(INDEX('Action Plans'!$D$5:$D$504,MATCH($B406,'Action Plans'!$A$5:$A$504,0)),""))</f>
        <v/>
      </c>
      <c r="F406" s="42" t="n"/>
      <c r="G406" s="23" t="n"/>
      <c r="H406" s="23" t="n"/>
      <c r="I406" s="24" t="n"/>
      <c r="J406" s="24" t="n"/>
      <c r="K406" s="42" t="n"/>
      <c r="L406" s="23" t="n"/>
      <c r="M406" s="42" t="n"/>
      <c r="N406" s="23" t="n"/>
      <c r="O406" s="27" t="n"/>
      <c r="P406" s="45" t="n"/>
      <c r="Q406" s="24" t="n"/>
      <c r="R406" s="29">
        <f>IF(COUNTA($A406:$B406,$F406:$Q406)=0,"",IF($A406="","Missing Session ID",IF(COUNTIF($A$5:$A$504,$A406)&gt;1,"Duplicate Session ID",IF($B406="","Missing Plan ID",IF(COUNTIF('Action Plans'!$A$5:$A$504,$B406)=0,"Unknown Plan ID",IF($F406="","Missing Coaching Date",IF(AND($K406&lt;&gt;"",$K406&lt;$F406),"Follow-Up Due Before Session",IF(AND($L406="Yes",$M406=""),"Missing Follow-Up Completion Date",IF(AND($L406="No",$M406&lt;&gt;""),"Completion Date With Open Follow-Up",IF(AND($M406&lt;&gt;"",$M406&lt;$F406),"Follow-Up Completed Before Session","OK"))))))))))</f>
        <v/>
      </c>
    </row>
    <row r="407">
      <c r="A407" s="23" t="n"/>
      <c r="B407" s="23" t="n"/>
      <c r="C407" s="29">
        <f>IF($B407="","",IFERROR(INDEX('Action Plans'!$B$5:$B$504,MATCH($B407,'Action Plans'!$A$5:$A$504,0)),""))</f>
        <v/>
      </c>
      <c r="D407" s="29">
        <f>IF($B407="","",IFERROR(INDEX('Action Plans'!$C$5:$C$504,MATCH($B407,'Action Plans'!$A$5:$A$504,0)),""))</f>
        <v/>
      </c>
      <c r="E407" s="29">
        <f>IF($B407="","",IFERROR(INDEX('Action Plans'!$D$5:$D$504,MATCH($B407,'Action Plans'!$A$5:$A$504,0)),""))</f>
        <v/>
      </c>
      <c r="F407" s="42" t="n"/>
      <c r="G407" s="23" t="n"/>
      <c r="H407" s="23" t="n"/>
      <c r="I407" s="24" t="n"/>
      <c r="J407" s="24" t="n"/>
      <c r="K407" s="42" t="n"/>
      <c r="L407" s="23" t="n"/>
      <c r="M407" s="42" t="n"/>
      <c r="N407" s="23" t="n"/>
      <c r="O407" s="27" t="n"/>
      <c r="P407" s="45" t="n"/>
      <c r="Q407" s="24" t="n"/>
      <c r="R407" s="29">
        <f>IF(COUNTA($A407:$B407,$F407:$Q407)=0,"",IF($A407="","Missing Session ID",IF(COUNTIF($A$5:$A$504,$A407)&gt;1,"Duplicate Session ID",IF($B407="","Missing Plan ID",IF(COUNTIF('Action Plans'!$A$5:$A$504,$B407)=0,"Unknown Plan ID",IF($F407="","Missing Coaching Date",IF(AND($K407&lt;&gt;"",$K407&lt;$F407),"Follow-Up Due Before Session",IF(AND($L407="Yes",$M407=""),"Missing Follow-Up Completion Date",IF(AND($L407="No",$M407&lt;&gt;""),"Completion Date With Open Follow-Up",IF(AND($M407&lt;&gt;"",$M407&lt;$F407),"Follow-Up Completed Before Session","OK"))))))))))</f>
        <v/>
      </c>
    </row>
    <row r="408">
      <c r="A408" s="23" t="n"/>
      <c r="B408" s="23" t="n"/>
      <c r="C408" s="29">
        <f>IF($B408="","",IFERROR(INDEX('Action Plans'!$B$5:$B$504,MATCH($B408,'Action Plans'!$A$5:$A$504,0)),""))</f>
        <v/>
      </c>
      <c r="D408" s="29">
        <f>IF($B408="","",IFERROR(INDEX('Action Plans'!$C$5:$C$504,MATCH($B408,'Action Plans'!$A$5:$A$504,0)),""))</f>
        <v/>
      </c>
      <c r="E408" s="29">
        <f>IF($B408="","",IFERROR(INDEX('Action Plans'!$D$5:$D$504,MATCH($B408,'Action Plans'!$A$5:$A$504,0)),""))</f>
        <v/>
      </c>
      <c r="F408" s="42" t="n"/>
      <c r="G408" s="23" t="n"/>
      <c r="H408" s="23" t="n"/>
      <c r="I408" s="24" t="n"/>
      <c r="J408" s="24" t="n"/>
      <c r="K408" s="42" t="n"/>
      <c r="L408" s="23" t="n"/>
      <c r="M408" s="42" t="n"/>
      <c r="N408" s="23" t="n"/>
      <c r="O408" s="27" t="n"/>
      <c r="P408" s="45" t="n"/>
      <c r="Q408" s="24" t="n"/>
      <c r="R408" s="29">
        <f>IF(COUNTA($A408:$B408,$F408:$Q408)=0,"",IF($A408="","Missing Session ID",IF(COUNTIF($A$5:$A$504,$A408)&gt;1,"Duplicate Session ID",IF($B408="","Missing Plan ID",IF(COUNTIF('Action Plans'!$A$5:$A$504,$B408)=0,"Unknown Plan ID",IF($F408="","Missing Coaching Date",IF(AND($K408&lt;&gt;"",$K408&lt;$F408),"Follow-Up Due Before Session",IF(AND($L408="Yes",$M408=""),"Missing Follow-Up Completion Date",IF(AND($L408="No",$M408&lt;&gt;""),"Completion Date With Open Follow-Up",IF(AND($M408&lt;&gt;"",$M408&lt;$F408),"Follow-Up Completed Before Session","OK"))))))))))</f>
        <v/>
      </c>
    </row>
    <row r="409">
      <c r="A409" s="23" t="n"/>
      <c r="B409" s="23" t="n"/>
      <c r="C409" s="29">
        <f>IF($B409="","",IFERROR(INDEX('Action Plans'!$B$5:$B$504,MATCH($B409,'Action Plans'!$A$5:$A$504,0)),""))</f>
        <v/>
      </c>
      <c r="D409" s="29">
        <f>IF($B409="","",IFERROR(INDEX('Action Plans'!$C$5:$C$504,MATCH($B409,'Action Plans'!$A$5:$A$504,0)),""))</f>
        <v/>
      </c>
      <c r="E409" s="29">
        <f>IF($B409="","",IFERROR(INDEX('Action Plans'!$D$5:$D$504,MATCH($B409,'Action Plans'!$A$5:$A$504,0)),""))</f>
        <v/>
      </c>
      <c r="F409" s="42" t="n"/>
      <c r="G409" s="23" t="n"/>
      <c r="H409" s="23" t="n"/>
      <c r="I409" s="24" t="n"/>
      <c r="J409" s="24" t="n"/>
      <c r="K409" s="42" t="n"/>
      <c r="L409" s="23" t="n"/>
      <c r="M409" s="42" t="n"/>
      <c r="N409" s="23" t="n"/>
      <c r="O409" s="27" t="n"/>
      <c r="P409" s="45" t="n"/>
      <c r="Q409" s="24" t="n"/>
      <c r="R409" s="29">
        <f>IF(COUNTA($A409:$B409,$F409:$Q409)=0,"",IF($A409="","Missing Session ID",IF(COUNTIF($A$5:$A$504,$A409)&gt;1,"Duplicate Session ID",IF($B409="","Missing Plan ID",IF(COUNTIF('Action Plans'!$A$5:$A$504,$B409)=0,"Unknown Plan ID",IF($F409="","Missing Coaching Date",IF(AND($K409&lt;&gt;"",$K409&lt;$F409),"Follow-Up Due Before Session",IF(AND($L409="Yes",$M409=""),"Missing Follow-Up Completion Date",IF(AND($L409="No",$M409&lt;&gt;""),"Completion Date With Open Follow-Up",IF(AND($M409&lt;&gt;"",$M409&lt;$F409),"Follow-Up Completed Before Session","OK"))))))))))</f>
        <v/>
      </c>
    </row>
    <row r="410">
      <c r="A410" s="23" t="n"/>
      <c r="B410" s="23" t="n"/>
      <c r="C410" s="29">
        <f>IF($B410="","",IFERROR(INDEX('Action Plans'!$B$5:$B$504,MATCH($B410,'Action Plans'!$A$5:$A$504,0)),""))</f>
        <v/>
      </c>
      <c r="D410" s="29">
        <f>IF($B410="","",IFERROR(INDEX('Action Plans'!$C$5:$C$504,MATCH($B410,'Action Plans'!$A$5:$A$504,0)),""))</f>
        <v/>
      </c>
      <c r="E410" s="29">
        <f>IF($B410="","",IFERROR(INDEX('Action Plans'!$D$5:$D$504,MATCH($B410,'Action Plans'!$A$5:$A$504,0)),""))</f>
        <v/>
      </c>
      <c r="F410" s="42" t="n"/>
      <c r="G410" s="23" t="n"/>
      <c r="H410" s="23" t="n"/>
      <c r="I410" s="24" t="n"/>
      <c r="J410" s="24" t="n"/>
      <c r="K410" s="42" t="n"/>
      <c r="L410" s="23" t="n"/>
      <c r="M410" s="42" t="n"/>
      <c r="N410" s="23" t="n"/>
      <c r="O410" s="27" t="n"/>
      <c r="P410" s="45" t="n"/>
      <c r="Q410" s="24" t="n"/>
      <c r="R410" s="29">
        <f>IF(COUNTA($A410:$B410,$F410:$Q410)=0,"",IF($A410="","Missing Session ID",IF(COUNTIF($A$5:$A$504,$A410)&gt;1,"Duplicate Session ID",IF($B410="","Missing Plan ID",IF(COUNTIF('Action Plans'!$A$5:$A$504,$B410)=0,"Unknown Plan ID",IF($F410="","Missing Coaching Date",IF(AND($K410&lt;&gt;"",$K410&lt;$F410),"Follow-Up Due Before Session",IF(AND($L410="Yes",$M410=""),"Missing Follow-Up Completion Date",IF(AND($L410="No",$M410&lt;&gt;""),"Completion Date With Open Follow-Up",IF(AND($M410&lt;&gt;"",$M410&lt;$F410),"Follow-Up Completed Before Session","OK"))))))))))</f>
        <v/>
      </c>
    </row>
    <row r="411">
      <c r="A411" s="23" t="n"/>
      <c r="B411" s="23" t="n"/>
      <c r="C411" s="29">
        <f>IF($B411="","",IFERROR(INDEX('Action Plans'!$B$5:$B$504,MATCH($B411,'Action Plans'!$A$5:$A$504,0)),""))</f>
        <v/>
      </c>
      <c r="D411" s="29">
        <f>IF($B411="","",IFERROR(INDEX('Action Plans'!$C$5:$C$504,MATCH($B411,'Action Plans'!$A$5:$A$504,0)),""))</f>
        <v/>
      </c>
      <c r="E411" s="29">
        <f>IF($B411="","",IFERROR(INDEX('Action Plans'!$D$5:$D$504,MATCH($B411,'Action Plans'!$A$5:$A$504,0)),""))</f>
        <v/>
      </c>
      <c r="F411" s="42" t="n"/>
      <c r="G411" s="23" t="n"/>
      <c r="H411" s="23" t="n"/>
      <c r="I411" s="24" t="n"/>
      <c r="J411" s="24" t="n"/>
      <c r="K411" s="42" t="n"/>
      <c r="L411" s="23" t="n"/>
      <c r="M411" s="42" t="n"/>
      <c r="N411" s="23" t="n"/>
      <c r="O411" s="27" t="n"/>
      <c r="P411" s="45" t="n"/>
      <c r="Q411" s="24" t="n"/>
      <c r="R411" s="29">
        <f>IF(COUNTA($A411:$B411,$F411:$Q411)=0,"",IF($A411="","Missing Session ID",IF(COUNTIF($A$5:$A$504,$A411)&gt;1,"Duplicate Session ID",IF($B411="","Missing Plan ID",IF(COUNTIF('Action Plans'!$A$5:$A$504,$B411)=0,"Unknown Plan ID",IF($F411="","Missing Coaching Date",IF(AND($K411&lt;&gt;"",$K411&lt;$F411),"Follow-Up Due Before Session",IF(AND($L411="Yes",$M411=""),"Missing Follow-Up Completion Date",IF(AND($L411="No",$M411&lt;&gt;""),"Completion Date With Open Follow-Up",IF(AND($M411&lt;&gt;"",$M411&lt;$F411),"Follow-Up Completed Before Session","OK"))))))))))</f>
        <v/>
      </c>
    </row>
    <row r="412">
      <c r="A412" s="23" t="n"/>
      <c r="B412" s="23" t="n"/>
      <c r="C412" s="29">
        <f>IF($B412="","",IFERROR(INDEX('Action Plans'!$B$5:$B$504,MATCH($B412,'Action Plans'!$A$5:$A$504,0)),""))</f>
        <v/>
      </c>
      <c r="D412" s="29">
        <f>IF($B412="","",IFERROR(INDEX('Action Plans'!$C$5:$C$504,MATCH($B412,'Action Plans'!$A$5:$A$504,0)),""))</f>
        <v/>
      </c>
      <c r="E412" s="29">
        <f>IF($B412="","",IFERROR(INDEX('Action Plans'!$D$5:$D$504,MATCH($B412,'Action Plans'!$A$5:$A$504,0)),""))</f>
        <v/>
      </c>
      <c r="F412" s="42" t="n"/>
      <c r="G412" s="23" t="n"/>
      <c r="H412" s="23" t="n"/>
      <c r="I412" s="24" t="n"/>
      <c r="J412" s="24" t="n"/>
      <c r="K412" s="42" t="n"/>
      <c r="L412" s="23" t="n"/>
      <c r="M412" s="42" t="n"/>
      <c r="N412" s="23" t="n"/>
      <c r="O412" s="27" t="n"/>
      <c r="P412" s="45" t="n"/>
      <c r="Q412" s="24" t="n"/>
      <c r="R412" s="29">
        <f>IF(COUNTA($A412:$B412,$F412:$Q412)=0,"",IF($A412="","Missing Session ID",IF(COUNTIF($A$5:$A$504,$A412)&gt;1,"Duplicate Session ID",IF($B412="","Missing Plan ID",IF(COUNTIF('Action Plans'!$A$5:$A$504,$B412)=0,"Unknown Plan ID",IF($F412="","Missing Coaching Date",IF(AND($K412&lt;&gt;"",$K412&lt;$F412),"Follow-Up Due Before Session",IF(AND($L412="Yes",$M412=""),"Missing Follow-Up Completion Date",IF(AND($L412="No",$M412&lt;&gt;""),"Completion Date With Open Follow-Up",IF(AND($M412&lt;&gt;"",$M412&lt;$F412),"Follow-Up Completed Before Session","OK"))))))))))</f>
        <v/>
      </c>
    </row>
    <row r="413">
      <c r="A413" s="23" t="n"/>
      <c r="B413" s="23" t="n"/>
      <c r="C413" s="29">
        <f>IF($B413="","",IFERROR(INDEX('Action Plans'!$B$5:$B$504,MATCH($B413,'Action Plans'!$A$5:$A$504,0)),""))</f>
        <v/>
      </c>
      <c r="D413" s="29">
        <f>IF($B413="","",IFERROR(INDEX('Action Plans'!$C$5:$C$504,MATCH($B413,'Action Plans'!$A$5:$A$504,0)),""))</f>
        <v/>
      </c>
      <c r="E413" s="29">
        <f>IF($B413="","",IFERROR(INDEX('Action Plans'!$D$5:$D$504,MATCH($B413,'Action Plans'!$A$5:$A$504,0)),""))</f>
        <v/>
      </c>
      <c r="F413" s="42" t="n"/>
      <c r="G413" s="23" t="n"/>
      <c r="H413" s="23" t="n"/>
      <c r="I413" s="24" t="n"/>
      <c r="J413" s="24" t="n"/>
      <c r="K413" s="42" t="n"/>
      <c r="L413" s="23" t="n"/>
      <c r="M413" s="42" t="n"/>
      <c r="N413" s="23" t="n"/>
      <c r="O413" s="27" t="n"/>
      <c r="P413" s="45" t="n"/>
      <c r="Q413" s="24" t="n"/>
      <c r="R413" s="29">
        <f>IF(COUNTA($A413:$B413,$F413:$Q413)=0,"",IF($A413="","Missing Session ID",IF(COUNTIF($A$5:$A$504,$A413)&gt;1,"Duplicate Session ID",IF($B413="","Missing Plan ID",IF(COUNTIF('Action Plans'!$A$5:$A$504,$B413)=0,"Unknown Plan ID",IF($F413="","Missing Coaching Date",IF(AND($K413&lt;&gt;"",$K413&lt;$F413),"Follow-Up Due Before Session",IF(AND($L413="Yes",$M413=""),"Missing Follow-Up Completion Date",IF(AND($L413="No",$M413&lt;&gt;""),"Completion Date With Open Follow-Up",IF(AND($M413&lt;&gt;"",$M413&lt;$F413),"Follow-Up Completed Before Session","OK"))))))))))</f>
        <v/>
      </c>
    </row>
    <row r="414">
      <c r="A414" s="23" t="n"/>
      <c r="B414" s="23" t="n"/>
      <c r="C414" s="29">
        <f>IF($B414="","",IFERROR(INDEX('Action Plans'!$B$5:$B$504,MATCH($B414,'Action Plans'!$A$5:$A$504,0)),""))</f>
        <v/>
      </c>
      <c r="D414" s="29">
        <f>IF($B414="","",IFERROR(INDEX('Action Plans'!$C$5:$C$504,MATCH($B414,'Action Plans'!$A$5:$A$504,0)),""))</f>
        <v/>
      </c>
      <c r="E414" s="29">
        <f>IF($B414="","",IFERROR(INDEX('Action Plans'!$D$5:$D$504,MATCH($B414,'Action Plans'!$A$5:$A$504,0)),""))</f>
        <v/>
      </c>
      <c r="F414" s="42" t="n"/>
      <c r="G414" s="23" t="n"/>
      <c r="H414" s="23" t="n"/>
      <c r="I414" s="24" t="n"/>
      <c r="J414" s="24" t="n"/>
      <c r="K414" s="42" t="n"/>
      <c r="L414" s="23" t="n"/>
      <c r="M414" s="42" t="n"/>
      <c r="N414" s="23" t="n"/>
      <c r="O414" s="27" t="n"/>
      <c r="P414" s="45" t="n"/>
      <c r="Q414" s="24" t="n"/>
      <c r="R414" s="29">
        <f>IF(COUNTA($A414:$B414,$F414:$Q414)=0,"",IF($A414="","Missing Session ID",IF(COUNTIF($A$5:$A$504,$A414)&gt;1,"Duplicate Session ID",IF($B414="","Missing Plan ID",IF(COUNTIF('Action Plans'!$A$5:$A$504,$B414)=0,"Unknown Plan ID",IF($F414="","Missing Coaching Date",IF(AND($K414&lt;&gt;"",$K414&lt;$F414),"Follow-Up Due Before Session",IF(AND($L414="Yes",$M414=""),"Missing Follow-Up Completion Date",IF(AND($L414="No",$M414&lt;&gt;""),"Completion Date With Open Follow-Up",IF(AND($M414&lt;&gt;"",$M414&lt;$F414),"Follow-Up Completed Before Session","OK"))))))))))</f>
        <v/>
      </c>
    </row>
    <row r="415">
      <c r="A415" s="23" t="n"/>
      <c r="B415" s="23" t="n"/>
      <c r="C415" s="29">
        <f>IF($B415="","",IFERROR(INDEX('Action Plans'!$B$5:$B$504,MATCH($B415,'Action Plans'!$A$5:$A$504,0)),""))</f>
        <v/>
      </c>
      <c r="D415" s="29">
        <f>IF($B415="","",IFERROR(INDEX('Action Plans'!$C$5:$C$504,MATCH($B415,'Action Plans'!$A$5:$A$504,0)),""))</f>
        <v/>
      </c>
      <c r="E415" s="29">
        <f>IF($B415="","",IFERROR(INDEX('Action Plans'!$D$5:$D$504,MATCH($B415,'Action Plans'!$A$5:$A$504,0)),""))</f>
        <v/>
      </c>
      <c r="F415" s="42" t="n"/>
      <c r="G415" s="23" t="n"/>
      <c r="H415" s="23" t="n"/>
      <c r="I415" s="24" t="n"/>
      <c r="J415" s="24" t="n"/>
      <c r="K415" s="42" t="n"/>
      <c r="L415" s="23" t="n"/>
      <c r="M415" s="42" t="n"/>
      <c r="N415" s="23" t="n"/>
      <c r="O415" s="27" t="n"/>
      <c r="P415" s="45" t="n"/>
      <c r="Q415" s="24" t="n"/>
      <c r="R415" s="29">
        <f>IF(COUNTA($A415:$B415,$F415:$Q415)=0,"",IF($A415="","Missing Session ID",IF(COUNTIF($A$5:$A$504,$A415)&gt;1,"Duplicate Session ID",IF($B415="","Missing Plan ID",IF(COUNTIF('Action Plans'!$A$5:$A$504,$B415)=0,"Unknown Plan ID",IF($F415="","Missing Coaching Date",IF(AND($K415&lt;&gt;"",$K415&lt;$F415),"Follow-Up Due Before Session",IF(AND($L415="Yes",$M415=""),"Missing Follow-Up Completion Date",IF(AND($L415="No",$M415&lt;&gt;""),"Completion Date With Open Follow-Up",IF(AND($M415&lt;&gt;"",$M415&lt;$F415),"Follow-Up Completed Before Session","OK"))))))))))</f>
        <v/>
      </c>
    </row>
    <row r="416">
      <c r="A416" s="23" t="n"/>
      <c r="B416" s="23" t="n"/>
      <c r="C416" s="29">
        <f>IF($B416="","",IFERROR(INDEX('Action Plans'!$B$5:$B$504,MATCH($B416,'Action Plans'!$A$5:$A$504,0)),""))</f>
        <v/>
      </c>
      <c r="D416" s="29">
        <f>IF($B416="","",IFERROR(INDEX('Action Plans'!$C$5:$C$504,MATCH($B416,'Action Plans'!$A$5:$A$504,0)),""))</f>
        <v/>
      </c>
      <c r="E416" s="29">
        <f>IF($B416="","",IFERROR(INDEX('Action Plans'!$D$5:$D$504,MATCH($B416,'Action Plans'!$A$5:$A$504,0)),""))</f>
        <v/>
      </c>
      <c r="F416" s="42" t="n"/>
      <c r="G416" s="23" t="n"/>
      <c r="H416" s="23" t="n"/>
      <c r="I416" s="24" t="n"/>
      <c r="J416" s="24" t="n"/>
      <c r="K416" s="42" t="n"/>
      <c r="L416" s="23" t="n"/>
      <c r="M416" s="42" t="n"/>
      <c r="N416" s="23" t="n"/>
      <c r="O416" s="27" t="n"/>
      <c r="P416" s="45" t="n"/>
      <c r="Q416" s="24" t="n"/>
      <c r="R416" s="29">
        <f>IF(COUNTA($A416:$B416,$F416:$Q416)=0,"",IF($A416="","Missing Session ID",IF(COUNTIF($A$5:$A$504,$A416)&gt;1,"Duplicate Session ID",IF($B416="","Missing Plan ID",IF(COUNTIF('Action Plans'!$A$5:$A$504,$B416)=0,"Unknown Plan ID",IF($F416="","Missing Coaching Date",IF(AND($K416&lt;&gt;"",$K416&lt;$F416),"Follow-Up Due Before Session",IF(AND($L416="Yes",$M416=""),"Missing Follow-Up Completion Date",IF(AND($L416="No",$M416&lt;&gt;""),"Completion Date With Open Follow-Up",IF(AND($M416&lt;&gt;"",$M416&lt;$F416),"Follow-Up Completed Before Session","OK"))))))))))</f>
        <v/>
      </c>
    </row>
    <row r="417">
      <c r="A417" s="23" t="n"/>
      <c r="B417" s="23" t="n"/>
      <c r="C417" s="29">
        <f>IF($B417="","",IFERROR(INDEX('Action Plans'!$B$5:$B$504,MATCH($B417,'Action Plans'!$A$5:$A$504,0)),""))</f>
        <v/>
      </c>
      <c r="D417" s="29">
        <f>IF($B417="","",IFERROR(INDEX('Action Plans'!$C$5:$C$504,MATCH($B417,'Action Plans'!$A$5:$A$504,0)),""))</f>
        <v/>
      </c>
      <c r="E417" s="29">
        <f>IF($B417="","",IFERROR(INDEX('Action Plans'!$D$5:$D$504,MATCH($B417,'Action Plans'!$A$5:$A$504,0)),""))</f>
        <v/>
      </c>
      <c r="F417" s="42" t="n"/>
      <c r="G417" s="23" t="n"/>
      <c r="H417" s="23" t="n"/>
      <c r="I417" s="24" t="n"/>
      <c r="J417" s="24" t="n"/>
      <c r="K417" s="42" t="n"/>
      <c r="L417" s="23" t="n"/>
      <c r="M417" s="42" t="n"/>
      <c r="N417" s="23" t="n"/>
      <c r="O417" s="27" t="n"/>
      <c r="P417" s="45" t="n"/>
      <c r="Q417" s="24" t="n"/>
      <c r="R417" s="29">
        <f>IF(COUNTA($A417:$B417,$F417:$Q417)=0,"",IF($A417="","Missing Session ID",IF(COUNTIF($A$5:$A$504,$A417)&gt;1,"Duplicate Session ID",IF($B417="","Missing Plan ID",IF(COUNTIF('Action Plans'!$A$5:$A$504,$B417)=0,"Unknown Plan ID",IF($F417="","Missing Coaching Date",IF(AND($K417&lt;&gt;"",$K417&lt;$F417),"Follow-Up Due Before Session",IF(AND($L417="Yes",$M417=""),"Missing Follow-Up Completion Date",IF(AND($L417="No",$M417&lt;&gt;""),"Completion Date With Open Follow-Up",IF(AND($M417&lt;&gt;"",$M417&lt;$F417),"Follow-Up Completed Before Session","OK"))))))))))</f>
        <v/>
      </c>
    </row>
    <row r="418">
      <c r="A418" s="23" t="n"/>
      <c r="B418" s="23" t="n"/>
      <c r="C418" s="29">
        <f>IF($B418="","",IFERROR(INDEX('Action Plans'!$B$5:$B$504,MATCH($B418,'Action Plans'!$A$5:$A$504,0)),""))</f>
        <v/>
      </c>
      <c r="D418" s="29">
        <f>IF($B418="","",IFERROR(INDEX('Action Plans'!$C$5:$C$504,MATCH($B418,'Action Plans'!$A$5:$A$504,0)),""))</f>
        <v/>
      </c>
      <c r="E418" s="29">
        <f>IF($B418="","",IFERROR(INDEX('Action Plans'!$D$5:$D$504,MATCH($B418,'Action Plans'!$A$5:$A$504,0)),""))</f>
        <v/>
      </c>
      <c r="F418" s="42" t="n"/>
      <c r="G418" s="23" t="n"/>
      <c r="H418" s="23" t="n"/>
      <c r="I418" s="24" t="n"/>
      <c r="J418" s="24" t="n"/>
      <c r="K418" s="42" t="n"/>
      <c r="L418" s="23" t="n"/>
      <c r="M418" s="42" t="n"/>
      <c r="N418" s="23" t="n"/>
      <c r="O418" s="27" t="n"/>
      <c r="P418" s="45" t="n"/>
      <c r="Q418" s="24" t="n"/>
      <c r="R418" s="29">
        <f>IF(COUNTA($A418:$B418,$F418:$Q418)=0,"",IF($A418="","Missing Session ID",IF(COUNTIF($A$5:$A$504,$A418)&gt;1,"Duplicate Session ID",IF($B418="","Missing Plan ID",IF(COUNTIF('Action Plans'!$A$5:$A$504,$B418)=0,"Unknown Plan ID",IF($F418="","Missing Coaching Date",IF(AND($K418&lt;&gt;"",$K418&lt;$F418),"Follow-Up Due Before Session",IF(AND($L418="Yes",$M418=""),"Missing Follow-Up Completion Date",IF(AND($L418="No",$M418&lt;&gt;""),"Completion Date With Open Follow-Up",IF(AND($M418&lt;&gt;"",$M418&lt;$F418),"Follow-Up Completed Before Session","OK"))))))))))</f>
        <v/>
      </c>
    </row>
    <row r="419">
      <c r="A419" s="23" t="n"/>
      <c r="B419" s="23" t="n"/>
      <c r="C419" s="29">
        <f>IF($B419="","",IFERROR(INDEX('Action Plans'!$B$5:$B$504,MATCH($B419,'Action Plans'!$A$5:$A$504,0)),""))</f>
        <v/>
      </c>
      <c r="D419" s="29">
        <f>IF($B419="","",IFERROR(INDEX('Action Plans'!$C$5:$C$504,MATCH($B419,'Action Plans'!$A$5:$A$504,0)),""))</f>
        <v/>
      </c>
      <c r="E419" s="29">
        <f>IF($B419="","",IFERROR(INDEX('Action Plans'!$D$5:$D$504,MATCH($B419,'Action Plans'!$A$5:$A$504,0)),""))</f>
        <v/>
      </c>
      <c r="F419" s="42" t="n"/>
      <c r="G419" s="23" t="n"/>
      <c r="H419" s="23" t="n"/>
      <c r="I419" s="24" t="n"/>
      <c r="J419" s="24" t="n"/>
      <c r="K419" s="42" t="n"/>
      <c r="L419" s="23" t="n"/>
      <c r="M419" s="42" t="n"/>
      <c r="N419" s="23" t="n"/>
      <c r="O419" s="27" t="n"/>
      <c r="P419" s="45" t="n"/>
      <c r="Q419" s="24" t="n"/>
      <c r="R419" s="29">
        <f>IF(COUNTA($A419:$B419,$F419:$Q419)=0,"",IF($A419="","Missing Session ID",IF(COUNTIF($A$5:$A$504,$A419)&gt;1,"Duplicate Session ID",IF($B419="","Missing Plan ID",IF(COUNTIF('Action Plans'!$A$5:$A$504,$B419)=0,"Unknown Plan ID",IF($F419="","Missing Coaching Date",IF(AND($K419&lt;&gt;"",$K419&lt;$F419),"Follow-Up Due Before Session",IF(AND($L419="Yes",$M419=""),"Missing Follow-Up Completion Date",IF(AND($L419="No",$M419&lt;&gt;""),"Completion Date With Open Follow-Up",IF(AND($M419&lt;&gt;"",$M419&lt;$F419),"Follow-Up Completed Before Session","OK"))))))))))</f>
        <v/>
      </c>
    </row>
    <row r="420">
      <c r="A420" s="23" t="n"/>
      <c r="B420" s="23" t="n"/>
      <c r="C420" s="29">
        <f>IF($B420="","",IFERROR(INDEX('Action Plans'!$B$5:$B$504,MATCH($B420,'Action Plans'!$A$5:$A$504,0)),""))</f>
        <v/>
      </c>
      <c r="D420" s="29">
        <f>IF($B420="","",IFERROR(INDEX('Action Plans'!$C$5:$C$504,MATCH($B420,'Action Plans'!$A$5:$A$504,0)),""))</f>
        <v/>
      </c>
      <c r="E420" s="29">
        <f>IF($B420="","",IFERROR(INDEX('Action Plans'!$D$5:$D$504,MATCH($B420,'Action Plans'!$A$5:$A$504,0)),""))</f>
        <v/>
      </c>
      <c r="F420" s="42" t="n"/>
      <c r="G420" s="23" t="n"/>
      <c r="H420" s="23" t="n"/>
      <c r="I420" s="24" t="n"/>
      <c r="J420" s="24" t="n"/>
      <c r="K420" s="42" t="n"/>
      <c r="L420" s="23" t="n"/>
      <c r="M420" s="42" t="n"/>
      <c r="N420" s="23" t="n"/>
      <c r="O420" s="27" t="n"/>
      <c r="P420" s="45" t="n"/>
      <c r="Q420" s="24" t="n"/>
      <c r="R420" s="29">
        <f>IF(COUNTA($A420:$B420,$F420:$Q420)=0,"",IF($A420="","Missing Session ID",IF(COUNTIF($A$5:$A$504,$A420)&gt;1,"Duplicate Session ID",IF($B420="","Missing Plan ID",IF(COUNTIF('Action Plans'!$A$5:$A$504,$B420)=0,"Unknown Plan ID",IF($F420="","Missing Coaching Date",IF(AND($K420&lt;&gt;"",$K420&lt;$F420),"Follow-Up Due Before Session",IF(AND($L420="Yes",$M420=""),"Missing Follow-Up Completion Date",IF(AND($L420="No",$M420&lt;&gt;""),"Completion Date With Open Follow-Up",IF(AND($M420&lt;&gt;"",$M420&lt;$F420),"Follow-Up Completed Before Session","OK"))))))))))</f>
        <v/>
      </c>
    </row>
    <row r="421">
      <c r="A421" s="23" t="n"/>
      <c r="B421" s="23" t="n"/>
      <c r="C421" s="29">
        <f>IF($B421="","",IFERROR(INDEX('Action Plans'!$B$5:$B$504,MATCH($B421,'Action Plans'!$A$5:$A$504,0)),""))</f>
        <v/>
      </c>
      <c r="D421" s="29">
        <f>IF($B421="","",IFERROR(INDEX('Action Plans'!$C$5:$C$504,MATCH($B421,'Action Plans'!$A$5:$A$504,0)),""))</f>
        <v/>
      </c>
      <c r="E421" s="29">
        <f>IF($B421="","",IFERROR(INDEX('Action Plans'!$D$5:$D$504,MATCH($B421,'Action Plans'!$A$5:$A$504,0)),""))</f>
        <v/>
      </c>
      <c r="F421" s="42" t="n"/>
      <c r="G421" s="23" t="n"/>
      <c r="H421" s="23" t="n"/>
      <c r="I421" s="24" t="n"/>
      <c r="J421" s="24" t="n"/>
      <c r="K421" s="42" t="n"/>
      <c r="L421" s="23" t="n"/>
      <c r="M421" s="42" t="n"/>
      <c r="N421" s="23" t="n"/>
      <c r="O421" s="27" t="n"/>
      <c r="P421" s="45" t="n"/>
      <c r="Q421" s="24" t="n"/>
      <c r="R421" s="29">
        <f>IF(COUNTA($A421:$B421,$F421:$Q421)=0,"",IF($A421="","Missing Session ID",IF(COUNTIF($A$5:$A$504,$A421)&gt;1,"Duplicate Session ID",IF($B421="","Missing Plan ID",IF(COUNTIF('Action Plans'!$A$5:$A$504,$B421)=0,"Unknown Plan ID",IF($F421="","Missing Coaching Date",IF(AND($K421&lt;&gt;"",$K421&lt;$F421),"Follow-Up Due Before Session",IF(AND($L421="Yes",$M421=""),"Missing Follow-Up Completion Date",IF(AND($L421="No",$M421&lt;&gt;""),"Completion Date With Open Follow-Up",IF(AND($M421&lt;&gt;"",$M421&lt;$F421),"Follow-Up Completed Before Session","OK"))))))))))</f>
        <v/>
      </c>
    </row>
    <row r="422">
      <c r="A422" s="23" t="n"/>
      <c r="B422" s="23" t="n"/>
      <c r="C422" s="29">
        <f>IF($B422="","",IFERROR(INDEX('Action Plans'!$B$5:$B$504,MATCH($B422,'Action Plans'!$A$5:$A$504,0)),""))</f>
        <v/>
      </c>
      <c r="D422" s="29">
        <f>IF($B422="","",IFERROR(INDEX('Action Plans'!$C$5:$C$504,MATCH($B422,'Action Plans'!$A$5:$A$504,0)),""))</f>
        <v/>
      </c>
      <c r="E422" s="29">
        <f>IF($B422="","",IFERROR(INDEX('Action Plans'!$D$5:$D$504,MATCH($B422,'Action Plans'!$A$5:$A$504,0)),""))</f>
        <v/>
      </c>
      <c r="F422" s="42" t="n"/>
      <c r="G422" s="23" t="n"/>
      <c r="H422" s="23" t="n"/>
      <c r="I422" s="24" t="n"/>
      <c r="J422" s="24" t="n"/>
      <c r="K422" s="42" t="n"/>
      <c r="L422" s="23" t="n"/>
      <c r="M422" s="42" t="n"/>
      <c r="N422" s="23" t="n"/>
      <c r="O422" s="27" t="n"/>
      <c r="P422" s="45" t="n"/>
      <c r="Q422" s="24" t="n"/>
      <c r="R422" s="29">
        <f>IF(COUNTA($A422:$B422,$F422:$Q422)=0,"",IF($A422="","Missing Session ID",IF(COUNTIF($A$5:$A$504,$A422)&gt;1,"Duplicate Session ID",IF($B422="","Missing Plan ID",IF(COUNTIF('Action Plans'!$A$5:$A$504,$B422)=0,"Unknown Plan ID",IF($F422="","Missing Coaching Date",IF(AND($K422&lt;&gt;"",$K422&lt;$F422),"Follow-Up Due Before Session",IF(AND($L422="Yes",$M422=""),"Missing Follow-Up Completion Date",IF(AND($L422="No",$M422&lt;&gt;""),"Completion Date With Open Follow-Up",IF(AND($M422&lt;&gt;"",$M422&lt;$F422),"Follow-Up Completed Before Session","OK"))))))))))</f>
        <v/>
      </c>
    </row>
    <row r="423">
      <c r="A423" s="23" t="n"/>
      <c r="B423" s="23" t="n"/>
      <c r="C423" s="29">
        <f>IF($B423="","",IFERROR(INDEX('Action Plans'!$B$5:$B$504,MATCH($B423,'Action Plans'!$A$5:$A$504,0)),""))</f>
        <v/>
      </c>
      <c r="D423" s="29">
        <f>IF($B423="","",IFERROR(INDEX('Action Plans'!$C$5:$C$504,MATCH($B423,'Action Plans'!$A$5:$A$504,0)),""))</f>
        <v/>
      </c>
      <c r="E423" s="29">
        <f>IF($B423="","",IFERROR(INDEX('Action Plans'!$D$5:$D$504,MATCH($B423,'Action Plans'!$A$5:$A$504,0)),""))</f>
        <v/>
      </c>
      <c r="F423" s="42" t="n"/>
      <c r="G423" s="23" t="n"/>
      <c r="H423" s="23" t="n"/>
      <c r="I423" s="24" t="n"/>
      <c r="J423" s="24" t="n"/>
      <c r="K423" s="42" t="n"/>
      <c r="L423" s="23" t="n"/>
      <c r="M423" s="42" t="n"/>
      <c r="N423" s="23" t="n"/>
      <c r="O423" s="27" t="n"/>
      <c r="P423" s="45" t="n"/>
      <c r="Q423" s="24" t="n"/>
      <c r="R423" s="29">
        <f>IF(COUNTA($A423:$B423,$F423:$Q423)=0,"",IF($A423="","Missing Session ID",IF(COUNTIF($A$5:$A$504,$A423)&gt;1,"Duplicate Session ID",IF($B423="","Missing Plan ID",IF(COUNTIF('Action Plans'!$A$5:$A$504,$B423)=0,"Unknown Plan ID",IF($F423="","Missing Coaching Date",IF(AND($K423&lt;&gt;"",$K423&lt;$F423),"Follow-Up Due Before Session",IF(AND($L423="Yes",$M423=""),"Missing Follow-Up Completion Date",IF(AND($L423="No",$M423&lt;&gt;""),"Completion Date With Open Follow-Up",IF(AND($M423&lt;&gt;"",$M423&lt;$F423),"Follow-Up Completed Before Session","OK"))))))))))</f>
        <v/>
      </c>
    </row>
    <row r="424">
      <c r="A424" s="23" t="n"/>
      <c r="B424" s="23" t="n"/>
      <c r="C424" s="29">
        <f>IF($B424="","",IFERROR(INDEX('Action Plans'!$B$5:$B$504,MATCH($B424,'Action Plans'!$A$5:$A$504,0)),""))</f>
        <v/>
      </c>
      <c r="D424" s="29">
        <f>IF($B424="","",IFERROR(INDEX('Action Plans'!$C$5:$C$504,MATCH($B424,'Action Plans'!$A$5:$A$504,0)),""))</f>
        <v/>
      </c>
      <c r="E424" s="29">
        <f>IF($B424="","",IFERROR(INDEX('Action Plans'!$D$5:$D$504,MATCH($B424,'Action Plans'!$A$5:$A$504,0)),""))</f>
        <v/>
      </c>
      <c r="F424" s="42" t="n"/>
      <c r="G424" s="23" t="n"/>
      <c r="H424" s="23" t="n"/>
      <c r="I424" s="24" t="n"/>
      <c r="J424" s="24" t="n"/>
      <c r="K424" s="42" t="n"/>
      <c r="L424" s="23" t="n"/>
      <c r="M424" s="42" t="n"/>
      <c r="N424" s="23" t="n"/>
      <c r="O424" s="27" t="n"/>
      <c r="P424" s="45" t="n"/>
      <c r="Q424" s="24" t="n"/>
      <c r="R424" s="29">
        <f>IF(COUNTA($A424:$B424,$F424:$Q424)=0,"",IF($A424="","Missing Session ID",IF(COUNTIF($A$5:$A$504,$A424)&gt;1,"Duplicate Session ID",IF($B424="","Missing Plan ID",IF(COUNTIF('Action Plans'!$A$5:$A$504,$B424)=0,"Unknown Plan ID",IF($F424="","Missing Coaching Date",IF(AND($K424&lt;&gt;"",$K424&lt;$F424),"Follow-Up Due Before Session",IF(AND($L424="Yes",$M424=""),"Missing Follow-Up Completion Date",IF(AND($L424="No",$M424&lt;&gt;""),"Completion Date With Open Follow-Up",IF(AND($M424&lt;&gt;"",$M424&lt;$F424),"Follow-Up Completed Before Session","OK"))))))))))</f>
        <v/>
      </c>
    </row>
    <row r="425">
      <c r="A425" s="23" t="n"/>
      <c r="B425" s="23" t="n"/>
      <c r="C425" s="29">
        <f>IF($B425="","",IFERROR(INDEX('Action Plans'!$B$5:$B$504,MATCH($B425,'Action Plans'!$A$5:$A$504,0)),""))</f>
        <v/>
      </c>
      <c r="D425" s="29">
        <f>IF($B425="","",IFERROR(INDEX('Action Plans'!$C$5:$C$504,MATCH($B425,'Action Plans'!$A$5:$A$504,0)),""))</f>
        <v/>
      </c>
      <c r="E425" s="29">
        <f>IF($B425="","",IFERROR(INDEX('Action Plans'!$D$5:$D$504,MATCH($B425,'Action Plans'!$A$5:$A$504,0)),""))</f>
        <v/>
      </c>
      <c r="F425" s="42" t="n"/>
      <c r="G425" s="23" t="n"/>
      <c r="H425" s="23" t="n"/>
      <c r="I425" s="24" t="n"/>
      <c r="J425" s="24" t="n"/>
      <c r="K425" s="42" t="n"/>
      <c r="L425" s="23" t="n"/>
      <c r="M425" s="42" t="n"/>
      <c r="N425" s="23" t="n"/>
      <c r="O425" s="27" t="n"/>
      <c r="P425" s="45" t="n"/>
      <c r="Q425" s="24" t="n"/>
      <c r="R425" s="29">
        <f>IF(COUNTA($A425:$B425,$F425:$Q425)=0,"",IF($A425="","Missing Session ID",IF(COUNTIF($A$5:$A$504,$A425)&gt;1,"Duplicate Session ID",IF($B425="","Missing Plan ID",IF(COUNTIF('Action Plans'!$A$5:$A$504,$B425)=0,"Unknown Plan ID",IF($F425="","Missing Coaching Date",IF(AND($K425&lt;&gt;"",$K425&lt;$F425),"Follow-Up Due Before Session",IF(AND($L425="Yes",$M425=""),"Missing Follow-Up Completion Date",IF(AND($L425="No",$M425&lt;&gt;""),"Completion Date With Open Follow-Up",IF(AND($M425&lt;&gt;"",$M425&lt;$F425),"Follow-Up Completed Before Session","OK"))))))))))</f>
        <v/>
      </c>
    </row>
    <row r="426">
      <c r="A426" s="23" t="n"/>
      <c r="B426" s="23" t="n"/>
      <c r="C426" s="29">
        <f>IF($B426="","",IFERROR(INDEX('Action Plans'!$B$5:$B$504,MATCH($B426,'Action Plans'!$A$5:$A$504,0)),""))</f>
        <v/>
      </c>
      <c r="D426" s="29">
        <f>IF($B426="","",IFERROR(INDEX('Action Plans'!$C$5:$C$504,MATCH($B426,'Action Plans'!$A$5:$A$504,0)),""))</f>
        <v/>
      </c>
      <c r="E426" s="29">
        <f>IF($B426="","",IFERROR(INDEX('Action Plans'!$D$5:$D$504,MATCH($B426,'Action Plans'!$A$5:$A$504,0)),""))</f>
        <v/>
      </c>
      <c r="F426" s="42" t="n"/>
      <c r="G426" s="23" t="n"/>
      <c r="H426" s="23" t="n"/>
      <c r="I426" s="24" t="n"/>
      <c r="J426" s="24" t="n"/>
      <c r="K426" s="42" t="n"/>
      <c r="L426" s="23" t="n"/>
      <c r="M426" s="42" t="n"/>
      <c r="N426" s="23" t="n"/>
      <c r="O426" s="27" t="n"/>
      <c r="P426" s="45" t="n"/>
      <c r="Q426" s="24" t="n"/>
      <c r="R426" s="29">
        <f>IF(COUNTA($A426:$B426,$F426:$Q426)=0,"",IF($A426="","Missing Session ID",IF(COUNTIF($A$5:$A$504,$A426)&gt;1,"Duplicate Session ID",IF($B426="","Missing Plan ID",IF(COUNTIF('Action Plans'!$A$5:$A$504,$B426)=0,"Unknown Plan ID",IF($F426="","Missing Coaching Date",IF(AND($K426&lt;&gt;"",$K426&lt;$F426),"Follow-Up Due Before Session",IF(AND($L426="Yes",$M426=""),"Missing Follow-Up Completion Date",IF(AND($L426="No",$M426&lt;&gt;""),"Completion Date With Open Follow-Up",IF(AND($M426&lt;&gt;"",$M426&lt;$F426),"Follow-Up Completed Before Session","OK"))))))))))</f>
        <v/>
      </c>
    </row>
    <row r="427">
      <c r="A427" s="23" t="n"/>
      <c r="B427" s="23" t="n"/>
      <c r="C427" s="29">
        <f>IF($B427="","",IFERROR(INDEX('Action Plans'!$B$5:$B$504,MATCH($B427,'Action Plans'!$A$5:$A$504,0)),""))</f>
        <v/>
      </c>
      <c r="D427" s="29">
        <f>IF($B427="","",IFERROR(INDEX('Action Plans'!$C$5:$C$504,MATCH($B427,'Action Plans'!$A$5:$A$504,0)),""))</f>
        <v/>
      </c>
      <c r="E427" s="29">
        <f>IF($B427="","",IFERROR(INDEX('Action Plans'!$D$5:$D$504,MATCH($B427,'Action Plans'!$A$5:$A$504,0)),""))</f>
        <v/>
      </c>
      <c r="F427" s="42" t="n"/>
      <c r="G427" s="23" t="n"/>
      <c r="H427" s="23" t="n"/>
      <c r="I427" s="24" t="n"/>
      <c r="J427" s="24" t="n"/>
      <c r="K427" s="42" t="n"/>
      <c r="L427" s="23" t="n"/>
      <c r="M427" s="42" t="n"/>
      <c r="N427" s="23" t="n"/>
      <c r="O427" s="27" t="n"/>
      <c r="P427" s="45" t="n"/>
      <c r="Q427" s="24" t="n"/>
      <c r="R427" s="29">
        <f>IF(COUNTA($A427:$B427,$F427:$Q427)=0,"",IF($A427="","Missing Session ID",IF(COUNTIF($A$5:$A$504,$A427)&gt;1,"Duplicate Session ID",IF($B427="","Missing Plan ID",IF(COUNTIF('Action Plans'!$A$5:$A$504,$B427)=0,"Unknown Plan ID",IF($F427="","Missing Coaching Date",IF(AND($K427&lt;&gt;"",$K427&lt;$F427),"Follow-Up Due Before Session",IF(AND($L427="Yes",$M427=""),"Missing Follow-Up Completion Date",IF(AND($L427="No",$M427&lt;&gt;""),"Completion Date With Open Follow-Up",IF(AND($M427&lt;&gt;"",$M427&lt;$F427),"Follow-Up Completed Before Session","OK"))))))))))</f>
        <v/>
      </c>
    </row>
    <row r="428">
      <c r="A428" s="23" t="n"/>
      <c r="B428" s="23" t="n"/>
      <c r="C428" s="29">
        <f>IF($B428="","",IFERROR(INDEX('Action Plans'!$B$5:$B$504,MATCH($B428,'Action Plans'!$A$5:$A$504,0)),""))</f>
        <v/>
      </c>
      <c r="D428" s="29">
        <f>IF($B428="","",IFERROR(INDEX('Action Plans'!$C$5:$C$504,MATCH($B428,'Action Plans'!$A$5:$A$504,0)),""))</f>
        <v/>
      </c>
      <c r="E428" s="29">
        <f>IF($B428="","",IFERROR(INDEX('Action Plans'!$D$5:$D$504,MATCH($B428,'Action Plans'!$A$5:$A$504,0)),""))</f>
        <v/>
      </c>
      <c r="F428" s="42" t="n"/>
      <c r="G428" s="23" t="n"/>
      <c r="H428" s="23" t="n"/>
      <c r="I428" s="24" t="n"/>
      <c r="J428" s="24" t="n"/>
      <c r="K428" s="42" t="n"/>
      <c r="L428" s="23" t="n"/>
      <c r="M428" s="42" t="n"/>
      <c r="N428" s="23" t="n"/>
      <c r="O428" s="27" t="n"/>
      <c r="P428" s="45" t="n"/>
      <c r="Q428" s="24" t="n"/>
      <c r="R428" s="29">
        <f>IF(COUNTA($A428:$B428,$F428:$Q428)=0,"",IF($A428="","Missing Session ID",IF(COUNTIF($A$5:$A$504,$A428)&gt;1,"Duplicate Session ID",IF($B428="","Missing Plan ID",IF(COUNTIF('Action Plans'!$A$5:$A$504,$B428)=0,"Unknown Plan ID",IF($F428="","Missing Coaching Date",IF(AND($K428&lt;&gt;"",$K428&lt;$F428),"Follow-Up Due Before Session",IF(AND($L428="Yes",$M428=""),"Missing Follow-Up Completion Date",IF(AND($L428="No",$M428&lt;&gt;""),"Completion Date With Open Follow-Up",IF(AND($M428&lt;&gt;"",$M428&lt;$F428),"Follow-Up Completed Before Session","OK"))))))))))</f>
        <v/>
      </c>
    </row>
    <row r="429">
      <c r="A429" s="23" t="n"/>
      <c r="B429" s="23" t="n"/>
      <c r="C429" s="29">
        <f>IF($B429="","",IFERROR(INDEX('Action Plans'!$B$5:$B$504,MATCH($B429,'Action Plans'!$A$5:$A$504,0)),""))</f>
        <v/>
      </c>
      <c r="D429" s="29">
        <f>IF($B429="","",IFERROR(INDEX('Action Plans'!$C$5:$C$504,MATCH($B429,'Action Plans'!$A$5:$A$504,0)),""))</f>
        <v/>
      </c>
      <c r="E429" s="29">
        <f>IF($B429="","",IFERROR(INDEX('Action Plans'!$D$5:$D$504,MATCH($B429,'Action Plans'!$A$5:$A$504,0)),""))</f>
        <v/>
      </c>
      <c r="F429" s="42" t="n"/>
      <c r="G429" s="23" t="n"/>
      <c r="H429" s="23" t="n"/>
      <c r="I429" s="24" t="n"/>
      <c r="J429" s="24" t="n"/>
      <c r="K429" s="42" t="n"/>
      <c r="L429" s="23" t="n"/>
      <c r="M429" s="42" t="n"/>
      <c r="N429" s="23" t="n"/>
      <c r="O429" s="27" t="n"/>
      <c r="P429" s="45" t="n"/>
      <c r="Q429" s="24" t="n"/>
      <c r="R429" s="29">
        <f>IF(COUNTA($A429:$B429,$F429:$Q429)=0,"",IF($A429="","Missing Session ID",IF(COUNTIF($A$5:$A$504,$A429)&gt;1,"Duplicate Session ID",IF($B429="","Missing Plan ID",IF(COUNTIF('Action Plans'!$A$5:$A$504,$B429)=0,"Unknown Plan ID",IF($F429="","Missing Coaching Date",IF(AND($K429&lt;&gt;"",$K429&lt;$F429),"Follow-Up Due Before Session",IF(AND($L429="Yes",$M429=""),"Missing Follow-Up Completion Date",IF(AND($L429="No",$M429&lt;&gt;""),"Completion Date With Open Follow-Up",IF(AND($M429&lt;&gt;"",$M429&lt;$F429),"Follow-Up Completed Before Session","OK"))))))))))</f>
        <v/>
      </c>
    </row>
    <row r="430">
      <c r="A430" s="23" t="n"/>
      <c r="B430" s="23" t="n"/>
      <c r="C430" s="29">
        <f>IF($B430="","",IFERROR(INDEX('Action Plans'!$B$5:$B$504,MATCH($B430,'Action Plans'!$A$5:$A$504,0)),""))</f>
        <v/>
      </c>
      <c r="D430" s="29">
        <f>IF($B430="","",IFERROR(INDEX('Action Plans'!$C$5:$C$504,MATCH($B430,'Action Plans'!$A$5:$A$504,0)),""))</f>
        <v/>
      </c>
      <c r="E430" s="29">
        <f>IF($B430="","",IFERROR(INDEX('Action Plans'!$D$5:$D$504,MATCH($B430,'Action Plans'!$A$5:$A$504,0)),""))</f>
        <v/>
      </c>
      <c r="F430" s="42" t="n"/>
      <c r="G430" s="23" t="n"/>
      <c r="H430" s="23" t="n"/>
      <c r="I430" s="24" t="n"/>
      <c r="J430" s="24" t="n"/>
      <c r="K430" s="42" t="n"/>
      <c r="L430" s="23" t="n"/>
      <c r="M430" s="42" t="n"/>
      <c r="N430" s="23" t="n"/>
      <c r="O430" s="27" t="n"/>
      <c r="P430" s="45" t="n"/>
      <c r="Q430" s="24" t="n"/>
      <c r="R430" s="29">
        <f>IF(COUNTA($A430:$B430,$F430:$Q430)=0,"",IF($A430="","Missing Session ID",IF(COUNTIF($A$5:$A$504,$A430)&gt;1,"Duplicate Session ID",IF($B430="","Missing Plan ID",IF(COUNTIF('Action Plans'!$A$5:$A$504,$B430)=0,"Unknown Plan ID",IF($F430="","Missing Coaching Date",IF(AND($K430&lt;&gt;"",$K430&lt;$F430),"Follow-Up Due Before Session",IF(AND($L430="Yes",$M430=""),"Missing Follow-Up Completion Date",IF(AND($L430="No",$M430&lt;&gt;""),"Completion Date With Open Follow-Up",IF(AND($M430&lt;&gt;"",$M430&lt;$F430),"Follow-Up Completed Before Session","OK"))))))))))</f>
        <v/>
      </c>
    </row>
    <row r="431">
      <c r="A431" s="23" t="n"/>
      <c r="B431" s="23" t="n"/>
      <c r="C431" s="29">
        <f>IF($B431="","",IFERROR(INDEX('Action Plans'!$B$5:$B$504,MATCH($B431,'Action Plans'!$A$5:$A$504,0)),""))</f>
        <v/>
      </c>
      <c r="D431" s="29">
        <f>IF($B431="","",IFERROR(INDEX('Action Plans'!$C$5:$C$504,MATCH($B431,'Action Plans'!$A$5:$A$504,0)),""))</f>
        <v/>
      </c>
      <c r="E431" s="29">
        <f>IF($B431="","",IFERROR(INDEX('Action Plans'!$D$5:$D$504,MATCH($B431,'Action Plans'!$A$5:$A$504,0)),""))</f>
        <v/>
      </c>
      <c r="F431" s="42" t="n"/>
      <c r="G431" s="23" t="n"/>
      <c r="H431" s="23" t="n"/>
      <c r="I431" s="24" t="n"/>
      <c r="J431" s="24" t="n"/>
      <c r="K431" s="42" t="n"/>
      <c r="L431" s="23" t="n"/>
      <c r="M431" s="42" t="n"/>
      <c r="N431" s="23" t="n"/>
      <c r="O431" s="27" t="n"/>
      <c r="P431" s="45" t="n"/>
      <c r="Q431" s="24" t="n"/>
      <c r="R431" s="29">
        <f>IF(COUNTA($A431:$B431,$F431:$Q431)=0,"",IF($A431="","Missing Session ID",IF(COUNTIF($A$5:$A$504,$A431)&gt;1,"Duplicate Session ID",IF($B431="","Missing Plan ID",IF(COUNTIF('Action Plans'!$A$5:$A$504,$B431)=0,"Unknown Plan ID",IF($F431="","Missing Coaching Date",IF(AND($K431&lt;&gt;"",$K431&lt;$F431),"Follow-Up Due Before Session",IF(AND($L431="Yes",$M431=""),"Missing Follow-Up Completion Date",IF(AND($L431="No",$M431&lt;&gt;""),"Completion Date With Open Follow-Up",IF(AND($M431&lt;&gt;"",$M431&lt;$F431),"Follow-Up Completed Before Session","OK"))))))))))</f>
        <v/>
      </c>
    </row>
    <row r="432">
      <c r="A432" s="23" t="n"/>
      <c r="B432" s="23" t="n"/>
      <c r="C432" s="29">
        <f>IF($B432="","",IFERROR(INDEX('Action Plans'!$B$5:$B$504,MATCH($B432,'Action Plans'!$A$5:$A$504,0)),""))</f>
        <v/>
      </c>
      <c r="D432" s="29">
        <f>IF($B432="","",IFERROR(INDEX('Action Plans'!$C$5:$C$504,MATCH($B432,'Action Plans'!$A$5:$A$504,0)),""))</f>
        <v/>
      </c>
      <c r="E432" s="29">
        <f>IF($B432="","",IFERROR(INDEX('Action Plans'!$D$5:$D$504,MATCH($B432,'Action Plans'!$A$5:$A$504,0)),""))</f>
        <v/>
      </c>
      <c r="F432" s="42" t="n"/>
      <c r="G432" s="23" t="n"/>
      <c r="H432" s="23" t="n"/>
      <c r="I432" s="24" t="n"/>
      <c r="J432" s="24" t="n"/>
      <c r="K432" s="42" t="n"/>
      <c r="L432" s="23" t="n"/>
      <c r="M432" s="42" t="n"/>
      <c r="N432" s="23" t="n"/>
      <c r="O432" s="27" t="n"/>
      <c r="P432" s="45" t="n"/>
      <c r="Q432" s="24" t="n"/>
      <c r="R432" s="29">
        <f>IF(COUNTA($A432:$B432,$F432:$Q432)=0,"",IF($A432="","Missing Session ID",IF(COUNTIF($A$5:$A$504,$A432)&gt;1,"Duplicate Session ID",IF($B432="","Missing Plan ID",IF(COUNTIF('Action Plans'!$A$5:$A$504,$B432)=0,"Unknown Plan ID",IF($F432="","Missing Coaching Date",IF(AND($K432&lt;&gt;"",$K432&lt;$F432),"Follow-Up Due Before Session",IF(AND($L432="Yes",$M432=""),"Missing Follow-Up Completion Date",IF(AND($L432="No",$M432&lt;&gt;""),"Completion Date With Open Follow-Up",IF(AND($M432&lt;&gt;"",$M432&lt;$F432),"Follow-Up Completed Before Session","OK"))))))))))</f>
        <v/>
      </c>
    </row>
    <row r="433">
      <c r="A433" s="23" t="n"/>
      <c r="B433" s="23" t="n"/>
      <c r="C433" s="29">
        <f>IF($B433="","",IFERROR(INDEX('Action Plans'!$B$5:$B$504,MATCH($B433,'Action Plans'!$A$5:$A$504,0)),""))</f>
        <v/>
      </c>
      <c r="D433" s="29">
        <f>IF($B433="","",IFERROR(INDEX('Action Plans'!$C$5:$C$504,MATCH($B433,'Action Plans'!$A$5:$A$504,0)),""))</f>
        <v/>
      </c>
      <c r="E433" s="29">
        <f>IF($B433="","",IFERROR(INDEX('Action Plans'!$D$5:$D$504,MATCH($B433,'Action Plans'!$A$5:$A$504,0)),""))</f>
        <v/>
      </c>
      <c r="F433" s="42" t="n"/>
      <c r="G433" s="23" t="n"/>
      <c r="H433" s="23" t="n"/>
      <c r="I433" s="24" t="n"/>
      <c r="J433" s="24" t="n"/>
      <c r="K433" s="42" t="n"/>
      <c r="L433" s="23" t="n"/>
      <c r="M433" s="42" t="n"/>
      <c r="N433" s="23" t="n"/>
      <c r="O433" s="27" t="n"/>
      <c r="P433" s="45" t="n"/>
      <c r="Q433" s="24" t="n"/>
      <c r="R433" s="29">
        <f>IF(COUNTA($A433:$B433,$F433:$Q433)=0,"",IF($A433="","Missing Session ID",IF(COUNTIF($A$5:$A$504,$A433)&gt;1,"Duplicate Session ID",IF($B433="","Missing Plan ID",IF(COUNTIF('Action Plans'!$A$5:$A$504,$B433)=0,"Unknown Plan ID",IF($F433="","Missing Coaching Date",IF(AND($K433&lt;&gt;"",$K433&lt;$F433),"Follow-Up Due Before Session",IF(AND($L433="Yes",$M433=""),"Missing Follow-Up Completion Date",IF(AND($L433="No",$M433&lt;&gt;""),"Completion Date With Open Follow-Up",IF(AND($M433&lt;&gt;"",$M433&lt;$F433),"Follow-Up Completed Before Session","OK"))))))))))</f>
        <v/>
      </c>
    </row>
    <row r="434">
      <c r="A434" s="23" t="n"/>
      <c r="B434" s="23" t="n"/>
      <c r="C434" s="29">
        <f>IF($B434="","",IFERROR(INDEX('Action Plans'!$B$5:$B$504,MATCH($B434,'Action Plans'!$A$5:$A$504,0)),""))</f>
        <v/>
      </c>
      <c r="D434" s="29">
        <f>IF($B434="","",IFERROR(INDEX('Action Plans'!$C$5:$C$504,MATCH($B434,'Action Plans'!$A$5:$A$504,0)),""))</f>
        <v/>
      </c>
      <c r="E434" s="29">
        <f>IF($B434="","",IFERROR(INDEX('Action Plans'!$D$5:$D$504,MATCH($B434,'Action Plans'!$A$5:$A$504,0)),""))</f>
        <v/>
      </c>
      <c r="F434" s="42" t="n"/>
      <c r="G434" s="23" t="n"/>
      <c r="H434" s="23" t="n"/>
      <c r="I434" s="24" t="n"/>
      <c r="J434" s="24" t="n"/>
      <c r="K434" s="42" t="n"/>
      <c r="L434" s="23" t="n"/>
      <c r="M434" s="42" t="n"/>
      <c r="N434" s="23" t="n"/>
      <c r="O434" s="27" t="n"/>
      <c r="P434" s="45" t="n"/>
      <c r="Q434" s="24" t="n"/>
      <c r="R434" s="29">
        <f>IF(COUNTA($A434:$B434,$F434:$Q434)=0,"",IF($A434="","Missing Session ID",IF(COUNTIF($A$5:$A$504,$A434)&gt;1,"Duplicate Session ID",IF($B434="","Missing Plan ID",IF(COUNTIF('Action Plans'!$A$5:$A$504,$B434)=0,"Unknown Plan ID",IF($F434="","Missing Coaching Date",IF(AND($K434&lt;&gt;"",$K434&lt;$F434),"Follow-Up Due Before Session",IF(AND($L434="Yes",$M434=""),"Missing Follow-Up Completion Date",IF(AND($L434="No",$M434&lt;&gt;""),"Completion Date With Open Follow-Up",IF(AND($M434&lt;&gt;"",$M434&lt;$F434),"Follow-Up Completed Before Session","OK"))))))))))</f>
        <v/>
      </c>
    </row>
    <row r="435">
      <c r="A435" s="23" t="n"/>
      <c r="B435" s="23" t="n"/>
      <c r="C435" s="29">
        <f>IF($B435="","",IFERROR(INDEX('Action Plans'!$B$5:$B$504,MATCH($B435,'Action Plans'!$A$5:$A$504,0)),""))</f>
        <v/>
      </c>
      <c r="D435" s="29">
        <f>IF($B435="","",IFERROR(INDEX('Action Plans'!$C$5:$C$504,MATCH($B435,'Action Plans'!$A$5:$A$504,0)),""))</f>
        <v/>
      </c>
      <c r="E435" s="29">
        <f>IF($B435="","",IFERROR(INDEX('Action Plans'!$D$5:$D$504,MATCH($B435,'Action Plans'!$A$5:$A$504,0)),""))</f>
        <v/>
      </c>
      <c r="F435" s="42" t="n"/>
      <c r="G435" s="23" t="n"/>
      <c r="H435" s="23" t="n"/>
      <c r="I435" s="24" t="n"/>
      <c r="J435" s="24" t="n"/>
      <c r="K435" s="42" t="n"/>
      <c r="L435" s="23" t="n"/>
      <c r="M435" s="42" t="n"/>
      <c r="N435" s="23" t="n"/>
      <c r="O435" s="27" t="n"/>
      <c r="P435" s="45" t="n"/>
      <c r="Q435" s="24" t="n"/>
      <c r="R435" s="29">
        <f>IF(COUNTA($A435:$B435,$F435:$Q435)=0,"",IF($A435="","Missing Session ID",IF(COUNTIF($A$5:$A$504,$A435)&gt;1,"Duplicate Session ID",IF($B435="","Missing Plan ID",IF(COUNTIF('Action Plans'!$A$5:$A$504,$B435)=0,"Unknown Plan ID",IF($F435="","Missing Coaching Date",IF(AND($K435&lt;&gt;"",$K435&lt;$F435),"Follow-Up Due Before Session",IF(AND($L435="Yes",$M435=""),"Missing Follow-Up Completion Date",IF(AND($L435="No",$M435&lt;&gt;""),"Completion Date With Open Follow-Up",IF(AND($M435&lt;&gt;"",$M435&lt;$F435),"Follow-Up Completed Before Session","OK"))))))))))</f>
        <v/>
      </c>
    </row>
    <row r="436">
      <c r="A436" s="23" t="n"/>
      <c r="B436" s="23" t="n"/>
      <c r="C436" s="29">
        <f>IF($B436="","",IFERROR(INDEX('Action Plans'!$B$5:$B$504,MATCH($B436,'Action Plans'!$A$5:$A$504,0)),""))</f>
        <v/>
      </c>
      <c r="D436" s="29">
        <f>IF($B436="","",IFERROR(INDEX('Action Plans'!$C$5:$C$504,MATCH($B436,'Action Plans'!$A$5:$A$504,0)),""))</f>
        <v/>
      </c>
      <c r="E436" s="29">
        <f>IF($B436="","",IFERROR(INDEX('Action Plans'!$D$5:$D$504,MATCH($B436,'Action Plans'!$A$5:$A$504,0)),""))</f>
        <v/>
      </c>
      <c r="F436" s="42" t="n"/>
      <c r="G436" s="23" t="n"/>
      <c r="H436" s="23" t="n"/>
      <c r="I436" s="24" t="n"/>
      <c r="J436" s="24" t="n"/>
      <c r="K436" s="42" t="n"/>
      <c r="L436" s="23" t="n"/>
      <c r="M436" s="42" t="n"/>
      <c r="N436" s="23" t="n"/>
      <c r="O436" s="27" t="n"/>
      <c r="P436" s="45" t="n"/>
      <c r="Q436" s="24" t="n"/>
      <c r="R436" s="29">
        <f>IF(COUNTA($A436:$B436,$F436:$Q436)=0,"",IF($A436="","Missing Session ID",IF(COUNTIF($A$5:$A$504,$A436)&gt;1,"Duplicate Session ID",IF($B436="","Missing Plan ID",IF(COUNTIF('Action Plans'!$A$5:$A$504,$B436)=0,"Unknown Plan ID",IF($F436="","Missing Coaching Date",IF(AND($K436&lt;&gt;"",$K436&lt;$F436),"Follow-Up Due Before Session",IF(AND($L436="Yes",$M436=""),"Missing Follow-Up Completion Date",IF(AND($L436="No",$M436&lt;&gt;""),"Completion Date With Open Follow-Up",IF(AND($M436&lt;&gt;"",$M436&lt;$F436),"Follow-Up Completed Before Session","OK"))))))))))</f>
        <v/>
      </c>
    </row>
    <row r="437">
      <c r="A437" s="23" t="n"/>
      <c r="B437" s="23" t="n"/>
      <c r="C437" s="29">
        <f>IF($B437="","",IFERROR(INDEX('Action Plans'!$B$5:$B$504,MATCH($B437,'Action Plans'!$A$5:$A$504,0)),""))</f>
        <v/>
      </c>
      <c r="D437" s="29">
        <f>IF($B437="","",IFERROR(INDEX('Action Plans'!$C$5:$C$504,MATCH($B437,'Action Plans'!$A$5:$A$504,0)),""))</f>
        <v/>
      </c>
      <c r="E437" s="29">
        <f>IF($B437="","",IFERROR(INDEX('Action Plans'!$D$5:$D$504,MATCH($B437,'Action Plans'!$A$5:$A$504,0)),""))</f>
        <v/>
      </c>
      <c r="F437" s="42" t="n"/>
      <c r="G437" s="23" t="n"/>
      <c r="H437" s="23" t="n"/>
      <c r="I437" s="24" t="n"/>
      <c r="J437" s="24" t="n"/>
      <c r="K437" s="42" t="n"/>
      <c r="L437" s="23" t="n"/>
      <c r="M437" s="42" t="n"/>
      <c r="N437" s="23" t="n"/>
      <c r="O437" s="27" t="n"/>
      <c r="P437" s="45" t="n"/>
      <c r="Q437" s="24" t="n"/>
      <c r="R437" s="29">
        <f>IF(COUNTA($A437:$B437,$F437:$Q437)=0,"",IF($A437="","Missing Session ID",IF(COUNTIF($A$5:$A$504,$A437)&gt;1,"Duplicate Session ID",IF($B437="","Missing Plan ID",IF(COUNTIF('Action Plans'!$A$5:$A$504,$B437)=0,"Unknown Plan ID",IF($F437="","Missing Coaching Date",IF(AND($K437&lt;&gt;"",$K437&lt;$F437),"Follow-Up Due Before Session",IF(AND($L437="Yes",$M437=""),"Missing Follow-Up Completion Date",IF(AND($L437="No",$M437&lt;&gt;""),"Completion Date With Open Follow-Up",IF(AND($M437&lt;&gt;"",$M437&lt;$F437),"Follow-Up Completed Before Session","OK"))))))))))</f>
        <v/>
      </c>
    </row>
    <row r="438">
      <c r="A438" s="23" t="n"/>
      <c r="B438" s="23" t="n"/>
      <c r="C438" s="29">
        <f>IF($B438="","",IFERROR(INDEX('Action Plans'!$B$5:$B$504,MATCH($B438,'Action Plans'!$A$5:$A$504,0)),""))</f>
        <v/>
      </c>
      <c r="D438" s="29">
        <f>IF($B438="","",IFERROR(INDEX('Action Plans'!$C$5:$C$504,MATCH($B438,'Action Plans'!$A$5:$A$504,0)),""))</f>
        <v/>
      </c>
      <c r="E438" s="29">
        <f>IF($B438="","",IFERROR(INDEX('Action Plans'!$D$5:$D$504,MATCH($B438,'Action Plans'!$A$5:$A$504,0)),""))</f>
        <v/>
      </c>
      <c r="F438" s="42" t="n"/>
      <c r="G438" s="23" t="n"/>
      <c r="H438" s="23" t="n"/>
      <c r="I438" s="24" t="n"/>
      <c r="J438" s="24" t="n"/>
      <c r="K438" s="42" t="n"/>
      <c r="L438" s="23" t="n"/>
      <c r="M438" s="42" t="n"/>
      <c r="N438" s="23" t="n"/>
      <c r="O438" s="27" t="n"/>
      <c r="P438" s="45" t="n"/>
      <c r="Q438" s="24" t="n"/>
      <c r="R438" s="29">
        <f>IF(COUNTA($A438:$B438,$F438:$Q438)=0,"",IF($A438="","Missing Session ID",IF(COUNTIF($A$5:$A$504,$A438)&gt;1,"Duplicate Session ID",IF($B438="","Missing Plan ID",IF(COUNTIF('Action Plans'!$A$5:$A$504,$B438)=0,"Unknown Plan ID",IF($F438="","Missing Coaching Date",IF(AND($K438&lt;&gt;"",$K438&lt;$F438),"Follow-Up Due Before Session",IF(AND($L438="Yes",$M438=""),"Missing Follow-Up Completion Date",IF(AND($L438="No",$M438&lt;&gt;""),"Completion Date With Open Follow-Up",IF(AND($M438&lt;&gt;"",$M438&lt;$F438),"Follow-Up Completed Before Session","OK"))))))))))</f>
        <v/>
      </c>
    </row>
    <row r="439">
      <c r="A439" s="23" t="n"/>
      <c r="B439" s="23" t="n"/>
      <c r="C439" s="29">
        <f>IF($B439="","",IFERROR(INDEX('Action Plans'!$B$5:$B$504,MATCH($B439,'Action Plans'!$A$5:$A$504,0)),""))</f>
        <v/>
      </c>
      <c r="D439" s="29">
        <f>IF($B439="","",IFERROR(INDEX('Action Plans'!$C$5:$C$504,MATCH($B439,'Action Plans'!$A$5:$A$504,0)),""))</f>
        <v/>
      </c>
      <c r="E439" s="29">
        <f>IF($B439="","",IFERROR(INDEX('Action Plans'!$D$5:$D$504,MATCH($B439,'Action Plans'!$A$5:$A$504,0)),""))</f>
        <v/>
      </c>
      <c r="F439" s="42" t="n"/>
      <c r="G439" s="23" t="n"/>
      <c r="H439" s="23" t="n"/>
      <c r="I439" s="24" t="n"/>
      <c r="J439" s="24" t="n"/>
      <c r="K439" s="42" t="n"/>
      <c r="L439" s="23" t="n"/>
      <c r="M439" s="42" t="n"/>
      <c r="N439" s="23" t="n"/>
      <c r="O439" s="27" t="n"/>
      <c r="P439" s="45" t="n"/>
      <c r="Q439" s="24" t="n"/>
      <c r="R439" s="29">
        <f>IF(COUNTA($A439:$B439,$F439:$Q439)=0,"",IF($A439="","Missing Session ID",IF(COUNTIF($A$5:$A$504,$A439)&gt;1,"Duplicate Session ID",IF($B439="","Missing Plan ID",IF(COUNTIF('Action Plans'!$A$5:$A$504,$B439)=0,"Unknown Plan ID",IF($F439="","Missing Coaching Date",IF(AND($K439&lt;&gt;"",$K439&lt;$F439),"Follow-Up Due Before Session",IF(AND($L439="Yes",$M439=""),"Missing Follow-Up Completion Date",IF(AND($L439="No",$M439&lt;&gt;""),"Completion Date With Open Follow-Up",IF(AND($M439&lt;&gt;"",$M439&lt;$F439),"Follow-Up Completed Before Session","OK"))))))))))</f>
        <v/>
      </c>
    </row>
    <row r="440">
      <c r="A440" s="23" t="n"/>
      <c r="B440" s="23" t="n"/>
      <c r="C440" s="29">
        <f>IF($B440="","",IFERROR(INDEX('Action Plans'!$B$5:$B$504,MATCH($B440,'Action Plans'!$A$5:$A$504,0)),""))</f>
        <v/>
      </c>
      <c r="D440" s="29">
        <f>IF($B440="","",IFERROR(INDEX('Action Plans'!$C$5:$C$504,MATCH($B440,'Action Plans'!$A$5:$A$504,0)),""))</f>
        <v/>
      </c>
      <c r="E440" s="29">
        <f>IF($B440="","",IFERROR(INDEX('Action Plans'!$D$5:$D$504,MATCH($B440,'Action Plans'!$A$5:$A$504,0)),""))</f>
        <v/>
      </c>
      <c r="F440" s="42" t="n"/>
      <c r="G440" s="23" t="n"/>
      <c r="H440" s="23" t="n"/>
      <c r="I440" s="24" t="n"/>
      <c r="J440" s="24" t="n"/>
      <c r="K440" s="42" t="n"/>
      <c r="L440" s="23" t="n"/>
      <c r="M440" s="42" t="n"/>
      <c r="N440" s="23" t="n"/>
      <c r="O440" s="27" t="n"/>
      <c r="P440" s="45" t="n"/>
      <c r="Q440" s="24" t="n"/>
      <c r="R440" s="29">
        <f>IF(COUNTA($A440:$B440,$F440:$Q440)=0,"",IF($A440="","Missing Session ID",IF(COUNTIF($A$5:$A$504,$A440)&gt;1,"Duplicate Session ID",IF($B440="","Missing Plan ID",IF(COUNTIF('Action Plans'!$A$5:$A$504,$B440)=0,"Unknown Plan ID",IF($F440="","Missing Coaching Date",IF(AND($K440&lt;&gt;"",$K440&lt;$F440),"Follow-Up Due Before Session",IF(AND($L440="Yes",$M440=""),"Missing Follow-Up Completion Date",IF(AND($L440="No",$M440&lt;&gt;""),"Completion Date With Open Follow-Up",IF(AND($M440&lt;&gt;"",$M440&lt;$F440),"Follow-Up Completed Before Session","OK"))))))))))</f>
        <v/>
      </c>
    </row>
    <row r="441">
      <c r="A441" s="23" t="n"/>
      <c r="B441" s="23" t="n"/>
      <c r="C441" s="29">
        <f>IF($B441="","",IFERROR(INDEX('Action Plans'!$B$5:$B$504,MATCH($B441,'Action Plans'!$A$5:$A$504,0)),""))</f>
        <v/>
      </c>
      <c r="D441" s="29">
        <f>IF($B441="","",IFERROR(INDEX('Action Plans'!$C$5:$C$504,MATCH($B441,'Action Plans'!$A$5:$A$504,0)),""))</f>
        <v/>
      </c>
      <c r="E441" s="29">
        <f>IF($B441="","",IFERROR(INDEX('Action Plans'!$D$5:$D$504,MATCH($B441,'Action Plans'!$A$5:$A$504,0)),""))</f>
        <v/>
      </c>
      <c r="F441" s="42" t="n"/>
      <c r="G441" s="23" t="n"/>
      <c r="H441" s="23" t="n"/>
      <c r="I441" s="24" t="n"/>
      <c r="J441" s="24" t="n"/>
      <c r="K441" s="42" t="n"/>
      <c r="L441" s="23" t="n"/>
      <c r="M441" s="42" t="n"/>
      <c r="N441" s="23" t="n"/>
      <c r="O441" s="27" t="n"/>
      <c r="P441" s="45" t="n"/>
      <c r="Q441" s="24" t="n"/>
      <c r="R441" s="29">
        <f>IF(COUNTA($A441:$B441,$F441:$Q441)=0,"",IF($A441="","Missing Session ID",IF(COUNTIF($A$5:$A$504,$A441)&gt;1,"Duplicate Session ID",IF($B441="","Missing Plan ID",IF(COUNTIF('Action Plans'!$A$5:$A$504,$B441)=0,"Unknown Plan ID",IF($F441="","Missing Coaching Date",IF(AND($K441&lt;&gt;"",$K441&lt;$F441),"Follow-Up Due Before Session",IF(AND($L441="Yes",$M441=""),"Missing Follow-Up Completion Date",IF(AND($L441="No",$M441&lt;&gt;""),"Completion Date With Open Follow-Up",IF(AND($M441&lt;&gt;"",$M441&lt;$F441),"Follow-Up Completed Before Session","OK"))))))))))</f>
        <v/>
      </c>
    </row>
    <row r="442">
      <c r="A442" s="23" t="n"/>
      <c r="B442" s="23" t="n"/>
      <c r="C442" s="29">
        <f>IF($B442="","",IFERROR(INDEX('Action Plans'!$B$5:$B$504,MATCH($B442,'Action Plans'!$A$5:$A$504,0)),""))</f>
        <v/>
      </c>
      <c r="D442" s="29">
        <f>IF($B442="","",IFERROR(INDEX('Action Plans'!$C$5:$C$504,MATCH($B442,'Action Plans'!$A$5:$A$504,0)),""))</f>
        <v/>
      </c>
      <c r="E442" s="29">
        <f>IF($B442="","",IFERROR(INDEX('Action Plans'!$D$5:$D$504,MATCH($B442,'Action Plans'!$A$5:$A$504,0)),""))</f>
        <v/>
      </c>
      <c r="F442" s="42" t="n"/>
      <c r="G442" s="23" t="n"/>
      <c r="H442" s="23" t="n"/>
      <c r="I442" s="24" t="n"/>
      <c r="J442" s="24" t="n"/>
      <c r="K442" s="42" t="n"/>
      <c r="L442" s="23" t="n"/>
      <c r="M442" s="42" t="n"/>
      <c r="N442" s="23" t="n"/>
      <c r="O442" s="27" t="n"/>
      <c r="P442" s="45" t="n"/>
      <c r="Q442" s="24" t="n"/>
      <c r="R442" s="29">
        <f>IF(COUNTA($A442:$B442,$F442:$Q442)=0,"",IF($A442="","Missing Session ID",IF(COUNTIF($A$5:$A$504,$A442)&gt;1,"Duplicate Session ID",IF($B442="","Missing Plan ID",IF(COUNTIF('Action Plans'!$A$5:$A$504,$B442)=0,"Unknown Plan ID",IF($F442="","Missing Coaching Date",IF(AND($K442&lt;&gt;"",$K442&lt;$F442),"Follow-Up Due Before Session",IF(AND($L442="Yes",$M442=""),"Missing Follow-Up Completion Date",IF(AND($L442="No",$M442&lt;&gt;""),"Completion Date With Open Follow-Up",IF(AND($M442&lt;&gt;"",$M442&lt;$F442),"Follow-Up Completed Before Session","OK"))))))))))</f>
        <v/>
      </c>
    </row>
    <row r="443">
      <c r="A443" s="23" t="n"/>
      <c r="B443" s="23" t="n"/>
      <c r="C443" s="29">
        <f>IF($B443="","",IFERROR(INDEX('Action Plans'!$B$5:$B$504,MATCH($B443,'Action Plans'!$A$5:$A$504,0)),""))</f>
        <v/>
      </c>
      <c r="D443" s="29">
        <f>IF($B443="","",IFERROR(INDEX('Action Plans'!$C$5:$C$504,MATCH($B443,'Action Plans'!$A$5:$A$504,0)),""))</f>
        <v/>
      </c>
      <c r="E443" s="29">
        <f>IF($B443="","",IFERROR(INDEX('Action Plans'!$D$5:$D$504,MATCH($B443,'Action Plans'!$A$5:$A$504,0)),""))</f>
        <v/>
      </c>
      <c r="F443" s="42" t="n"/>
      <c r="G443" s="23" t="n"/>
      <c r="H443" s="23" t="n"/>
      <c r="I443" s="24" t="n"/>
      <c r="J443" s="24" t="n"/>
      <c r="K443" s="42" t="n"/>
      <c r="L443" s="23" t="n"/>
      <c r="M443" s="42" t="n"/>
      <c r="N443" s="23" t="n"/>
      <c r="O443" s="27" t="n"/>
      <c r="P443" s="45" t="n"/>
      <c r="Q443" s="24" t="n"/>
      <c r="R443" s="29">
        <f>IF(COUNTA($A443:$B443,$F443:$Q443)=0,"",IF($A443="","Missing Session ID",IF(COUNTIF($A$5:$A$504,$A443)&gt;1,"Duplicate Session ID",IF($B443="","Missing Plan ID",IF(COUNTIF('Action Plans'!$A$5:$A$504,$B443)=0,"Unknown Plan ID",IF($F443="","Missing Coaching Date",IF(AND($K443&lt;&gt;"",$K443&lt;$F443),"Follow-Up Due Before Session",IF(AND($L443="Yes",$M443=""),"Missing Follow-Up Completion Date",IF(AND($L443="No",$M443&lt;&gt;""),"Completion Date With Open Follow-Up",IF(AND($M443&lt;&gt;"",$M443&lt;$F443),"Follow-Up Completed Before Session","OK"))))))))))</f>
        <v/>
      </c>
    </row>
    <row r="444">
      <c r="A444" s="23" t="n"/>
      <c r="B444" s="23" t="n"/>
      <c r="C444" s="29">
        <f>IF($B444="","",IFERROR(INDEX('Action Plans'!$B$5:$B$504,MATCH($B444,'Action Plans'!$A$5:$A$504,0)),""))</f>
        <v/>
      </c>
      <c r="D444" s="29">
        <f>IF($B444="","",IFERROR(INDEX('Action Plans'!$C$5:$C$504,MATCH($B444,'Action Plans'!$A$5:$A$504,0)),""))</f>
        <v/>
      </c>
      <c r="E444" s="29">
        <f>IF($B444="","",IFERROR(INDEX('Action Plans'!$D$5:$D$504,MATCH($B444,'Action Plans'!$A$5:$A$504,0)),""))</f>
        <v/>
      </c>
      <c r="F444" s="42" t="n"/>
      <c r="G444" s="23" t="n"/>
      <c r="H444" s="23" t="n"/>
      <c r="I444" s="24" t="n"/>
      <c r="J444" s="24" t="n"/>
      <c r="K444" s="42" t="n"/>
      <c r="L444" s="23" t="n"/>
      <c r="M444" s="42" t="n"/>
      <c r="N444" s="23" t="n"/>
      <c r="O444" s="27" t="n"/>
      <c r="P444" s="45" t="n"/>
      <c r="Q444" s="24" t="n"/>
      <c r="R444" s="29">
        <f>IF(COUNTA($A444:$B444,$F444:$Q444)=0,"",IF($A444="","Missing Session ID",IF(COUNTIF($A$5:$A$504,$A444)&gt;1,"Duplicate Session ID",IF($B444="","Missing Plan ID",IF(COUNTIF('Action Plans'!$A$5:$A$504,$B444)=0,"Unknown Plan ID",IF($F444="","Missing Coaching Date",IF(AND($K444&lt;&gt;"",$K444&lt;$F444),"Follow-Up Due Before Session",IF(AND($L444="Yes",$M444=""),"Missing Follow-Up Completion Date",IF(AND($L444="No",$M444&lt;&gt;""),"Completion Date With Open Follow-Up",IF(AND($M444&lt;&gt;"",$M444&lt;$F444),"Follow-Up Completed Before Session","OK"))))))))))</f>
        <v/>
      </c>
    </row>
    <row r="445">
      <c r="A445" s="23" t="n"/>
      <c r="B445" s="23" t="n"/>
      <c r="C445" s="29">
        <f>IF($B445="","",IFERROR(INDEX('Action Plans'!$B$5:$B$504,MATCH($B445,'Action Plans'!$A$5:$A$504,0)),""))</f>
        <v/>
      </c>
      <c r="D445" s="29">
        <f>IF($B445="","",IFERROR(INDEX('Action Plans'!$C$5:$C$504,MATCH($B445,'Action Plans'!$A$5:$A$504,0)),""))</f>
        <v/>
      </c>
      <c r="E445" s="29">
        <f>IF($B445="","",IFERROR(INDEX('Action Plans'!$D$5:$D$504,MATCH($B445,'Action Plans'!$A$5:$A$504,0)),""))</f>
        <v/>
      </c>
      <c r="F445" s="42" t="n"/>
      <c r="G445" s="23" t="n"/>
      <c r="H445" s="23" t="n"/>
      <c r="I445" s="24" t="n"/>
      <c r="J445" s="24" t="n"/>
      <c r="K445" s="42" t="n"/>
      <c r="L445" s="23" t="n"/>
      <c r="M445" s="42" t="n"/>
      <c r="N445" s="23" t="n"/>
      <c r="O445" s="27" t="n"/>
      <c r="P445" s="45" t="n"/>
      <c r="Q445" s="24" t="n"/>
      <c r="R445" s="29">
        <f>IF(COUNTA($A445:$B445,$F445:$Q445)=0,"",IF($A445="","Missing Session ID",IF(COUNTIF($A$5:$A$504,$A445)&gt;1,"Duplicate Session ID",IF($B445="","Missing Plan ID",IF(COUNTIF('Action Plans'!$A$5:$A$504,$B445)=0,"Unknown Plan ID",IF($F445="","Missing Coaching Date",IF(AND($K445&lt;&gt;"",$K445&lt;$F445),"Follow-Up Due Before Session",IF(AND($L445="Yes",$M445=""),"Missing Follow-Up Completion Date",IF(AND($L445="No",$M445&lt;&gt;""),"Completion Date With Open Follow-Up",IF(AND($M445&lt;&gt;"",$M445&lt;$F445),"Follow-Up Completed Before Session","OK"))))))))))</f>
        <v/>
      </c>
    </row>
    <row r="446">
      <c r="A446" s="23" t="n"/>
      <c r="B446" s="23" t="n"/>
      <c r="C446" s="29">
        <f>IF($B446="","",IFERROR(INDEX('Action Plans'!$B$5:$B$504,MATCH($B446,'Action Plans'!$A$5:$A$504,0)),""))</f>
        <v/>
      </c>
      <c r="D446" s="29">
        <f>IF($B446="","",IFERROR(INDEX('Action Plans'!$C$5:$C$504,MATCH($B446,'Action Plans'!$A$5:$A$504,0)),""))</f>
        <v/>
      </c>
      <c r="E446" s="29">
        <f>IF($B446="","",IFERROR(INDEX('Action Plans'!$D$5:$D$504,MATCH($B446,'Action Plans'!$A$5:$A$504,0)),""))</f>
        <v/>
      </c>
      <c r="F446" s="42" t="n"/>
      <c r="G446" s="23" t="n"/>
      <c r="H446" s="23" t="n"/>
      <c r="I446" s="24" t="n"/>
      <c r="J446" s="24" t="n"/>
      <c r="K446" s="42" t="n"/>
      <c r="L446" s="23" t="n"/>
      <c r="M446" s="42" t="n"/>
      <c r="N446" s="23" t="n"/>
      <c r="O446" s="27" t="n"/>
      <c r="P446" s="45" t="n"/>
      <c r="Q446" s="24" t="n"/>
      <c r="R446" s="29">
        <f>IF(COUNTA($A446:$B446,$F446:$Q446)=0,"",IF($A446="","Missing Session ID",IF(COUNTIF($A$5:$A$504,$A446)&gt;1,"Duplicate Session ID",IF($B446="","Missing Plan ID",IF(COUNTIF('Action Plans'!$A$5:$A$504,$B446)=0,"Unknown Plan ID",IF($F446="","Missing Coaching Date",IF(AND($K446&lt;&gt;"",$K446&lt;$F446),"Follow-Up Due Before Session",IF(AND($L446="Yes",$M446=""),"Missing Follow-Up Completion Date",IF(AND($L446="No",$M446&lt;&gt;""),"Completion Date With Open Follow-Up",IF(AND($M446&lt;&gt;"",$M446&lt;$F446),"Follow-Up Completed Before Session","OK"))))))))))</f>
        <v/>
      </c>
    </row>
    <row r="447">
      <c r="A447" s="23" t="n"/>
      <c r="B447" s="23" t="n"/>
      <c r="C447" s="29">
        <f>IF($B447="","",IFERROR(INDEX('Action Plans'!$B$5:$B$504,MATCH($B447,'Action Plans'!$A$5:$A$504,0)),""))</f>
        <v/>
      </c>
      <c r="D447" s="29">
        <f>IF($B447="","",IFERROR(INDEX('Action Plans'!$C$5:$C$504,MATCH($B447,'Action Plans'!$A$5:$A$504,0)),""))</f>
        <v/>
      </c>
      <c r="E447" s="29">
        <f>IF($B447="","",IFERROR(INDEX('Action Plans'!$D$5:$D$504,MATCH($B447,'Action Plans'!$A$5:$A$504,0)),""))</f>
        <v/>
      </c>
      <c r="F447" s="42" t="n"/>
      <c r="G447" s="23" t="n"/>
      <c r="H447" s="23" t="n"/>
      <c r="I447" s="24" t="n"/>
      <c r="J447" s="24" t="n"/>
      <c r="K447" s="42" t="n"/>
      <c r="L447" s="23" t="n"/>
      <c r="M447" s="42" t="n"/>
      <c r="N447" s="23" t="n"/>
      <c r="O447" s="27" t="n"/>
      <c r="P447" s="45" t="n"/>
      <c r="Q447" s="24" t="n"/>
      <c r="R447" s="29">
        <f>IF(COUNTA($A447:$B447,$F447:$Q447)=0,"",IF($A447="","Missing Session ID",IF(COUNTIF($A$5:$A$504,$A447)&gt;1,"Duplicate Session ID",IF($B447="","Missing Plan ID",IF(COUNTIF('Action Plans'!$A$5:$A$504,$B447)=0,"Unknown Plan ID",IF($F447="","Missing Coaching Date",IF(AND($K447&lt;&gt;"",$K447&lt;$F447),"Follow-Up Due Before Session",IF(AND($L447="Yes",$M447=""),"Missing Follow-Up Completion Date",IF(AND($L447="No",$M447&lt;&gt;""),"Completion Date With Open Follow-Up",IF(AND($M447&lt;&gt;"",$M447&lt;$F447),"Follow-Up Completed Before Session","OK"))))))))))</f>
        <v/>
      </c>
    </row>
    <row r="448">
      <c r="A448" s="23" t="n"/>
      <c r="B448" s="23" t="n"/>
      <c r="C448" s="29">
        <f>IF($B448="","",IFERROR(INDEX('Action Plans'!$B$5:$B$504,MATCH($B448,'Action Plans'!$A$5:$A$504,0)),""))</f>
        <v/>
      </c>
      <c r="D448" s="29">
        <f>IF($B448="","",IFERROR(INDEX('Action Plans'!$C$5:$C$504,MATCH($B448,'Action Plans'!$A$5:$A$504,0)),""))</f>
        <v/>
      </c>
      <c r="E448" s="29">
        <f>IF($B448="","",IFERROR(INDEX('Action Plans'!$D$5:$D$504,MATCH($B448,'Action Plans'!$A$5:$A$504,0)),""))</f>
        <v/>
      </c>
      <c r="F448" s="42" t="n"/>
      <c r="G448" s="23" t="n"/>
      <c r="H448" s="23" t="n"/>
      <c r="I448" s="24" t="n"/>
      <c r="J448" s="24" t="n"/>
      <c r="K448" s="42" t="n"/>
      <c r="L448" s="23" t="n"/>
      <c r="M448" s="42" t="n"/>
      <c r="N448" s="23" t="n"/>
      <c r="O448" s="27" t="n"/>
      <c r="P448" s="45" t="n"/>
      <c r="Q448" s="24" t="n"/>
      <c r="R448" s="29">
        <f>IF(COUNTA($A448:$B448,$F448:$Q448)=0,"",IF($A448="","Missing Session ID",IF(COUNTIF($A$5:$A$504,$A448)&gt;1,"Duplicate Session ID",IF($B448="","Missing Plan ID",IF(COUNTIF('Action Plans'!$A$5:$A$504,$B448)=0,"Unknown Plan ID",IF($F448="","Missing Coaching Date",IF(AND($K448&lt;&gt;"",$K448&lt;$F448),"Follow-Up Due Before Session",IF(AND($L448="Yes",$M448=""),"Missing Follow-Up Completion Date",IF(AND($L448="No",$M448&lt;&gt;""),"Completion Date With Open Follow-Up",IF(AND($M448&lt;&gt;"",$M448&lt;$F448),"Follow-Up Completed Before Session","OK"))))))))))</f>
        <v/>
      </c>
    </row>
    <row r="449">
      <c r="A449" s="23" t="n"/>
      <c r="B449" s="23" t="n"/>
      <c r="C449" s="29">
        <f>IF($B449="","",IFERROR(INDEX('Action Plans'!$B$5:$B$504,MATCH($B449,'Action Plans'!$A$5:$A$504,0)),""))</f>
        <v/>
      </c>
      <c r="D449" s="29">
        <f>IF($B449="","",IFERROR(INDEX('Action Plans'!$C$5:$C$504,MATCH($B449,'Action Plans'!$A$5:$A$504,0)),""))</f>
        <v/>
      </c>
      <c r="E449" s="29">
        <f>IF($B449="","",IFERROR(INDEX('Action Plans'!$D$5:$D$504,MATCH($B449,'Action Plans'!$A$5:$A$504,0)),""))</f>
        <v/>
      </c>
      <c r="F449" s="42" t="n"/>
      <c r="G449" s="23" t="n"/>
      <c r="H449" s="23" t="n"/>
      <c r="I449" s="24" t="n"/>
      <c r="J449" s="24" t="n"/>
      <c r="K449" s="42" t="n"/>
      <c r="L449" s="23" t="n"/>
      <c r="M449" s="42" t="n"/>
      <c r="N449" s="23" t="n"/>
      <c r="O449" s="27" t="n"/>
      <c r="P449" s="45" t="n"/>
      <c r="Q449" s="24" t="n"/>
      <c r="R449" s="29">
        <f>IF(COUNTA($A449:$B449,$F449:$Q449)=0,"",IF($A449="","Missing Session ID",IF(COUNTIF($A$5:$A$504,$A449)&gt;1,"Duplicate Session ID",IF($B449="","Missing Plan ID",IF(COUNTIF('Action Plans'!$A$5:$A$504,$B449)=0,"Unknown Plan ID",IF($F449="","Missing Coaching Date",IF(AND($K449&lt;&gt;"",$K449&lt;$F449),"Follow-Up Due Before Session",IF(AND($L449="Yes",$M449=""),"Missing Follow-Up Completion Date",IF(AND($L449="No",$M449&lt;&gt;""),"Completion Date With Open Follow-Up",IF(AND($M449&lt;&gt;"",$M449&lt;$F449),"Follow-Up Completed Before Session","OK"))))))))))</f>
        <v/>
      </c>
    </row>
    <row r="450">
      <c r="A450" s="23" t="n"/>
      <c r="B450" s="23" t="n"/>
      <c r="C450" s="29">
        <f>IF($B450="","",IFERROR(INDEX('Action Plans'!$B$5:$B$504,MATCH($B450,'Action Plans'!$A$5:$A$504,0)),""))</f>
        <v/>
      </c>
      <c r="D450" s="29">
        <f>IF($B450="","",IFERROR(INDEX('Action Plans'!$C$5:$C$504,MATCH($B450,'Action Plans'!$A$5:$A$504,0)),""))</f>
        <v/>
      </c>
      <c r="E450" s="29">
        <f>IF($B450="","",IFERROR(INDEX('Action Plans'!$D$5:$D$504,MATCH($B450,'Action Plans'!$A$5:$A$504,0)),""))</f>
        <v/>
      </c>
      <c r="F450" s="42" t="n"/>
      <c r="G450" s="23" t="n"/>
      <c r="H450" s="23" t="n"/>
      <c r="I450" s="24" t="n"/>
      <c r="J450" s="24" t="n"/>
      <c r="K450" s="42" t="n"/>
      <c r="L450" s="23" t="n"/>
      <c r="M450" s="42" t="n"/>
      <c r="N450" s="23" t="n"/>
      <c r="O450" s="27" t="n"/>
      <c r="P450" s="45" t="n"/>
      <c r="Q450" s="24" t="n"/>
      <c r="R450" s="29">
        <f>IF(COUNTA($A450:$B450,$F450:$Q450)=0,"",IF($A450="","Missing Session ID",IF(COUNTIF($A$5:$A$504,$A450)&gt;1,"Duplicate Session ID",IF($B450="","Missing Plan ID",IF(COUNTIF('Action Plans'!$A$5:$A$504,$B450)=0,"Unknown Plan ID",IF($F450="","Missing Coaching Date",IF(AND($K450&lt;&gt;"",$K450&lt;$F450),"Follow-Up Due Before Session",IF(AND($L450="Yes",$M450=""),"Missing Follow-Up Completion Date",IF(AND($L450="No",$M450&lt;&gt;""),"Completion Date With Open Follow-Up",IF(AND($M450&lt;&gt;"",$M450&lt;$F450),"Follow-Up Completed Before Session","OK"))))))))))</f>
        <v/>
      </c>
    </row>
    <row r="451">
      <c r="A451" s="23" t="n"/>
      <c r="B451" s="23" t="n"/>
      <c r="C451" s="29">
        <f>IF($B451="","",IFERROR(INDEX('Action Plans'!$B$5:$B$504,MATCH($B451,'Action Plans'!$A$5:$A$504,0)),""))</f>
        <v/>
      </c>
      <c r="D451" s="29">
        <f>IF($B451="","",IFERROR(INDEX('Action Plans'!$C$5:$C$504,MATCH($B451,'Action Plans'!$A$5:$A$504,0)),""))</f>
        <v/>
      </c>
      <c r="E451" s="29">
        <f>IF($B451="","",IFERROR(INDEX('Action Plans'!$D$5:$D$504,MATCH($B451,'Action Plans'!$A$5:$A$504,0)),""))</f>
        <v/>
      </c>
      <c r="F451" s="42" t="n"/>
      <c r="G451" s="23" t="n"/>
      <c r="H451" s="23" t="n"/>
      <c r="I451" s="24" t="n"/>
      <c r="J451" s="24" t="n"/>
      <c r="K451" s="42" t="n"/>
      <c r="L451" s="23" t="n"/>
      <c r="M451" s="42" t="n"/>
      <c r="N451" s="23" t="n"/>
      <c r="O451" s="27" t="n"/>
      <c r="P451" s="45" t="n"/>
      <c r="Q451" s="24" t="n"/>
      <c r="R451" s="29">
        <f>IF(COUNTA($A451:$B451,$F451:$Q451)=0,"",IF($A451="","Missing Session ID",IF(COUNTIF($A$5:$A$504,$A451)&gt;1,"Duplicate Session ID",IF($B451="","Missing Plan ID",IF(COUNTIF('Action Plans'!$A$5:$A$504,$B451)=0,"Unknown Plan ID",IF($F451="","Missing Coaching Date",IF(AND($K451&lt;&gt;"",$K451&lt;$F451),"Follow-Up Due Before Session",IF(AND($L451="Yes",$M451=""),"Missing Follow-Up Completion Date",IF(AND($L451="No",$M451&lt;&gt;""),"Completion Date With Open Follow-Up",IF(AND($M451&lt;&gt;"",$M451&lt;$F451),"Follow-Up Completed Before Session","OK"))))))))))</f>
        <v/>
      </c>
    </row>
    <row r="452">
      <c r="A452" s="23" t="n"/>
      <c r="B452" s="23" t="n"/>
      <c r="C452" s="29">
        <f>IF($B452="","",IFERROR(INDEX('Action Plans'!$B$5:$B$504,MATCH($B452,'Action Plans'!$A$5:$A$504,0)),""))</f>
        <v/>
      </c>
      <c r="D452" s="29">
        <f>IF($B452="","",IFERROR(INDEX('Action Plans'!$C$5:$C$504,MATCH($B452,'Action Plans'!$A$5:$A$504,0)),""))</f>
        <v/>
      </c>
      <c r="E452" s="29">
        <f>IF($B452="","",IFERROR(INDEX('Action Plans'!$D$5:$D$504,MATCH($B452,'Action Plans'!$A$5:$A$504,0)),""))</f>
        <v/>
      </c>
      <c r="F452" s="42" t="n"/>
      <c r="G452" s="23" t="n"/>
      <c r="H452" s="23" t="n"/>
      <c r="I452" s="24" t="n"/>
      <c r="J452" s="24" t="n"/>
      <c r="K452" s="42" t="n"/>
      <c r="L452" s="23" t="n"/>
      <c r="M452" s="42" t="n"/>
      <c r="N452" s="23" t="n"/>
      <c r="O452" s="27" t="n"/>
      <c r="P452" s="45" t="n"/>
      <c r="Q452" s="24" t="n"/>
      <c r="R452" s="29">
        <f>IF(COUNTA($A452:$B452,$F452:$Q452)=0,"",IF($A452="","Missing Session ID",IF(COUNTIF($A$5:$A$504,$A452)&gt;1,"Duplicate Session ID",IF($B452="","Missing Plan ID",IF(COUNTIF('Action Plans'!$A$5:$A$504,$B452)=0,"Unknown Plan ID",IF($F452="","Missing Coaching Date",IF(AND($K452&lt;&gt;"",$K452&lt;$F452),"Follow-Up Due Before Session",IF(AND($L452="Yes",$M452=""),"Missing Follow-Up Completion Date",IF(AND($L452="No",$M452&lt;&gt;""),"Completion Date With Open Follow-Up",IF(AND($M452&lt;&gt;"",$M452&lt;$F452),"Follow-Up Completed Before Session","OK"))))))))))</f>
        <v/>
      </c>
    </row>
    <row r="453">
      <c r="A453" s="23" t="n"/>
      <c r="B453" s="23" t="n"/>
      <c r="C453" s="29">
        <f>IF($B453="","",IFERROR(INDEX('Action Plans'!$B$5:$B$504,MATCH($B453,'Action Plans'!$A$5:$A$504,0)),""))</f>
        <v/>
      </c>
      <c r="D453" s="29">
        <f>IF($B453="","",IFERROR(INDEX('Action Plans'!$C$5:$C$504,MATCH($B453,'Action Plans'!$A$5:$A$504,0)),""))</f>
        <v/>
      </c>
      <c r="E453" s="29">
        <f>IF($B453="","",IFERROR(INDEX('Action Plans'!$D$5:$D$504,MATCH($B453,'Action Plans'!$A$5:$A$504,0)),""))</f>
        <v/>
      </c>
      <c r="F453" s="42" t="n"/>
      <c r="G453" s="23" t="n"/>
      <c r="H453" s="23" t="n"/>
      <c r="I453" s="24" t="n"/>
      <c r="J453" s="24" t="n"/>
      <c r="K453" s="42" t="n"/>
      <c r="L453" s="23" t="n"/>
      <c r="M453" s="42" t="n"/>
      <c r="N453" s="23" t="n"/>
      <c r="O453" s="27" t="n"/>
      <c r="P453" s="45" t="n"/>
      <c r="Q453" s="24" t="n"/>
      <c r="R453" s="29">
        <f>IF(COUNTA($A453:$B453,$F453:$Q453)=0,"",IF($A453="","Missing Session ID",IF(COUNTIF($A$5:$A$504,$A453)&gt;1,"Duplicate Session ID",IF($B453="","Missing Plan ID",IF(COUNTIF('Action Plans'!$A$5:$A$504,$B453)=0,"Unknown Plan ID",IF($F453="","Missing Coaching Date",IF(AND($K453&lt;&gt;"",$K453&lt;$F453),"Follow-Up Due Before Session",IF(AND($L453="Yes",$M453=""),"Missing Follow-Up Completion Date",IF(AND($L453="No",$M453&lt;&gt;""),"Completion Date With Open Follow-Up",IF(AND($M453&lt;&gt;"",$M453&lt;$F453),"Follow-Up Completed Before Session","OK"))))))))))</f>
        <v/>
      </c>
    </row>
    <row r="454">
      <c r="A454" s="23" t="n"/>
      <c r="B454" s="23" t="n"/>
      <c r="C454" s="29">
        <f>IF($B454="","",IFERROR(INDEX('Action Plans'!$B$5:$B$504,MATCH($B454,'Action Plans'!$A$5:$A$504,0)),""))</f>
        <v/>
      </c>
      <c r="D454" s="29">
        <f>IF($B454="","",IFERROR(INDEX('Action Plans'!$C$5:$C$504,MATCH($B454,'Action Plans'!$A$5:$A$504,0)),""))</f>
        <v/>
      </c>
      <c r="E454" s="29">
        <f>IF($B454="","",IFERROR(INDEX('Action Plans'!$D$5:$D$504,MATCH($B454,'Action Plans'!$A$5:$A$504,0)),""))</f>
        <v/>
      </c>
      <c r="F454" s="42" t="n"/>
      <c r="G454" s="23" t="n"/>
      <c r="H454" s="23" t="n"/>
      <c r="I454" s="24" t="n"/>
      <c r="J454" s="24" t="n"/>
      <c r="K454" s="42" t="n"/>
      <c r="L454" s="23" t="n"/>
      <c r="M454" s="42" t="n"/>
      <c r="N454" s="23" t="n"/>
      <c r="O454" s="27" t="n"/>
      <c r="P454" s="45" t="n"/>
      <c r="Q454" s="24" t="n"/>
      <c r="R454" s="29">
        <f>IF(COUNTA($A454:$B454,$F454:$Q454)=0,"",IF($A454="","Missing Session ID",IF(COUNTIF($A$5:$A$504,$A454)&gt;1,"Duplicate Session ID",IF($B454="","Missing Plan ID",IF(COUNTIF('Action Plans'!$A$5:$A$504,$B454)=0,"Unknown Plan ID",IF($F454="","Missing Coaching Date",IF(AND($K454&lt;&gt;"",$K454&lt;$F454),"Follow-Up Due Before Session",IF(AND($L454="Yes",$M454=""),"Missing Follow-Up Completion Date",IF(AND($L454="No",$M454&lt;&gt;""),"Completion Date With Open Follow-Up",IF(AND($M454&lt;&gt;"",$M454&lt;$F454),"Follow-Up Completed Before Session","OK"))))))))))</f>
        <v/>
      </c>
    </row>
    <row r="455">
      <c r="A455" s="23" t="n"/>
      <c r="B455" s="23" t="n"/>
      <c r="C455" s="29">
        <f>IF($B455="","",IFERROR(INDEX('Action Plans'!$B$5:$B$504,MATCH($B455,'Action Plans'!$A$5:$A$504,0)),""))</f>
        <v/>
      </c>
      <c r="D455" s="29">
        <f>IF($B455="","",IFERROR(INDEX('Action Plans'!$C$5:$C$504,MATCH($B455,'Action Plans'!$A$5:$A$504,0)),""))</f>
        <v/>
      </c>
      <c r="E455" s="29">
        <f>IF($B455="","",IFERROR(INDEX('Action Plans'!$D$5:$D$504,MATCH($B455,'Action Plans'!$A$5:$A$504,0)),""))</f>
        <v/>
      </c>
      <c r="F455" s="42" t="n"/>
      <c r="G455" s="23" t="n"/>
      <c r="H455" s="23" t="n"/>
      <c r="I455" s="24" t="n"/>
      <c r="J455" s="24" t="n"/>
      <c r="K455" s="42" t="n"/>
      <c r="L455" s="23" t="n"/>
      <c r="M455" s="42" t="n"/>
      <c r="N455" s="23" t="n"/>
      <c r="O455" s="27" t="n"/>
      <c r="P455" s="45" t="n"/>
      <c r="Q455" s="24" t="n"/>
      <c r="R455" s="29">
        <f>IF(COUNTA($A455:$B455,$F455:$Q455)=0,"",IF($A455="","Missing Session ID",IF(COUNTIF($A$5:$A$504,$A455)&gt;1,"Duplicate Session ID",IF($B455="","Missing Plan ID",IF(COUNTIF('Action Plans'!$A$5:$A$504,$B455)=0,"Unknown Plan ID",IF($F455="","Missing Coaching Date",IF(AND($K455&lt;&gt;"",$K455&lt;$F455),"Follow-Up Due Before Session",IF(AND($L455="Yes",$M455=""),"Missing Follow-Up Completion Date",IF(AND($L455="No",$M455&lt;&gt;""),"Completion Date With Open Follow-Up",IF(AND($M455&lt;&gt;"",$M455&lt;$F455),"Follow-Up Completed Before Session","OK"))))))))))</f>
        <v/>
      </c>
    </row>
    <row r="456">
      <c r="A456" s="23" t="n"/>
      <c r="B456" s="23" t="n"/>
      <c r="C456" s="29">
        <f>IF($B456="","",IFERROR(INDEX('Action Plans'!$B$5:$B$504,MATCH($B456,'Action Plans'!$A$5:$A$504,0)),""))</f>
        <v/>
      </c>
      <c r="D456" s="29">
        <f>IF($B456="","",IFERROR(INDEX('Action Plans'!$C$5:$C$504,MATCH($B456,'Action Plans'!$A$5:$A$504,0)),""))</f>
        <v/>
      </c>
      <c r="E456" s="29">
        <f>IF($B456="","",IFERROR(INDEX('Action Plans'!$D$5:$D$504,MATCH($B456,'Action Plans'!$A$5:$A$504,0)),""))</f>
        <v/>
      </c>
      <c r="F456" s="42" t="n"/>
      <c r="G456" s="23" t="n"/>
      <c r="H456" s="23" t="n"/>
      <c r="I456" s="24" t="n"/>
      <c r="J456" s="24" t="n"/>
      <c r="K456" s="42" t="n"/>
      <c r="L456" s="23" t="n"/>
      <c r="M456" s="42" t="n"/>
      <c r="N456" s="23" t="n"/>
      <c r="O456" s="27" t="n"/>
      <c r="P456" s="45" t="n"/>
      <c r="Q456" s="24" t="n"/>
      <c r="R456" s="29">
        <f>IF(COUNTA($A456:$B456,$F456:$Q456)=0,"",IF($A456="","Missing Session ID",IF(COUNTIF($A$5:$A$504,$A456)&gt;1,"Duplicate Session ID",IF($B456="","Missing Plan ID",IF(COUNTIF('Action Plans'!$A$5:$A$504,$B456)=0,"Unknown Plan ID",IF($F456="","Missing Coaching Date",IF(AND($K456&lt;&gt;"",$K456&lt;$F456),"Follow-Up Due Before Session",IF(AND($L456="Yes",$M456=""),"Missing Follow-Up Completion Date",IF(AND($L456="No",$M456&lt;&gt;""),"Completion Date With Open Follow-Up",IF(AND($M456&lt;&gt;"",$M456&lt;$F456),"Follow-Up Completed Before Session","OK"))))))))))</f>
        <v/>
      </c>
    </row>
    <row r="457">
      <c r="A457" s="23" t="n"/>
      <c r="B457" s="23" t="n"/>
      <c r="C457" s="29">
        <f>IF($B457="","",IFERROR(INDEX('Action Plans'!$B$5:$B$504,MATCH($B457,'Action Plans'!$A$5:$A$504,0)),""))</f>
        <v/>
      </c>
      <c r="D457" s="29">
        <f>IF($B457="","",IFERROR(INDEX('Action Plans'!$C$5:$C$504,MATCH($B457,'Action Plans'!$A$5:$A$504,0)),""))</f>
        <v/>
      </c>
      <c r="E457" s="29">
        <f>IF($B457="","",IFERROR(INDEX('Action Plans'!$D$5:$D$504,MATCH($B457,'Action Plans'!$A$5:$A$504,0)),""))</f>
        <v/>
      </c>
      <c r="F457" s="42" t="n"/>
      <c r="G457" s="23" t="n"/>
      <c r="H457" s="23" t="n"/>
      <c r="I457" s="24" t="n"/>
      <c r="J457" s="24" t="n"/>
      <c r="K457" s="42" t="n"/>
      <c r="L457" s="23" t="n"/>
      <c r="M457" s="42" t="n"/>
      <c r="N457" s="23" t="n"/>
      <c r="O457" s="27" t="n"/>
      <c r="P457" s="45" t="n"/>
      <c r="Q457" s="24" t="n"/>
      <c r="R457" s="29">
        <f>IF(COUNTA($A457:$B457,$F457:$Q457)=0,"",IF($A457="","Missing Session ID",IF(COUNTIF($A$5:$A$504,$A457)&gt;1,"Duplicate Session ID",IF($B457="","Missing Plan ID",IF(COUNTIF('Action Plans'!$A$5:$A$504,$B457)=0,"Unknown Plan ID",IF($F457="","Missing Coaching Date",IF(AND($K457&lt;&gt;"",$K457&lt;$F457),"Follow-Up Due Before Session",IF(AND($L457="Yes",$M457=""),"Missing Follow-Up Completion Date",IF(AND($L457="No",$M457&lt;&gt;""),"Completion Date With Open Follow-Up",IF(AND($M457&lt;&gt;"",$M457&lt;$F457),"Follow-Up Completed Before Session","OK"))))))))))</f>
        <v/>
      </c>
    </row>
    <row r="458">
      <c r="A458" s="23" t="n"/>
      <c r="B458" s="23" t="n"/>
      <c r="C458" s="29">
        <f>IF($B458="","",IFERROR(INDEX('Action Plans'!$B$5:$B$504,MATCH($B458,'Action Plans'!$A$5:$A$504,0)),""))</f>
        <v/>
      </c>
      <c r="D458" s="29">
        <f>IF($B458="","",IFERROR(INDEX('Action Plans'!$C$5:$C$504,MATCH($B458,'Action Plans'!$A$5:$A$504,0)),""))</f>
        <v/>
      </c>
      <c r="E458" s="29">
        <f>IF($B458="","",IFERROR(INDEX('Action Plans'!$D$5:$D$504,MATCH($B458,'Action Plans'!$A$5:$A$504,0)),""))</f>
        <v/>
      </c>
      <c r="F458" s="42" t="n"/>
      <c r="G458" s="23" t="n"/>
      <c r="H458" s="23" t="n"/>
      <c r="I458" s="24" t="n"/>
      <c r="J458" s="24" t="n"/>
      <c r="K458" s="42" t="n"/>
      <c r="L458" s="23" t="n"/>
      <c r="M458" s="42" t="n"/>
      <c r="N458" s="23" t="n"/>
      <c r="O458" s="27" t="n"/>
      <c r="P458" s="45" t="n"/>
      <c r="Q458" s="24" t="n"/>
      <c r="R458" s="29">
        <f>IF(COUNTA($A458:$B458,$F458:$Q458)=0,"",IF($A458="","Missing Session ID",IF(COUNTIF($A$5:$A$504,$A458)&gt;1,"Duplicate Session ID",IF($B458="","Missing Plan ID",IF(COUNTIF('Action Plans'!$A$5:$A$504,$B458)=0,"Unknown Plan ID",IF($F458="","Missing Coaching Date",IF(AND($K458&lt;&gt;"",$K458&lt;$F458),"Follow-Up Due Before Session",IF(AND($L458="Yes",$M458=""),"Missing Follow-Up Completion Date",IF(AND($L458="No",$M458&lt;&gt;""),"Completion Date With Open Follow-Up",IF(AND($M458&lt;&gt;"",$M458&lt;$F458),"Follow-Up Completed Before Session","OK"))))))))))</f>
        <v/>
      </c>
    </row>
    <row r="459">
      <c r="A459" s="23" t="n"/>
      <c r="B459" s="23" t="n"/>
      <c r="C459" s="29">
        <f>IF($B459="","",IFERROR(INDEX('Action Plans'!$B$5:$B$504,MATCH($B459,'Action Plans'!$A$5:$A$504,0)),""))</f>
        <v/>
      </c>
      <c r="D459" s="29">
        <f>IF($B459="","",IFERROR(INDEX('Action Plans'!$C$5:$C$504,MATCH($B459,'Action Plans'!$A$5:$A$504,0)),""))</f>
        <v/>
      </c>
      <c r="E459" s="29">
        <f>IF($B459="","",IFERROR(INDEX('Action Plans'!$D$5:$D$504,MATCH($B459,'Action Plans'!$A$5:$A$504,0)),""))</f>
        <v/>
      </c>
      <c r="F459" s="42" t="n"/>
      <c r="G459" s="23" t="n"/>
      <c r="H459" s="23" t="n"/>
      <c r="I459" s="24" t="n"/>
      <c r="J459" s="24" t="n"/>
      <c r="K459" s="42" t="n"/>
      <c r="L459" s="23" t="n"/>
      <c r="M459" s="42" t="n"/>
      <c r="N459" s="23" t="n"/>
      <c r="O459" s="27" t="n"/>
      <c r="P459" s="45" t="n"/>
      <c r="Q459" s="24" t="n"/>
      <c r="R459" s="29">
        <f>IF(COUNTA($A459:$B459,$F459:$Q459)=0,"",IF($A459="","Missing Session ID",IF(COUNTIF($A$5:$A$504,$A459)&gt;1,"Duplicate Session ID",IF($B459="","Missing Plan ID",IF(COUNTIF('Action Plans'!$A$5:$A$504,$B459)=0,"Unknown Plan ID",IF($F459="","Missing Coaching Date",IF(AND($K459&lt;&gt;"",$K459&lt;$F459),"Follow-Up Due Before Session",IF(AND($L459="Yes",$M459=""),"Missing Follow-Up Completion Date",IF(AND($L459="No",$M459&lt;&gt;""),"Completion Date With Open Follow-Up",IF(AND($M459&lt;&gt;"",$M459&lt;$F459),"Follow-Up Completed Before Session","OK"))))))))))</f>
        <v/>
      </c>
    </row>
    <row r="460">
      <c r="A460" s="23" t="n"/>
      <c r="B460" s="23" t="n"/>
      <c r="C460" s="29">
        <f>IF($B460="","",IFERROR(INDEX('Action Plans'!$B$5:$B$504,MATCH($B460,'Action Plans'!$A$5:$A$504,0)),""))</f>
        <v/>
      </c>
      <c r="D460" s="29">
        <f>IF($B460="","",IFERROR(INDEX('Action Plans'!$C$5:$C$504,MATCH($B460,'Action Plans'!$A$5:$A$504,0)),""))</f>
        <v/>
      </c>
      <c r="E460" s="29">
        <f>IF($B460="","",IFERROR(INDEX('Action Plans'!$D$5:$D$504,MATCH($B460,'Action Plans'!$A$5:$A$504,0)),""))</f>
        <v/>
      </c>
      <c r="F460" s="42" t="n"/>
      <c r="G460" s="23" t="n"/>
      <c r="H460" s="23" t="n"/>
      <c r="I460" s="24" t="n"/>
      <c r="J460" s="24" t="n"/>
      <c r="K460" s="42" t="n"/>
      <c r="L460" s="23" t="n"/>
      <c r="M460" s="42" t="n"/>
      <c r="N460" s="23" t="n"/>
      <c r="O460" s="27" t="n"/>
      <c r="P460" s="45" t="n"/>
      <c r="Q460" s="24" t="n"/>
      <c r="R460" s="29">
        <f>IF(COUNTA($A460:$B460,$F460:$Q460)=0,"",IF($A460="","Missing Session ID",IF(COUNTIF($A$5:$A$504,$A460)&gt;1,"Duplicate Session ID",IF($B460="","Missing Plan ID",IF(COUNTIF('Action Plans'!$A$5:$A$504,$B460)=0,"Unknown Plan ID",IF($F460="","Missing Coaching Date",IF(AND($K460&lt;&gt;"",$K460&lt;$F460),"Follow-Up Due Before Session",IF(AND($L460="Yes",$M460=""),"Missing Follow-Up Completion Date",IF(AND($L460="No",$M460&lt;&gt;""),"Completion Date With Open Follow-Up",IF(AND($M460&lt;&gt;"",$M460&lt;$F460),"Follow-Up Completed Before Session","OK"))))))))))</f>
        <v/>
      </c>
    </row>
    <row r="461">
      <c r="A461" s="23" t="n"/>
      <c r="B461" s="23" t="n"/>
      <c r="C461" s="29">
        <f>IF($B461="","",IFERROR(INDEX('Action Plans'!$B$5:$B$504,MATCH($B461,'Action Plans'!$A$5:$A$504,0)),""))</f>
        <v/>
      </c>
      <c r="D461" s="29">
        <f>IF($B461="","",IFERROR(INDEX('Action Plans'!$C$5:$C$504,MATCH($B461,'Action Plans'!$A$5:$A$504,0)),""))</f>
        <v/>
      </c>
      <c r="E461" s="29">
        <f>IF($B461="","",IFERROR(INDEX('Action Plans'!$D$5:$D$504,MATCH($B461,'Action Plans'!$A$5:$A$504,0)),""))</f>
        <v/>
      </c>
      <c r="F461" s="42" t="n"/>
      <c r="G461" s="23" t="n"/>
      <c r="H461" s="23" t="n"/>
      <c r="I461" s="24" t="n"/>
      <c r="J461" s="24" t="n"/>
      <c r="K461" s="42" t="n"/>
      <c r="L461" s="23" t="n"/>
      <c r="M461" s="42" t="n"/>
      <c r="N461" s="23" t="n"/>
      <c r="O461" s="27" t="n"/>
      <c r="P461" s="45" t="n"/>
      <c r="Q461" s="24" t="n"/>
      <c r="R461" s="29">
        <f>IF(COUNTA($A461:$B461,$F461:$Q461)=0,"",IF($A461="","Missing Session ID",IF(COUNTIF($A$5:$A$504,$A461)&gt;1,"Duplicate Session ID",IF($B461="","Missing Plan ID",IF(COUNTIF('Action Plans'!$A$5:$A$504,$B461)=0,"Unknown Plan ID",IF($F461="","Missing Coaching Date",IF(AND($K461&lt;&gt;"",$K461&lt;$F461),"Follow-Up Due Before Session",IF(AND($L461="Yes",$M461=""),"Missing Follow-Up Completion Date",IF(AND($L461="No",$M461&lt;&gt;""),"Completion Date With Open Follow-Up",IF(AND($M461&lt;&gt;"",$M461&lt;$F461),"Follow-Up Completed Before Session","OK"))))))))))</f>
        <v/>
      </c>
    </row>
    <row r="462">
      <c r="A462" s="23" t="n"/>
      <c r="B462" s="23" t="n"/>
      <c r="C462" s="29">
        <f>IF($B462="","",IFERROR(INDEX('Action Plans'!$B$5:$B$504,MATCH($B462,'Action Plans'!$A$5:$A$504,0)),""))</f>
        <v/>
      </c>
      <c r="D462" s="29">
        <f>IF($B462="","",IFERROR(INDEX('Action Plans'!$C$5:$C$504,MATCH($B462,'Action Plans'!$A$5:$A$504,0)),""))</f>
        <v/>
      </c>
      <c r="E462" s="29">
        <f>IF($B462="","",IFERROR(INDEX('Action Plans'!$D$5:$D$504,MATCH($B462,'Action Plans'!$A$5:$A$504,0)),""))</f>
        <v/>
      </c>
      <c r="F462" s="42" t="n"/>
      <c r="G462" s="23" t="n"/>
      <c r="H462" s="23" t="n"/>
      <c r="I462" s="24" t="n"/>
      <c r="J462" s="24" t="n"/>
      <c r="K462" s="42" t="n"/>
      <c r="L462" s="23" t="n"/>
      <c r="M462" s="42" t="n"/>
      <c r="N462" s="23" t="n"/>
      <c r="O462" s="27" t="n"/>
      <c r="P462" s="45" t="n"/>
      <c r="Q462" s="24" t="n"/>
      <c r="R462" s="29">
        <f>IF(COUNTA($A462:$B462,$F462:$Q462)=0,"",IF($A462="","Missing Session ID",IF(COUNTIF($A$5:$A$504,$A462)&gt;1,"Duplicate Session ID",IF($B462="","Missing Plan ID",IF(COUNTIF('Action Plans'!$A$5:$A$504,$B462)=0,"Unknown Plan ID",IF($F462="","Missing Coaching Date",IF(AND($K462&lt;&gt;"",$K462&lt;$F462),"Follow-Up Due Before Session",IF(AND($L462="Yes",$M462=""),"Missing Follow-Up Completion Date",IF(AND($L462="No",$M462&lt;&gt;""),"Completion Date With Open Follow-Up",IF(AND($M462&lt;&gt;"",$M462&lt;$F462),"Follow-Up Completed Before Session","OK"))))))))))</f>
        <v/>
      </c>
    </row>
    <row r="463">
      <c r="A463" s="23" t="n"/>
      <c r="B463" s="23" t="n"/>
      <c r="C463" s="29">
        <f>IF($B463="","",IFERROR(INDEX('Action Plans'!$B$5:$B$504,MATCH($B463,'Action Plans'!$A$5:$A$504,0)),""))</f>
        <v/>
      </c>
      <c r="D463" s="29">
        <f>IF($B463="","",IFERROR(INDEX('Action Plans'!$C$5:$C$504,MATCH($B463,'Action Plans'!$A$5:$A$504,0)),""))</f>
        <v/>
      </c>
      <c r="E463" s="29">
        <f>IF($B463="","",IFERROR(INDEX('Action Plans'!$D$5:$D$504,MATCH($B463,'Action Plans'!$A$5:$A$504,0)),""))</f>
        <v/>
      </c>
      <c r="F463" s="42" t="n"/>
      <c r="G463" s="23" t="n"/>
      <c r="H463" s="23" t="n"/>
      <c r="I463" s="24" t="n"/>
      <c r="J463" s="24" t="n"/>
      <c r="K463" s="42" t="n"/>
      <c r="L463" s="23" t="n"/>
      <c r="M463" s="42" t="n"/>
      <c r="N463" s="23" t="n"/>
      <c r="O463" s="27" t="n"/>
      <c r="P463" s="45" t="n"/>
      <c r="Q463" s="24" t="n"/>
      <c r="R463" s="29">
        <f>IF(COUNTA($A463:$B463,$F463:$Q463)=0,"",IF($A463="","Missing Session ID",IF(COUNTIF($A$5:$A$504,$A463)&gt;1,"Duplicate Session ID",IF($B463="","Missing Plan ID",IF(COUNTIF('Action Plans'!$A$5:$A$504,$B463)=0,"Unknown Plan ID",IF($F463="","Missing Coaching Date",IF(AND($K463&lt;&gt;"",$K463&lt;$F463),"Follow-Up Due Before Session",IF(AND($L463="Yes",$M463=""),"Missing Follow-Up Completion Date",IF(AND($L463="No",$M463&lt;&gt;""),"Completion Date With Open Follow-Up",IF(AND($M463&lt;&gt;"",$M463&lt;$F463),"Follow-Up Completed Before Session","OK"))))))))))</f>
        <v/>
      </c>
    </row>
    <row r="464">
      <c r="A464" s="23" t="n"/>
      <c r="B464" s="23" t="n"/>
      <c r="C464" s="29">
        <f>IF($B464="","",IFERROR(INDEX('Action Plans'!$B$5:$B$504,MATCH($B464,'Action Plans'!$A$5:$A$504,0)),""))</f>
        <v/>
      </c>
      <c r="D464" s="29">
        <f>IF($B464="","",IFERROR(INDEX('Action Plans'!$C$5:$C$504,MATCH($B464,'Action Plans'!$A$5:$A$504,0)),""))</f>
        <v/>
      </c>
      <c r="E464" s="29">
        <f>IF($B464="","",IFERROR(INDEX('Action Plans'!$D$5:$D$504,MATCH($B464,'Action Plans'!$A$5:$A$504,0)),""))</f>
        <v/>
      </c>
      <c r="F464" s="42" t="n"/>
      <c r="G464" s="23" t="n"/>
      <c r="H464" s="23" t="n"/>
      <c r="I464" s="24" t="n"/>
      <c r="J464" s="24" t="n"/>
      <c r="K464" s="42" t="n"/>
      <c r="L464" s="23" t="n"/>
      <c r="M464" s="42" t="n"/>
      <c r="N464" s="23" t="n"/>
      <c r="O464" s="27" t="n"/>
      <c r="P464" s="45" t="n"/>
      <c r="Q464" s="24" t="n"/>
      <c r="R464" s="29">
        <f>IF(COUNTA($A464:$B464,$F464:$Q464)=0,"",IF($A464="","Missing Session ID",IF(COUNTIF($A$5:$A$504,$A464)&gt;1,"Duplicate Session ID",IF($B464="","Missing Plan ID",IF(COUNTIF('Action Plans'!$A$5:$A$504,$B464)=0,"Unknown Plan ID",IF($F464="","Missing Coaching Date",IF(AND($K464&lt;&gt;"",$K464&lt;$F464),"Follow-Up Due Before Session",IF(AND($L464="Yes",$M464=""),"Missing Follow-Up Completion Date",IF(AND($L464="No",$M464&lt;&gt;""),"Completion Date With Open Follow-Up",IF(AND($M464&lt;&gt;"",$M464&lt;$F464),"Follow-Up Completed Before Session","OK"))))))))))</f>
        <v/>
      </c>
    </row>
    <row r="465">
      <c r="A465" s="23" t="n"/>
      <c r="B465" s="23" t="n"/>
      <c r="C465" s="29">
        <f>IF($B465="","",IFERROR(INDEX('Action Plans'!$B$5:$B$504,MATCH($B465,'Action Plans'!$A$5:$A$504,0)),""))</f>
        <v/>
      </c>
      <c r="D465" s="29">
        <f>IF($B465="","",IFERROR(INDEX('Action Plans'!$C$5:$C$504,MATCH($B465,'Action Plans'!$A$5:$A$504,0)),""))</f>
        <v/>
      </c>
      <c r="E465" s="29">
        <f>IF($B465="","",IFERROR(INDEX('Action Plans'!$D$5:$D$504,MATCH($B465,'Action Plans'!$A$5:$A$504,0)),""))</f>
        <v/>
      </c>
      <c r="F465" s="42" t="n"/>
      <c r="G465" s="23" t="n"/>
      <c r="H465" s="23" t="n"/>
      <c r="I465" s="24" t="n"/>
      <c r="J465" s="24" t="n"/>
      <c r="K465" s="42" t="n"/>
      <c r="L465" s="23" t="n"/>
      <c r="M465" s="42" t="n"/>
      <c r="N465" s="23" t="n"/>
      <c r="O465" s="27" t="n"/>
      <c r="P465" s="45" t="n"/>
      <c r="Q465" s="24" t="n"/>
      <c r="R465" s="29">
        <f>IF(COUNTA($A465:$B465,$F465:$Q465)=0,"",IF($A465="","Missing Session ID",IF(COUNTIF($A$5:$A$504,$A465)&gt;1,"Duplicate Session ID",IF($B465="","Missing Plan ID",IF(COUNTIF('Action Plans'!$A$5:$A$504,$B465)=0,"Unknown Plan ID",IF($F465="","Missing Coaching Date",IF(AND($K465&lt;&gt;"",$K465&lt;$F465),"Follow-Up Due Before Session",IF(AND($L465="Yes",$M465=""),"Missing Follow-Up Completion Date",IF(AND($L465="No",$M465&lt;&gt;""),"Completion Date With Open Follow-Up",IF(AND($M465&lt;&gt;"",$M465&lt;$F465),"Follow-Up Completed Before Session","OK"))))))))))</f>
        <v/>
      </c>
    </row>
    <row r="466">
      <c r="A466" s="23" t="n"/>
      <c r="B466" s="23" t="n"/>
      <c r="C466" s="29">
        <f>IF($B466="","",IFERROR(INDEX('Action Plans'!$B$5:$B$504,MATCH($B466,'Action Plans'!$A$5:$A$504,0)),""))</f>
        <v/>
      </c>
      <c r="D466" s="29">
        <f>IF($B466="","",IFERROR(INDEX('Action Plans'!$C$5:$C$504,MATCH($B466,'Action Plans'!$A$5:$A$504,0)),""))</f>
        <v/>
      </c>
      <c r="E466" s="29">
        <f>IF($B466="","",IFERROR(INDEX('Action Plans'!$D$5:$D$504,MATCH($B466,'Action Plans'!$A$5:$A$504,0)),""))</f>
        <v/>
      </c>
      <c r="F466" s="42" t="n"/>
      <c r="G466" s="23" t="n"/>
      <c r="H466" s="23" t="n"/>
      <c r="I466" s="24" t="n"/>
      <c r="J466" s="24" t="n"/>
      <c r="K466" s="42" t="n"/>
      <c r="L466" s="23" t="n"/>
      <c r="M466" s="42" t="n"/>
      <c r="N466" s="23" t="n"/>
      <c r="O466" s="27" t="n"/>
      <c r="P466" s="45" t="n"/>
      <c r="Q466" s="24" t="n"/>
      <c r="R466" s="29">
        <f>IF(COUNTA($A466:$B466,$F466:$Q466)=0,"",IF($A466="","Missing Session ID",IF(COUNTIF($A$5:$A$504,$A466)&gt;1,"Duplicate Session ID",IF($B466="","Missing Plan ID",IF(COUNTIF('Action Plans'!$A$5:$A$504,$B466)=0,"Unknown Plan ID",IF($F466="","Missing Coaching Date",IF(AND($K466&lt;&gt;"",$K466&lt;$F466),"Follow-Up Due Before Session",IF(AND($L466="Yes",$M466=""),"Missing Follow-Up Completion Date",IF(AND($L466="No",$M466&lt;&gt;""),"Completion Date With Open Follow-Up",IF(AND($M466&lt;&gt;"",$M466&lt;$F466),"Follow-Up Completed Before Session","OK"))))))))))</f>
        <v/>
      </c>
    </row>
    <row r="467">
      <c r="A467" s="23" t="n"/>
      <c r="B467" s="23" t="n"/>
      <c r="C467" s="29">
        <f>IF($B467="","",IFERROR(INDEX('Action Plans'!$B$5:$B$504,MATCH($B467,'Action Plans'!$A$5:$A$504,0)),""))</f>
        <v/>
      </c>
      <c r="D467" s="29">
        <f>IF($B467="","",IFERROR(INDEX('Action Plans'!$C$5:$C$504,MATCH($B467,'Action Plans'!$A$5:$A$504,0)),""))</f>
        <v/>
      </c>
      <c r="E467" s="29">
        <f>IF($B467="","",IFERROR(INDEX('Action Plans'!$D$5:$D$504,MATCH($B467,'Action Plans'!$A$5:$A$504,0)),""))</f>
        <v/>
      </c>
      <c r="F467" s="42" t="n"/>
      <c r="G467" s="23" t="n"/>
      <c r="H467" s="23" t="n"/>
      <c r="I467" s="24" t="n"/>
      <c r="J467" s="24" t="n"/>
      <c r="K467" s="42" t="n"/>
      <c r="L467" s="23" t="n"/>
      <c r="M467" s="42" t="n"/>
      <c r="N467" s="23" t="n"/>
      <c r="O467" s="27" t="n"/>
      <c r="P467" s="45" t="n"/>
      <c r="Q467" s="24" t="n"/>
      <c r="R467" s="29">
        <f>IF(COUNTA($A467:$B467,$F467:$Q467)=0,"",IF($A467="","Missing Session ID",IF(COUNTIF($A$5:$A$504,$A467)&gt;1,"Duplicate Session ID",IF($B467="","Missing Plan ID",IF(COUNTIF('Action Plans'!$A$5:$A$504,$B467)=0,"Unknown Plan ID",IF($F467="","Missing Coaching Date",IF(AND($K467&lt;&gt;"",$K467&lt;$F467),"Follow-Up Due Before Session",IF(AND($L467="Yes",$M467=""),"Missing Follow-Up Completion Date",IF(AND($L467="No",$M467&lt;&gt;""),"Completion Date With Open Follow-Up",IF(AND($M467&lt;&gt;"",$M467&lt;$F467),"Follow-Up Completed Before Session","OK"))))))))))</f>
        <v/>
      </c>
    </row>
    <row r="468">
      <c r="A468" s="23" t="n"/>
      <c r="B468" s="23" t="n"/>
      <c r="C468" s="29">
        <f>IF($B468="","",IFERROR(INDEX('Action Plans'!$B$5:$B$504,MATCH($B468,'Action Plans'!$A$5:$A$504,0)),""))</f>
        <v/>
      </c>
      <c r="D468" s="29">
        <f>IF($B468="","",IFERROR(INDEX('Action Plans'!$C$5:$C$504,MATCH($B468,'Action Plans'!$A$5:$A$504,0)),""))</f>
        <v/>
      </c>
      <c r="E468" s="29">
        <f>IF($B468="","",IFERROR(INDEX('Action Plans'!$D$5:$D$504,MATCH($B468,'Action Plans'!$A$5:$A$504,0)),""))</f>
        <v/>
      </c>
      <c r="F468" s="42" t="n"/>
      <c r="G468" s="23" t="n"/>
      <c r="H468" s="23" t="n"/>
      <c r="I468" s="24" t="n"/>
      <c r="J468" s="24" t="n"/>
      <c r="K468" s="42" t="n"/>
      <c r="L468" s="23" t="n"/>
      <c r="M468" s="42" t="n"/>
      <c r="N468" s="23" t="n"/>
      <c r="O468" s="27" t="n"/>
      <c r="P468" s="45" t="n"/>
      <c r="Q468" s="24" t="n"/>
      <c r="R468" s="29">
        <f>IF(COUNTA($A468:$B468,$F468:$Q468)=0,"",IF($A468="","Missing Session ID",IF(COUNTIF($A$5:$A$504,$A468)&gt;1,"Duplicate Session ID",IF($B468="","Missing Plan ID",IF(COUNTIF('Action Plans'!$A$5:$A$504,$B468)=0,"Unknown Plan ID",IF($F468="","Missing Coaching Date",IF(AND($K468&lt;&gt;"",$K468&lt;$F468),"Follow-Up Due Before Session",IF(AND($L468="Yes",$M468=""),"Missing Follow-Up Completion Date",IF(AND($L468="No",$M468&lt;&gt;""),"Completion Date With Open Follow-Up",IF(AND($M468&lt;&gt;"",$M468&lt;$F468),"Follow-Up Completed Before Session","OK"))))))))))</f>
        <v/>
      </c>
    </row>
    <row r="469">
      <c r="A469" s="23" t="n"/>
      <c r="B469" s="23" t="n"/>
      <c r="C469" s="29">
        <f>IF($B469="","",IFERROR(INDEX('Action Plans'!$B$5:$B$504,MATCH($B469,'Action Plans'!$A$5:$A$504,0)),""))</f>
        <v/>
      </c>
      <c r="D469" s="29">
        <f>IF($B469="","",IFERROR(INDEX('Action Plans'!$C$5:$C$504,MATCH($B469,'Action Plans'!$A$5:$A$504,0)),""))</f>
        <v/>
      </c>
      <c r="E469" s="29">
        <f>IF($B469="","",IFERROR(INDEX('Action Plans'!$D$5:$D$504,MATCH($B469,'Action Plans'!$A$5:$A$504,0)),""))</f>
        <v/>
      </c>
      <c r="F469" s="42" t="n"/>
      <c r="G469" s="23" t="n"/>
      <c r="H469" s="23" t="n"/>
      <c r="I469" s="24" t="n"/>
      <c r="J469" s="24" t="n"/>
      <c r="K469" s="42" t="n"/>
      <c r="L469" s="23" t="n"/>
      <c r="M469" s="42" t="n"/>
      <c r="N469" s="23" t="n"/>
      <c r="O469" s="27" t="n"/>
      <c r="P469" s="45" t="n"/>
      <c r="Q469" s="24" t="n"/>
      <c r="R469" s="29">
        <f>IF(COUNTA($A469:$B469,$F469:$Q469)=0,"",IF($A469="","Missing Session ID",IF(COUNTIF($A$5:$A$504,$A469)&gt;1,"Duplicate Session ID",IF($B469="","Missing Plan ID",IF(COUNTIF('Action Plans'!$A$5:$A$504,$B469)=0,"Unknown Plan ID",IF($F469="","Missing Coaching Date",IF(AND($K469&lt;&gt;"",$K469&lt;$F469),"Follow-Up Due Before Session",IF(AND($L469="Yes",$M469=""),"Missing Follow-Up Completion Date",IF(AND($L469="No",$M469&lt;&gt;""),"Completion Date With Open Follow-Up",IF(AND($M469&lt;&gt;"",$M469&lt;$F469),"Follow-Up Completed Before Session","OK"))))))))))</f>
        <v/>
      </c>
    </row>
    <row r="470">
      <c r="A470" s="23" t="n"/>
      <c r="B470" s="23" t="n"/>
      <c r="C470" s="29">
        <f>IF($B470="","",IFERROR(INDEX('Action Plans'!$B$5:$B$504,MATCH($B470,'Action Plans'!$A$5:$A$504,0)),""))</f>
        <v/>
      </c>
      <c r="D470" s="29">
        <f>IF($B470="","",IFERROR(INDEX('Action Plans'!$C$5:$C$504,MATCH($B470,'Action Plans'!$A$5:$A$504,0)),""))</f>
        <v/>
      </c>
      <c r="E470" s="29">
        <f>IF($B470="","",IFERROR(INDEX('Action Plans'!$D$5:$D$504,MATCH($B470,'Action Plans'!$A$5:$A$504,0)),""))</f>
        <v/>
      </c>
      <c r="F470" s="42" t="n"/>
      <c r="G470" s="23" t="n"/>
      <c r="H470" s="23" t="n"/>
      <c r="I470" s="24" t="n"/>
      <c r="J470" s="24" t="n"/>
      <c r="K470" s="42" t="n"/>
      <c r="L470" s="23" t="n"/>
      <c r="M470" s="42" t="n"/>
      <c r="N470" s="23" t="n"/>
      <c r="O470" s="27" t="n"/>
      <c r="P470" s="45" t="n"/>
      <c r="Q470" s="24" t="n"/>
      <c r="R470" s="29">
        <f>IF(COUNTA($A470:$B470,$F470:$Q470)=0,"",IF($A470="","Missing Session ID",IF(COUNTIF($A$5:$A$504,$A470)&gt;1,"Duplicate Session ID",IF($B470="","Missing Plan ID",IF(COUNTIF('Action Plans'!$A$5:$A$504,$B470)=0,"Unknown Plan ID",IF($F470="","Missing Coaching Date",IF(AND($K470&lt;&gt;"",$K470&lt;$F470),"Follow-Up Due Before Session",IF(AND($L470="Yes",$M470=""),"Missing Follow-Up Completion Date",IF(AND($L470="No",$M470&lt;&gt;""),"Completion Date With Open Follow-Up",IF(AND($M470&lt;&gt;"",$M470&lt;$F470),"Follow-Up Completed Before Session","OK"))))))))))</f>
        <v/>
      </c>
    </row>
    <row r="471">
      <c r="A471" s="23" t="n"/>
      <c r="B471" s="23" t="n"/>
      <c r="C471" s="29">
        <f>IF($B471="","",IFERROR(INDEX('Action Plans'!$B$5:$B$504,MATCH($B471,'Action Plans'!$A$5:$A$504,0)),""))</f>
        <v/>
      </c>
      <c r="D471" s="29">
        <f>IF($B471="","",IFERROR(INDEX('Action Plans'!$C$5:$C$504,MATCH($B471,'Action Plans'!$A$5:$A$504,0)),""))</f>
        <v/>
      </c>
      <c r="E471" s="29">
        <f>IF($B471="","",IFERROR(INDEX('Action Plans'!$D$5:$D$504,MATCH($B471,'Action Plans'!$A$5:$A$504,0)),""))</f>
        <v/>
      </c>
      <c r="F471" s="42" t="n"/>
      <c r="G471" s="23" t="n"/>
      <c r="H471" s="23" t="n"/>
      <c r="I471" s="24" t="n"/>
      <c r="J471" s="24" t="n"/>
      <c r="K471" s="42" t="n"/>
      <c r="L471" s="23" t="n"/>
      <c r="M471" s="42" t="n"/>
      <c r="N471" s="23" t="n"/>
      <c r="O471" s="27" t="n"/>
      <c r="P471" s="45" t="n"/>
      <c r="Q471" s="24" t="n"/>
      <c r="R471" s="29">
        <f>IF(COUNTA($A471:$B471,$F471:$Q471)=0,"",IF($A471="","Missing Session ID",IF(COUNTIF($A$5:$A$504,$A471)&gt;1,"Duplicate Session ID",IF($B471="","Missing Plan ID",IF(COUNTIF('Action Plans'!$A$5:$A$504,$B471)=0,"Unknown Plan ID",IF($F471="","Missing Coaching Date",IF(AND($K471&lt;&gt;"",$K471&lt;$F471),"Follow-Up Due Before Session",IF(AND($L471="Yes",$M471=""),"Missing Follow-Up Completion Date",IF(AND($L471="No",$M471&lt;&gt;""),"Completion Date With Open Follow-Up",IF(AND($M471&lt;&gt;"",$M471&lt;$F471),"Follow-Up Completed Before Session","OK"))))))))))</f>
        <v/>
      </c>
    </row>
    <row r="472">
      <c r="A472" s="23" t="n"/>
      <c r="B472" s="23" t="n"/>
      <c r="C472" s="29">
        <f>IF($B472="","",IFERROR(INDEX('Action Plans'!$B$5:$B$504,MATCH($B472,'Action Plans'!$A$5:$A$504,0)),""))</f>
        <v/>
      </c>
      <c r="D472" s="29">
        <f>IF($B472="","",IFERROR(INDEX('Action Plans'!$C$5:$C$504,MATCH($B472,'Action Plans'!$A$5:$A$504,0)),""))</f>
        <v/>
      </c>
      <c r="E472" s="29">
        <f>IF($B472="","",IFERROR(INDEX('Action Plans'!$D$5:$D$504,MATCH($B472,'Action Plans'!$A$5:$A$504,0)),""))</f>
        <v/>
      </c>
      <c r="F472" s="42" t="n"/>
      <c r="G472" s="23" t="n"/>
      <c r="H472" s="23" t="n"/>
      <c r="I472" s="24" t="n"/>
      <c r="J472" s="24" t="n"/>
      <c r="K472" s="42" t="n"/>
      <c r="L472" s="23" t="n"/>
      <c r="M472" s="42" t="n"/>
      <c r="N472" s="23" t="n"/>
      <c r="O472" s="27" t="n"/>
      <c r="P472" s="45" t="n"/>
      <c r="Q472" s="24" t="n"/>
      <c r="R472" s="29">
        <f>IF(COUNTA($A472:$B472,$F472:$Q472)=0,"",IF($A472="","Missing Session ID",IF(COUNTIF($A$5:$A$504,$A472)&gt;1,"Duplicate Session ID",IF($B472="","Missing Plan ID",IF(COUNTIF('Action Plans'!$A$5:$A$504,$B472)=0,"Unknown Plan ID",IF($F472="","Missing Coaching Date",IF(AND($K472&lt;&gt;"",$K472&lt;$F472),"Follow-Up Due Before Session",IF(AND($L472="Yes",$M472=""),"Missing Follow-Up Completion Date",IF(AND($L472="No",$M472&lt;&gt;""),"Completion Date With Open Follow-Up",IF(AND($M472&lt;&gt;"",$M472&lt;$F472),"Follow-Up Completed Before Session","OK"))))))))))</f>
        <v/>
      </c>
    </row>
    <row r="473">
      <c r="A473" s="23" t="n"/>
      <c r="B473" s="23" t="n"/>
      <c r="C473" s="29">
        <f>IF($B473="","",IFERROR(INDEX('Action Plans'!$B$5:$B$504,MATCH($B473,'Action Plans'!$A$5:$A$504,0)),""))</f>
        <v/>
      </c>
      <c r="D473" s="29">
        <f>IF($B473="","",IFERROR(INDEX('Action Plans'!$C$5:$C$504,MATCH($B473,'Action Plans'!$A$5:$A$504,0)),""))</f>
        <v/>
      </c>
      <c r="E473" s="29">
        <f>IF($B473="","",IFERROR(INDEX('Action Plans'!$D$5:$D$504,MATCH($B473,'Action Plans'!$A$5:$A$504,0)),""))</f>
        <v/>
      </c>
      <c r="F473" s="42" t="n"/>
      <c r="G473" s="23" t="n"/>
      <c r="H473" s="23" t="n"/>
      <c r="I473" s="24" t="n"/>
      <c r="J473" s="24" t="n"/>
      <c r="K473" s="42" t="n"/>
      <c r="L473" s="23" t="n"/>
      <c r="M473" s="42" t="n"/>
      <c r="N473" s="23" t="n"/>
      <c r="O473" s="27" t="n"/>
      <c r="P473" s="45" t="n"/>
      <c r="Q473" s="24" t="n"/>
      <c r="R473" s="29">
        <f>IF(COUNTA($A473:$B473,$F473:$Q473)=0,"",IF($A473="","Missing Session ID",IF(COUNTIF($A$5:$A$504,$A473)&gt;1,"Duplicate Session ID",IF($B473="","Missing Plan ID",IF(COUNTIF('Action Plans'!$A$5:$A$504,$B473)=0,"Unknown Plan ID",IF($F473="","Missing Coaching Date",IF(AND($K473&lt;&gt;"",$K473&lt;$F473),"Follow-Up Due Before Session",IF(AND($L473="Yes",$M473=""),"Missing Follow-Up Completion Date",IF(AND($L473="No",$M473&lt;&gt;""),"Completion Date With Open Follow-Up",IF(AND($M473&lt;&gt;"",$M473&lt;$F473),"Follow-Up Completed Before Session","OK"))))))))))</f>
        <v/>
      </c>
    </row>
    <row r="474">
      <c r="A474" s="23" t="n"/>
      <c r="B474" s="23" t="n"/>
      <c r="C474" s="29">
        <f>IF($B474="","",IFERROR(INDEX('Action Plans'!$B$5:$B$504,MATCH($B474,'Action Plans'!$A$5:$A$504,0)),""))</f>
        <v/>
      </c>
      <c r="D474" s="29">
        <f>IF($B474="","",IFERROR(INDEX('Action Plans'!$C$5:$C$504,MATCH($B474,'Action Plans'!$A$5:$A$504,0)),""))</f>
        <v/>
      </c>
      <c r="E474" s="29">
        <f>IF($B474="","",IFERROR(INDEX('Action Plans'!$D$5:$D$504,MATCH($B474,'Action Plans'!$A$5:$A$504,0)),""))</f>
        <v/>
      </c>
      <c r="F474" s="42" t="n"/>
      <c r="G474" s="23" t="n"/>
      <c r="H474" s="23" t="n"/>
      <c r="I474" s="24" t="n"/>
      <c r="J474" s="24" t="n"/>
      <c r="K474" s="42" t="n"/>
      <c r="L474" s="23" t="n"/>
      <c r="M474" s="42" t="n"/>
      <c r="N474" s="23" t="n"/>
      <c r="O474" s="27" t="n"/>
      <c r="P474" s="45" t="n"/>
      <c r="Q474" s="24" t="n"/>
      <c r="R474" s="29">
        <f>IF(COUNTA($A474:$B474,$F474:$Q474)=0,"",IF($A474="","Missing Session ID",IF(COUNTIF($A$5:$A$504,$A474)&gt;1,"Duplicate Session ID",IF($B474="","Missing Plan ID",IF(COUNTIF('Action Plans'!$A$5:$A$504,$B474)=0,"Unknown Plan ID",IF($F474="","Missing Coaching Date",IF(AND($K474&lt;&gt;"",$K474&lt;$F474),"Follow-Up Due Before Session",IF(AND($L474="Yes",$M474=""),"Missing Follow-Up Completion Date",IF(AND($L474="No",$M474&lt;&gt;""),"Completion Date With Open Follow-Up",IF(AND($M474&lt;&gt;"",$M474&lt;$F474),"Follow-Up Completed Before Session","OK"))))))))))</f>
        <v/>
      </c>
    </row>
    <row r="475">
      <c r="A475" s="23" t="n"/>
      <c r="B475" s="23" t="n"/>
      <c r="C475" s="29">
        <f>IF($B475="","",IFERROR(INDEX('Action Plans'!$B$5:$B$504,MATCH($B475,'Action Plans'!$A$5:$A$504,0)),""))</f>
        <v/>
      </c>
      <c r="D475" s="29">
        <f>IF($B475="","",IFERROR(INDEX('Action Plans'!$C$5:$C$504,MATCH($B475,'Action Plans'!$A$5:$A$504,0)),""))</f>
        <v/>
      </c>
      <c r="E475" s="29">
        <f>IF($B475="","",IFERROR(INDEX('Action Plans'!$D$5:$D$504,MATCH($B475,'Action Plans'!$A$5:$A$504,0)),""))</f>
        <v/>
      </c>
      <c r="F475" s="42" t="n"/>
      <c r="G475" s="23" t="n"/>
      <c r="H475" s="23" t="n"/>
      <c r="I475" s="24" t="n"/>
      <c r="J475" s="24" t="n"/>
      <c r="K475" s="42" t="n"/>
      <c r="L475" s="23" t="n"/>
      <c r="M475" s="42" t="n"/>
      <c r="N475" s="23" t="n"/>
      <c r="O475" s="27" t="n"/>
      <c r="P475" s="45" t="n"/>
      <c r="Q475" s="24" t="n"/>
      <c r="R475" s="29">
        <f>IF(COUNTA($A475:$B475,$F475:$Q475)=0,"",IF($A475="","Missing Session ID",IF(COUNTIF($A$5:$A$504,$A475)&gt;1,"Duplicate Session ID",IF($B475="","Missing Plan ID",IF(COUNTIF('Action Plans'!$A$5:$A$504,$B475)=0,"Unknown Plan ID",IF($F475="","Missing Coaching Date",IF(AND($K475&lt;&gt;"",$K475&lt;$F475),"Follow-Up Due Before Session",IF(AND($L475="Yes",$M475=""),"Missing Follow-Up Completion Date",IF(AND($L475="No",$M475&lt;&gt;""),"Completion Date With Open Follow-Up",IF(AND($M475&lt;&gt;"",$M475&lt;$F475),"Follow-Up Completed Before Session","OK"))))))))))</f>
        <v/>
      </c>
    </row>
    <row r="476">
      <c r="A476" s="23" t="n"/>
      <c r="B476" s="23" t="n"/>
      <c r="C476" s="29">
        <f>IF($B476="","",IFERROR(INDEX('Action Plans'!$B$5:$B$504,MATCH($B476,'Action Plans'!$A$5:$A$504,0)),""))</f>
        <v/>
      </c>
      <c r="D476" s="29">
        <f>IF($B476="","",IFERROR(INDEX('Action Plans'!$C$5:$C$504,MATCH($B476,'Action Plans'!$A$5:$A$504,0)),""))</f>
        <v/>
      </c>
      <c r="E476" s="29">
        <f>IF($B476="","",IFERROR(INDEX('Action Plans'!$D$5:$D$504,MATCH($B476,'Action Plans'!$A$5:$A$504,0)),""))</f>
        <v/>
      </c>
      <c r="F476" s="42" t="n"/>
      <c r="G476" s="23" t="n"/>
      <c r="H476" s="23" t="n"/>
      <c r="I476" s="24" t="n"/>
      <c r="J476" s="24" t="n"/>
      <c r="K476" s="42" t="n"/>
      <c r="L476" s="23" t="n"/>
      <c r="M476" s="42" t="n"/>
      <c r="N476" s="23" t="n"/>
      <c r="O476" s="27" t="n"/>
      <c r="P476" s="45" t="n"/>
      <c r="Q476" s="24" t="n"/>
      <c r="R476" s="29">
        <f>IF(COUNTA($A476:$B476,$F476:$Q476)=0,"",IF($A476="","Missing Session ID",IF(COUNTIF($A$5:$A$504,$A476)&gt;1,"Duplicate Session ID",IF($B476="","Missing Plan ID",IF(COUNTIF('Action Plans'!$A$5:$A$504,$B476)=0,"Unknown Plan ID",IF($F476="","Missing Coaching Date",IF(AND($K476&lt;&gt;"",$K476&lt;$F476),"Follow-Up Due Before Session",IF(AND($L476="Yes",$M476=""),"Missing Follow-Up Completion Date",IF(AND($L476="No",$M476&lt;&gt;""),"Completion Date With Open Follow-Up",IF(AND($M476&lt;&gt;"",$M476&lt;$F476),"Follow-Up Completed Before Session","OK"))))))))))</f>
        <v/>
      </c>
    </row>
    <row r="477">
      <c r="A477" s="23" t="n"/>
      <c r="B477" s="23" t="n"/>
      <c r="C477" s="29">
        <f>IF($B477="","",IFERROR(INDEX('Action Plans'!$B$5:$B$504,MATCH($B477,'Action Plans'!$A$5:$A$504,0)),""))</f>
        <v/>
      </c>
      <c r="D477" s="29">
        <f>IF($B477="","",IFERROR(INDEX('Action Plans'!$C$5:$C$504,MATCH($B477,'Action Plans'!$A$5:$A$504,0)),""))</f>
        <v/>
      </c>
      <c r="E477" s="29">
        <f>IF($B477="","",IFERROR(INDEX('Action Plans'!$D$5:$D$504,MATCH($B477,'Action Plans'!$A$5:$A$504,0)),""))</f>
        <v/>
      </c>
      <c r="F477" s="42" t="n"/>
      <c r="G477" s="23" t="n"/>
      <c r="H477" s="23" t="n"/>
      <c r="I477" s="24" t="n"/>
      <c r="J477" s="24" t="n"/>
      <c r="K477" s="42" t="n"/>
      <c r="L477" s="23" t="n"/>
      <c r="M477" s="42" t="n"/>
      <c r="N477" s="23" t="n"/>
      <c r="O477" s="27" t="n"/>
      <c r="P477" s="45" t="n"/>
      <c r="Q477" s="24" t="n"/>
      <c r="R477" s="29">
        <f>IF(COUNTA($A477:$B477,$F477:$Q477)=0,"",IF($A477="","Missing Session ID",IF(COUNTIF($A$5:$A$504,$A477)&gt;1,"Duplicate Session ID",IF($B477="","Missing Plan ID",IF(COUNTIF('Action Plans'!$A$5:$A$504,$B477)=0,"Unknown Plan ID",IF($F477="","Missing Coaching Date",IF(AND($K477&lt;&gt;"",$K477&lt;$F477),"Follow-Up Due Before Session",IF(AND($L477="Yes",$M477=""),"Missing Follow-Up Completion Date",IF(AND($L477="No",$M477&lt;&gt;""),"Completion Date With Open Follow-Up",IF(AND($M477&lt;&gt;"",$M477&lt;$F477),"Follow-Up Completed Before Session","OK"))))))))))</f>
        <v/>
      </c>
    </row>
    <row r="478">
      <c r="A478" s="23" t="n"/>
      <c r="B478" s="23" t="n"/>
      <c r="C478" s="29">
        <f>IF($B478="","",IFERROR(INDEX('Action Plans'!$B$5:$B$504,MATCH($B478,'Action Plans'!$A$5:$A$504,0)),""))</f>
        <v/>
      </c>
      <c r="D478" s="29">
        <f>IF($B478="","",IFERROR(INDEX('Action Plans'!$C$5:$C$504,MATCH($B478,'Action Plans'!$A$5:$A$504,0)),""))</f>
        <v/>
      </c>
      <c r="E478" s="29">
        <f>IF($B478="","",IFERROR(INDEX('Action Plans'!$D$5:$D$504,MATCH($B478,'Action Plans'!$A$5:$A$504,0)),""))</f>
        <v/>
      </c>
      <c r="F478" s="42" t="n"/>
      <c r="G478" s="23" t="n"/>
      <c r="H478" s="23" t="n"/>
      <c r="I478" s="24" t="n"/>
      <c r="J478" s="24" t="n"/>
      <c r="K478" s="42" t="n"/>
      <c r="L478" s="23" t="n"/>
      <c r="M478" s="42" t="n"/>
      <c r="N478" s="23" t="n"/>
      <c r="O478" s="27" t="n"/>
      <c r="P478" s="45" t="n"/>
      <c r="Q478" s="24" t="n"/>
      <c r="R478" s="29">
        <f>IF(COUNTA($A478:$B478,$F478:$Q478)=0,"",IF($A478="","Missing Session ID",IF(COUNTIF($A$5:$A$504,$A478)&gt;1,"Duplicate Session ID",IF($B478="","Missing Plan ID",IF(COUNTIF('Action Plans'!$A$5:$A$504,$B478)=0,"Unknown Plan ID",IF($F478="","Missing Coaching Date",IF(AND($K478&lt;&gt;"",$K478&lt;$F478),"Follow-Up Due Before Session",IF(AND($L478="Yes",$M478=""),"Missing Follow-Up Completion Date",IF(AND($L478="No",$M478&lt;&gt;""),"Completion Date With Open Follow-Up",IF(AND($M478&lt;&gt;"",$M478&lt;$F478),"Follow-Up Completed Before Session","OK"))))))))))</f>
        <v/>
      </c>
    </row>
    <row r="479">
      <c r="A479" s="23" t="n"/>
      <c r="B479" s="23" t="n"/>
      <c r="C479" s="29">
        <f>IF($B479="","",IFERROR(INDEX('Action Plans'!$B$5:$B$504,MATCH($B479,'Action Plans'!$A$5:$A$504,0)),""))</f>
        <v/>
      </c>
      <c r="D479" s="29">
        <f>IF($B479="","",IFERROR(INDEX('Action Plans'!$C$5:$C$504,MATCH($B479,'Action Plans'!$A$5:$A$504,0)),""))</f>
        <v/>
      </c>
      <c r="E479" s="29">
        <f>IF($B479="","",IFERROR(INDEX('Action Plans'!$D$5:$D$504,MATCH($B479,'Action Plans'!$A$5:$A$504,0)),""))</f>
        <v/>
      </c>
      <c r="F479" s="42" t="n"/>
      <c r="G479" s="23" t="n"/>
      <c r="H479" s="23" t="n"/>
      <c r="I479" s="24" t="n"/>
      <c r="J479" s="24" t="n"/>
      <c r="K479" s="42" t="n"/>
      <c r="L479" s="23" t="n"/>
      <c r="M479" s="42" t="n"/>
      <c r="N479" s="23" t="n"/>
      <c r="O479" s="27" t="n"/>
      <c r="P479" s="45" t="n"/>
      <c r="Q479" s="24" t="n"/>
      <c r="R479" s="29">
        <f>IF(COUNTA($A479:$B479,$F479:$Q479)=0,"",IF($A479="","Missing Session ID",IF(COUNTIF($A$5:$A$504,$A479)&gt;1,"Duplicate Session ID",IF($B479="","Missing Plan ID",IF(COUNTIF('Action Plans'!$A$5:$A$504,$B479)=0,"Unknown Plan ID",IF($F479="","Missing Coaching Date",IF(AND($K479&lt;&gt;"",$K479&lt;$F479),"Follow-Up Due Before Session",IF(AND($L479="Yes",$M479=""),"Missing Follow-Up Completion Date",IF(AND($L479="No",$M479&lt;&gt;""),"Completion Date With Open Follow-Up",IF(AND($M479&lt;&gt;"",$M479&lt;$F479),"Follow-Up Completed Before Session","OK"))))))))))</f>
        <v/>
      </c>
    </row>
    <row r="480">
      <c r="A480" s="23" t="n"/>
      <c r="B480" s="23" t="n"/>
      <c r="C480" s="29">
        <f>IF($B480="","",IFERROR(INDEX('Action Plans'!$B$5:$B$504,MATCH($B480,'Action Plans'!$A$5:$A$504,0)),""))</f>
        <v/>
      </c>
      <c r="D480" s="29">
        <f>IF($B480="","",IFERROR(INDEX('Action Plans'!$C$5:$C$504,MATCH($B480,'Action Plans'!$A$5:$A$504,0)),""))</f>
        <v/>
      </c>
      <c r="E480" s="29">
        <f>IF($B480="","",IFERROR(INDEX('Action Plans'!$D$5:$D$504,MATCH($B480,'Action Plans'!$A$5:$A$504,0)),""))</f>
        <v/>
      </c>
      <c r="F480" s="42" t="n"/>
      <c r="G480" s="23" t="n"/>
      <c r="H480" s="23" t="n"/>
      <c r="I480" s="24" t="n"/>
      <c r="J480" s="24" t="n"/>
      <c r="K480" s="42" t="n"/>
      <c r="L480" s="23" t="n"/>
      <c r="M480" s="42" t="n"/>
      <c r="N480" s="23" t="n"/>
      <c r="O480" s="27" t="n"/>
      <c r="P480" s="45" t="n"/>
      <c r="Q480" s="24" t="n"/>
      <c r="R480" s="29">
        <f>IF(COUNTA($A480:$B480,$F480:$Q480)=0,"",IF($A480="","Missing Session ID",IF(COUNTIF($A$5:$A$504,$A480)&gt;1,"Duplicate Session ID",IF($B480="","Missing Plan ID",IF(COUNTIF('Action Plans'!$A$5:$A$504,$B480)=0,"Unknown Plan ID",IF($F480="","Missing Coaching Date",IF(AND($K480&lt;&gt;"",$K480&lt;$F480),"Follow-Up Due Before Session",IF(AND($L480="Yes",$M480=""),"Missing Follow-Up Completion Date",IF(AND($L480="No",$M480&lt;&gt;""),"Completion Date With Open Follow-Up",IF(AND($M480&lt;&gt;"",$M480&lt;$F480),"Follow-Up Completed Before Session","OK"))))))))))</f>
        <v/>
      </c>
    </row>
    <row r="481">
      <c r="A481" s="23" t="n"/>
      <c r="B481" s="23" t="n"/>
      <c r="C481" s="29">
        <f>IF($B481="","",IFERROR(INDEX('Action Plans'!$B$5:$B$504,MATCH($B481,'Action Plans'!$A$5:$A$504,0)),""))</f>
        <v/>
      </c>
      <c r="D481" s="29">
        <f>IF($B481="","",IFERROR(INDEX('Action Plans'!$C$5:$C$504,MATCH($B481,'Action Plans'!$A$5:$A$504,0)),""))</f>
        <v/>
      </c>
      <c r="E481" s="29">
        <f>IF($B481="","",IFERROR(INDEX('Action Plans'!$D$5:$D$504,MATCH($B481,'Action Plans'!$A$5:$A$504,0)),""))</f>
        <v/>
      </c>
      <c r="F481" s="42" t="n"/>
      <c r="G481" s="23" t="n"/>
      <c r="H481" s="23" t="n"/>
      <c r="I481" s="24" t="n"/>
      <c r="J481" s="24" t="n"/>
      <c r="K481" s="42" t="n"/>
      <c r="L481" s="23" t="n"/>
      <c r="M481" s="42" t="n"/>
      <c r="N481" s="23" t="n"/>
      <c r="O481" s="27" t="n"/>
      <c r="P481" s="45" t="n"/>
      <c r="Q481" s="24" t="n"/>
      <c r="R481" s="29">
        <f>IF(COUNTA($A481:$B481,$F481:$Q481)=0,"",IF($A481="","Missing Session ID",IF(COUNTIF($A$5:$A$504,$A481)&gt;1,"Duplicate Session ID",IF($B481="","Missing Plan ID",IF(COUNTIF('Action Plans'!$A$5:$A$504,$B481)=0,"Unknown Plan ID",IF($F481="","Missing Coaching Date",IF(AND($K481&lt;&gt;"",$K481&lt;$F481),"Follow-Up Due Before Session",IF(AND($L481="Yes",$M481=""),"Missing Follow-Up Completion Date",IF(AND($L481="No",$M481&lt;&gt;""),"Completion Date With Open Follow-Up",IF(AND($M481&lt;&gt;"",$M481&lt;$F481),"Follow-Up Completed Before Session","OK"))))))))))</f>
        <v/>
      </c>
    </row>
    <row r="482">
      <c r="A482" s="23" t="n"/>
      <c r="B482" s="23" t="n"/>
      <c r="C482" s="29">
        <f>IF($B482="","",IFERROR(INDEX('Action Plans'!$B$5:$B$504,MATCH($B482,'Action Plans'!$A$5:$A$504,0)),""))</f>
        <v/>
      </c>
      <c r="D482" s="29">
        <f>IF($B482="","",IFERROR(INDEX('Action Plans'!$C$5:$C$504,MATCH($B482,'Action Plans'!$A$5:$A$504,0)),""))</f>
        <v/>
      </c>
      <c r="E482" s="29">
        <f>IF($B482="","",IFERROR(INDEX('Action Plans'!$D$5:$D$504,MATCH($B482,'Action Plans'!$A$5:$A$504,0)),""))</f>
        <v/>
      </c>
      <c r="F482" s="42" t="n"/>
      <c r="G482" s="23" t="n"/>
      <c r="H482" s="23" t="n"/>
      <c r="I482" s="24" t="n"/>
      <c r="J482" s="24" t="n"/>
      <c r="K482" s="42" t="n"/>
      <c r="L482" s="23" t="n"/>
      <c r="M482" s="42" t="n"/>
      <c r="N482" s="23" t="n"/>
      <c r="O482" s="27" t="n"/>
      <c r="P482" s="45" t="n"/>
      <c r="Q482" s="24" t="n"/>
      <c r="R482" s="29">
        <f>IF(COUNTA($A482:$B482,$F482:$Q482)=0,"",IF($A482="","Missing Session ID",IF(COUNTIF($A$5:$A$504,$A482)&gt;1,"Duplicate Session ID",IF($B482="","Missing Plan ID",IF(COUNTIF('Action Plans'!$A$5:$A$504,$B482)=0,"Unknown Plan ID",IF($F482="","Missing Coaching Date",IF(AND($K482&lt;&gt;"",$K482&lt;$F482),"Follow-Up Due Before Session",IF(AND($L482="Yes",$M482=""),"Missing Follow-Up Completion Date",IF(AND($L482="No",$M482&lt;&gt;""),"Completion Date With Open Follow-Up",IF(AND($M482&lt;&gt;"",$M482&lt;$F482),"Follow-Up Completed Before Session","OK"))))))))))</f>
        <v/>
      </c>
    </row>
    <row r="483">
      <c r="A483" s="23" t="n"/>
      <c r="B483" s="23" t="n"/>
      <c r="C483" s="29">
        <f>IF($B483="","",IFERROR(INDEX('Action Plans'!$B$5:$B$504,MATCH($B483,'Action Plans'!$A$5:$A$504,0)),""))</f>
        <v/>
      </c>
      <c r="D483" s="29">
        <f>IF($B483="","",IFERROR(INDEX('Action Plans'!$C$5:$C$504,MATCH($B483,'Action Plans'!$A$5:$A$504,0)),""))</f>
        <v/>
      </c>
      <c r="E483" s="29">
        <f>IF($B483="","",IFERROR(INDEX('Action Plans'!$D$5:$D$504,MATCH($B483,'Action Plans'!$A$5:$A$504,0)),""))</f>
        <v/>
      </c>
      <c r="F483" s="42" t="n"/>
      <c r="G483" s="23" t="n"/>
      <c r="H483" s="23" t="n"/>
      <c r="I483" s="24" t="n"/>
      <c r="J483" s="24" t="n"/>
      <c r="K483" s="42" t="n"/>
      <c r="L483" s="23" t="n"/>
      <c r="M483" s="42" t="n"/>
      <c r="N483" s="23" t="n"/>
      <c r="O483" s="27" t="n"/>
      <c r="P483" s="45" t="n"/>
      <c r="Q483" s="24" t="n"/>
      <c r="R483" s="29">
        <f>IF(COUNTA($A483:$B483,$F483:$Q483)=0,"",IF($A483="","Missing Session ID",IF(COUNTIF($A$5:$A$504,$A483)&gt;1,"Duplicate Session ID",IF($B483="","Missing Plan ID",IF(COUNTIF('Action Plans'!$A$5:$A$504,$B483)=0,"Unknown Plan ID",IF($F483="","Missing Coaching Date",IF(AND($K483&lt;&gt;"",$K483&lt;$F483),"Follow-Up Due Before Session",IF(AND($L483="Yes",$M483=""),"Missing Follow-Up Completion Date",IF(AND($L483="No",$M483&lt;&gt;""),"Completion Date With Open Follow-Up",IF(AND($M483&lt;&gt;"",$M483&lt;$F483),"Follow-Up Completed Before Session","OK"))))))))))</f>
        <v/>
      </c>
    </row>
    <row r="484">
      <c r="A484" s="23" t="n"/>
      <c r="B484" s="23" t="n"/>
      <c r="C484" s="29">
        <f>IF($B484="","",IFERROR(INDEX('Action Plans'!$B$5:$B$504,MATCH($B484,'Action Plans'!$A$5:$A$504,0)),""))</f>
        <v/>
      </c>
      <c r="D484" s="29">
        <f>IF($B484="","",IFERROR(INDEX('Action Plans'!$C$5:$C$504,MATCH($B484,'Action Plans'!$A$5:$A$504,0)),""))</f>
        <v/>
      </c>
      <c r="E484" s="29">
        <f>IF($B484="","",IFERROR(INDEX('Action Plans'!$D$5:$D$504,MATCH($B484,'Action Plans'!$A$5:$A$504,0)),""))</f>
        <v/>
      </c>
      <c r="F484" s="42" t="n"/>
      <c r="G484" s="23" t="n"/>
      <c r="H484" s="23" t="n"/>
      <c r="I484" s="24" t="n"/>
      <c r="J484" s="24" t="n"/>
      <c r="K484" s="42" t="n"/>
      <c r="L484" s="23" t="n"/>
      <c r="M484" s="42" t="n"/>
      <c r="N484" s="23" t="n"/>
      <c r="O484" s="27" t="n"/>
      <c r="P484" s="45" t="n"/>
      <c r="Q484" s="24" t="n"/>
      <c r="R484" s="29">
        <f>IF(COUNTA($A484:$B484,$F484:$Q484)=0,"",IF($A484="","Missing Session ID",IF(COUNTIF($A$5:$A$504,$A484)&gt;1,"Duplicate Session ID",IF($B484="","Missing Plan ID",IF(COUNTIF('Action Plans'!$A$5:$A$504,$B484)=0,"Unknown Plan ID",IF($F484="","Missing Coaching Date",IF(AND($K484&lt;&gt;"",$K484&lt;$F484),"Follow-Up Due Before Session",IF(AND($L484="Yes",$M484=""),"Missing Follow-Up Completion Date",IF(AND($L484="No",$M484&lt;&gt;""),"Completion Date With Open Follow-Up",IF(AND($M484&lt;&gt;"",$M484&lt;$F484),"Follow-Up Completed Before Session","OK"))))))))))</f>
        <v/>
      </c>
    </row>
    <row r="485">
      <c r="A485" s="23" t="n"/>
      <c r="B485" s="23" t="n"/>
      <c r="C485" s="29">
        <f>IF($B485="","",IFERROR(INDEX('Action Plans'!$B$5:$B$504,MATCH($B485,'Action Plans'!$A$5:$A$504,0)),""))</f>
        <v/>
      </c>
      <c r="D485" s="29">
        <f>IF($B485="","",IFERROR(INDEX('Action Plans'!$C$5:$C$504,MATCH($B485,'Action Plans'!$A$5:$A$504,0)),""))</f>
        <v/>
      </c>
      <c r="E485" s="29">
        <f>IF($B485="","",IFERROR(INDEX('Action Plans'!$D$5:$D$504,MATCH($B485,'Action Plans'!$A$5:$A$504,0)),""))</f>
        <v/>
      </c>
      <c r="F485" s="42" t="n"/>
      <c r="G485" s="23" t="n"/>
      <c r="H485" s="23" t="n"/>
      <c r="I485" s="24" t="n"/>
      <c r="J485" s="24" t="n"/>
      <c r="K485" s="42" t="n"/>
      <c r="L485" s="23" t="n"/>
      <c r="M485" s="42" t="n"/>
      <c r="N485" s="23" t="n"/>
      <c r="O485" s="27" t="n"/>
      <c r="P485" s="45" t="n"/>
      <c r="Q485" s="24" t="n"/>
      <c r="R485" s="29">
        <f>IF(COUNTA($A485:$B485,$F485:$Q485)=0,"",IF($A485="","Missing Session ID",IF(COUNTIF($A$5:$A$504,$A485)&gt;1,"Duplicate Session ID",IF($B485="","Missing Plan ID",IF(COUNTIF('Action Plans'!$A$5:$A$504,$B485)=0,"Unknown Plan ID",IF($F485="","Missing Coaching Date",IF(AND($K485&lt;&gt;"",$K485&lt;$F485),"Follow-Up Due Before Session",IF(AND($L485="Yes",$M485=""),"Missing Follow-Up Completion Date",IF(AND($L485="No",$M485&lt;&gt;""),"Completion Date With Open Follow-Up",IF(AND($M485&lt;&gt;"",$M485&lt;$F485),"Follow-Up Completed Before Session","OK"))))))))))</f>
        <v/>
      </c>
    </row>
    <row r="486">
      <c r="A486" s="23" t="n"/>
      <c r="B486" s="23" t="n"/>
      <c r="C486" s="29">
        <f>IF($B486="","",IFERROR(INDEX('Action Plans'!$B$5:$B$504,MATCH($B486,'Action Plans'!$A$5:$A$504,0)),""))</f>
        <v/>
      </c>
      <c r="D486" s="29">
        <f>IF($B486="","",IFERROR(INDEX('Action Plans'!$C$5:$C$504,MATCH($B486,'Action Plans'!$A$5:$A$504,0)),""))</f>
        <v/>
      </c>
      <c r="E486" s="29">
        <f>IF($B486="","",IFERROR(INDEX('Action Plans'!$D$5:$D$504,MATCH($B486,'Action Plans'!$A$5:$A$504,0)),""))</f>
        <v/>
      </c>
      <c r="F486" s="42" t="n"/>
      <c r="G486" s="23" t="n"/>
      <c r="H486" s="23" t="n"/>
      <c r="I486" s="24" t="n"/>
      <c r="J486" s="24" t="n"/>
      <c r="K486" s="42" t="n"/>
      <c r="L486" s="23" t="n"/>
      <c r="M486" s="42" t="n"/>
      <c r="N486" s="23" t="n"/>
      <c r="O486" s="27" t="n"/>
      <c r="P486" s="45" t="n"/>
      <c r="Q486" s="24" t="n"/>
      <c r="R486" s="29">
        <f>IF(COUNTA($A486:$B486,$F486:$Q486)=0,"",IF($A486="","Missing Session ID",IF(COUNTIF($A$5:$A$504,$A486)&gt;1,"Duplicate Session ID",IF($B486="","Missing Plan ID",IF(COUNTIF('Action Plans'!$A$5:$A$504,$B486)=0,"Unknown Plan ID",IF($F486="","Missing Coaching Date",IF(AND($K486&lt;&gt;"",$K486&lt;$F486),"Follow-Up Due Before Session",IF(AND($L486="Yes",$M486=""),"Missing Follow-Up Completion Date",IF(AND($L486="No",$M486&lt;&gt;""),"Completion Date With Open Follow-Up",IF(AND($M486&lt;&gt;"",$M486&lt;$F486),"Follow-Up Completed Before Session","OK"))))))))))</f>
        <v/>
      </c>
    </row>
    <row r="487">
      <c r="A487" s="23" t="n"/>
      <c r="B487" s="23" t="n"/>
      <c r="C487" s="29">
        <f>IF($B487="","",IFERROR(INDEX('Action Plans'!$B$5:$B$504,MATCH($B487,'Action Plans'!$A$5:$A$504,0)),""))</f>
        <v/>
      </c>
      <c r="D487" s="29">
        <f>IF($B487="","",IFERROR(INDEX('Action Plans'!$C$5:$C$504,MATCH($B487,'Action Plans'!$A$5:$A$504,0)),""))</f>
        <v/>
      </c>
      <c r="E487" s="29">
        <f>IF($B487="","",IFERROR(INDEX('Action Plans'!$D$5:$D$504,MATCH($B487,'Action Plans'!$A$5:$A$504,0)),""))</f>
        <v/>
      </c>
      <c r="F487" s="42" t="n"/>
      <c r="G487" s="23" t="n"/>
      <c r="H487" s="23" t="n"/>
      <c r="I487" s="24" t="n"/>
      <c r="J487" s="24" t="n"/>
      <c r="K487" s="42" t="n"/>
      <c r="L487" s="23" t="n"/>
      <c r="M487" s="42" t="n"/>
      <c r="N487" s="23" t="n"/>
      <c r="O487" s="27" t="n"/>
      <c r="P487" s="45" t="n"/>
      <c r="Q487" s="24" t="n"/>
      <c r="R487" s="29">
        <f>IF(COUNTA($A487:$B487,$F487:$Q487)=0,"",IF($A487="","Missing Session ID",IF(COUNTIF($A$5:$A$504,$A487)&gt;1,"Duplicate Session ID",IF($B487="","Missing Plan ID",IF(COUNTIF('Action Plans'!$A$5:$A$504,$B487)=0,"Unknown Plan ID",IF($F487="","Missing Coaching Date",IF(AND($K487&lt;&gt;"",$K487&lt;$F487),"Follow-Up Due Before Session",IF(AND($L487="Yes",$M487=""),"Missing Follow-Up Completion Date",IF(AND($L487="No",$M487&lt;&gt;""),"Completion Date With Open Follow-Up",IF(AND($M487&lt;&gt;"",$M487&lt;$F487),"Follow-Up Completed Before Session","OK"))))))))))</f>
        <v/>
      </c>
    </row>
    <row r="488">
      <c r="A488" s="23" t="n"/>
      <c r="B488" s="23" t="n"/>
      <c r="C488" s="29">
        <f>IF($B488="","",IFERROR(INDEX('Action Plans'!$B$5:$B$504,MATCH($B488,'Action Plans'!$A$5:$A$504,0)),""))</f>
        <v/>
      </c>
      <c r="D488" s="29">
        <f>IF($B488="","",IFERROR(INDEX('Action Plans'!$C$5:$C$504,MATCH($B488,'Action Plans'!$A$5:$A$504,0)),""))</f>
        <v/>
      </c>
      <c r="E488" s="29">
        <f>IF($B488="","",IFERROR(INDEX('Action Plans'!$D$5:$D$504,MATCH($B488,'Action Plans'!$A$5:$A$504,0)),""))</f>
        <v/>
      </c>
      <c r="F488" s="42" t="n"/>
      <c r="G488" s="23" t="n"/>
      <c r="H488" s="23" t="n"/>
      <c r="I488" s="24" t="n"/>
      <c r="J488" s="24" t="n"/>
      <c r="K488" s="42" t="n"/>
      <c r="L488" s="23" t="n"/>
      <c r="M488" s="42" t="n"/>
      <c r="N488" s="23" t="n"/>
      <c r="O488" s="27" t="n"/>
      <c r="P488" s="45" t="n"/>
      <c r="Q488" s="24" t="n"/>
      <c r="R488" s="29">
        <f>IF(COUNTA($A488:$B488,$F488:$Q488)=0,"",IF($A488="","Missing Session ID",IF(COUNTIF($A$5:$A$504,$A488)&gt;1,"Duplicate Session ID",IF($B488="","Missing Plan ID",IF(COUNTIF('Action Plans'!$A$5:$A$504,$B488)=0,"Unknown Plan ID",IF($F488="","Missing Coaching Date",IF(AND($K488&lt;&gt;"",$K488&lt;$F488),"Follow-Up Due Before Session",IF(AND($L488="Yes",$M488=""),"Missing Follow-Up Completion Date",IF(AND($L488="No",$M488&lt;&gt;""),"Completion Date With Open Follow-Up",IF(AND($M488&lt;&gt;"",$M488&lt;$F488),"Follow-Up Completed Before Session","OK"))))))))))</f>
        <v/>
      </c>
    </row>
    <row r="489">
      <c r="A489" s="23" t="n"/>
      <c r="B489" s="23" t="n"/>
      <c r="C489" s="29">
        <f>IF($B489="","",IFERROR(INDEX('Action Plans'!$B$5:$B$504,MATCH($B489,'Action Plans'!$A$5:$A$504,0)),""))</f>
        <v/>
      </c>
      <c r="D489" s="29">
        <f>IF($B489="","",IFERROR(INDEX('Action Plans'!$C$5:$C$504,MATCH($B489,'Action Plans'!$A$5:$A$504,0)),""))</f>
        <v/>
      </c>
      <c r="E489" s="29">
        <f>IF($B489="","",IFERROR(INDEX('Action Plans'!$D$5:$D$504,MATCH($B489,'Action Plans'!$A$5:$A$504,0)),""))</f>
        <v/>
      </c>
      <c r="F489" s="42" t="n"/>
      <c r="G489" s="23" t="n"/>
      <c r="H489" s="23" t="n"/>
      <c r="I489" s="24" t="n"/>
      <c r="J489" s="24" t="n"/>
      <c r="K489" s="42" t="n"/>
      <c r="L489" s="23" t="n"/>
      <c r="M489" s="42" t="n"/>
      <c r="N489" s="23" t="n"/>
      <c r="O489" s="27" t="n"/>
      <c r="P489" s="45" t="n"/>
      <c r="Q489" s="24" t="n"/>
      <c r="R489" s="29">
        <f>IF(COUNTA($A489:$B489,$F489:$Q489)=0,"",IF($A489="","Missing Session ID",IF(COUNTIF($A$5:$A$504,$A489)&gt;1,"Duplicate Session ID",IF($B489="","Missing Plan ID",IF(COUNTIF('Action Plans'!$A$5:$A$504,$B489)=0,"Unknown Plan ID",IF($F489="","Missing Coaching Date",IF(AND($K489&lt;&gt;"",$K489&lt;$F489),"Follow-Up Due Before Session",IF(AND($L489="Yes",$M489=""),"Missing Follow-Up Completion Date",IF(AND($L489="No",$M489&lt;&gt;""),"Completion Date With Open Follow-Up",IF(AND($M489&lt;&gt;"",$M489&lt;$F489),"Follow-Up Completed Before Session","OK"))))))))))</f>
        <v/>
      </c>
    </row>
    <row r="490">
      <c r="A490" s="23" t="n"/>
      <c r="B490" s="23" t="n"/>
      <c r="C490" s="29">
        <f>IF($B490="","",IFERROR(INDEX('Action Plans'!$B$5:$B$504,MATCH($B490,'Action Plans'!$A$5:$A$504,0)),""))</f>
        <v/>
      </c>
      <c r="D490" s="29">
        <f>IF($B490="","",IFERROR(INDEX('Action Plans'!$C$5:$C$504,MATCH($B490,'Action Plans'!$A$5:$A$504,0)),""))</f>
        <v/>
      </c>
      <c r="E490" s="29">
        <f>IF($B490="","",IFERROR(INDEX('Action Plans'!$D$5:$D$504,MATCH($B490,'Action Plans'!$A$5:$A$504,0)),""))</f>
        <v/>
      </c>
      <c r="F490" s="42" t="n"/>
      <c r="G490" s="23" t="n"/>
      <c r="H490" s="23" t="n"/>
      <c r="I490" s="24" t="n"/>
      <c r="J490" s="24" t="n"/>
      <c r="K490" s="42" t="n"/>
      <c r="L490" s="23" t="n"/>
      <c r="M490" s="42" t="n"/>
      <c r="N490" s="23" t="n"/>
      <c r="O490" s="27" t="n"/>
      <c r="P490" s="45" t="n"/>
      <c r="Q490" s="24" t="n"/>
      <c r="R490" s="29">
        <f>IF(COUNTA($A490:$B490,$F490:$Q490)=0,"",IF($A490="","Missing Session ID",IF(COUNTIF($A$5:$A$504,$A490)&gt;1,"Duplicate Session ID",IF($B490="","Missing Plan ID",IF(COUNTIF('Action Plans'!$A$5:$A$504,$B490)=0,"Unknown Plan ID",IF($F490="","Missing Coaching Date",IF(AND($K490&lt;&gt;"",$K490&lt;$F490),"Follow-Up Due Before Session",IF(AND($L490="Yes",$M490=""),"Missing Follow-Up Completion Date",IF(AND($L490="No",$M490&lt;&gt;""),"Completion Date With Open Follow-Up",IF(AND($M490&lt;&gt;"",$M490&lt;$F490),"Follow-Up Completed Before Session","OK"))))))))))</f>
        <v/>
      </c>
    </row>
    <row r="491">
      <c r="A491" s="23" t="n"/>
      <c r="B491" s="23" t="n"/>
      <c r="C491" s="29">
        <f>IF($B491="","",IFERROR(INDEX('Action Plans'!$B$5:$B$504,MATCH($B491,'Action Plans'!$A$5:$A$504,0)),""))</f>
        <v/>
      </c>
      <c r="D491" s="29">
        <f>IF($B491="","",IFERROR(INDEX('Action Plans'!$C$5:$C$504,MATCH($B491,'Action Plans'!$A$5:$A$504,0)),""))</f>
        <v/>
      </c>
      <c r="E491" s="29">
        <f>IF($B491="","",IFERROR(INDEX('Action Plans'!$D$5:$D$504,MATCH($B491,'Action Plans'!$A$5:$A$504,0)),""))</f>
        <v/>
      </c>
      <c r="F491" s="42" t="n"/>
      <c r="G491" s="23" t="n"/>
      <c r="H491" s="23" t="n"/>
      <c r="I491" s="24" t="n"/>
      <c r="J491" s="24" t="n"/>
      <c r="K491" s="42" t="n"/>
      <c r="L491" s="23" t="n"/>
      <c r="M491" s="42" t="n"/>
      <c r="N491" s="23" t="n"/>
      <c r="O491" s="27" t="n"/>
      <c r="P491" s="45" t="n"/>
      <c r="Q491" s="24" t="n"/>
      <c r="R491" s="29">
        <f>IF(COUNTA($A491:$B491,$F491:$Q491)=0,"",IF($A491="","Missing Session ID",IF(COUNTIF($A$5:$A$504,$A491)&gt;1,"Duplicate Session ID",IF($B491="","Missing Plan ID",IF(COUNTIF('Action Plans'!$A$5:$A$504,$B491)=0,"Unknown Plan ID",IF($F491="","Missing Coaching Date",IF(AND($K491&lt;&gt;"",$K491&lt;$F491),"Follow-Up Due Before Session",IF(AND($L491="Yes",$M491=""),"Missing Follow-Up Completion Date",IF(AND($L491="No",$M491&lt;&gt;""),"Completion Date With Open Follow-Up",IF(AND($M491&lt;&gt;"",$M491&lt;$F491),"Follow-Up Completed Before Session","OK"))))))))))</f>
        <v/>
      </c>
    </row>
    <row r="492">
      <c r="A492" s="23" t="n"/>
      <c r="B492" s="23" t="n"/>
      <c r="C492" s="29">
        <f>IF($B492="","",IFERROR(INDEX('Action Plans'!$B$5:$B$504,MATCH($B492,'Action Plans'!$A$5:$A$504,0)),""))</f>
        <v/>
      </c>
      <c r="D492" s="29">
        <f>IF($B492="","",IFERROR(INDEX('Action Plans'!$C$5:$C$504,MATCH($B492,'Action Plans'!$A$5:$A$504,0)),""))</f>
        <v/>
      </c>
      <c r="E492" s="29">
        <f>IF($B492="","",IFERROR(INDEX('Action Plans'!$D$5:$D$504,MATCH($B492,'Action Plans'!$A$5:$A$504,0)),""))</f>
        <v/>
      </c>
      <c r="F492" s="42" t="n"/>
      <c r="G492" s="23" t="n"/>
      <c r="H492" s="23" t="n"/>
      <c r="I492" s="24" t="n"/>
      <c r="J492" s="24" t="n"/>
      <c r="K492" s="42" t="n"/>
      <c r="L492" s="23" t="n"/>
      <c r="M492" s="42" t="n"/>
      <c r="N492" s="23" t="n"/>
      <c r="O492" s="27" t="n"/>
      <c r="P492" s="45" t="n"/>
      <c r="Q492" s="24" t="n"/>
      <c r="R492" s="29">
        <f>IF(COUNTA($A492:$B492,$F492:$Q492)=0,"",IF($A492="","Missing Session ID",IF(COUNTIF($A$5:$A$504,$A492)&gt;1,"Duplicate Session ID",IF($B492="","Missing Plan ID",IF(COUNTIF('Action Plans'!$A$5:$A$504,$B492)=0,"Unknown Plan ID",IF($F492="","Missing Coaching Date",IF(AND($K492&lt;&gt;"",$K492&lt;$F492),"Follow-Up Due Before Session",IF(AND($L492="Yes",$M492=""),"Missing Follow-Up Completion Date",IF(AND($L492="No",$M492&lt;&gt;""),"Completion Date With Open Follow-Up",IF(AND($M492&lt;&gt;"",$M492&lt;$F492),"Follow-Up Completed Before Session","OK"))))))))))</f>
        <v/>
      </c>
    </row>
    <row r="493">
      <c r="A493" s="23" t="n"/>
      <c r="B493" s="23" t="n"/>
      <c r="C493" s="29">
        <f>IF($B493="","",IFERROR(INDEX('Action Plans'!$B$5:$B$504,MATCH($B493,'Action Plans'!$A$5:$A$504,0)),""))</f>
        <v/>
      </c>
      <c r="D493" s="29">
        <f>IF($B493="","",IFERROR(INDEX('Action Plans'!$C$5:$C$504,MATCH($B493,'Action Plans'!$A$5:$A$504,0)),""))</f>
        <v/>
      </c>
      <c r="E493" s="29">
        <f>IF($B493="","",IFERROR(INDEX('Action Plans'!$D$5:$D$504,MATCH($B493,'Action Plans'!$A$5:$A$504,0)),""))</f>
        <v/>
      </c>
      <c r="F493" s="42" t="n"/>
      <c r="G493" s="23" t="n"/>
      <c r="H493" s="23" t="n"/>
      <c r="I493" s="24" t="n"/>
      <c r="J493" s="24" t="n"/>
      <c r="K493" s="42" t="n"/>
      <c r="L493" s="23" t="n"/>
      <c r="M493" s="42" t="n"/>
      <c r="N493" s="23" t="n"/>
      <c r="O493" s="27" t="n"/>
      <c r="P493" s="45" t="n"/>
      <c r="Q493" s="24" t="n"/>
      <c r="R493" s="29">
        <f>IF(COUNTA($A493:$B493,$F493:$Q493)=0,"",IF($A493="","Missing Session ID",IF(COUNTIF($A$5:$A$504,$A493)&gt;1,"Duplicate Session ID",IF($B493="","Missing Plan ID",IF(COUNTIF('Action Plans'!$A$5:$A$504,$B493)=0,"Unknown Plan ID",IF($F493="","Missing Coaching Date",IF(AND($K493&lt;&gt;"",$K493&lt;$F493),"Follow-Up Due Before Session",IF(AND($L493="Yes",$M493=""),"Missing Follow-Up Completion Date",IF(AND($L493="No",$M493&lt;&gt;""),"Completion Date With Open Follow-Up",IF(AND($M493&lt;&gt;"",$M493&lt;$F493),"Follow-Up Completed Before Session","OK"))))))))))</f>
        <v/>
      </c>
    </row>
    <row r="494">
      <c r="A494" s="23" t="n"/>
      <c r="B494" s="23" t="n"/>
      <c r="C494" s="29">
        <f>IF($B494="","",IFERROR(INDEX('Action Plans'!$B$5:$B$504,MATCH($B494,'Action Plans'!$A$5:$A$504,0)),""))</f>
        <v/>
      </c>
      <c r="D494" s="29">
        <f>IF($B494="","",IFERROR(INDEX('Action Plans'!$C$5:$C$504,MATCH($B494,'Action Plans'!$A$5:$A$504,0)),""))</f>
        <v/>
      </c>
      <c r="E494" s="29">
        <f>IF($B494="","",IFERROR(INDEX('Action Plans'!$D$5:$D$504,MATCH($B494,'Action Plans'!$A$5:$A$504,0)),""))</f>
        <v/>
      </c>
      <c r="F494" s="42" t="n"/>
      <c r="G494" s="23" t="n"/>
      <c r="H494" s="23" t="n"/>
      <c r="I494" s="24" t="n"/>
      <c r="J494" s="24" t="n"/>
      <c r="K494" s="42" t="n"/>
      <c r="L494" s="23" t="n"/>
      <c r="M494" s="42" t="n"/>
      <c r="N494" s="23" t="n"/>
      <c r="O494" s="27" t="n"/>
      <c r="P494" s="45" t="n"/>
      <c r="Q494" s="24" t="n"/>
      <c r="R494" s="29">
        <f>IF(COUNTA($A494:$B494,$F494:$Q494)=0,"",IF($A494="","Missing Session ID",IF(COUNTIF($A$5:$A$504,$A494)&gt;1,"Duplicate Session ID",IF($B494="","Missing Plan ID",IF(COUNTIF('Action Plans'!$A$5:$A$504,$B494)=0,"Unknown Plan ID",IF($F494="","Missing Coaching Date",IF(AND($K494&lt;&gt;"",$K494&lt;$F494),"Follow-Up Due Before Session",IF(AND($L494="Yes",$M494=""),"Missing Follow-Up Completion Date",IF(AND($L494="No",$M494&lt;&gt;""),"Completion Date With Open Follow-Up",IF(AND($M494&lt;&gt;"",$M494&lt;$F494),"Follow-Up Completed Before Session","OK"))))))))))</f>
        <v/>
      </c>
    </row>
    <row r="495">
      <c r="A495" s="23" t="n"/>
      <c r="B495" s="23" t="n"/>
      <c r="C495" s="29">
        <f>IF($B495="","",IFERROR(INDEX('Action Plans'!$B$5:$B$504,MATCH($B495,'Action Plans'!$A$5:$A$504,0)),""))</f>
        <v/>
      </c>
      <c r="D495" s="29">
        <f>IF($B495="","",IFERROR(INDEX('Action Plans'!$C$5:$C$504,MATCH($B495,'Action Plans'!$A$5:$A$504,0)),""))</f>
        <v/>
      </c>
      <c r="E495" s="29">
        <f>IF($B495="","",IFERROR(INDEX('Action Plans'!$D$5:$D$504,MATCH($B495,'Action Plans'!$A$5:$A$504,0)),""))</f>
        <v/>
      </c>
      <c r="F495" s="42" t="n"/>
      <c r="G495" s="23" t="n"/>
      <c r="H495" s="23" t="n"/>
      <c r="I495" s="24" t="n"/>
      <c r="J495" s="24" t="n"/>
      <c r="K495" s="42" t="n"/>
      <c r="L495" s="23" t="n"/>
      <c r="M495" s="42" t="n"/>
      <c r="N495" s="23" t="n"/>
      <c r="O495" s="27" t="n"/>
      <c r="P495" s="45" t="n"/>
      <c r="Q495" s="24" t="n"/>
      <c r="R495" s="29">
        <f>IF(COUNTA($A495:$B495,$F495:$Q495)=0,"",IF($A495="","Missing Session ID",IF(COUNTIF($A$5:$A$504,$A495)&gt;1,"Duplicate Session ID",IF($B495="","Missing Plan ID",IF(COUNTIF('Action Plans'!$A$5:$A$504,$B495)=0,"Unknown Plan ID",IF($F495="","Missing Coaching Date",IF(AND($K495&lt;&gt;"",$K495&lt;$F495),"Follow-Up Due Before Session",IF(AND($L495="Yes",$M495=""),"Missing Follow-Up Completion Date",IF(AND($L495="No",$M495&lt;&gt;""),"Completion Date With Open Follow-Up",IF(AND($M495&lt;&gt;"",$M495&lt;$F495),"Follow-Up Completed Before Session","OK"))))))))))</f>
        <v/>
      </c>
    </row>
    <row r="496">
      <c r="A496" s="23" t="n"/>
      <c r="B496" s="23" t="n"/>
      <c r="C496" s="29">
        <f>IF($B496="","",IFERROR(INDEX('Action Plans'!$B$5:$B$504,MATCH($B496,'Action Plans'!$A$5:$A$504,0)),""))</f>
        <v/>
      </c>
      <c r="D496" s="29">
        <f>IF($B496="","",IFERROR(INDEX('Action Plans'!$C$5:$C$504,MATCH($B496,'Action Plans'!$A$5:$A$504,0)),""))</f>
        <v/>
      </c>
      <c r="E496" s="29">
        <f>IF($B496="","",IFERROR(INDEX('Action Plans'!$D$5:$D$504,MATCH($B496,'Action Plans'!$A$5:$A$504,0)),""))</f>
        <v/>
      </c>
      <c r="F496" s="42" t="n"/>
      <c r="G496" s="23" t="n"/>
      <c r="H496" s="23" t="n"/>
      <c r="I496" s="24" t="n"/>
      <c r="J496" s="24" t="n"/>
      <c r="K496" s="42" t="n"/>
      <c r="L496" s="23" t="n"/>
      <c r="M496" s="42" t="n"/>
      <c r="N496" s="23" t="n"/>
      <c r="O496" s="27" t="n"/>
      <c r="P496" s="45" t="n"/>
      <c r="Q496" s="24" t="n"/>
      <c r="R496" s="29">
        <f>IF(COUNTA($A496:$B496,$F496:$Q496)=0,"",IF($A496="","Missing Session ID",IF(COUNTIF($A$5:$A$504,$A496)&gt;1,"Duplicate Session ID",IF($B496="","Missing Plan ID",IF(COUNTIF('Action Plans'!$A$5:$A$504,$B496)=0,"Unknown Plan ID",IF($F496="","Missing Coaching Date",IF(AND($K496&lt;&gt;"",$K496&lt;$F496),"Follow-Up Due Before Session",IF(AND($L496="Yes",$M496=""),"Missing Follow-Up Completion Date",IF(AND($L496="No",$M496&lt;&gt;""),"Completion Date With Open Follow-Up",IF(AND($M496&lt;&gt;"",$M496&lt;$F496),"Follow-Up Completed Before Session","OK"))))))))))</f>
        <v/>
      </c>
    </row>
    <row r="497">
      <c r="A497" s="23" t="n"/>
      <c r="B497" s="23" t="n"/>
      <c r="C497" s="29">
        <f>IF($B497="","",IFERROR(INDEX('Action Plans'!$B$5:$B$504,MATCH($B497,'Action Plans'!$A$5:$A$504,0)),""))</f>
        <v/>
      </c>
      <c r="D497" s="29">
        <f>IF($B497="","",IFERROR(INDEX('Action Plans'!$C$5:$C$504,MATCH($B497,'Action Plans'!$A$5:$A$504,0)),""))</f>
        <v/>
      </c>
      <c r="E497" s="29">
        <f>IF($B497="","",IFERROR(INDEX('Action Plans'!$D$5:$D$504,MATCH($B497,'Action Plans'!$A$5:$A$504,0)),""))</f>
        <v/>
      </c>
      <c r="F497" s="42" t="n"/>
      <c r="G497" s="23" t="n"/>
      <c r="H497" s="23" t="n"/>
      <c r="I497" s="24" t="n"/>
      <c r="J497" s="24" t="n"/>
      <c r="K497" s="42" t="n"/>
      <c r="L497" s="23" t="n"/>
      <c r="M497" s="42" t="n"/>
      <c r="N497" s="23" t="n"/>
      <c r="O497" s="27" t="n"/>
      <c r="P497" s="45" t="n"/>
      <c r="Q497" s="24" t="n"/>
      <c r="R497" s="29">
        <f>IF(COUNTA($A497:$B497,$F497:$Q497)=0,"",IF($A497="","Missing Session ID",IF(COUNTIF($A$5:$A$504,$A497)&gt;1,"Duplicate Session ID",IF($B497="","Missing Plan ID",IF(COUNTIF('Action Plans'!$A$5:$A$504,$B497)=0,"Unknown Plan ID",IF($F497="","Missing Coaching Date",IF(AND($K497&lt;&gt;"",$K497&lt;$F497),"Follow-Up Due Before Session",IF(AND($L497="Yes",$M497=""),"Missing Follow-Up Completion Date",IF(AND($L497="No",$M497&lt;&gt;""),"Completion Date With Open Follow-Up",IF(AND($M497&lt;&gt;"",$M497&lt;$F497),"Follow-Up Completed Before Session","OK"))))))))))</f>
        <v/>
      </c>
    </row>
    <row r="498">
      <c r="A498" s="23" t="n"/>
      <c r="B498" s="23" t="n"/>
      <c r="C498" s="29">
        <f>IF($B498="","",IFERROR(INDEX('Action Plans'!$B$5:$B$504,MATCH($B498,'Action Plans'!$A$5:$A$504,0)),""))</f>
        <v/>
      </c>
      <c r="D498" s="29">
        <f>IF($B498="","",IFERROR(INDEX('Action Plans'!$C$5:$C$504,MATCH($B498,'Action Plans'!$A$5:$A$504,0)),""))</f>
        <v/>
      </c>
      <c r="E498" s="29">
        <f>IF($B498="","",IFERROR(INDEX('Action Plans'!$D$5:$D$504,MATCH($B498,'Action Plans'!$A$5:$A$504,0)),""))</f>
        <v/>
      </c>
      <c r="F498" s="42" t="n"/>
      <c r="G498" s="23" t="n"/>
      <c r="H498" s="23" t="n"/>
      <c r="I498" s="24" t="n"/>
      <c r="J498" s="24" t="n"/>
      <c r="K498" s="42" t="n"/>
      <c r="L498" s="23" t="n"/>
      <c r="M498" s="42" t="n"/>
      <c r="N498" s="23" t="n"/>
      <c r="O498" s="27" t="n"/>
      <c r="P498" s="45" t="n"/>
      <c r="Q498" s="24" t="n"/>
      <c r="R498" s="29">
        <f>IF(COUNTA($A498:$B498,$F498:$Q498)=0,"",IF($A498="","Missing Session ID",IF(COUNTIF($A$5:$A$504,$A498)&gt;1,"Duplicate Session ID",IF($B498="","Missing Plan ID",IF(COUNTIF('Action Plans'!$A$5:$A$504,$B498)=0,"Unknown Plan ID",IF($F498="","Missing Coaching Date",IF(AND($K498&lt;&gt;"",$K498&lt;$F498),"Follow-Up Due Before Session",IF(AND($L498="Yes",$M498=""),"Missing Follow-Up Completion Date",IF(AND($L498="No",$M498&lt;&gt;""),"Completion Date With Open Follow-Up",IF(AND($M498&lt;&gt;"",$M498&lt;$F498),"Follow-Up Completed Before Session","OK"))))))))))</f>
        <v/>
      </c>
    </row>
    <row r="499">
      <c r="A499" s="23" t="n"/>
      <c r="B499" s="23" t="n"/>
      <c r="C499" s="29">
        <f>IF($B499="","",IFERROR(INDEX('Action Plans'!$B$5:$B$504,MATCH($B499,'Action Plans'!$A$5:$A$504,0)),""))</f>
        <v/>
      </c>
      <c r="D499" s="29">
        <f>IF($B499="","",IFERROR(INDEX('Action Plans'!$C$5:$C$504,MATCH($B499,'Action Plans'!$A$5:$A$504,0)),""))</f>
        <v/>
      </c>
      <c r="E499" s="29">
        <f>IF($B499="","",IFERROR(INDEX('Action Plans'!$D$5:$D$504,MATCH($B499,'Action Plans'!$A$5:$A$504,0)),""))</f>
        <v/>
      </c>
      <c r="F499" s="42" t="n"/>
      <c r="G499" s="23" t="n"/>
      <c r="H499" s="23" t="n"/>
      <c r="I499" s="24" t="n"/>
      <c r="J499" s="24" t="n"/>
      <c r="K499" s="42" t="n"/>
      <c r="L499" s="23" t="n"/>
      <c r="M499" s="42" t="n"/>
      <c r="N499" s="23" t="n"/>
      <c r="O499" s="27" t="n"/>
      <c r="P499" s="45" t="n"/>
      <c r="Q499" s="24" t="n"/>
      <c r="R499" s="29">
        <f>IF(COUNTA($A499:$B499,$F499:$Q499)=0,"",IF($A499="","Missing Session ID",IF(COUNTIF($A$5:$A$504,$A499)&gt;1,"Duplicate Session ID",IF($B499="","Missing Plan ID",IF(COUNTIF('Action Plans'!$A$5:$A$504,$B499)=0,"Unknown Plan ID",IF($F499="","Missing Coaching Date",IF(AND($K499&lt;&gt;"",$K499&lt;$F499),"Follow-Up Due Before Session",IF(AND($L499="Yes",$M499=""),"Missing Follow-Up Completion Date",IF(AND($L499="No",$M499&lt;&gt;""),"Completion Date With Open Follow-Up",IF(AND($M499&lt;&gt;"",$M499&lt;$F499),"Follow-Up Completed Before Session","OK"))))))))))</f>
        <v/>
      </c>
    </row>
    <row r="500">
      <c r="A500" s="23" t="n"/>
      <c r="B500" s="23" t="n"/>
      <c r="C500" s="29">
        <f>IF($B500="","",IFERROR(INDEX('Action Plans'!$B$5:$B$504,MATCH($B500,'Action Plans'!$A$5:$A$504,0)),""))</f>
        <v/>
      </c>
      <c r="D500" s="29">
        <f>IF($B500="","",IFERROR(INDEX('Action Plans'!$C$5:$C$504,MATCH($B500,'Action Plans'!$A$5:$A$504,0)),""))</f>
        <v/>
      </c>
      <c r="E500" s="29">
        <f>IF($B500="","",IFERROR(INDEX('Action Plans'!$D$5:$D$504,MATCH($B500,'Action Plans'!$A$5:$A$504,0)),""))</f>
        <v/>
      </c>
      <c r="F500" s="42" t="n"/>
      <c r="G500" s="23" t="n"/>
      <c r="H500" s="23" t="n"/>
      <c r="I500" s="24" t="n"/>
      <c r="J500" s="24" t="n"/>
      <c r="K500" s="42" t="n"/>
      <c r="L500" s="23" t="n"/>
      <c r="M500" s="42" t="n"/>
      <c r="N500" s="23" t="n"/>
      <c r="O500" s="27" t="n"/>
      <c r="P500" s="45" t="n"/>
      <c r="Q500" s="24" t="n"/>
      <c r="R500" s="29">
        <f>IF(COUNTA($A500:$B500,$F500:$Q500)=0,"",IF($A500="","Missing Session ID",IF(COUNTIF($A$5:$A$504,$A500)&gt;1,"Duplicate Session ID",IF($B500="","Missing Plan ID",IF(COUNTIF('Action Plans'!$A$5:$A$504,$B500)=0,"Unknown Plan ID",IF($F500="","Missing Coaching Date",IF(AND($K500&lt;&gt;"",$K500&lt;$F500),"Follow-Up Due Before Session",IF(AND($L500="Yes",$M500=""),"Missing Follow-Up Completion Date",IF(AND($L500="No",$M500&lt;&gt;""),"Completion Date With Open Follow-Up",IF(AND($M500&lt;&gt;"",$M500&lt;$F500),"Follow-Up Completed Before Session","OK"))))))))))</f>
        <v/>
      </c>
    </row>
    <row r="501">
      <c r="A501" s="23" t="n"/>
      <c r="B501" s="23" t="n"/>
      <c r="C501" s="29">
        <f>IF($B501="","",IFERROR(INDEX('Action Plans'!$B$5:$B$504,MATCH($B501,'Action Plans'!$A$5:$A$504,0)),""))</f>
        <v/>
      </c>
      <c r="D501" s="29">
        <f>IF($B501="","",IFERROR(INDEX('Action Plans'!$C$5:$C$504,MATCH($B501,'Action Plans'!$A$5:$A$504,0)),""))</f>
        <v/>
      </c>
      <c r="E501" s="29">
        <f>IF($B501="","",IFERROR(INDEX('Action Plans'!$D$5:$D$504,MATCH($B501,'Action Plans'!$A$5:$A$504,0)),""))</f>
        <v/>
      </c>
      <c r="F501" s="42" t="n"/>
      <c r="G501" s="23" t="n"/>
      <c r="H501" s="23" t="n"/>
      <c r="I501" s="24" t="n"/>
      <c r="J501" s="24" t="n"/>
      <c r="K501" s="42" t="n"/>
      <c r="L501" s="23" t="n"/>
      <c r="M501" s="42" t="n"/>
      <c r="N501" s="23" t="n"/>
      <c r="O501" s="27" t="n"/>
      <c r="P501" s="45" t="n"/>
      <c r="Q501" s="24" t="n"/>
      <c r="R501" s="29">
        <f>IF(COUNTA($A501:$B501,$F501:$Q501)=0,"",IF($A501="","Missing Session ID",IF(COUNTIF($A$5:$A$504,$A501)&gt;1,"Duplicate Session ID",IF($B501="","Missing Plan ID",IF(COUNTIF('Action Plans'!$A$5:$A$504,$B501)=0,"Unknown Plan ID",IF($F501="","Missing Coaching Date",IF(AND($K501&lt;&gt;"",$K501&lt;$F501),"Follow-Up Due Before Session",IF(AND($L501="Yes",$M501=""),"Missing Follow-Up Completion Date",IF(AND($L501="No",$M501&lt;&gt;""),"Completion Date With Open Follow-Up",IF(AND($M501&lt;&gt;"",$M501&lt;$F501),"Follow-Up Completed Before Session","OK"))))))))))</f>
        <v/>
      </c>
    </row>
    <row r="502">
      <c r="A502" s="23" t="n"/>
      <c r="B502" s="23" t="n"/>
      <c r="C502" s="29">
        <f>IF($B502="","",IFERROR(INDEX('Action Plans'!$B$5:$B$504,MATCH($B502,'Action Plans'!$A$5:$A$504,0)),""))</f>
        <v/>
      </c>
      <c r="D502" s="29">
        <f>IF($B502="","",IFERROR(INDEX('Action Plans'!$C$5:$C$504,MATCH($B502,'Action Plans'!$A$5:$A$504,0)),""))</f>
        <v/>
      </c>
      <c r="E502" s="29">
        <f>IF($B502="","",IFERROR(INDEX('Action Plans'!$D$5:$D$504,MATCH($B502,'Action Plans'!$A$5:$A$504,0)),""))</f>
        <v/>
      </c>
      <c r="F502" s="42" t="n"/>
      <c r="G502" s="23" t="n"/>
      <c r="H502" s="23" t="n"/>
      <c r="I502" s="24" t="n"/>
      <c r="J502" s="24" t="n"/>
      <c r="K502" s="42" t="n"/>
      <c r="L502" s="23" t="n"/>
      <c r="M502" s="42" t="n"/>
      <c r="N502" s="23" t="n"/>
      <c r="O502" s="27" t="n"/>
      <c r="P502" s="45" t="n"/>
      <c r="Q502" s="24" t="n"/>
      <c r="R502" s="29">
        <f>IF(COUNTA($A502:$B502,$F502:$Q502)=0,"",IF($A502="","Missing Session ID",IF(COUNTIF($A$5:$A$504,$A502)&gt;1,"Duplicate Session ID",IF($B502="","Missing Plan ID",IF(COUNTIF('Action Plans'!$A$5:$A$504,$B502)=0,"Unknown Plan ID",IF($F502="","Missing Coaching Date",IF(AND($K502&lt;&gt;"",$K502&lt;$F502),"Follow-Up Due Before Session",IF(AND($L502="Yes",$M502=""),"Missing Follow-Up Completion Date",IF(AND($L502="No",$M502&lt;&gt;""),"Completion Date With Open Follow-Up",IF(AND($M502&lt;&gt;"",$M502&lt;$F502),"Follow-Up Completed Before Session","OK"))))))))))</f>
        <v/>
      </c>
    </row>
    <row r="503">
      <c r="A503" s="23" t="n"/>
      <c r="B503" s="23" t="n"/>
      <c r="C503" s="29">
        <f>IF($B503="","",IFERROR(INDEX('Action Plans'!$B$5:$B$504,MATCH($B503,'Action Plans'!$A$5:$A$504,0)),""))</f>
        <v/>
      </c>
      <c r="D503" s="29">
        <f>IF($B503="","",IFERROR(INDEX('Action Plans'!$C$5:$C$504,MATCH($B503,'Action Plans'!$A$5:$A$504,0)),""))</f>
        <v/>
      </c>
      <c r="E503" s="29">
        <f>IF($B503="","",IFERROR(INDEX('Action Plans'!$D$5:$D$504,MATCH($B503,'Action Plans'!$A$5:$A$504,0)),""))</f>
        <v/>
      </c>
      <c r="F503" s="42" t="n"/>
      <c r="G503" s="23" t="n"/>
      <c r="H503" s="23" t="n"/>
      <c r="I503" s="24" t="n"/>
      <c r="J503" s="24" t="n"/>
      <c r="K503" s="42" t="n"/>
      <c r="L503" s="23" t="n"/>
      <c r="M503" s="42" t="n"/>
      <c r="N503" s="23" t="n"/>
      <c r="O503" s="27" t="n"/>
      <c r="P503" s="45" t="n"/>
      <c r="Q503" s="24" t="n"/>
      <c r="R503" s="29">
        <f>IF(COUNTA($A503:$B503,$F503:$Q503)=0,"",IF($A503="","Missing Session ID",IF(COUNTIF($A$5:$A$504,$A503)&gt;1,"Duplicate Session ID",IF($B503="","Missing Plan ID",IF(COUNTIF('Action Plans'!$A$5:$A$504,$B503)=0,"Unknown Plan ID",IF($F503="","Missing Coaching Date",IF(AND($K503&lt;&gt;"",$K503&lt;$F503),"Follow-Up Due Before Session",IF(AND($L503="Yes",$M503=""),"Missing Follow-Up Completion Date",IF(AND($L503="No",$M503&lt;&gt;""),"Completion Date With Open Follow-Up",IF(AND($M503&lt;&gt;"",$M503&lt;$F503),"Follow-Up Completed Before Session","OK"))))))))))</f>
        <v/>
      </c>
    </row>
    <row r="504">
      <c r="A504" s="23" t="n"/>
      <c r="B504" s="23" t="n"/>
      <c r="C504" s="29">
        <f>IF($B504="","",IFERROR(INDEX('Action Plans'!$B$5:$B$504,MATCH($B504,'Action Plans'!$A$5:$A$504,0)),""))</f>
        <v/>
      </c>
      <c r="D504" s="29">
        <f>IF($B504="","",IFERROR(INDEX('Action Plans'!$C$5:$C$504,MATCH($B504,'Action Plans'!$A$5:$A$504,0)),""))</f>
        <v/>
      </c>
      <c r="E504" s="29">
        <f>IF($B504="","",IFERROR(INDEX('Action Plans'!$D$5:$D$504,MATCH($B504,'Action Plans'!$A$5:$A$504,0)),""))</f>
        <v/>
      </c>
      <c r="F504" s="42" t="n"/>
      <c r="G504" s="23" t="n"/>
      <c r="H504" s="23" t="n"/>
      <c r="I504" s="24" t="n"/>
      <c r="J504" s="24" t="n"/>
      <c r="K504" s="42" t="n"/>
      <c r="L504" s="23" t="n"/>
      <c r="M504" s="42" t="n"/>
      <c r="N504" s="23" t="n"/>
      <c r="O504" s="27" t="n"/>
      <c r="P504" s="45" t="n"/>
      <c r="Q504" s="24" t="n"/>
      <c r="R504" s="29">
        <f>IF(COUNTA($A504:$B504,$F504:$Q504)=0,"",IF($A504="","Missing Session ID",IF(COUNTIF($A$5:$A$504,$A504)&gt;1,"Duplicate Session ID",IF($B504="","Missing Plan ID",IF(COUNTIF('Action Plans'!$A$5:$A$504,$B504)=0,"Unknown Plan ID",IF($F504="","Missing Coaching Date",IF(AND($K504&lt;&gt;"",$K504&lt;$F504),"Follow-Up Due Before Session",IF(AND($L504="Yes",$M504=""),"Missing Follow-Up Completion Date",IF(AND($L504="No",$M504&lt;&gt;""),"Completion Date With Open Follow-Up",IF(AND($M504&lt;&gt;"",$M504&lt;$F504),"Follow-Up Completed Before Session","OK"))))))))))</f>
        <v/>
      </c>
    </row>
  </sheetData>
  <mergeCells count="1">
    <mergeCell ref="A1:R1"/>
  </mergeCells>
  <conditionalFormatting sqref="K5:M504">
    <cfRule type="expression" priority="1" dxfId="0">
      <formula>AND(ISNUMBER($K5),$K5&lt;TODAY(),$L5="No")</formula>
    </cfRule>
    <cfRule type="expression" priority="2" dxfId="1">
      <formula>AND(ISNUMBER($K5),$K5&gt;=TODAY(),$K5&lt;=TODAY()+7,$L5="No")</formula>
    </cfRule>
    <cfRule type="expression" priority="3" dxfId="2">
      <formula>$L5="Yes"</formula>
    </cfRule>
  </conditionalFormatting>
  <conditionalFormatting sqref="R5:R504">
    <cfRule type="expression" priority="4" dxfId="0">
      <formula>AND($R5&lt;&gt;"",$R5&lt;&gt;"OK")</formula>
    </cfRule>
    <cfRule type="expression" priority="5" dxfId="2">
      <formula>$R5="OK"</formula>
    </cfRule>
  </conditionalFormatting>
  <conditionalFormatting sqref="A5:A504">
    <cfRule type="expression" priority="6" dxfId="0">
      <formula>AND($A5&lt;&gt;"",COUNTIF($A$5:$A$504,$A5)&gt;1)</formula>
    </cfRule>
  </conditionalFormatting>
  <dataValidations count="9">
    <dataValidation sqref="A5:A504" showDropDown="0" showInputMessage="1" showErrorMessage="1" allowBlank="0" errorTitle="Invalid Entry" error="Enter a value that meets the cell requirements." promptTitle="Session ID" prompt="Enter a unique session ID when this row contains session information." type="custom" errorStyle="stop">
      <formula1>=OR(A5&lt;&gt;"",COUNTA($B5:$Q5)=0)</formula1>
    </dataValidation>
    <dataValidation sqref="B5:B504" showDropDown="0" showInputMessage="1" showErrorMessage="1" allowBlank="0" errorTitle="Invalid Entry" error="Enter a value that meets the cell requirements." promptTitle="Plan ID" prompt="Select an existing action plan ID." type="list" errorStyle="stop">
      <formula1>=INDIRECT("'Action Plans'!$A$5:$A$504")</formula1>
    </dataValidation>
    <dataValidation sqref="F5:F504 K5:K504 M5:M504" showDropDown="0" showInputMessage="0" showErrorMessage="1" allowBlank="0" errorTitle="Invalid Entry" error="Enter a value that meets the cell requirements." type="date" errorStyle="stop" operator="between">
      <formula1>DATE(2020,1,1)</formula1>
      <formula2>DATE(2100,12,31)</formula2>
    </dataValidation>
    <dataValidation sqref="G5:G504" showDropDown="0" showInputMessage="0" showErrorMessage="1" allowBlank="0" errorTitle="Invalid Entry" error="Enter a value that meets the cell requirements." type="list" errorStyle="stop">
      <formula1>=INDIRECT("'Settings'!$N$4:$N$9")</formula1>
    </dataValidation>
    <dataValidation sqref="H5:H504" showDropDown="0" showInputMessage="0" showErrorMessage="1" allowBlank="0" errorTitle="Invalid Entry" error="Enter a value that meets the cell requirements." type="list" errorStyle="stop">
      <formula1>=INDIRECT("'Settings'!$K$4:$K$8")</formula1>
    </dataValidation>
    <dataValidation sqref="L5:L504" showDropDown="0" showInputMessage="1" showErrorMessage="1" allowBlank="0" errorTitle="Invalid Entry" error="Enter a value that meets the cell requirements." promptTitle="Follow-Up Status" prompt="Select Yes only when the follow-up is completed." type="list" errorStyle="stop">
      <formula1>=INDIRECT("'Settings'!$L$4:$L$5")</formula1>
    </dataValidation>
    <dataValidation sqref="N5:N504" showDropDown="0" showInputMessage="0" showErrorMessage="1" allowBlank="0" errorTitle="Invalid Entry" error="Enter a value that meets the cell requirements." type="list" errorStyle="stop">
      <formula1>=INDIRECT("'Settings'!$M$4:$M$7")</formula1>
    </dataValidation>
    <dataValidation sqref="O5:O504" showDropDown="0" showInputMessage="0" showErrorMessage="1" allowBlank="0" errorTitle="Invalid Entry" error="Enter a value that meets the cell requirements." type="whole" errorStyle="stop" operator="between">
      <formula1>1</formula1>
      <formula2>480</formula2>
    </dataValidation>
    <dataValidation sqref="P5:P504" showDropDown="0" showInputMessage="1" showErrorMessage="1" allowBlank="0" errorTitle="Invalid Entry" error="Enter a value that meets the cell requirements." promptTitle="Session Cost" prompt="Enter the total session cost in U.S. dollars." type="decimal" errorStyle="stop" operator="between">
      <formula1>0</formula1>
      <formula2>10000</formula2>
    </dataValidation>
  </dataValidations>
  <pageMargins left="0.75" right="0.75" top="1" bottom="1" header="0.5" footer="0.5"/>
  <pageSetup orientation="landscape" fitToHeight="0" fitToWidth="1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N14"/>
  <sheetViews>
    <sheetView showGridLines="0" zoomScale="9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62" customWidth="1" min="3" max="3"/>
    <col width="24" customWidth="1" min="4" max="4"/>
    <col width="24" customWidth="1" min="5" max="5"/>
    <col width="24" customWidth="1" min="6" max="6"/>
    <col width="24" customWidth="1" min="7" max="7"/>
    <col width="24" customWidth="1" min="8" max="8"/>
    <col width="24" customWidth="1" min="9" max="9"/>
    <col width="24" customWidth="1" min="10" max="10"/>
    <col width="24" customWidth="1" min="11" max="11"/>
    <col width="24" customWidth="1" min="12" max="12"/>
    <col width="24" customWidth="1" min="13" max="13"/>
    <col width="24" customWidth="1" min="14" max="14"/>
  </cols>
  <sheetData>
    <row r="1" ht="28" customHeight="1">
      <c r="A1" s="1" t="inlineStr">
        <is>
          <t>Driver Coaching Tracker Settings</t>
        </is>
      </c>
    </row>
    <row r="2" ht="24" customHeight="1">
      <c r="A2" s="3" t="inlineStr">
        <is>
          <t>Edit the assumptions and lists below to match internal fleet coaching practices.</t>
        </is>
      </c>
      <c r="B2" s="4" t="n"/>
      <c r="C2" s="4" t="n"/>
      <c r="D2" s="4" t="n"/>
      <c r="E2" s="4" t="n"/>
      <c r="F2" s="4" t="n"/>
      <c r="G2" s="4" t="n"/>
      <c r="H2" s="4" t="n"/>
      <c r="I2" s="4" t="n"/>
      <c r="J2" s="4" t="n"/>
      <c r="K2" s="4" t="n"/>
      <c r="L2" s="4" t="n"/>
      <c r="M2" s="4" t="n"/>
      <c r="N2" s="4" t="n"/>
    </row>
    <row r="3">
      <c r="A3" s="14" t="inlineStr">
        <is>
          <t>Assumption</t>
        </is>
      </c>
      <c r="B3" s="14" t="inlineStr">
        <is>
          <t>Value</t>
        </is>
      </c>
      <c r="C3" s="14" t="inlineStr">
        <is>
          <t>Description</t>
        </is>
      </c>
      <c r="D3" s="14" t="inlineStr">
        <is>
          <t>Locations</t>
        </is>
      </c>
      <c r="E3" s="14" t="inlineStr">
        <is>
          <t>Supervisors</t>
        </is>
      </c>
      <c r="F3" s="14" t="inlineStr">
        <is>
          <t>Coaching Categories</t>
        </is>
      </c>
      <c r="G3" s="14" t="inlineStr">
        <is>
          <t>Priorities</t>
        </is>
      </c>
      <c r="H3" s="14" t="inlineStr">
        <is>
          <t>Plan Statuses</t>
        </is>
      </c>
      <c r="I3" s="14" t="inlineStr">
        <is>
          <t>Desired Directions</t>
        </is>
      </c>
      <c r="J3" s="14" t="inlineStr">
        <is>
          <t>Metric Units</t>
        </is>
      </c>
      <c r="K3" s="14" t="inlineStr">
        <is>
          <t>Coaching Methods</t>
        </is>
      </c>
      <c r="L3" s="14" t="inlineStr">
        <is>
          <t>Yes / No</t>
        </is>
      </c>
      <c r="M3" s="14" t="inlineStr">
        <is>
          <t>Outcomes</t>
        </is>
      </c>
      <c r="N3" s="14" t="inlineStr">
        <is>
          <t>Coaches</t>
        </is>
      </c>
    </row>
    <row r="4">
      <c r="A4" s="34" t="inlineStr">
        <is>
          <t>Due Soon Window (Days)</t>
        </is>
      </c>
      <c r="B4" s="35" t="n">
        <v>14</v>
      </c>
      <c r="C4" s="36" t="inlineStr">
        <is>
          <t>Number of calendar days used to classify a plan as Due Soon</t>
        </is>
      </c>
      <c r="D4" s="37" t="inlineStr">
        <is>
          <t>All</t>
        </is>
      </c>
      <c r="E4" s="37" t="inlineStr">
        <is>
          <t>Maria Santos</t>
        </is>
      </c>
      <c r="F4" s="37" t="inlineStr">
        <is>
          <t>Speed Management</t>
        </is>
      </c>
      <c r="G4" s="37" t="inlineStr">
        <is>
          <t>High</t>
        </is>
      </c>
      <c r="H4" s="37" t="inlineStr">
        <is>
          <t>Open</t>
        </is>
      </c>
      <c r="I4" s="37" t="inlineStr">
        <is>
          <t>Lower Is Better</t>
        </is>
      </c>
      <c r="J4" s="37" t="inlineStr">
        <is>
          <t>Events per 1,000 miles</t>
        </is>
      </c>
      <c r="K4" s="37" t="inlineStr">
        <is>
          <t>In-Person</t>
        </is>
      </c>
      <c r="L4" s="37" t="inlineStr">
        <is>
          <t>Yes</t>
        </is>
      </c>
      <c r="M4" s="37" t="inlineStr">
        <is>
          <t>Positive Change</t>
        </is>
      </c>
      <c r="N4" s="37" t="inlineStr">
        <is>
          <t>Maria Santos</t>
        </is>
      </c>
    </row>
    <row r="5">
      <c r="A5" s="34" t="inlineStr">
        <is>
          <t>Default Coaching Session Cost</t>
        </is>
      </c>
      <c r="B5" s="46" t="n">
        <v>85</v>
      </c>
      <c r="C5" s="36" t="inlineStr">
        <is>
          <t>Used to calculate estimated plan cost</t>
        </is>
      </c>
      <c r="D5" s="37" t="inlineStr">
        <is>
          <t>Atlanta</t>
        </is>
      </c>
      <c r="E5" s="37" t="inlineStr">
        <is>
          <t>Trent Brooks</t>
        </is>
      </c>
      <c r="F5" s="37" t="inlineStr">
        <is>
          <t>Following Distance</t>
        </is>
      </c>
      <c r="G5" s="37" t="inlineStr">
        <is>
          <t>Medium</t>
        </is>
      </c>
      <c r="H5" s="37" t="inlineStr">
        <is>
          <t>In Progress</t>
        </is>
      </c>
      <c r="I5" s="37" t="inlineStr">
        <is>
          <t>Higher Is Better</t>
        </is>
      </c>
      <c r="J5" s="37" t="inlineStr">
        <is>
          <t>Miles per Gallon (MPG)</t>
        </is>
      </c>
      <c r="K5" s="37" t="inlineStr">
        <is>
          <t>Ride-Along</t>
        </is>
      </c>
      <c r="L5" s="37" t="inlineStr">
        <is>
          <t>No</t>
        </is>
      </c>
      <c r="M5" s="37" t="inlineStr">
        <is>
          <t>Partial Change</t>
        </is>
      </c>
      <c r="N5" s="37" t="inlineStr">
        <is>
          <t>Trent Brooks</t>
        </is>
      </c>
    </row>
    <row r="6">
      <c r="A6" s="34" t="inlineStr">
        <is>
          <t>Reporting Year</t>
        </is>
      </c>
      <c r="B6" s="35" t="n">
        <v>2026</v>
      </c>
      <c r="C6" s="36" t="inlineStr">
        <is>
          <t>Used for dashboard annual activity and cost</t>
        </is>
      </c>
      <c r="D6" s="37" t="inlineStr">
        <is>
          <t>Chicago</t>
        </is>
      </c>
      <c r="E6" s="37" t="inlineStr">
        <is>
          <t>Erica Cole</t>
        </is>
      </c>
      <c r="F6" s="37" t="inlineStr">
        <is>
          <t>Fuel-Efficient Driving</t>
        </is>
      </c>
      <c r="G6" s="37" t="inlineStr">
        <is>
          <t>Low</t>
        </is>
      </c>
      <c r="H6" s="37" t="inlineStr">
        <is>
          <t>On Hold</t>
        </is>
      </c>
      <c r="J6" s="37" t="inlineStr">
        <is>
          <t>Percent</t>
        </is>
      </c>
      <c r="K6" s="37" t="inlineStr">
        <is>
          <t>Phone</t>
        </is>
      </c>
      <c r="M6" s="37" t="inlineStr">
        <is>
          <t>No Change</t>
        </is>
      </c>
      <c r="N6" s="37" t="inlineStr">
        <is>
          <t>Erica Cole</t>
        </is>
      </c>
    </row>
    <row r="7">
      <c r="A7" s="34" t="inlineStr">
        <is>
          <t>Standard Session Duration (Minutes)</t>
        </is>
      </c>
      <c r="B7" s="35" t="n">
        <v>45</v>
      </c>
      <c r="C7" s="36" t="inlineStr">
        <is>
          <t>Reference duration for a typical coaching session</t>
        </is>
      </c>
      <c r="D7" s="37" t="inlineStr">
        <is>
          <t>Columbus</t>
        </is>
      </c>
      <c r="E7" s="37" t="inlineStr">
        <is>
          <t>Dana Kim</t>
        </is>
      </c>
      <c r="F7" s="37" t="inlineStr">
        <is>
          <t>Pre-Trip Inspection</t>
        </is>
      </c>
      <c r="H7" s="37" t="inlineStr">
        <is>
          <t>Completed</t>
        </is>
      </c>
      <c r="J7" s="37" t="inlineStr">
        <is>
          <t>Score</t>
        </is>
      </c>
      <c r="K7" s="37" t="inlineStr">
        <is>
          <t>Video Call</t>
        </is>
      </c>
      <c r="M7" s="37" t="inlineStr">
        <is>
          <t>Not Yet Assessed</t>
        </is>
      </c>
      <c r="N7" s="37" t="inlineStr">
        <is>
          <t>Dana Kim</t>
        </is>
      </c>
    </row>
    <row r="8">
      <c r="D8" s="37" t="inlineStr">
        <is>
          <t>Dallas</t>
        </is>
      </c>
      <c r="E8" s="37" t="inlineStr">
        <is>
          <t>Luis Ortega</t>
        </is>
      </c>
      <c r="F8" s="37" t="inlineStr">
        <is>
          <t>Idling Reduction</t>
        </is>
      </c>
      <c r="H8" s="37" t="inlineStr">
        <is>
          <t>Canceled</t>
        </is>
      </c>
      <c r="J8" s="37" t="inlineStr">
        <is>
          <t>Minutes</t>
        </is>
      </c>
      <c r="K8" s="37" t="inlineStr">
        <is>
          <t>Toolbox Talk</t>
        </is>
      </c>
      <c r="N8" s="37" t="inlineStr">
        <is>
          <t>Luis Ortega</t>
        </is>
      </c>
    </row>
    <row r="9">
      <c r="D9" s="37" t="inlineStr">
        <is>
          <t>Denver</t>
        </is>
      </c>
      <c r="E9" s="37" t="inlineStr">
        <is>
          <t>Monica Reed</t>
        </is>
      </c>
      <c r="F9" s="37" t="inlineStr">
        <is>
          <t>Backing Safety</t>
        </is>
      </c>
      <c r="J9" s="37" t="inlineStr">
        <is>
          <t>Miles</t>
        </is>
      </c>
      <c r="N9" s="37" t="inlineStr">
        <is>
          <t>Monica Reed</t>
        </is>
      </c>
    </row>
    <row r="10">
      <c r="D10" s="37" t="inlineStr">
        <is>
          <t>Nashville</t>
        </is>
      </c>
      <c r="F10" s="37" t="inlineStr">
        <is>
          <t>Customer Service</t>
        </is>
      </c>
      <c r="J10" s="37" t="inlineStr">
        <is>
          <t>Count</t>
        </is>
      </c>
    </row>
    <row r="11">
      <c r="D11" s="37" t="inlineStr">
        <is>
          <t>Orlando</t>
        </is>
      </c>
      <c r="F11" s="37" t="inlineStr">
        <is>
          <t>Seat Belt Use</t>
        </is>
      </c>
    </row>
    <row r="12">
      <c r="D12" s="37" t="inlineStr">
        <is>
          <t>Phoenix</t>
        </is>
      </c>
      <c r="F12" s="37" t="inlineStr">
        <is>
          <t>Harsh Braking</t>
        </is>
      </c>
    </row>
    <row r="13">
      <c r="D13" s="37" t="inlineStr">
        <is>
          <t>Sacramento</t>
        </is>
      </c>
      <c r="F13" s="37" t="inlineStr">
        <is>
          <t>Route Adherence</t>
        </is>
      </c>
    </row>
    <row r="14">
      <c r="D14" s="37" t="inlineStr">
        <is>
          <t>Seattle</t>
        </is>
      </c>
    </row>
  </sheetData>
  <mergeCells count="1">
    <mergeCell ref="A1:N1"/>
  </mergeCells>
  <dataValidations count="4">
    <dataValidation sqref="B4" showDropDown="0" showInputMessage="0" showErrorMessage="1" allowBlank="0" errorTitle="Invalid Entry" error="Enter a value that meets the cell requirements." type="whole" errorStyle="stop" operator="between">
      <formula1>1</formula1>
      <formula2>90</formula2>
    </dataValidation>
    <dataValidation sqref="B5" showDropDown="0" showInputMessage="0" showErrorMessage="1" allowBlank="0" errorTitle="Invalid Entry" error="Enter a value that meets the cell requirements." type="decimal" errorStyle="stop" operator="between">
      <formula1>0</formula1>
      <formula2>10000</formula2>
    </dataValidation>
    <dataValidation sqref="B6" showDropDown="0" showInputMessage="0" showErrorMessage="1" allowBlank="0" errorTitle="Invalid Entry" error="Enter a value that meets the cell requirements." type="whole" errorStyle="stop" operator="between">
      <formula1>2020</formula1>
      <formula2>2100</formula2>
    </dataValidation>
    <dataValidation sqref="B7" showDropDown="0" showInputMessage="0" showErrorMessage="1" allowBlank="0" errorTitle="Invalid Entry" error="Enter a value that meets the cell requirements." type="whole" errorStyle="stop" operator="between">
      <formula1>1</formula1>
      <formula2>480</formula2>
    </dataValidation>
  </dataValidations>
  <pageMargins left="0.75" right="0.75" top="1" bottom="1" header="0.5" footer="0.5"/>
  <pageSetup orientation="portrait" fitToHeight="0" fitToWidth="1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2026-09-08T05:01:29Z</dcterms:created>
  <dcterms:modified xmlns:dcterms="http://purl.org/dc/terms/" xmlns:xsi="http://www.w3.org/2001/XMLSchema-instance" xsi:type="dcterms:W3CDTF">2026-09-08T05:01:32+00:00Z</dcterms:modified>
</cp:coreProperties>
</file>